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6160" windowHeight="3890" firstSheet="11" activeTab="15"/>
  </bookViews>
  <sheets>
    <sheet name="РСО" sheetId="6" r:id="rId1"/>
    <sheet name="УО, Управление культуры" sheetId="18" r:id="rId2"/>
    <sheet name="ТСЖ Аквариум" sheetId="29" r:id="rId3"/>
    <sheet name=" ТСЖ СССТ Заречный" sheetId="26" r:id="rId4"/>
    <sheet name="ТСЖ Согласие" sheetId="25" r:id="rId5"/>
    <sheet name="ООО ДЕЗ" sheetId="20" r:id="rId6"/>
    <sheet name="УК Ленинградская" sheetId="24" r:id="rId7"/>
    <sheet name="ФРЗ ЖКХ" sheetId="23" r:id="rId8"/>
    <sheet name="ТСЖ Наш дом" sheetId="22" r:id="rId9"/>
    <sheet name="ТСЖ Квартал" sheetId="19" r:id="rId10"/>
    <sheet name="Лазурный берег" sheetId="27" r:id="rId11"/>
    <sheet name="Единый город" sheetId="28" r:id="rId12"/>
    <sheet name="ООО Викинг" sheetId="30" r:id="rId13"/>
    <sheet name="УК Малиновка" sheetId="31" r:id="rId14"/>
    <sheet name="ТСЖ Победы 20" sheetId="32" r:id="rId15"/>
    <sheet name="50 лет ВЛКСМ" sheetId="33" r:id="rId16"/>
  </sheets>
  <definedNames>
    <definedName name="_xlnm.Print_Titles" localSheetId="11">'Единый город'!$4:$5</definedName>
    <definedName name="_xlnm.Print_Titles" localSheetId="0">РСО!$10:$11</definedName>
    <definedName name="_xlnm.Print_Area" localSheetId="10">'Лазурный берег'!$A$1:$H$164</definedName>
    <definedName name="_xlnm.Print_Area" localSheetId="0">РСО!$A$1:$H$80</definedName>
    <definedName name="_xlnm.Print_Area" localSheetId="2">'ТСЖ Аквариум'!$A$1:$I$26</definedName>
    <definedName name="_xlnm.Print_Area" localSheetId="9">'ТСЖ Квартал'!$A$1:$H$84</definedName>
    <definedName name="_xlnm.Print_Area" localSheetId="4">'ТСЖ Согласие'!$A$1:$I$37</definedName>
    <definedName name="_xlnm.Print_Area" localSheetId="6">'УК Ленинградская'!$A$1:$H$72</definedName>
    <definedName name="_xlnm.Print_Area" localSheetId="1">'УО, Управление культуры'!$A$1:$H$44</definedName>
  </definedNames>
  <calcPr calcId="162913"/>
</workbook>
</file>

<file path=xl/calcChain.xml><?xml version="1.0" encoding="utf-8"?>
<calcChain xmlns="http://schemas.openxmlformats.org/spreadsheetml/2006/main">
  <c r="D83" i="19" l="1"/>
  <c r="D76" i="19"/>
  <c r="F76" i="19" s="1"/>
  <c r="F83" i="19" s="1"/>
  <c r="D66" i="19"/>
  <c r="F66" i="19" s="1"/>
  <c r="F73" i="19" s="1"/>
  <c r="D63" i="19"/>
  <c r="D57" i="19"/>
  <c r="F57" i="19" s="1"/>
  <c r="F63" i="19" s="1"/>
  <c r="D48" i="19"/>
  <c r="F48" i="19" s="1"/>
  <c r="F54" i="19" s="1"/>
  <c r="D45" i="19"/>
  <c r="D39" i="19"/>
  <c r="F39" i="19" s="1"/>
  <c r="F45" i="19" s="1"/>
  <c r="D30" i="19"/>
  <c r="F30" i="19" s="1"/>
  <c r="F36" i="19" s="1"/>
  <c r="D27" i="19"/>
  <c r="D21" i="19"/>
  <c r="F21" i="19" s="1"/>
  <c r="F27" i="19" s="1"/>
  <c r="F17" i="19"/>
  <c r="D16" i="19"/>
  <c r="F16" i="19" s="1"/>
  <c r="D10" i="19"/>
  <c r="F10" i="19" s="1"/>
  <c r="F18" i="19" s="1"/>
  <c r="F85" i="19" s="1"/>
  <c r="D18" i="19" l="1"/>
  <c r="D36" i="19"/>
  <c r="D54" i="19"/>
  <c r="D73" i="19"/>
  <c r="D94" i="33"/>
  <c r="D94" i="32"/>
  <c r="E15" i="31"/>
  <c r="F15" i="31" s="1"/>
  <c r="D38" i="30"/>
  <c r="D85" i="19" l="1"/>
  <c r="D176" i="27"/>
  <c r="F175" i="27"/>
  <c r="F174" i="27"/>
  <c r="F173" i="27"/>
  <c r="F172" i="27"/>
  <c r="F171" i="27"/>
  <c r="F170" i="27"/>
  <c r="F169" i="27"/>
  <c r="F168" i="27"/>
  <c r="F166" i="27"/>
  <c r="F165" i="27"/>
  <c r="F164" i="27"/>
  <c r="F163" i="27"/>
  <c r="F162" i="27"/>
  <c r="F161" i="27"/>
  <c r="F160" i="27"/>
  <c r="F159" i="27"/>
  <c r="F157" i="27"/>
  <c r="F156" i="27"/>
  <c r="F155" i="27"/>
  <c r="F154" i="27"/>
  <c r="F153" i="27"/>
  <c r="F152" i="27"/>
  <c r="F151" i="27"/>
  <c r="F150" i="27"/>
  <c r="F148" i="27"/>
  <c r="F147" i="27"/>
  <c r="F146" i="27"/>
  <c r="F145" i="27"/>
  <c r="F144" i="27"/>
  <c r="F143" i="27"/>
  <c r="F142" i="27"/>
  <c r="F141" i="27"/>
  <c r="F139" i="27"/>
  <c r="F138" i="27"/>
  <c r="F137" i="27"/>
  <c r="F136" i="27"/>
  <c r="F135" i="27"/>
  <c r="F134" i="27"/>
  <c r="F133" i="27"/>
  <c r="F132" i="27"/>
  <c r="F130" i="27"/>
  <c r="F129" i="27"/>
  <c r="F128" i="27"/>
  <c r="F127" i="27"/>
  <c r="F126" i="27"/>
  <c r="F125" i="27"/>
  <c r="F124" i="27"/>
  <c r="F122" i="27"/>
  <c r="F121" i="27"/>
  <c r="F120" i="27"/>
  <c r="F119" i="27"/>
  <c r="F118" i="27"/>
  <c r="F117" i="27"/>
  <c r="F116" i="27"/>
  <c r="F114" i="27"/>
  <c r="F113" i="27"/>
  <c r="F112" i="27"/>
  <c r="F111" i="27"/>
  <c r="F110" i="27"/>
  <c r="F109" i="27"/>
  <c r="F108" i="27"/>
  <c r="F107" i="27"/>
  <c r="F105" i="27"/>
  <c r="F104" i="27"/>
  <c r="F103" i="27"/>
  <c r="F102" i="27"/>
  <c r="F101" i="27"/>
  <c r="F100" i="27"/>
  <c r="F99" i="27"/>
  <c r="F98" i="27"/>
  <c r="F96" i="27"/>
  <c r="F95" i="27"/>
  <c r="F94" i="27"/>
  <c r="F93" i="27"/>
  <c r="F92" i="27"/>
  <c r="F91" i="27"/>
  <c r="F90" i="27"/>
  <c r="F89" i="27"/>
  <c r="F87" i="27"/>
  <c r="F86" i="27"/>
  <c r="F85" i="27"/>
  <c r="F84" i="27"/>
  <c r="F83" i="27"/>
  <c r="F82" i="27"/>
  <c r="F81" i="27"/>
  <c r="F80" i="27"/>
  <c r="F78" i="27"/>
  <c r="F77" i="27"/>
  <c r="F76" i="27"/>
  <c r="F75" i="27"/>
  <c r="F74" i="27"/>
  <c r="F73" i="27"/>
  <c r="F72" i="27"/>
  <c r="F71" i="27"/>
  <c r="F69" i="27"/>
  <c r="F68" i="27"/>
  <c r="F67" i="27"/>
  <c r="F66" i="27"/>
  <c r="F65" i="27"/>
  <c r="F64" i="27"/>
  <c r="F63" i="27"/>
  <c r="F62" i="27"/>
  <c r="F60" i="27"/>
  <c r="F59" i="27"/>
  <c r="F58" i="27"/>
  <c r="F57" i="27"/>
  <c r="F56" i="27"/>
  <c r="F55" i="27"/>
  <c r="F54" i="27"/>
  <c r="F53" i="27"/>
  <c r="F51" i="27"/>
  <c r="F50" i="27"/>
  <c r="F49" i="27"/>
  <c r="F48" i="27"/>
  <c r="F47" i="27"/>
  <c r="F46" i="27"/>
  <c r="F45" i="27"/>
  <c r="F44" i="27"/>
  <c r="F42" i="27"/>
  <c r="F41" i="27"/>
  <c r="F40" i="27"/>
  <c r="F39" i="27"/>
  <c r="F38" i="27"/>
  <c r="F37" i="27"/>
  <c r="F36" i="27"/>
  <c r="F34" i="27"/>
  <c r="F33" i="27"/>
  <c r="F32" i="27"/>
  <c r="F31" i="27"/>
  <c r="F30" i="27"/>
  <c r="F29" i="27"/>
  <c r="F28" i="27"/>
  <c r="F27" i="27"/>
  <c r="F25" i="27"/>
  <c r="F24" i="27"/>
  <c r="F23" i="27"/>
  <c r="F22" i="27"/>
  <c r="F21" i="27"/>
  <c r="F20" i="27"/>
  <c r="F19" i="27"/>
  <c r="F17" i="27"/>
  <c r="F16" i="27"/>
  <c r="F15" i="27"/>
  <c r="F14" i="27"/>
  <c r="F13" i="27"/>
  <c r="F12" i="27"/>
  <c r="F11" i="27"/>
  <c r="F10" i="27"/>
  <c r="F176" i="27" l="1"/>
  <c r="F28" i="24"/>
  <c r="D28" i="24"/>
  <c r="F75" i="22" l="1"/>
  <c r="F65" i="22"/>
  <c r="F55" i="22"/>
  <c r="F45" i="22"/>
  <c r="F36" i="22"/>
  <c r="F26" i="22"/>
  <c r="F17" i="22"/>
  <c r="D75" i="22"/>
  <c r="D65" i="22"/>
  <c r="D55" i="22"/>
  <c r="D45" i="22"/>
  <c r="D36" i="22"/>
  <c r="D26" i="22"/>
  <c r="D17" i="22"/>
  <c r="F80" i="23"/>
  <c r="F71" i="23"/>
  <c r="F62" i="23"/>
  <c r="D62" i="23"/>
  <c r="F59" i="23"/>
  <c r="D59" i="23"/>
  <c r="F56" i="23"/>
  <c r="D56" i="23"/>
  <c r="F53" i="23"/>
  <c r="D53" i="23"/>
  <c r="F50" i="23"/>
  <c r="F47" i="23"/>
  <c r="F39" i="23"/>
  <c r="F31" i="23"/>
  <c r="F24" i="23"/>
  <c r="F17" i="23"/>
  <c r="D80" i="23"/>
  <c r="D71" i="23"/>
  <c r="D50" i="23"/>
  <c r="D47" i="23"/>
  <c r="D39" i="23"/>
  <c r="D31" i="23"/>
  <c r="D24" i="23"/>
  <c r="D17" i="23"/>
  <c r="G741" i="20"/>
  <c r="I740" i="20"/>
  <c r="I739" i="20"/>
  <c r="I738" i="20"/>
  <c r="I737" i="20"/>
  <c r="I736" i="20"/>
  <c r="I735" i="20"/>
  <c r="I734" i="20"/>
  <c r="I733" i="20"/>
  <c r="I732" i="20"/>
  <c r="I731" i="20"/>
  <c r="I730" i="20"/>
  <c r="I729" i="20"/>
  <c r="I728" i="20"/>
  <c r="I727" i="20"/>
  <c r="I726" i="20"/>
  <c r="I725" i="20"/>
  <c r="I724" i="20"/>
  <c r="I723" i="20"/>
  <c r="I722" i="20"/>
  <c r="I721" i="20"/>
  <c r="I720" i="20"/>
  <c r="I719" i="20"/>
  <c r="I718" i="20"/>
  <c r="I717" i="20"/>
  <c r="I716" i="20"/>
  <c r="I715" i="20"/>
  <c r="I714" i="20"/>
  <c r="I713" i="20"/>
  <c r="I712" i="20"/>
  <c r="I711" i="20"/>
  <c r="I710" i="20"/>
  <c r="I709" i="20"/>
  <c r="I708" i="20"/>
  <c r="I707" i="20"/>
  <c r="I706" i="20"/>
  <c r="I705" i="20"/>
  <c r="I704" i="20"/>
  <c r="I703" i="20"/>
  <c r="I702" i="20"/>
  <c r="I701" i="20"/>
  <c r="I700" i="20"/>
  <c r="I699" i="20"/>
  <c r="I698" i="20"/>
  <c r="I697" i="20"/>
  <c r="I696" i="20"/>
  <c r="I695" i="20"/>
  <c r="I694" i="20"/>
  <c r="I693" i="20"/>
  <c r="I692" i="20"/>
  <c r="I691" i="20"/>
  <c r="I690" i="20"/>
  <c r="I689" i="20"/>
  <c r="I688" i="20"/>
  <c r="I687" i="20"/>
  <c r="I686" i="20"/>
  <c r="I685" i="20"/>
  <c r="I684" i="20"/>
  <c r="I683" i="20"/>
  <c r="I682" i="20"/>
  <c r="I681" i="20"/>
  <c r="I680" i="20"/>
  <c r="I679" i="20"/>
  <c r="I678" i="20"/>
  <c r="I677" i="20"/>
  <c r="I676" i="20"/>
  <c r="I675" i="20"/>
  <c r="I674" i="20"/>
  <c r="I673" i="20"/>
  <c r="I672" i="20"/>
  <c r="I671" i="20"/>
  <c r="I670" i="20"/>
  <c r="I669" i="20"/>
  <c r="I668" i="20"/>
  <c r="I667" i="20"/>
  <c r="I666" i="20"/>
  <c r="I665" i="20"/>
  <c r="I664" i="20"/>
  <c r="I663" i="20"/>
  <c r="I662" i="20"/>
  <c r="I661" i="20"/>
  <c r="I660" i="20"/>
  <c r="I659" i="20"/>
  <c r="I658" i="20"/>
  <c r="I657" i="20"/>
  <c r="I656" i="20"/>
  <c r="I655" i="20"/>
  <c r="I654" i="20"/>
  <c r="I653" i="20"/>
  <c r="I652" i="20"/>
  <c r="I651" i="20"/>
  <c r="I650" i="20"/>
  <c r="I649" i="20"/>
  <c r="I648" i="20"/>
  <c r="I647" i="20"/>
  <c r="I646" i="20"/>
  <c r="I645" i="20"/>
  <c r="I644" i="20"/>
  <c r="I643" i="20"/>
  <c r="I642" i="20"/>
  <c r="I641" i="20"/>
  <c r="I640" i="20"/>
  <c r="I639" i="20"/>
  <c r="I638" i="20"/>
  <c r="I637" i="20"/>
  <c r="I636" i="20"/>
  <c r="I635" i="20"/>
  <c r="I634" i="20"/>
  <c r="I633" i="20"/>
  <c r="I632" i="20"/>
  <c r="I631" i="20"/>
  <c r="I630" i="20"/>
  <c r="I629" i="20"/>
  <c r="I628" i="20"/>
  <c r="I627" i="20"/>
  <c r="I626" i="20"/>
  <c r="I625" i="20"/>
  <c r="I624" i="20"/>
  <c r="I623" i="20"/>
  <c r="I622" i="20"/>
  <c r="I621" i="20"/>
  <c r="I620" i="20"/>
  <c r="I619" i="20"/>
  <c r="I618" i="20"/>
  <c r="I617" i="20"/>
  <c r="I616" i="20"/>
  <c r="I615" i="20"/>
  <c r="I614" i="20"/>
  <c r="I613" i="20"/>
  <c r="I612" i="20"/>
  <c r="I611" i="20"/>
  <c r="I610" i="20"/>
  <c r="I609" i="20"/>
  <c r="I608" i="20"/>
  <c r="I607" i="20"/>
  <c r="I606" i="20"/>
  <c r="I605" i="20"/>
  <c r="I604" i="20"/>
  <c r="I603" i="20"/>
  <c r="I602" i="20"/>
  <c r="I601" i="20"/>
  <c r="I600" i="20"/>
  <c r="I599" i="20"/>
  <c r="I598" i="20"/>
  <c r="I597" i="20"/>
  <c r="I596" i="20"/>
  <c r="I595" i="20"/>
  <c r="I594" i="20"/>
  <c r="I593" i="20"/>
  <c r="I592" i="20"/>
  <c r="I591" i="20"/>
  <c r="I590" i="20"/>
  <c r="I589" i="20"/>
  <c r="I588" i="20"/>
  <c r="I587" i="20"/>
  <c r="I586" i="20"/>
  <c r="I585" i="20"/>
  <c r="I584" i="20"/>
  <c r="I583" i="20"/>
  <c r="I582" i="20"/>
  <c r="I581" i="20"/>
  <c r="I580" i="20"/>
  <c r="I579" i="20"/>
  <c r="I578" i="20"/>
  <c r="I577" i="20"/>
  <c r="I576" i="20"/>
  <c r="I575" i="20"/>
  <c r="I574" i="20"/>
  <c r="I573" i="20"/>
  <c r="I572" i="20"/>
  <c r="I571" i="20"/>
  <c r="I570" i="20"/>
  <c r="I569" i="20"/>
  <c r="I568" i="20"/>
  <c r="I567" i="20"/>
  <c r="I566" i="20"/>
  <c r="I565" i="20"/>
  <c r="I564" i="20"/>
  <c r="I563" i="20"/>
  <c r="I562" i="20"/>
  <c r="I561" i="20"/>
  <c r="I560" i="20"/>
  <c r="I559" i="20"/>
  <c r="I558" i="20"/>
  <c r="I557" i="20"/>
  <c r="I556" i="20"/>
  <c r="I555" i="20"/>
  <c r="I554" i="20"/>
  <c r="I553" i="20"/>
  <c r="I552" i="20"/>
  <c r="I551" i="20"/>
  <c r="I550" i="20"/>
  <c r="I549" i="20"/>
  <c r="I548" i="20"/>
  <c r="I547" i="20"/>
  <c r="I546" i="20"/>
  <c r="I545" i="20"/>
  <c r="I544" i="20"/>
  <c r="I543" i="20"/>
  <c r="I542" i="20"/>
  <c r="I541" i="20"/>
  <c r="I540" i="20"/>
  <c r="I539" i="20"/>
  <c r="I538" i="20"/>
  <c r="I537" i="20"/>
  <c r="I536" i="20"/>
  <c r="I535" i="20"/>
  <c r="I534" i="20"/>
  <c r="I533" i="20"/>
  <c r="I532" i="20"/>
  <c r="I531" i="20"/>
  <c r="I530" i="20"/>
  <c r="I529" i="20"/>
  <c r="I528" i="20"/>
  <c r="I527" i="20"/>
  <c r="I526" i="20"/>
  <c r="I525" i="20"/>
  <c r="I524" i="20"/>
  <c r="I523" i="20"/>
  <c r="I522" i="20"/>
  <c r="I521" i="20"/>
  <c r="I520" i="20"/>
  <c r="I519" i="20"/>
  <c r="I518" i="20"/>
  <c r="I517" i="20"/>
  <c r="I516" i="20"/>
  <c r="I515" i="20"/>
  <c r="I514" i="20"/>
  <c r="I513" i="20"/>
  <c r="I512" i="20"/>
  <c r="I511" i="20"/>
  <c r="I510" i="20"/>
  <c r="I509" i="20"/>
  <c r="I508" i="20"/>
  <c r="I507" i="20"/>
  <c r="I506" i="20"/>
  <c r="I505" i="20"/>
  <c r="I504" i="20"/>
  <c r="I503" i="20"/>
  <c r="I502" i="20"/>
  <c r="I501" i="20"/>
  <c r="I500" i="20"/>
  <c r="I499" i="20"/>
  <c r="I498" i="20"/>
  <c r="I497" i="20"/>
  <c r="I496" i="20"/>
  <c r="I495" i="20"/>
  <c r="I494" i="20"/>
  <c r="I493" i="20"/>
  <c r="I492" i="20"/>
  <c r="I491" i="20"/>
  <c r="I490" i="20"/>
  <c r="I489" i="20"/>
  <c r="I488" i="20"/>
  <c r="I487" i="20"/>
  <c r="I486" i="20"/>
  <c r="I485" i="20"/>
  <c r="I484" i="20"/>
  <c r="I483" i="20"/>
  <c r="I482" i="20"/>
  <c r="I481" i="20"/>
  <c r="I480" i="20"/>
  <c r="I479" i="20"/>
  <c r="I478" i="20"/>
  <c r="I477" i="20"/>
  <c r="I476" i="20"/>
  <c r="I475" i="20"/>
  <c r="I474" i="20"/>
  <c r="I473" i="20"/>
  <c r="I472" i="20"/>
  <c r="I471" i="20"/>
  <c r="I470" i="20"/>
  <c r="I469" i="20"/>
  <c r="I468" i="20"/>
  <c r="I467" i="20"/>
  <c r="I466" i="20"/>
  <c r="I465" i="20"/>
  <c r="I464" i="20"/>
  <c r="I463" i="20"/>
  <c r="I462" i="20"/>
  <c r="I461" i="20"/>
  <c r="I460" i="20"/>
  <c r="I459" i="20"/>
  <c r="I458" i="20"/>
  <c r="I457" i="20"/>
  <c r="I456" i="20"/>
  <c r="I455" i="20"/>
  <c r="I454" i="20"/>
  <c r="I453" i="20"/>
  <c r="I452" i="20"/>
  <c r="I451" i="20"/>
  <c r="I450" i="20"/>
  <c r="I449" i="20"/>
  <c r="I448" i="20"/>
  <c r="I447" i="20"/>
  <c r="I446" i="20"/>
  <c r="I445" i="20"/>
  <c r="I444" i="20"/>
  <c r="I443" i="20"/>
  <c r="I442" i="20"/>
  <c r="I441" i="20"/>
  <c r="I440" i="20"/>
  <c r="I439" i="20"/>
  <c r="I438" i="20"/>
  <c r="I437" i="20"/>
  <c r="I436" i="20"/>
  <c r="I435" i="20"/>
  <c r="I434" i="20"/>
  <c r="I433" i="20"/>
  <c r="I432" i="20"/>
  <c r="I431" i="20"/>
  <c r="I430" i="20"/>
  <c r="I429" i="20"/>
  <c r="I428" i="20"/>
  <c r="I427" i="20"/>
  <c r="I426" i="20"/>
  <c r="I425" i="20"/>
  <c r="I424" i="20"/>
  <c r="I423" i="20"/>
  <c r="I422" i="20"/>
  <c r="I421" i="20"/>
  <c r="I420" i="20"/>
  <c r="I419" i="20"/>
  <c r="I418" i="20"/>
  <c r="I417" i="20"/>
  <c r="I416" i="20"/>
  <c r="I415" i="20"/>
  <c r="I414" i="20"/>
  <c r="I413" i="20"/>
  <c r="I412" i="20"/>
  <c r="I411" i="20"/>
  <c r="I410" i="20"/>
  <c r="I409" i="20"/>
  <c r="I408" i="20"/>
  <c r="I407" i="20"/>
  <c r="I406" i="20"/>
  <c r="I405" i="20"/>
  <c r="I404" i="20"/>
  <c r="I403" i="20"/>
  <c r="I402" i="20"/>
  <c r="I401" i="20"/>
  <c r="I400" i="20"/>
  <c r="I399" i="20"/>
  <c r="I398" i="20"/>
  <c r="I397" i="20"/>
  <c r="I396" i="20"/>
  <c r="I395" i="20"/>
  <c r="I394" i="20"/>
  <c r="I393" i="20"/>
  <c r="I392" i="20"/>
  <c r="I391" i="20"/>
  <c r="I390" i="20"/>
  <c r="I389" i="20"/>
  <c r="I388" i="20"/>
  <c r="I387" i="20"/>
  <c r="I386" i="20"/>
  <c r="I385" i="20"/>
  <c r="I384" i="20"/>
  <c r="I383" i="20"/>
  <c r="I382" i="20"/>
  <c r="I381" i="20"/>
  <c r="I380" i="20"/>
  <c r="I379" i="20"/>
  <c r="I378" i="20"/>
  <c r="I377" i="20"/>
  <c r="I376" i="20"/>
  <c r="I375" i="20"/>
  <c r="I374" i="20"/>
  <c r="I373" i="20"/>
  <c r="I372" i="20"/>
  <c r="I371" i="20"/>
  <c r="I370" i="20"/>
  <c r="I369" i="20"/>
  <c r="I368" i="20"/>
  <c r="I367" i="20"/>
  <c r="I366" i="20"/>
  <c r="I365" i="20"/>
  <c r="I364" i="20"/>
  <c r="I363" i="20"/>
  <c r="I362" i="20"/>
  <c r="I361" i="20"/>
  <c r="I360" i="20"/>
  <c r="I359" i="20"/>
  <c r="I358" i="20"/>
  <c r="I357" i="20"/>
  <c r="I356" i="20"/>
  <c r="I355" i="20"/>
  <c r="I354" i="20"/>
  <c r="I353" i="20"/>
  <c r="I352" i="20"/>
  <c r="I351" i="20"/>
  <c r="I350" i="20"/>
  <c r="I349" i="20"/>
  <c r="I348" i="20"/>
  <c r="I347" i="20"/>
  <c r="I346" i="20"/>
  <c r="I345" i="20"/>
  <c r="I344" i="20"/>
  <c r="I343" i="20"/>
  <c r="I342" i="20"/>
  <c r="I341" i="20"/>
  <c r="I340" i="20"/>
  <c r="I339" i="20"/>
  <c r="I338" i="20"/>
  <c r="I337" i="20"/>
  <c r="I336" i="20"/>
  <c r="I335" i="20"/>
  <c r="I334" i="20"/>
  <c r="I333" i="20"/>
  <c r="I332" i="20"/>
  <c r="I331" i="20"/>
  <c r="I330" i="20"/>
  <c r="I329" i="20"/>
  <c r="I328" i="20"/>
  <c r="I327" i="20"/>
  <c r="I326" i="20"/>
  <c r="I325" i="20"/>
  <c r="I324" i="20"/>
  <c r="I323" i="20"/>
  <c r="I322" i="20"/>
  <c r="I321" i="20"/>
  <c r="I320" i="20"/>
  <c r="I319" i="20"/>
  <c r="I318" i="20"/>
  <c r="I317" i="20"/>
  <c r="I316" i="20"/>
  <c r="I315" i="20"/>
  <c r="I314" i="20"/>
  <c r="I313" i="20"/>
  <c r="I312" i="20"/>
  <c r="I311" i="20"/>
  <c r="I310" i="20"/>
  <c r="I309" i="20"/>
  <c r="I308" i="20"/>
  <c r="I307" i="20"/>
  <c r="I306" i="20"/>
  <c r="I305" i="20"/>
  <c r="I304" i="20"/>
  <c r="I303" i="20"/>
  <c r="I302" i="20"/>
  <c r="I301" i="20"/>
  <c r="I300" i="20"/>
  <c r="I299" i="20"/>
  <c r="I298" i="20"/>
  <c r="I297" i="20"/>
  <c r="I296" i="20"/>
  <c r="I295" i="20"/>
  <c r="I294" i="20"/>
  <c r="I293" i="20"/>
  <c r="I292" i="20"/>
  <c r="I291" i="20"/>
  <c r="I290" i="20"/>
  <c r="I289" i="20"/>
  <c r="I288" i="20"/>
  <c r="I287" i="20"/>
  <c r="I286" i="20"/>
  <c r="I285" i="20"/>
  <c r="I284" i="20"/>
  <c r="I283" i="20"/>
  <c r="I282" i="20"/>
  <c r="I281" i="20"/>
  <c r="I280" i="20"/>
  <c r="I279" i="20"/>
  <c r="I278" i="20"/>
  <c r="I277" i="20"/>
  <c r="I276" i="20"/>
  <c r="I275" i="20"/>
  <c r="I274" i="20"/>
  <c r="I273" i="20"/>
  <c r="I272" i="20"/>
  <c r="I271" i="20"/>
  <c r="I270" i="20"/>
  <c r="I269" i="20"/>
  <c r="I268" i="20"/>
  <c r="I267" i="20"/>
  <c r="I266" i="20"/>
  <c r="I265" i="20"/>
  <c r="I264" i="20"/>
  <c r="I263" i="20"/>
  <c r="I262" i="20"/>
  <c r="I261" i="20"/>
  <c r="I260" i="20"/>
  <c r="I259" i="20"/>
  <c r="I258" i="20"/>
  <c r="I257" i="20"/>
  <c r="I256" i="20"/>
  <c r="I255" i="20"/>
  <c r="I254" i="20"/>
  <c r="I253" i="20"/>
  <c r="I252" i="20"/>
  <c r="I251" i="20"/>
  <c r="I250" i="20"/>
  <c r="I249" i="20"/>
  <c r="I248" i="20"/>
  <c r="I247" i="20"/>
  <c r="I246" i="20"/>
  <c r="I245" i="20"/>
  <c r="I244" i="20"/>
  <c r="I243" i="20"/>
  <c r="I242" i="20"/>
  <c r="I241" i="20"/>
  <c r="I240" i="20"/>
  <c r="I239" i="20"/>
  <c r="I238" i="20"/>
  <c r="I237" i="20"/>
  <c r="I236" i="20"/>
  <c r="I235" i="20"/>
  <c r="I234" i="20"/>
  <c r="I233" i="20"/>
  <c r="I232" i="20"/>
  <c r="I231" i="20"/>
  <c r="I230" i="20"/>
  <c r="I229" i="20"/>
  <c r="I228" i="20"/>
  <c r="I227" i="20"/>
  <c r="I226" i="20"/>
  <c r="I225" i="20"/>
  <c r="I224" i="20"/>
  <c r="I223" i="20"/>
  <c r="I222" i="20"/>
  <c r="I221" i="20"/>
  <c r="I220" i="20"/>
  <c r="I219" i="20"/>
  <c r="I218" i="20"/>
  <c r="I217" i="20"/>
  <c r="I216" i="20"/>
  <c r="I215" i="20"/>
  <c r="I214" i="20"/>
  <c r="I213" i="20"/>
  <c r="I212" i="20"/>
  <c r="I211" i="20"/>
  <c r="I210" i="20"/>
  <c r="I209" i="20"/>
  <c r="I208" i="20"/>
  <c r="I207" i="20"/>
  <c r="I206" i="20"/>
  <c r="I205" i="20"/>
  <c r="I204" i="20"/>
  <c r="I203" i="20"/>
  <c r="I202" i="20"/>
  <c r="I201" i="20"/>
  <c r="I200" i="20"/>
  <c r="I199" i="20"/>
  <c r="I198" i="20"/>
  <c r="I197" i="20"/>
  <c r="I196" i="20"/>
  <c r="I195" i="20"/>
  <c r="I194" i="20"/>
  <c r="I193" i="20"/>
  <c r="I192" i="20"/>
  <c r="I191" i="20"/>
  <c r="I190" i="20"/>
  <c r="I189" i="20"/>
  <c r="I188" i="20"/>
  <c r="I187" i="20"/>
  <c r="I186" i="20"/>
  <c r="I185" i="20"/>
  <c r="I184" i="20"/>
  <c r="I183" i="20"/>
  <c r="I182" i="20"/>
  <c r="I181" i="20"/>
  <c r="I180" i="20"/>
  <c r="I179" i="20"/>
  <c r="I178" i="20"/>
  <c r="I177" i="20"/>
  <c r="I176" i="20"/>
  <c r="I175" i="20"/>
  <c r="I174" i="20"/>
  <c r="I173" i="20"/>
  <c r="I172" i="20"/>
  <c r="I171" i="20"/>
  <c r="I170" i="20"/>
  <c r="I169" i="20"/>
  <c r="I168" i="20"/>
  <c r="I167" i="20"/>
  <c r="I166" i="20"/>
  <c r="I165" i="20"/>
  <c r="I164" i="20"/>
  <c r="I163" i="20"/>
  <c r="I162" i="20"/>
  <c r="I161" i="20"/>
  <c r="I160" i="20"/>
  <c r="I159" i="20"/>
  <c r="I158" i="20"/>
  <c r="I157" i="20"/>
  <c r="I156" i="20"/>
  <c r="I155" i="20"/>
  <c r="I154" i="20"/>
  <c r="I153" i="20"/>
  <c r="I152" i="20"/>
  <c r="I151" i="20"/>
  <c r="I150" i="20"/>
  <c r="I149" i="20"/>
  <c r="I148" i="20"/>
  <c r="I147" i="20"/>
  <c r="I146" i="20"/>
  <c r="I145" i="20"/>
  <c r="I144" i="20"/>
  <c r="I143" i="20"/>
  <c r="I142" i="20"/>
  <c r="I141" i="20"/>
  <c r="I140" i="20"/>
  <c r="I139" i="20"/>
  <c r="I138" i="20"/>
  <c r="I137" i="20"/>
  <c r="I136" i="20"/>
  <c r="I135" i="20"/>
  <c r="I134" i="20"/>
  <c r="I133" i="20"/>
  <c r="I132" i="20"/>
  <c r="I131" i="20"/>
  <c r="I130" i="20"/>
  <c r="I129" i="20"/>
  <c r="I128" i="20"/>
  <c r="I127" i="20"/>
  <c r="I126" i="20"/>
  <c r="I125" i="20"/>
  <c r="I124" i="20"/>
  <c r="I123" i="20"/>
  <c r="I122" i="20"/>
  <c r="I121" i="20"/>
  <c r="I120" i="20"/>
  <c r="I119" i="20"/>
  <c r="I118" i="20"/>
  <c r="I117" i="20"/>
  <c r="I116" i="20"/>
  <c r="I115" i="20"/>
  <c r="I114" i="20"/>
  <c r="I113" i="20"/>
  <c r="I112" i="20"/>
  <c r="I111" i="20"/>
  <c r="I110" i="20"/>
  <c r="I109" i="20"/>
  <c r="I108" i="20"/>
  <c r="I107" i="20"/>
  <c r="I106" i="20"/>
  <c r="I105" i="20"/>
  <c r="I104"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7" i="20"/>
  <c r="I76" i="20"/>
  <c r="I75" i="20"/>
  <c r="I74" i="20"/>
  <c r="I73" i="20"/>
  <c r="I72" i="20"/>
  <c r="I71" i="20"/>
  <c r="I70" i="20"/>
  <c r="I69" i="20"/>
  <c r="I68" i="20"/>
  <c r="I67" i="20"/>
  <c r="I66" i="20"/>
  <c r="I65" i="20"/>
  <c r="I64" i="20"/>
  <c r="I63" i="20"/>
  <c r="I62" i="20"/>
  <c r="I61" i="20"/>
  <c r="I60" i="20"/>
  <c r="I59" i="20"/>
  <c r="I58" i="20"/>
  <c r="I57" i="20"/>
  <c r="I56" i="20"/>
  <c r="I55" i="20"/>
  <c r="I54" i="20"/>
  <c r="I53" i="20"/>
  <c r="I52" i="20"/>
  <c r="I51" i="20"/>
  <c r="I50" i="20"/>
  <c r="I49" i="20"/>
  <c r="I48"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I11" i="20"/>
  <c r="I10" i="20"/>
  <c r="I9" i="20"/>
  <c r="I8" i="20"/>
  <c r="F81" i="23" l="1"/>
  <c r="I741" i="20"/>
  <c r="D76" i="22"/>
  <c r="F76" i="22"/>
  <c r="D81" i="23"/>
  <c r="D72" i="25"/>
  <c r="F122" i="6"/>
  <c r="D122" i="6"/>
  <c r="F15" i="26" l="1"/>
  <c r="D15" i="26"/>
  <c r="G26" i="29"/>
  <c r="C25" i="18"/>
  <c r="F24" i="18"/>
  <c r="F22" i="18"/>
  <c r="F20" i="18"/>
  <c r="F19" i="18"/>
  <c r="F17" i="18"/>
  <c r="F15" i="18"/>
  <c r="F13" i="18"/>
  <c r="F12" i="18"/>
  <c r="F11" i="18"/>
  <c r="F25" i="18" l="1"/>
  <c r="D101" i="6" l="1"/>
  <c r="C101" i="6"/>
  <c r="F100" i="6"/>
  <c r="F99" i="6"/>
  <c r="F98" i="6"/>
  <c r="F97" i="6"/>
  <c r="F96" i="6"/>
  <c r="F95" i="6"/>
  <c r="F94" i="6"/>
  <c r="F93" i="6"/>
  <c r="F92" i="6"/>
  <c r="F91" i="6"/>
  <c r="F90" i="6"/>
  <c r="F89" i="6"/>
  <c r="F88" i="6"/>
  <c r="F87" i="6"/>
  <c r="F86" i="6"/>
  <c r="F85" i="6"/>
  <c r="F84" i="6"/>
  <c r="F83" i="6"/>
  <c r="F79" i="6"/>
  <c r="F77" i="6"/>
  <c r="F74" i="6"/>
  <c r="F73" i="6"/>
  <c r="D61" i="6"/>
  <c r="D59" i="6"/>
  <c r="F59" i="6" s="1"/>
  <c r="D57" i="6"/>
  <c r="F57" i="6" s="1"/>
  <c r="D53" i="6"/>
  <c r="F53" i="6" s="1"/>
  <c r="D48" i="6"/>
  <c r="F48" i="6" s="1"/>
  <c r="D42" i="6"/>
  <c r="F42" i="6" s="1"/>
  <c r="F41" i="6"/>
  <c r="D38" i="6"/>
  <c r="F38" i="6" s="1"/>
  <c r="D33" i="6"/>
  <c r="F33" i="6" s="1"/>
  <c r="D29" i="6"/>
  <c r="F29" i="6" s="1"/>
  <c r="F27" i="6"/>
  <c r="D21" i="6"/>
  <c r="F21" i="6" s="1"/>
  <c r="D17" i="6"/>
  <c r="F16" i="6"/>
  <c r="F61" i="6" l="1"/>
  <c r="D66" i="6"/>
  <c r="F66" i="6" s="1"/>
  <c r="D45" i="6"/>
  <c r="F101" i="6"/>
  <c r="F17" i="6"/>
  <c r="F45" i="6" s="1"/>
  <c r="D80" i="6" l="1"/>
  <c r="F71" i="28"/>
  <c r="F59" i="28"/>
  <c r="F46" i="28"/>
  <c r="F21" i="28"/>
  <c r="F252" i="28"/>
  <c r="F242" i="28"/>
  <c r="F231" i="28"/>
  <c r="F221" i="28"/>
  <c r="F213" i="28"/>
  <c r="F200" i="28"/>
  <c r="F188" i="28"/>
  <c r="F184" i="28"/>
  <c r="F178" i="28"/>
  <c r="F175" i="28"/>
  <c r="F167" i="28"/>
  <c r="F161" i="28"/>
  <c r="F147" i="28"/>
  <c r="F135" i="28"/>
  <c r="F109" i="28"/>
  <c r="F97" i="28"/>
  <c r="F84" i="28"/>
  <c r="F32" i="28"/>
  <c r="F8" i="28"/>
  <c r="D81" i="6" l="1"/>
  <c r="F81" i="6" s="1"/>
  <c r="F80" i="6"/>
  <c r="D263" i="28"/>
</calcChain>
</file>

<file path=xl/comments1.xml><?xml version="1.0" encoding="utf-8"?>
<comments xmlns="http://schemas.openxmlformats.org/spreadsheetml/2006/main">
  <authors>
    <author>Автор</author>
  </authors>
  <commentList>
    <comment ref="B72" authorId="0" shapeId="0">
      <text>
        <r>
          <rPr>
            <b/>
            <sz val="9"/>
            <color indexed="81"/>
            <rFont val="Tahoma"/>
            <family val="2"/>
            <charset val="204"/>
          </rPr>
          <t>две сметы 320,1+1040
423 467+1 373 000=</t>
        </r>
        <r>
          <rPr>
            <sz val="9"/>
            <color indexed="81"/>
            <rFont val="Tahoma"/>
            <family val="2"/>
            <charset val="204"/>
          </rPr>
          <t xml:space="preserve">
</t>
        </r>
      </text>
    </comment>
  </commentList>
</comments>
</file>

<file path=xl/sharedStrings.xml><?xml version="1.0" encoding="utf-8"?>
<sst xmlns="http://schemas.openxmlformats.org/spreadsheetml/2006/main" count="4761" uniqueCount="738">
  <si>
    <t>П Л А Н</t>
  </si>
  <si>
    <t>ремонтных работ по подготовке жилищного фонда, объектов социального, культурного и бытового назначения, коммунального хозяйства городского округа Заречный</t>
  </si>
  <si>
    <t>№ п/п</t>
  </si>
  <si>
    <t>адрес МКД</t>
  </si>
  <si>
    <t>Наименование работ</t>
  </si>
  <si>
    <t>Срок завершения работ, примечание</t>
  </si>
  <si>
    <t>Исполнитель</t>
  </si>
  <si>
    <t>средства бюджета ГО</t>
  </si>
  <si>
    <t>средства эксплуатирующих организаций</t>
  </si>
  <si>
    <t>средства инвесторов</t>
  </si>
  <si>
    <t>всего</t>
  </si>
  <si>
    <t>ООО "Макстрой"</t>
  </si>
  <si>
    <t>ИП Девяткова И.Н.</t>
  </si>
  <si>
    <t>ремонт кровли</t>
  </si>
  <si>
    <t>ремонт межпанельных швов</t>
  </si>
  <si>
    <t>ИП Корягин Д.И.</t>
  </si>
  <si>
    <t>ООО "Триоком"</t>
  </si>
  <si>
    <t>ремонт входных групп (козырьки)</t>
  </si>
  <si>
    <t>ремонт входных групп (крыльца)</t>
  </si>
  <si>
    <t>ООО СК "Энергия"</t>
  </si>
  <si>
    <t>№ п\п</t>
  </si>
  <si>
    <t>май</t>
  </si>
  <si>
    <t>июнь</t>
  </si>
  <si>
    <t>июль</t>
  </si>
  <si>
    <t>июль-август</t>
  </si>
  <si>
    <t>Всего по плану:</t>
  </si>
  <si>
    <t>август</t>
  </si>
  <si>
    <t>4</t>
  </si>
  <si>
    <t>ПЛАН</t>
  </si>
  <si>
    <t xml:space="preserve"> </t>
  </si>
  <si>
    <t>наименование оборудования</t>
  </si>
  <si>
    <t>срок завершения работ, примечание</t>
  </si>
  <si>
    <t>УВС</t>
  </si>
  <si>
    <t>ОАО "Акватех"</t>
  </si>
  <si>
    <t>1.2</t>
  </si>
  <si>
    <t>1.3</t>
  </si>
  <si>
    <t>1.4</t>
  </si>
  <si>
    <t>2.1</t>
  </si>
  <si>
    <t>2.2</t>
  </si>
  <si>
    <t>УКС</t>
  </si>
  <si>
    <t>с. Мезенское</t>
  </si>
  <si>
    <t>сентябрь</t>
  </si>
  <si>
    <t>2.3</t>
  </si>
  <si>
    <t>2.4</t>
  </si>
  <si>
    <t>д. Курманка</t>
  </si>
  <si>
    <t>3.1</t>
  </si>
  <si>
    <t>3.2</t>
  </si>
  <si>
    <t>3.3</t>
  </si>
  <si>
    <t>3.4</t>
  </si>
  <si>
    <t>3.5</t>
  </si>
  <si>
    <t>Ремонт межпанельных швов</t>
  </si>
  <si>
    <t>УТВЕРЖДЕН</t>
  </si>
  <si>
    <t>ВНС-4</t>
  </si>
  <si>
    <t>Очистные сооружения</t>
  </si>
  <si>
    <t>УКНС</t>
  </si>
  <si>
    <t>КНС-1</t>
  </si>
  <si>
    <t>КНС-2</t>
  </si>
  <si>
    <t>КНС-3</t>
  </si>
  <si>
    <t>КНС-4</t>
  </si>
  <si>
    <t>1</t>
  </si>
  <si>
    <t>1.1</t>
  </si>
  <si>
    <t>2</t>
  </si>
  <si>
    <t>3</t>
  </si>
  <si>
    <t>Ремонт  дверных коробок - 8шт.</t>
  </si>
  <si>
    <t>Ремонт кровли</t>
  </si>
  <si>
    <t>Блок доочистки</t>
  </si>
  <si>
    <t>май-июнь</t>
  </si>
  <si>
    <t>июнь-август</t>
  </si>
  <si>
    <t>апрель-май</t>
  </si>
  <si>
    <t>постановлением администрации</t>
  </si>
  <si>
    <t>городского округа Заречный</t>
  </si>
  <si>
    <t>ремонтных работ по подготовке жилищного фонда, объектв социального, культурного и бытового назначения, коммунального хозяйства городского округа Заречный</t>
  </si>
  <si>
    <t>МУП ГОЗ "Теплоцентраль"</t>
  </si>
  <si>
    <t>Гидропневмопромывка системы отопления</t>
  </si>
  <si>
    <t>Поверка приборов УКУТЭ</t>
  </si>
  <si>
    <t>МУП ГО Заречный "Теплоцентраль"</t>
  </si>
  <si>
    <t xml:space="preserve">к работе в осенне-зимний период 2018/2019 годов"  </t>
  </si>
  <si>
    <t>Срок проведения работ, примечание</t>
  </si>
  <si>
    <t>МКД ул. Алещенкова, 15</t>
  </si>
  <si>
    <t>ТСЖ "Квартал" ул. Алещенкова, 15</t>
  </si>
  <si>
    <t>Итого:</t>
  </si>
  <si>
    <t>МКД ул. Алещенкова, 17</t>
  </si>
  <si>
    <t>ТСЖ "Квартал" ул. Алещенкова, 17</t>
  </si>
  <si>
    <t>МКД ул. Ленинградская, 14</t>
  </si>
  <si>
    <t>ТСЖ "Квартал" ул. Ленинградская, 14</t>
  </si>
  <si>
    <t>МКД ул. Ленинградская, 14А</t>
  </si>
  <si>
    <t>ТСЖ "Квартал" ул. Ленинградская, 14А</t>
  </si>
  <si>
    <t xml:space="preserve">Итого </t>
  </si>
  <si>
    <t>МКД ул. Ленинградская, 16</t>
  </si>
  <si>
    <t>ТСЖ "Квартал" ул. Ленинградская, 16</t>
  </si>
  <si>
    <t>МКД ул. Ленинградская, 16Б</t>
  </si>
  <si>
    <t>ТСЖ "Квартал" ул. Ленинградская, 16Б</t>
  </si>
  <si>
    <t>Срок завершения работ, 
примечание</t>
  </si>
  <si>
    <t>теущий ремонт сантехнического оборудования</t>
  </si>
  <si>
    <t>теущий ремонт  освещения подвальных помещений</t>
  </si>
  <si>
    <t>ООО СТК "СтройГрад+"</t>
  </si>
  <si>
    <t>ремонт входных групп</t>
  </si>
  <si>
    <t>ИП Хлызова</t>
  </si>
  <si>
    <t>замена окон, тамбурных дверей в подъездах на ПВХ</t>
  </si>
  <si>
    <t>ООО "Монолит"</t>
  </si>
  <si>
    <t>установка метал. дверей</t>
  </si>
  <si>
    <t>ремонт вентиляции</t>
  </si>
  <si>
    <t>ООО "Вертикаль"</t>
  </si>
  <si>
    <t>Поверка приборов УУ ХВС</t>
  </si>
  <si>
    <t>Замена канализации</t>
  </si>
  <si>
    <t>ремонт отмостки, цоколя</t>
  </si>
  <si>
    <t xml:space="preserve">ремонт входов в подвал </t>
  </si>
  <si>
    <t>ИП Казаков К.В.</t>
  </si>
  <si>
    <t>МУП ГО Заречный "Теплоснабжение"</t>
  </si>
  <si>
    <t>МУП "Теплоснабжение"</t>
  </si>
  <si>
    <t xml:space="preserve">Аварийно-востановительные работы </t>
  </si>
  <si>
    <t>Промывка канализационных колодцев</t>
  </si>
  <si>
    <t>Ревизия (ремонт) КНС</t>
  </si>
  <si>
    <t xml:space="preserve">Ремонт водоразборных колонок </t>
  </si>
  <si>
    <t>1.5</t>
  </si>
  <si>
    <t>Ревизия пожарных гидрантов</t>
  </si>
  <si>
    <t>д. Гагарка</t>
  </si>
  <si>
    <t>Ремонт водоразборных колонок</t>
  </si>
  <si>
    <t>Ремонт водопроводных колодцев</t>
  </si>
  <si>
    <t>Ремонт и промывка канализационных колодцев</t>
  </si>
  <si>
    <t>Замена запорной арматуры на ХВС</t>
  </si>
  <si>
    <t>Аварийно-востановительные работы</t>
  </si>
  <si>
    <t>4.1</t>
  </si>
  <si>
    <t>4.2</t>
  </si>
  <si>
    <t>ул.Алещенкова, дом  20</t>
  </si>
  <si>
    <t xml:space="preserve">Ревизия тепловых узлов </t>
  </si>
  <si>
    <t xml:space="preserve">ТСЖ "Наш дом" </t>
  </si>
  <si>
    <t xml:space="preserve">Ревизия подъездных, этажных электрощитков, замена и ремонт  </t>
  </si>
  <si>
    <t xml:space="preserve">Устранение выявленных в отопительный сезон недостатков систем отопления </t>
  </si>
  <si>
    <t xml:space="preserve">Ремонт системы освещения подвала и чердака </t>
  </si>
  <si>
    <t xml:space="preserve">Ревизия, ремонт кровельного покрытия крыш </t>
  </si>
  <si>
    <t xml:space="preserve">Утепление подъездов,в т.ч. регулировка   пластиковых окон, установка дверей и доводчиков </t>
  </si>
  <si>
    <t>Поверка и наладка приборов УКУТ</t>
  </si>
  <si>
    <t>НПО "Технология"</t>
  </si>
  <si>
    <t>Всего:</t>
  </si>
  <si>
    <t>ул.Алещенкова, дом  22</t>
  </si>
  <si>
    <t>ул.Алещенкова, дом  24</t>
  </si>
  <si>
    <t>ул.Курчатова, дом 35</t>
  </si>
  <si>
    <t>ул.Курчатова, дом  31/1</t>
  </si>
  <si>
    <t xml:space="preserve">Герметизация межпанельных швов по заявлениям жителям  </t>
  </si>
  <si>
    <t>ТСЖ "Наш дом"</t>
  </si>
  <si>
    <t xml:space="preserve">Утепление подъездов, в т.ч. замена окон, установка дверей и доводчиков </t>
  </si>
  <si>
    <t>ул.Курчатова, дом  31/2</t>
  </si>
  <si>
    <t>ул.Курчатова, дом  31/3</t>
  </si>
  <si>
    <t>Всего по ТСЖ "Наш дом"</t>
  </si>
  <si>
    <t>Ул.Ленина, 31</t>
  </si>
  <si>
    <t>ООО "ФРЗ ЖКХ"</t>
  </si>
  <si>
    <t xml:space="preserve">Герметизация межпанельных швов по заявлениям жителям </t>
  </si>
  <si>
    <t>Всего</t>
  </si>
  <si>
    <t>УлАлещенкова, 26</t>
  </si>
  <si>
    <t>Ул.Курчатова, 37</t>
  </si>
  <si>
    <t>Ул.Ленинградская, 23</t>
  </si>
  <si>
    <t>ИП Гребенщиков С</t>
  </si>
  <si>
    <t>Установка решеток на чердачные окна</t>
  </si>
  <si>
    <t>Ул.Курчатова, 29/3</t>
  </si>
  <si>
    <t>Ул.Ленина, 33</t>
  </si>
  <si>
    <t>Ул.Ленина, 33А</t>
  </si>
  <si>
    <t>Ул.Ленина, 35</t>
  </si>
  <si>
    <t>Ул.Ленина, 35А</t>
  </si>
  <si>
    <t>Всего по ООО "ФРЗЖКХ"</t>
  </si>
  <si>
    <t>Ул.Ленинградская, 21</t>
  </si>
  <si>
    <t>Курчатова 51</t>
  </si>
  <si>
    <t>ревизия затворов, задвижек, вентилей в теплоузле</t>
  </si>
  <si>
    <t>Курчатова 49</t>
  </si>
  <si>
    <t>Курчатова 47</t>
  </si>
  <si>
    <t>Ленинградская 27</t>
  </si>
  <si>
    <t>Ленинградская 17А</t>
  </si>
  <si>
    <t>Олимпийская 1,3</t>
  </si>
  <si>
    <t>УК "Ленинградская"</t>
  </si>
  <si>
    <t>2.1.</t>
  </si>
  <si>
    <t>4.</t>
  </si>
  <si>
    <t>5.</t>
  </si>
  <si>
    <t>5.1.</t>
  </si>
  <si>
    <t>5.2.</t>
  </si>
  <si>
    <t>6.</t>
  </si>
  <si>
    <t>отопление</t>
  </si>
  <si>
    <t>ДОУ "Детство"</t>
  </si>
  <si>
    <t>ЦДТ</t>
  </si>
  <si>
    <t>ДЮСШ</t>
  </si>
  <si>
    <t>1. МКОУ ДОД ГО Заречный "Детская художественная  школа"</t>
  </si>
  <si>
    <t>2.  МКОУ ДОД ГО Заречный "Детская музыкальная  школа"</t>
  </si>
  <si>
    <t>3. ЗМКУ "Краеведческий музей"</t>
  </si>
  <si>
    <t>4. МКУ  городского округа  Заречный «ЦБС"</t>
  </si>
  <si>
    <t>5. МКУ  "ЦКДС "Романтик"</t>
  </si>
  <si>
    <t>6. МКУ  городского округа  Заречный «ДК "Ровесник"</t>
  </si>
  <si>
    <t>Итого по МКУ ГО Заречный "Управление культуры, спорта и молодежной политики"</t>
  </si>
  <si>
    <t>СОШ № 1</t>
  </si>
  <si>
    <t>СОШ № 2</t>
  </si>
  <si>
    <t>СОШ № 4</t>
  </si>
  <si>
    <t>5.3.</t>
  </si>
  <si>
    <t>7.</t>
  </si>
  <si>
    <t>8.</t>
  </si>
  <si>
    <t>9.</t>
  </si>
  <si>
    <t>10.</t>
  </si>
  <si>
    <t xml:space="preserve">к работе в осенне-зимний период 2018/2019 годов  </t>
  </si>
  <si>
    <t>ООО "ДЕЗ"</t>
  </si>
  <si>
    <t>Примечание</t>
  </si>
  <si>
    <t xml:space="preserve">Кузнецова, дом 11 </t>
  </si>
  <si>
    <t>Герметизация межпанельных швов (по заявкам).</t>
  </si>
  <si>
    <t>ТСЖ "Согласие"</t>
  </si>
  <si>
    <t xml:space="preserve">Кузнецова, дом 13 </t>
  </si>
  <si>
    <t>Ленинградская, дом 12а</t>
  </si>
  <si>
    <t>Ленина, дом 36</t>
  </si>
  <si>
    <t>Алещенкова, дом 3а</t>
  </si>
  <si>
    <t xml:space="preserve">Кузнецова, дом 9 </t>
  </si>
  <si>
    <t>Ревизия арматуры и оборудования, приборов учёта, ремонт, замена неисправных элементов.</t>
  </si>
  <si>
    <t>Кузнецова, дом 11</t>
  </si>
  <si>
    <t>Ленинградская, дом 2</t>
  </si>
  <si>
    <t>Проверка работоспособности и сохранности стояков отопления, ХВС, ГВС и канализации. При необходимости проводить работу по их ремонту и замене.</t>
  </si>
  <si>
    <t>ТСЖ "Согласие" (кап.ремонт, .спец. счёт)</t>
  </si>
  <si>
    <t>Замена канализационных стояков</t>
  </si>
  <si>
    <t>ООО "Теплопередача"</t>
  </si>
  <si>
    <t>Проведение работ по благоустройству, в том числе с восстановлением асфальтового покрытия и газонов по следующим адресам:</t>
  </si>
  <si>
    <t>16</t>
  </si>
  <si>
    <t>17</t>
  </si>
  <si>
    <t>Выборочные шурфовки в тепловых сетях города (подземной прокладки) с толщинометрией и исследованием состояния тепломагистралей (тип коррозии - внешняя или внутренняя, состояние изоляции, оценка остаточного ресурса)</t>
  </si>
  <si>
    <t>ТСЖ "СССТ-Заречный"</t>
  </si>
  <si>
    <t>ТСЖ "Лазурный берег"</t>
  </si>
  <si>
    <t>ул.Лазурная, 2</t>
  </si>
  <si>
    <t>Визуальный осмотр стеклопакетов в подъездах на трещины, сколы, повреждения</t>
  </si>
  <si>
    <t>Проверка давления в расширительных баках системы отопления</t>
  </si>
  <si>
    <t>Чистка фильтров системы отопления</t>
  </si>
  <si>
    <t>Проверка герметичности системы отопления (опрессовка)</t>
  </si>
  <si>
    <t>Проверка напряжения в ВРУ (по договору с ООО «СК «Энергия»)</t>
  </si>
  <si>
    <t>Регулировка и испытание системы отопления</t>
  </si>
  <si>
    <t>Проверка и регулировка доводчиков на дверях в подъезд</t>
  </si>
  <si>
    <t>ул.Лазурная, 4</t>
  </si>
  <si>
    <t>ул.Лазурная, 5</t>
  </si>
  <si>
    <t>Чистка грязевиков системы отопления</t>
  </si>
  <si>
    <t>Проверка герметичности системы отопления</t>
  </si>
  <si>
    <t>Регулировка и испытание автоматики узла коммерческого учёта тепла</t>
  </si>
  <si>
    <t xml:space="preserve">Проверка в подъездах оконной фурнитуры на работоспособность </t>
  </si>
  <si>
    <t>ул.Лазурная, 6</t>
  </si>
  <si>
    <t>ул.Лазурная, 7</t>
  </si>
  <si>
    <t>ул.Лазурная, 8</t>
  </si>
  <si>
    <t>ул.Лазурная, 9</t>
  </si>
  <si>
    <t>ул.Лазурная, 10</t>
  </si>
  <si>
    <t>ул.Лазурная, 11</t>
  </si>
  <si>
    <t>ул.Лазурная, 12</t>
  </si>
  <si>
    <t>ул.Рассветная, 1</t>
  </si>
  <si>
    <t>ул.Рассветная, 3</t>
  </si>
  <si>
    <t>ул.Рассветная, 5</t>
  </si>
  <si>
    <t>ул.Рассветная, 7</t>
  </si>
  <si>
    <t>ул.Рассветная, 9</t>
  </si>
  <si>
    <t>ул.Рассветная, 11</t>
  </si>
  <si>
    <t>ул.Рассветная, 13</t>
  </si>
  <si>
    <t>Итого по ТСЖ "Лазурный берег"</t>
  </si>
  <si>
    <t>1.</t>
  </si>
  <si>
    <t>2.</t>
  </si>
  <si>
    <t>3.</t>
  </si>
  <si>
    <t>Капитальный ремонт запорной арматуры на Городской котельной</t>
  </si>
  <si>
    <t>Замена участков теплосети с. Мезенское</t>
  </si>
  <si>
    <t>Капитальный ремонт теплоизоляции  ГВС и отопления д.Курманка</t>
  </si>
  <si>
    <t>11.</t>
  </si>
  <si>
    <t>12.</t>
  </si>
  <si>
    <t>Капитальный ремонт ОГВС на Городской котельной</t>
  </si>
  <si>
    <t>13.</t>
  </si>
  <si>
    <t>Проектирование "Оптимизация системы химводоочистки ГК"</t>
  </si>
  <si>
    <t>Итого по МУП ГО Заречный "Теплоцентраль"</t>
  </si>
  <si>
    <t>5. МКУ ГО Заречный "Управление культуры, спорта и молодежной политики"</t>
  </si>
  <si>
    <t>6. МКУ "Управление образования ГО Заречный"</t>
  </si>
  <si>
    <t>Ассоциация "ОТСЖ "Согласие""</t>
  </si>
  <si>
    <t>ООО "Фонд развития Заречного ЖКХ"</t>
  </si>
  <si>
    <t>Ассоциация "ОТСЖ "Квартал""</t>
  </si>
  <si>
    <t>14.</t>
  </si>
  <si>
    <t>Юбилейная 2А</t>
  </si>
  <si>
    <t>01.09.2018г.</t>
  </si>
  <si>
    <t>МУП ГО Заречный "Единый город"</t>
  </si>
  <si>
    <t>Отопление установка 2-х манометров</t>
  </si>
  <si>
    <t>Отопление установка 2-х термометров</t>
  </si>
  <si>
    <t>ГВС установка 2-х манометров</t>
  </si>
  <si>
    <t>ГВС установка 2-х термометров</t>
  </si>
  <si>
    <t>ХВС замена задвижки Д 50</t>
  </si>
  <si>
    <t>ГВС замена 2-х задвижки Д 50</t>
  </si>
  <si>
    <t>Ремонт дверей в подвал 3-х шт.</t>
  </si>
  <si>
    <t>Ремонт кализационных труб в подвале</t>
  </si>
  <si>
    <t>Ремонт перил в подъездах</t>
  </si>
  <si>
    <t>Косметический ремонт подъездов</t>
  </si>
  <si>
    <t>Осмотр вытяжной вентеляции</t>
  </si>
  <si>
    <t>Ремонт окон прдухов подвала</t>
  </si>
  <si>
    <t>Юбилейная 2</t>
  </si>
  <si>
    <t>Отопление замена  4-х задвижек</t>
  </si>
  <si>
    <r>
      <rPr>
        <sz val="9"/>
        <rFont val="Times New Roman"/>
        <family val="1"/>
        <charset val="204"/>
      </rPr>
      <t>Отопление</t>
    </r>
    <r>
      <rPr>
        <b/>
        <sz val="9"/>
        <rFont val="Times New Roman"/>
        <family val="1"/>
        <charset val="204"/>
      </rPr>
      <t xml:space="preserve"> </t>
    </r>
    <r>
      <rPr>
        <sz val="9"/>
        <rFont val="Times New Roman"/>
        <family val="1"/>
        <charset val="204"/>
      </rPr>
      <t>установка 2-х термометров</t>
    </r>
  </si>
  <si>
    <t>ГВС устаонвка 2-х задвижек</t>
  </si>
  <si>
    <t>Ремонт разводки системы отопления на чердаке</t>
  </si>
  <si>
    <t>Теплоизоляция труб отопления чердачной разводки</t>
  </si>
  <si>
    <t>Ремоет окон прдухов подвала</t>
  </si>
  <si>
    <t>Осмотрвытяжной вентеляции</t>
  </si>
  <si>
    <t>Юбилейная 3</t>
  </si>
  <si>
    <t>Отопление замена  2-х задвижек Д50</t>
  </si>
  <si>
    <t>Отопление установка 2-х задвижек Д 50</t>
  </si>
  <si>
    <t>Отопление установка 2-х грязивиков</t>
  </si>
  <si>
    <t>ГВС замена задвижеки Д 50</t>
  </si>
  <si>
    <t>ГВС установка манометра</t>
  </si>
  <si>
    <t>ГВС установка термометра</t>
  </si>
  <si>
    <t>Ремонт дверей в подвал 2-х шт.</t>
  </si>
  <si>
    <t>Ремонт шиферной кровли</t>
  </si>
  <si>
    <t>Юбилейная 4</t>
  </si>
  <si>
    <t>Отопление замена  4-х задвижек Д 50</t>
  </si>
  <si>
    <t>Ремонт слуховых окон</t>
  </si>
  <si>
    <t>Ремонт входных дверей</t>
  </si>
  <si>
    <t>Юбилейная 6</t>
  </si>
  <si>
    <t>ГВС замена 2-х задвижек Д 50</t>
  </si>
  <si>
    <t xml:space="preserve">Ремонт дверей в подвал </t>
  </si>
  <si>
    <t>Юбилейная 7</t>
  </si>
  <si>
    <t>Ремонт окон подъездов</t>
  </si>
  <si>
    <t>Юбилейная 8</t>
  </si>
  <si>
    <t>Утепление чердачной разводки</t>
  </si>
  <si>
    <t>Ремонт труб вытяжной вентеляции</t>
  </si>
  <si>
    <t>Юбилейная 9</t>
  </si>
  <si>
    <t>Отопление замена  4-х задвижек  Д 50</t>
  </si>
  <si>
    <t>ГВС замена 2-х задвижек Д 25</t>
  </si>
  <si>
    <t>Юбилейная 12</t>
  </si>
  <si>
    <t>Отопление замена  4-х задвижек Д50</t>
  </si>
  <si>
    <t>Ремонт люка на чердак</t>
  </si>
  <si>
    <t>Ремонт дверей подъезда</t>
  </si>
  <si>
    <t>Ремонт подъезда</t>
  </si>
  <si>
    <t>Юбилейная 13</t>
  </si>
  <si>
    <t>Юбилейная 14</t>
  </si>
  <si>
    <t>Отопление проверка 2-х манометров</t>
  </si>
  <si>
    <t>ХВС установка задвижки Д 32</t>
  </si>
  <si>
    <t>Ремонт дверей подвала</t>
  </si>
  <si>
    <t>Ремонт мягкой кровли</t>
  </si>
  <si>
    <t>Юбилейная 15</t>
  </si>
  <si>
    <t>Отопление установка 2-х задвижек Д 80</t>
  </si>
  <si>
    <t>Гагарина 3</t>
  </si>
  <si>
    <r>
      <rPr>
        <sz val="9"/>
        <rFont val="Times New Roman"/>
        <family val="1"/>
        <charset val="204"/>
      </rPr>
      <t>Отопление</t>
    </r>
    <r>
      <rPr>
        <b/>
        <sz val="9"/>
        <rFont val="Times New Roman"/>
        <family val="1"/>
        <charset val="204"/>
      </rPr>
      <t xml:space="preserve"> </t>
    </r>
    <r>
      <rPr>
        <sz val="9"/>
        <rFont val="Times New Roman"/>
        <family val="1"/>
        <charset val="204"/>
      </rPr>
      <t>проверка 2-х термометров</t>
    </r>
  </si>
  <si>
    <t>ГВС проверка 2-х манометров</t>
  </si>
  <si>
    <t>ГВС проверка 2-х термометров</t>
  </si>
  <si>
    <t>Гагарина 13</t>
  </si>
  <si>
    <t>ГВС замена 2-х задвижек Д 40</t>
  </si>
  <si>
    <t>Санаторная 7</t>
  </si>
  <si>
    <t>Косметический ремонт  1-го подъезда</t>
  </si>
  <si>
    <t>Строителей 9</t>
  </si>
  <si>
    <t>Ремонт дверей подъездов</t>
  </si>
  <si>
    <t>Установка счетчик ХВС</t>
  </si>
  <si>
    <t>Строителей 23</t>
  </si>
  <si>
    <t>Новоя 19</t>
  </si>
  <si>
    <t>Замена системы ХВС в подвале</t>
  </si>
  <si>
    <t>Установка нового козырька 1-го подъезда</t>
  </si>
  <si>
    <t>Ремонт дверей подезда</t>
  </si>
  <si>
    <t>Новоя 20</t>
  </si>
  <si>
    <t>Ремонт системы отопления в подвале</t>
  </si>
  <si>
    <t>Ремонт системы ХВС в подвале</t>
  </si>
  <si>
    <t>Ремонт перил</t>
  </si>
  <si>
    <t>50 лет ВЛКСМ 8</t>
  </si>
  <si>
    <t>Установка радиатора отопления в 1-м подъезде</t>
  </si>
  <si>
    <t>Ремонт кирпичной кладки 1-го этажа 1-го подъезда</t>
  </si>
  <si>
    <t>50 лет ВЛКСМ 10</t>
  </si>
  <si>
    <t>Ремонт козырька 3-го подъезда</t>
  </si>
  <si>
    <t>50 лет ВЛКСМ 11</t>
  </si>
  <si>
    <t>Теплоизоляция труб отопления и ГВС в подвале</t>
  </si>
  <si>
    <t>Ремонт козырька 2 подъезда</t>
  </si>
  <si>
    <t>50 лет ВЛКСМ 12</t>
  </si>
  <si>
    <t>50 лет ВЛКСМ 13</t>
  </si>
  <si>
    <t xml:space="preserve">Ремонт  козырьков </t>
  </si>
  <si>
    <t>Итого по МУП ГО Заречный "Единый город"</t>
  </si>
  <si>
    <t>15.</t>
  </si>
  <si>
    <t>Затраты на выполнение работ, руб</t>
  </si>
  <si>
    <t>Итого по ТСЖ "СССТ - Заречный"</t>
  </si>
  <si>
    <t>затраты на выполнение работ, руб.</t>
  </si>
  <si>
    <t>средства населения (для жилфонда)</t>
  </si>
  <si>
    <t>ВСЕГО</t>
  </si>
  <si>
    <t>ТСЖ "Аквариум"</t>
  </si>
  <si>
    <t>Текущий ремонт кровель</t>
  </si>
  <si>
    <t>Ремонт козырьков, балконных плит, ступеней, входов в подвал</t>
  </si>
  <si>
    <t>Ремонт подъездов, фасадов</t>
  </si>
  <si>
    <t>Санитарное содержание мест общего пользования и придомовых территорий, в том числе:</t>
  </si>
  <si>
    <t>Очистка кровель от мусора, грязи, листьев</t>
  </si>
  <si>
    <t>Очистка чердаков, пожарных лестниц от мусора</t>
  </si>
  <si>
    <t>Очистка подвалов от мусора</t>
  </si>
  <si>
    <t>5.4.</t>
  </si>
  <si>
    <t>Обеспечение закрытия замками входов в подвал</t>
  </si>
  <si>
    <t>Установка металлических дверей в подвалы, в подъезды</t>
  </si>
  <si>
    <t>Ревизия вентиляционных каналов</t>
  </si>
  <si>
    <t>Ревизия магистральных трубопроводов, отопления и запорной арматуры в подвалах домов</t>
  </si>
  <si>
    <t>Ревизия стояков ХВС, ГВС в домах с заменой запорной арматуры</t>
  </si>
  <si>
    <t xml:space="preserve">Теплоизоляция трубопроводов </t>
  </si>
  <si>
    <t>Ремонт входных групп</t>
  </si>
  <si>
    <t>Ремонт отмостков</t>
  </si>
  <si>
    <t>Замена оконных блоков</t>
  </si>
  <si>
    <t>ВОДОСНАБЖЕНИЕ</t>
  </si>
  <si>
    <t>УВНС</t>
  </si>
  <si>
    <t>Скважины ГМПВ</t>
  </si>
  <si>
    <t xml:space="preserve">Замена расходомера на скважине  № 24 </t>
  </si>
  <si>
    <t xml:space="preserve">Ремонт  кровли  помещения скважин, в т.ч.: </t>
  </si>
  <si>
    <t>июнь-июль</t>
  </si>
  <si>
    <t xml:space="preserve">Ремонт  кровли  помещения скважины № 58 </t>
  </si>
  <si>
    <t xml:space="preserve">Ремонт  кровли  помещения скважины № 62 </t>
  </si>
  <si>
    <t>Ремонт  кровли  помещения скважины № 50д</t>
  </si>
  <si>
    <t xml:space="preserve">Ремонт отмостки  помещения скважин ГМПВ, в т.ч.: </t>
  </si>
  <si>
    <t>Ремонт отмостки  помещения скважины № 21</t>
  </si>
  <si>
    <t xml:space="preserve">Ремонт отмостки  помещения скважины № 25 и здания бактерицидной установки </t>
  </si>
  <si>
    <t>Ремонт отмостки  помещения скважины № 50</t>
  </si>
  <si>
    <t xml:space="preserve">Ремонт отмостки  помещения скважины № 55 </t>
  </si>
  <si>
    <t xml:space="preserve">Ремонт отмостки  помещения скважины № 62 </t>
  </si>
  <si>
    <t>Ремонт перекрытия шахт ГПМ на скважинах №№ 8,21,50,55,58,62</t>
  </si>
  <si>
    <t>5</t>
  </si>
  <si>
    <t>Ремонт насосного оборудования, в т.ч.:</t>
  </si>
  <si>
    <t>май-июль</t>
  </si>
  <si>
    <t>5.1</t>
  </si>
  <si>
    <t>Ремонт насоса  4НП-4 (СД 320/70)</t>
  </si>
  <si>
    <t>5.2</t>
  </si>
  <si>
    <t>Ремонт насоса  4НПВ-2  (Д 320/70)</t>
  </si>
  <si>
    <t>5.3</t>
  </si>
  <si>
    <t>Ремонт насоса  4НПВ-5  (Д 320/70)</t>
  </si>
  <si>
    <t>6</t>
  </si>
  <si>
    <t>Ремонт хлораторной, в т.ч.:</t>
  </si>
  <si>
    <t>6.1</t>
  </si>
  <si>
    <t xml:space="preserve">Ремонт системы отопления </t>
  </si>
  <si>
    <t>6.2</t>
  </si>
  <si>
    <t xml:space="preserve">Замена двухстворчатых наружных дверей с восточной стороны </t>
  </si>
  <si>
    <t>6.3</t>
  </si>
  <si>
    <t>Ремонт  оконных блоков - 8шт.</t>
  </si>
  <si>
    <t>6.4</t>
  </si>
  <si>
    <t>7</t>
  </si>
  <si>
    <t>Ремонт насосной 1-ой очереди, в т.ч.:</t>
  </si>
  <si>
    <t>7.1</t>
  </si>
  <si>
    <t>Ремонт окон - 6 шт. (рама, коробка)</t>
  </si>
  <si>
    <t>8</t>
  </si>
  <si>
    <t>Ремонт водопроводных колодцев (восстановление бетонной либо кирпичной кладки, замена плит перекрытия, люков и пр. ) 5 шт.</t>
  </si>
  <si>
    <t>9</t>
  </si>
  <si>
    <t>Замена задвижек в водопроводных колодцах, в т.ч.:</t>
  </si>
  <si>
    <t>9.1</t>
  </si>
  <si>
    <t>Ду 50 2 шт.</t>
  </si>
  <si>
    <t>9.2</t>
  </si>
  <si>
    <t>Ду 100 2 шт.</t>
  </si>
  <si>
    <t>Итого по водоснабжению:</t>
  </si>
  <si>
    <t>ВОДООТВЕДЕНИЕ</t>
  </si>
  <si>
    <t>апрель-июль</t>
  </si>
  <si>
    <t>1.1.1</t>
  </si>
  <si>
    <t>Замена насоса 1НФ-3</t>
  </si>
  <si>
    <t>1.1.2</t>
  </si>
  <si>
    <t>Капитальный ремонт системы  отопления</t>
  </si>
  <si>
    <t>1.1.3</t>
  </si>
  <si>
    <t>1.1.4</t>
  </si>
  <si>
    <t>Капитальный ремонт насоса 1НФ-1 (СД 160/45)</t>
  </si>
  <si>
    <t>1.2.1</t>
  </si>
  <si>
    <t>1.2.2</t>
  </si>
  <si>
    <t>Капитальный ремонт вентилятора системы  вытяжной вентиляции</t>
  </si>
  <si>
    <t>1.2.3</t>
  </si>
  <si>
    <t>Капитальный ремонт насоса 2НФ-1 (СД 160/45)</t>
  </si>
  <si>
    <t>1.3.1</t>
  </si>
  <si>
    <t xml:space="preserve">Ремонт кровли   </t>
  </si>
  <si>
    <t>1.4.1</t>
  </si>
  <si>
    <t>Капитальный ремонт насоса 4НФ-1 (СД80/18)</t>
  </si>
  <si>
    <t>Ремонт отмостки по периметру зданий КНС-1, 2, 3, 4</t>
  </si>
  <si>
    <t>1.5.1</t>
  </si>
  <si>
    <t>Ремонт отмостки по периметру здания КНС-1, 2</t>
  </si>
  <si>
    <t>1.5.2</t>
  </si>
  <si>
    <t>Ремонт отмостки по периметру здания КНС-3</t>
  </si>
  <si>
    <t>1.5.3</t>
  </si>
  <si>
    <t>Ремонт отмостки по периметру здания КНС-4</t>
  </si>
  <si>
    <t>Промывка самотечной канализации Ду 150 - Ду 300 мм протяженностью 3100 м.п., в т. ч.:</t>
  </si>
  <si>
    <t>май-сентябрь</t>
  </si>
  <si>
    <t>Ду 150 - 2000 м.п</t>
  </si>
  <si>
    <t>Ду 200 - 200 м.п</t>
  </si>
  <si>
    <t>Ду 250 - 200 м.п</t>
  </si>
  <si>
    <t>Ду 400 - 200 м.п</t>
  </si>
  <si>
    <t>2.5</t>
  </si>
  <si>
    <t>Ду 500 - 200 м.п</t>
  </si>
  <si>
    <t>2.6</t>
  </si>
  <si>
    <t>Ду 600 - 300 м.п</t>
  </si>
  <si>
    <t>Ремонт канализационных колодцев (восстановление бетонной либо кирпичной кладки, замена плит перекрытия, люков и пр. ) 11 шт.</t>
  </si>
  <si>
    <t xml:space="preserve">Замена арматуры Ду 250 (2 шт.) в камере переключения на напорном коллекторе с КНС-2 на территории ОС </t>
  </si>
  <si>
    <t>Цех мехобезвоживания осадка</t>
  </si>
  <si>
    <t>Капитальный ремонт кровли машинного отделения блока доочистки</t>
  </si>
  <si>
    <t>Итого по водоотведению:</t>
  </si>
  <si>
    <t>Подрядчик</t>
  </si>
  <si>
    <t>Ремонт водопровода ул. Юбилейная</t>
  </si>
  <si>
    <t>Капитальный ремонт котла № 1 ДКВР 10/13</t>
  </si>
  <si>
    <t>Ремонт здания городской котельной</t>
  </si>
  <si>
    <t>Капитальный ремонт котельной с.Мезенское (замена котла)</t>
  </si>
  <si>
    <t>Капитальный ремонт котельной п.Муранитный  (замена  2 котлов)</t>
  </si>
  <si>
    <t>Капитальный ремонт трансформатора</t>
  </si>
  <si>
    <t xml:space="preserve">Капитальный ремонт резервной кабельной линии </t>
  </si>
  <si>
    <t>Разработка проекта и проведение экспертизы промышленной безопасности здания городской котельной( снятие с ОПО кислотного хозяйства для лицензирования)</t>
  </si>
  <si>
    <t>Утилизация объекта ОПО кислотное хозяйство</t>
  </si>
  <si>
    <t>Лабораторные иследования воды 2 раза в месяц (предписание ФМБА)</t>
  </si>
  <si>
    <t>Разработка режимных карт для котлов ДКВР.КВГМ. Блочные котельные</t>
  </si>
  <si>
    <t>Обеспечение противопожарных мероприятий  разработка проекта пожарной сигнализации и монтаж оборудования в городской котельной</t>
  </si>
  <si>
    <t xml:space="preserve">Обучение персонала </t>
  </si>
  <si>
    <t>Прохождение работниками мед.осмотра</t>
  </si>
  <si>
    <t>Всего по плану ОАО "Акватех"</t>
  </si>
  <si>
    <t>Итого по МУП ГО Заречный "Теплоснабжение":</t>
  </si>
  <si>
    <t>декабрь</t>
  </si>
  <si>
    <t>декабря</t>
  </si>
  <si>
    <t>Вывоз осадка с площадки складирования на полигон ТБО</t>
  </si>
  <si>
    <r>
      <t xml:space="preserve">г. Заречный </t>
    </r>
    <r>
      <rPr>
        <sz val="9"/>
        <rFont val="Times New Roman"/>
        <family val="1"/>
        <charset val="204"/>
      </rPr>
      <t>(м-он Муранитный)</t>
    </r>
  </si>
  <si>
    <t>Замена участка тепловой сети от ТК 3-19-1 до жилых домов по ул. Мамина-Сибиряка, 14, 16, 18, ул. Мира, 43, 45, Ду 100мм длина 110 м, Ду 80мм длина 15м, Ду 50мм длина 84, Ду 40мм длина 20м, Ду 32мм длина 78 м, Ду 25мм длина 18 м. (в однотрубном исчислении), ул. Попова, 20. Замена запорной арматуры Ду 50мм – 4 шт., Ду 32мм – 6 шт., Ду 25мм – 4 шт.</t>
  </si>
  <si>
    <t>Замена участка надземной тепловой сети пер. Инженерный, от ул. Мира к жилым домам 6, 7, Ду 80мм длина 80м, Ду 32мм длина 80м (в однотрубном исчислении). Замена запорной арматуры Ду 80мм – 4 шт., Ду 32мм – 4 шт.</t>
  </si>
  <si>
    <t>Замена запорной арматуры в ТК 3-37-6 по ул. Ленина, 26Б, Ду 250мм – 2шт., Ду 80мм – 2шт., на шаровые краны</t>
  </si>
  <si>
    <t>Замена участка надземной тепловой сети по ул. Октябрьская, от ГК «Восход» до ЗАО «УЭСМ», Ду 150мм длина 500м. Замена запорной арматуры Ду 50мм - 4 шт., Ду 100мм – 2 шт., Ду 150 мм – 2 шт., Ду 32мм – 2 шт.</t>
  </si>
  <si>
    <t>Замена запорной арматуры в ТК 4-7-11 по ул. Алещенкова, 12, Ду 150мм – 2шт., Ду 100мм. – 2 шт.</t>
  </si>
  <si>
    <t>Замена запорной арматуры в ТК 4-7-2 по ул. Кузнецова, 8, Ду 200мм. – 2шт.</t>
  </si>
  <si>
    <t>Замена запорной арматуры в ТК 4-7-1 по ул. Алещенкова, 8, Ду 100мм - 2шт.</t>
  </si>
  <si>
    <t>Замена запорной арматуры в ТК 4-8-1 по ул. Алещенкова, 11, Ду 200мм – 2шт., Ду 150мм – 2 шт.</t>
  </si>
  <si>
    <t>Замена запорной арматуры в ТК 3-29-3 по ул. Клары-Цеткин, 23, Ду 80мм – 2шт.</t>
  </si>
  <si>
    <t>Замена запорной арматуры в ТК 1-23 по ул. Клары-Цеткин, 11, Ду 100мм – 2 шт.</t>
  </si>
  <si>
    <t>Замена запорной арматуры в ТК 1-18-1 по ул. Ленина, 4, Ду 80мм – 2 шт.</t>
  </si>
  <si>
    <t>Замена запорной арматуры в ТК 2-11-1 по ул. Лермонтова, 15, Ду 150мм. – 2шт.</t>
  </si>
  <si>
    <t>Замена запорной арматуры в ТК 3-15 по ул. Октябрьская, 2, Ду 100мм – 2шт.</t>
  </si>
  <si>
    <t>Замена запорной арматуры в ТК 3-14 по ул. Октябрьская, 2, Ду 80мм – 2 шт.</t>
  </si>
  <si>
    <t>Замена запорной арматуры в ТК 4-5 по ул. Кузнецова, 16, Ду 300мм – 2 шт.</t>
  </si>
  <si>
    <t>Замена запорной арматуры в ТК 4-5-1 по ул. Ленинградская, 14, Ду 200мм – 2 шт.</t>
  </si>
  <si>
    <t>Замена запорной арматуры в ТК 4-1 Ду 50мм – 1 шт., замена бойпаса Ду 50мм длина 2 м.</t>
  </si>
  <si>
    <t>Замена участка тепловой сети в ТК 1-8 по ул. Лермонтова, 25, Ду 200мм длина 10м., Ду 350мм длина 4м. Замена запорной арматуры Ду 200мм – 2 шт., Ду 150мм – 2 шт.</t>
  </si>
  <si>
    <t>Работы по частичной замене и/или восстановлению тепловой изоляции и металлопокрытия на участке тепломагистрали №3 от угла поворота на ул. Попова от выезда со стороны городской котельной до места перехода тепломагистрали в подземное расположение (напротив жилого дома по ул. Уральская, 26), Ду 485 мм. и Ду 300 мм от УТ 3-5 до ТК 3-7</t>
  </si>
  <si>
    <t>Работы по частичной замене тепловой изоляции и металлопокрытия на участке тепломагистрали №2 от УТ 2-7 до здания ООО «БАЭС-Авто»  ул. Лермонтова, Ду 500 мм.</t>
  </si>
  <si>
    <t>Ул. Лермонтова, 25 (ТК 1-8);</t>
  </si>
  <si>
    <t>Ул. Лермонтова, 4 (стоянка Пожарной части 59 ОФПС);</t>
  </si>
  <si>
    <t>Ул. Свердлова, 14, 4;</t>
  </si>
  <si>
    <t>Ул. Мира, 14;</t>
  </si>
  <si>
    <t>Ул. Алещенкова, 12;</t>
  </si>
  <si>
    <t>ул. Невского, 1;</t>
  </si>
  <si>
    <t>ул. Алещенкова, 7Б;</t>
  </si>
  <si>
    <t>Ул. Алещенкова, заезд на территорию Школы № 3.</t>
  </si>
  <si>
    <t>Текущий ремонт запорной арматуры:</t>
  </si>
  <si>
    <t>- северной части города</t>
  </si>
  <si>
    <t>- южной части города</t>
  </si>
  <si>
    <t>Выявление точек безучетного потребления</t>
  </si>
  <si>
    <t>Ремонт санитарно-технических систем, теплового узла, системы отопления по результатам осмотра</t>
  </si>
  <si>
    <t>Поверка, ремонт, замена приборов, счетчиков УКУТэ</t>
  </si>
  <si>
    <t>ЗАО "Технология"</t>
  </si>
  <si>
    <t>Гидропневмо промывка системы отопления перед началом запуска тепла</t>
  </si>
  <si>
    <t>Предварительный осмотр и гидровлическая промывка трубопроводов систем отопления</t>
  </si>
  <si>
    <t>Поверка счётчиков УКУТЭ (ETWI, Эльф, ВЭПС, КТС-Б-35, КТПТР-06-45)</t>
  </si>
  <si>
    <t>Промывка системы отопления, утепление коробов, замена колбы вент. системы.</t>
  </si>
  <si>
    <t>МУП ГО Заречный "Теплоцентраль", ВДПО, ООО "Климат-Ком"</t>
  </si>
  <si>
    <t>Замена и поверка приборов учета тепловой энергии</t>
  </si>
  <si>
    <t>Консервация системы центрального отопления по окончании отопительного периода и подготовка, регулировка, наладка и испытание системы отопления перед началом отопительного периода
Расконсервация системы отопления, осмотр системы инженерного оборудования, выдача акта готовности к отопительному сезону. Включение системы отопления</t>
  </si>
  <si>
    <t xml:space="preserve">к работе в осенне-зимний период 2019/2020 годов  </t>
  </si>
  <si>
    <t>отопление (росатом)</t>
  </si>
  <si>
    <t xml:space="preserve">замена окон дверей </t>
  </si>
  <si>
    <t>замена наружных и внутренних дверей</t>
  </si>
  <si>
    <t xml:space="preserve">замена окон </t>
  </si>
  <si>
    <t>232  925</t>
  </si>
  <si>
    <t>ремонт кровли мастерских</t>
  </si>
  <si>
    <t>ремонт кровли по Лермонтова</t>
  </si>
  <si>
    <t>ремонт кровли ДОУ "Звездочка"</t>
  </si>
  <si>
    <t>ремонт кровли ДОУ "Радуга" , "Дюймовочка"</t>
  </si>
  <si>
    <t>замена окон</t>
  </si>
  <si>
    <t>замена входной группы</t>
  </si>
  <si>
    <t>"ЦППМиСП"</t>
  </si>
  <si>
    <t>СОШ № 3</t>
  </si>
  <si>
    <t>СОШ 5</t>
  </si>
  <si>
    <t>СОШ 6</t>
  </si>
  <si>
    <t>апрель-ноябрь 2019 года</t>
  </si>
  <si>
    <t>май-октябрь 2019 года</t>
  </si>
  <si>
    <t>июнь-сентябрь 2019 года</t>
  </si>
  <si>
    <t>июнь-декабрь 2019 года</t>
  </si>
  <si>
    <t>2-3 квартал 2019 года</t>
  </si>
  <si>
    <t>май-сентябрь 2019 года</t>
  </si>
  <si>
    <t>к работе в осенне-зимний период 2019-2020 годы</t>
  </si>
  <si>
    <t xml:space="preserve">к работе в осенне-зимний период 2019/2020 годов </t>
  </si>
  <si>
    <t>Ремонт кровли домов 29 и 29 А по ул.Ленинградской</t>
  </si>
  <si>
    <t>Ремонт теплосетей домов 29 и 29 А по ул.Ленинградской</t>
  </si>
  <si>
    <t>Ремонт бетонной отмостки дома 29 по ул.Ленинградской</t>
  </si>
  <si>
    <t>Ремонт входных групп подъездов с покраской металлоконструкций дома дома 29 по ул.Ленинградской</t>
  </si>
  <si>
    <t>Ремонт полов 8 подъезда дома 29 по ул.Ленинградской</t>
  </si>
  <si>
    <t>Замена запорной арматуры, теплоизоляция трубопроводов, монтаж принудительной вентиляции теплоузла 8 подъезда, ремонты отдельных участков трубопроводов  домов 29 и 29 А по ул.Ленинградской</t>
  </si>
  <si>
    <t>к работе в осенне-зимний период 2019/2020 годов</t>
  </si>
  <si>
    <t>сентябрь 2019г.</t>
  </si>
  <si>
    <t>август 2019г.</t>
  </si>
  <si>
    <t>Кузнецова, дом 18</t>
  </si>
  <si>
    <t>Кузнецова, дом 20</t>
  </si>
  <si>
    <t>Кузнецова, дом 22</t>
  </si>
  <si>
    <t>Утепление торцевой части фасада (со стороны под. № 6)</t>
  </si>
  <si>
    <t>октябрь 2019г.</t>
  </si>
  <si>
    <t>Утепление торцевой части фасада (со стороны под. № 4)</t>
  </si>
  <si>
    <t>Капитальный ремонт кровли (2 под.)</t>
  </si>
  <si>
    <t>Лифт (ремонт редуктора лебедки, замена КВШ, замена отводного блока с подшипниками, тяговых канатов на лифте</t>
  </si>
  <si>
    <t>июнь 2019г.</t>
  </si>
  <si>
    <t>по декабрь 2019г.</t>
  </si>
  <si>
    <t>Ремонт фасада (покраска входных групп).</t>
  </si>
  <si>
    <t xml:space="preserve">к работе в осенне-зимний период 2019/2020годов  </t>
  </si>
  <si>
    <t>12</t>
  </si>
  <si>
    <t>10</t>
  </si>
  <si>
    <t>11</t>
  </si>
  <si>
    <t>13</t>
  </si>
  <si>
    <t>14</t>
  </si>
  <si>
    <t>15</t>
  </si>
  <si>
    <t>18</t>
  </si>
  <si>
    <t>19</t>
  </si>
  <si>
    <t>20</t>
  </si>
  <si>
    <t>21</t>
  </si>
  <si>
    <t>22</t>
  </si>
  <si>
    <t>23</t>
  </si>
  <si>
    <t>24</t>
  </si>
  <si>
    <t>25</t>
  </si>
  <si>
    <t>26</t>
  </si>
  <si>
    <t>27</t>
  </si>
  <si>
    <t>28</t>
  </si>
  <si>
    <t>29</t>
  </si>
  <si>
    <t>30</t>
  </si>
  <si>
    <t>31</t>
  </si>
  <si>
    <t>32</t>
  </si>
  <si>
    <t>Затраты на выполнение работ,  руб</t>
  </si>
  <si>
    <t xml:space="preserve">затраты на выполнение работ, руб., </t>
  </si>
  <si>
    <t>Алещенкова</t>
  </si>
  <si>
    <t>гидропромывка и гидроиспытание системы отопления</t>
  </si>
  <si>
    <t>замена ВРУ</t>
  </si>
  <si>
    <t>замена изоляции инженерных сетей</t>
  </si>
  <si>
    <t>7/А</t>
  </si>
  <si>
    <t>7/Б</t>
  </si>
  <si>
    <t>Бажова</t>
  </si>
  <si>
    <t>Девятого</t>
  </si>
  <si>
    <t>Комсомольская</t>
  </si>
  <si>
    <t>Кузнецова</t>
  </si>
  <si>
    <t>24/а</t>
  </si>
  <si>
    <t>24/б</t>
  </si>
  <si>
    <t>Курчатова</t>
  </si>
  <si>
    <t xml:space="preserve"> 25/1</t>
  </si>
  <si>
    <t xml:space="preserve"> 25/2</t>
  </si>
  <si>
    <t xml:space="preserve"> 27/1</t>
  </si>
  <si>
    <t xml:space="preserve"> 27/2</t>
  </si>
  <si>
    <t xml:space="preserve"> 27/3</t>
  </si>
  <si>
    <t xml:space="preserve"> 29/1</t>
  </si>
  <si>
    <t>29/2</t>
  </si>
  <si>
    <t>К-Цеткин</t>
  </si>
  <si>
    <t>Ленина</t>
  </si>
  <si>
    <t>Ленинградская</t>
  </si>
  <si>
    <t>установка насосного оборудования</t>
  </si>
  <si>
    <t>21/а</t>
  </si>
  <si>
    <t>Лермонтова</t>
  </si>
  <si>
    <t>29/а</t>
  </si>
  <si>
    <t>Мира</t>
  </si>
  <si>
    <t>4/а</t>
  </si>
  <si>
    <t>6/а</t>
  </si>
  <si>
    <t>9/а</t>
  </si>
  <si>
    <t>Невского</t>
  </si>
  <si>
    <t>Свердлова</t>
  </si>
  <si>
    <t>Таховская</t>
  </si>
  <si>
    <t>Уральская</t>
  </si>
  <si>
    <t>Энергетиков</t>
  </si>
  <si>
    <t>к работе в осенне-зимний период 2019-2020 гг</t>
  </si>
  <si>
    <t>Выполнение</t>
  </si>
  <si>
    <t xml:space="preserve">к работе в осенне-зимний период 2019/2020 годов"  </t>
  </si>
  <si>
    <t>до 01.09.2019 г.</t>
  </si>
  <si>
    <t>до 01.07.2019 г.</t>
  </si>
  <si>
    <t>до 15.09.2019 г.</t>
  </si>
  <si>
    <t>до 15.09.2019г.</t>
  </si>
  <si>
    <t>Ул.Победы, 7</t>
  </si>
  <si>
    <t>Ул.Мира, 4</t>
  </si>
  <si>
    <t>Ремонт крыши</t>
  </si>
  <si>
    <t>июль, август</t>
  </si>
  <si>
    <t>Замена 34 шт. дверей на противопожарные на перех. Лоджиях</t>
  </si>
  <si>
    <t xml:space="preserve">к работе в осенне-зимний период 2019/2020годов"  </t>
  </si>
  <si>
    <t>ул.Лазурная, 1</t>
  </si>
  <si>
    <t>ул.Лазурная, 3</t>
  </si>
  <si>
    <t>15.1</t>
  </si>
  <si>
    <t>15.2</t>
  </si>
  <si>
    <t>15.3</t>
  </si>
  <si>
    <t>15.4</t>
  </si>
  <si>
    <t>15.5</t>
  </si>
  <si>
    <t>15.6</t>
  </si>
  <si>
    <t>15.7</t>
  </si>
  <si>
    <t>15.8</t>
  </si>
  <si>
    <t>15.9</t>
  </si>
  <si>
    <t>15.10</t>
  </si>
  <si>
    <t>15.11</t>
  </si>
  <si>
    <t>15.12</t>
  </si>
  <si>
    <t>15.13</t>
  </si>
  <si>
    <t>15.14</t>
  </si>
  <si>
    <t>15.15</t>
  </si>
  <si>
    <t>15.16</t>
  </si>
  <si>
    <t>15.17</t>
  </si>
  <si>
    <t>15.18</t>
  </si>
  <si>
    <t>15.19</t>
  </si>
  <si>
    <t>ООО "Викинг"</t>
  </si>
  <si>
    <t>16.</t>
  </si>
  <si>
    <t>18.</t>
  </si>
  <si>
    <t>ТСЖ «Клары Цеткин 7"</t>
  </si>
  <si>
    <t xml:space="preserve">ТСЖ «Лермонтова 13» </t>
  </si>
  <si>
    <t>19.</t>
  </si>
  <si>
    <t>20.</t>
  </si>
  <si>
    <t>ТСЖ «Лермонтова 17»</t>
  </si>
  <si>
    <t>Ревизия и по необходимости текущий ремонт тнженерного оборудования</t>
  </si>
  <si>
    <t>ООО УК Малиновка</t>
  </si>
  <si>
    <t xml:space="preserve">Текущий ремонт кровли </t>
  </si>
  <si>
    <t>Исполнение предписания от ГЖИ по диагностике обедомового газового оборудования</t>
  </si>
  <si>
    <t>ООО Промэнергобезопасность</t>
  </si>
  <si>
    <t>Ремонт козырьков над подъездами</t>
  </si>
  <si>
    <t>проверка вент каналов</t>
  </si>
  <si>
    <t>ООО "1вентмастер"</t>
  </si>
  <si>
    <t>Текущий ремонт второго подъезда</t>
  </si>
  <si>
    <t>средства собственников</t>
  </si>
  <si>
    <t>21.</t>
  </si>
  <si>
    <t xml:space="preserve">Всего: </t>
  </si>
  <si>
    <t>ООО "УК"Малиновка"</t>
  </si>
  <si>
    <t>22.</t>
  </si>
  <si>
    <t>ТСЖ "Победы 20"</t>
  </si>
  <si>
    <t>Всего ТСЖ "Победы 20"</t>
  </si>
  <si>
    <t>23.</t>
  </si>
  <si>
    <t>ТСЖ "50 лет ВЛКСМ 12"</t>
  </si>
  <si>
    <t>Всего ТСЖ "50 лет ВЛКСМ 12"</t>
  </si>
  <si>
    <t>"О подготовке жилищного фонда, объектов социального, культурного, бытового назначения и коммунального хозяйства городского округа Заречный к работе в осенне-зимний период 2019/2020 годов"</t>
  </si>
  <si>
    <t>Ревизия, ремонт и наладка внутридомовых систем тепло-, водо- и электроснабжения и системы вентиляции</t>
  </si>
  <si>
    <t>01.09.2019.</t>
  </si>
  <si>
    <t>Проверка работоспособности запорно-предохранительной арматуры</t>
  </si>
  <si>
    <t>Ревизия теплового узла, работоспособности общедомовых приборов учета коммунальных ресурсов, проверка целостности пломб</t>
  </si>
  <si>
    <t>Приведение в порядок технических помещений</t>
  </si>
  <si>
    <t>Проверка целостности гидроизоляции фундамента, стен подвала и цоколя</t>
  </si>
  <si>
    <t>1.6</t>
  </si>
  <si>
    <t>Проверка целостности оконных и дверных заполнений, относящихся к ощедомовому имуществу, доводчиков и притворов</t>
  </si>
  <si>
    <t>1.7</t>
  </si>
  <si>
    <t>Частичная замена канализационных стояков (27 пог.м.)</t>
  </si>
  <si>
    <t>1.8</t>
  </si>
  <si>
    <t>Частичная замена стояков отопления (9 пог.м.)</t>
  </si>
  <si>
    <t>Ревизия, ремонт и наладка внутридомовых систем тепло-, водо- и электроснабжения (в том числе ревизия квартирных распределительных элетрощитов) и системы вентиляции</t>
  </si>
  <si>
    <t>3.6</t>
  </si>
  <si>
    <t>4.3</t>
  </si>
  <si>
    <t>4.4</t>
  </si>
  <si>
    <t>4.5</t>
  </si>
  <si>
    <t>4.6</t>
  </si>
  <si>
    <t>5.4</t>
  </si>
  <si>
    <t>5.5</t>
  </si>
  <si>
    <t>5.6</t>
  </si>
  <si>
    <t>6.5</t>
  </si>
  <si>
    <t>6.6</t>
  </si>
  <si>
    <t>МКД ул. Победы, 22</t>
  </si>
  <si>
    <t>ТСЖ "Победы, 22"</t>
  </si>
  <si>
    <t>7.2</t>
  </si>
  <si>
    <t>7.3</t>
  </si>
  <si>
    <t>7.4</t>
  </si>
  <si>
    <t>7.5</t>
  </si>
  <si>
    <t>7.6</t>
  </si>
  <si>
    <t>7.7</t>
  </si>
  <si>
    <t>МКД ул. Победы, 24</t>
  </si>
  <si>
    <t>8.1</t>
  </si>
  <si>
    <t>ТСЖ "Победы, 24"</t>
  </si>
  <si>
    <t>8.2</t>
  </si>
  <si>
    <t>8.3</t>
  </si>
  <si>
    <t>8.4</t>
  </si>
  <si>
    <t>8.5</t>
  </si>
  <si>
    <t>8.6</t>
  </si>
  <si>
    <t>8.7</t>
  </si>
  <si>
    <r>
      <t>от___</t>
    </r>
    <r>
      <rPr>
        <u/>
        <sz val="9"/>
        <rFont val="Times New Roman"/>
        <family val="1"/>
        <charset val="204"/>
      </rPr>
      <t>29.05.2019</t>
    </r>
    <r>
      <rPr>
        <sz val="9"/>
        <rFont val="Times New Roman"/>
        <family val="1"/>
        <charset val="204"/>
      </rPr>
      <t>___  №  ___</t>
    </r>
    <r>
      <rPr>
        <u/>
        <sz val="9"/>
        <rFont val="Times New Roman"/>
        <family val="1"/>
        <charset val="204"/>
      </rPr>
      <t>553-П</t>
    </r>
    <r>
      <rPr>
        <sz val="9"/>
        <rFont val="Times New Roman"/>
        <family val="1"/>
        <charset val="204"/>
      </rPr>
      <t>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</si>
</sst>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_ ;[Red]\-#,##0.00\ "/>
    <numFmt numFmtId="165" formatCode="#,##0.0"/>
    <numFmt numFmtId="166" formatCode="#,##0.00\ _₽"/>
    <numFmt numFmtId="167" formatCode="0.0"/>
    <numFmt numFmtId="168" formatCode="#,##0.0_ ;[Red]\-#,##0.0\ "/>
  </numFmts>
  <fonts count="3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8"/>
      <name val="Arial"/>
      <family val="2"/>
    </font>
    <font>
      <sz val="10"/>
      <name val="Arial"/>
      <family val="2"/>
      <charset val="204"/>
    </font>
    <font>
      <sz val="10"/>
      <name val="Arial"/>
      <family val="2"/>
      <charset val="204"/>
    </font>
    <font>
      <sz val="9"/>
      <name val="Times New Roman"/>
      <family val="1"/>
      <charset val="204"/>
    </font>
    <font>
      <b/>
      <sz val="9"/>
      <name val="Times New Roman"/>
      <family val="1"/>
      <charset val="204"/>
    </font>
    <font>
      <sz val="10"/>
      <name val="Times New Roman"/>
      <family val="1"/>
      <charset val="204"/>
    </font>
    <font>
      <sz val="12"/>
      <name val="Times New Roman"/>
      <family val="1"/>
      <charset val="204"/>
    </font>
    <font>
      <b/>
      <sz val="11"/>
      <name val="Times New Roman"/>
      <family val="1"/>
      <charset val="204"/>
    </font>
    <font>
      <b/>
      <sz val="10"/>
      <name val="Times New Roman"/>
      <family val="1"/>
      <charset val="204"/>
    </font>
    <font>
      <b/>
      <sz val="10"/>
      <name val="Arial"/>
      <family val="2"/>
      <charset val="204"/>
    </font>
    <font>
      <sz val="9"/>
      <name val="Arial"/>
      <family val="2"/>
      <charset val="204"/>
    </font>
    <font>
      <sz val="9"/>
      <color indexed="81"/>
      <name val="Tahoma"/>
      <family val="2"/>
      <charset val="204"/>
    </font>
    <font>
      <b/>
      <sz val="9"/>
      <color indexed="81"/>
      <name val="Tahoma"/>
      <family val="2"/>
      <charset val="204"/>
    </font>
    <font>
      <sz val="10"/>
      <name val="Arial Cyr"/>
      <charset val="204"/>
    </font>
    <font>
      <sz val="8"/>
      <name val="Arial Cyr"/>
      <charset val="204"/>
    </font>
    <font>
      <sz val="10"/>
      <name val="Arial"/>
      <family val="2"/>
      <charset val="204"/>
    </font>
    <font>
      <b/>
      <sz val="9"/>
      <name val="Arial"/>
      <family val="2"/>
      <charset val="204"/>
    </font>
    <font>
      <sz val="10"/>
      <name val="Arial"/>
    </font>
    <font>
      <b/>
      <i/>
      <sz val="9"/>
      <name val="Times New Roman"/>
      <family val="1"/>
      <charset val="204"/>
    </font>
    <font>
      <b/>
      <sz val="9"/>
      <color theme="1"/>
      <name val="Times New Roman"/>
      <family val="1"/>
      <charset val="204"/>
    </font>
    <font>
      <sz val="9"/>
      <color theme="1"/>
      <name val="Times New Roman"/>
      <family val="1"/>
      <charset val="204"/>
    </font>
    <font>
      <sz val="9"/>
      <color theme="1"/>
      <name val="Calibri"/>
      <family val="2"/>
      <charset val="204"/>
      <scheme val="minor"/>
    </font>
    <font>
      <b/>
      <sz val="9"/>
      <color theme="1"/>
      <name val="Calibri"/>
      <family val="2"/>
      <charset val="204"/>
      <scheme val="minor"/>
    </font>
    <font>
      <sz val="8"/>
      <name val="Times New Roman"/>
      <family val="1"/>
      <charset val="204"/>
    </font>
    <font>
      <sz val="9"/>
      <color indexed="10"/>
      <name val="Times New Roman"/>
      <family val="1"/>
      <charset val="204"/>
    </font>
    <font>
      <sz val="8"/>
      <name val="Arial"/>
      <family val="2"/>
      <charset val="204"/>
    </font>
    <font>
      <sz val="8"/>
      <color rgb="FF000000"/>
      <name val="Arial"/>
      <family val="2"/>
      <charset val="204"/>
    </font>
    <font>
      <b/>
      <sz val="8"/>
      <color rgb="FF000000"/>
      <name val="Arial"/>
      <family val="2"/>
      <charset val="204"/>
    </font>
    <font>
      <sz val="9"/>
      <color indexed="9"/>
      <name val="Times New Roman"/>
      <family val="1"/>
      <charset val="204"/>
    </font>
    <font>
      <sz val="9"/>
      <color indexed="8"/>
      <name val="Times New Roman"/>
      <family val="1"/>
      <charset val="204"/>
    </font>
    <font>
      <u/>
      <sz val="9"/>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indexed="5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style="thin">
        <color indexed="8"/>
      </bottom>
      <diagonal/>
    </border>
  </borders>
  <cellStyleXfs count="9">
    <xf numFmtId="0" fontId="0" fillId="0" borderId="0"/>
    <xf numFmtId="0" fontId="3" fillId="0" borderId="0"/>
    <xf numFmtId="0" fontId="2" fillId="0" borderId="0"/>
    <xf numFmtId="0" fontId="4" fillId="0" borderId="0"/>
    <xf numFmtId="0" fontId="5" fillId="0" borderId="0"/>
    <xf numFmtId="0" fontId="16" fillId="0" borderId="0"/>
    <xf numFmtId="0" fontId="3" fillId="0" borderId="0">
      <alignment horizontal="left"/>
    </xf>
    <xf numFmtId="0" fontId="18" fillId="0" borderId="0"/>
    <xf numFmtId="0" fontId="20" fillId="0" borderId="0"/>
  </cellStyleXfs>
  <cellXfs count="568">
    <xf numFmtId="0" fontId="0" fillId="0" borderId="0" xfId="0"/>
    <xf numFmtId="0" fontId="13" fillId="0" borderId="0" xfId="2" applyFont="1"/>
    <xf numFmtId="49" fontId="9" fillId="0" borderId="0" xfId="3" applyNumberFormat="1" applyFont="1" applyBorder="1" applyAlignment="1">
      <alignment horizontal="center" vertical="center" wrapText="1"/>
    </xf>
    <xf numFmtId="0" fontId="9" fillId="0" borderId="0" xfId="3" applyFont="1" applyBorder="1" applyAlignment="1">
      <alignment horizontal="center" wrapText="1"/>
    </xf>
    <xf numFmtId="49" fontId="6" fillId="0" borderId="0" xfId="3" applyNumberFormat="1" applyFont="1" applyBorder="1" applyAlignment="1">
      <alignment horizontal="center" vertical="center" wrapText="1"/>
    </xf>
    <xf numFmtId="0" fontId="6" fillId="0" borderId="0" xfId="3" applyFont="1" applyBorder="1" applyAlignment="1">
      <alignment horizontal="left" wrapText="1"/>
    </xf>
    <xf numFmtId="0" fontId="6" fillId="0" borderId="3" xfId="3" applyFont="1" applyBorder="1" applyAlignment="1">
      <alignment horizontal="left" wrapText="1"/>
    </xf>
    <xf numFmtId="0" fontId="6" fillId="0" borderId="1" xfId="3" applyFont="1" applyBorder="1" applyAlignment="1">
      <alignment horizontal="left" wrapText="1"/>
    </xf>
    <xf numFmtId="49" fontId="6" fillId="0" borderId="1" xfId="3" applyNumberFormat="1" applyFont="1" applyBorder="1" applyAlignment="1">
      <alignment horizontal="center" vertical="center" wrapText="1"/>
    </xf>
    <xf numFmtId="0" fontId="7" fillId="0" borderId="2" xfId="3" applyFont="1" applyBorder="1" applyAlignment="1">
      <alignment wrapText="1"/>
    </xf>
    <xf numFmtId="0" fontId="7" fillId="0" borderId="3" xfId="3" applyFont="1" applyBorder="1" applyAlignment="1">
      <alignment wrapText="1"/>
    </xf>
    <xf numFmtId="0" fontId="6" fillId="0" borderId="1" xfId="3" applyFont="1" applyBorder="1" applyAlignment="1">
      <alignment horizontal="center" vertical="top" wrapText="1"/>
    </xf>
    <xf numFmtId="0" fontId="7" fillId="0" borderId="1" xfId="3" applyFont="1" applyBorder="1" applyAlignment="1">
      <alignment vertical="center" wrapText="1"/>
    </xf>
    <xf numFmtId="0" fontId="6" fillId="0" borderId="1" xfId="3" applyFont="1" applyBorder="1" applyAlignment="1">
      <alignment horizontal="center" wrapText="1"/>
    </xf>
    <xf numFmtId="0" fontId="6" fillId="0" borderId="0" xfId="3" applyFont="1" applyBorder="1" applyAlignment="1">
      <alignment horizontal="center" wrapText="1"/>
    </xf>
    <xf numFmtId="2" fontId="6" fillId="0" borderId="0" xfId="3" applyNumberFormat="1" applyFont="1" applyBorder="1" applyAlignment="1">
      <alignment horizontal="center" wrapText="1"/>
    </xf>
    <xf numFmtId="0" fontId="4" fillId="0" borderId="0" xfId="3"/>
    <xf numFmtId="0" fontId="4" fillId="0" borderId="0" xfId="3" applyBorder="1"/>
    <xf numFmtId="0" fontId="7" fillId="0" borderId="0" xfId="3" applyFont="1" applyBorder="1" applyAlignment="1">
      <alignment horizontal="center" wrapText="1"/>
    </xf>
    <xf numFmtId="0" fontId="6" fillId="0" borderId="1" xfId="3" applyFont="1" applyBorder="1" applyAlignment="1">
      <alignment horizontal="center" vertical="center"/>
    </xf>
    <xf numFmtId="0" fontId="6" fillId="2" borderId="1" xfId="2" applyFont="1" applyFill="1" applyBorder="1" applyAlignment="1">
      <alignment horizontal="center" vertical="center" wrapText="1"/>
    </xf>
    <xf numFmtId="49" fontId="7" fillId="2" borderId="1" xfId="2"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4" fillId="0" borderId="1" xfId="3" applyBorder="1"/>
    <xf numFmtId="0" fontId="4" fillId="0" borderId="0" xfId="3" applyFont="1"/>
    <xf numFmtId="0" fontId="4" fillId="0" borderId="0" xfId="3" applyAlignment="1">
      <alignment horizontal="center" vertical="center"/>
    </xf>
    <xf numFmtId="0" fontId="7" fillId="0" borderId="1" xfId="3" applyFont="1" applyBorder="1" applyAlignment="1">
      <alignment horizontal="left" vertical="center" wrapText="1"/>
    </xf>
    <xf numFmtId="0" fontId="16" fillId="0" borderId="0" xfId="5" applyFont="1" applyAlignment="1">
      <alignment horizontal="left"/>
    </xf>
    <xf numFmtId="0" fontId="17" fillId="0" borderId="0" xfId="5" applyFont="1" applyAlignment="1">
      <alignment horizontal="left" vertical="center" wrapText="1"/>
    </xf>
    <xf numFmtId="0" fontId="6" fillId="0" borderId="1" xfId="3" applyFont="1" applyBorder="1" applyAlignment="1">
      <alignment horizontal="center" vertical="center" wrapText="1"/>
    </xf>
    <xf numFmtId="49" fontId="6" fillId="0" borderId="8" xfId="3" applyNumberFormat="1" applyFont="1" applyBorder="1" applyAlignment="1">
      <alignment horizontal="left" wrapText="1"/>
    </xf>
    <xf numFmtId="49" fontId="6" fillId="0" borderId="12" xfId="3" applyNumberFormat="1" applyFont="1" applyBorder="1" applyAlignment="1">
      <alignment horizontal="left" wrapText="1"/>
    </xf>
    <xf numFmtId="49" fontId="6" fillId="0" borderId="14" xfId="3" applyNumberFormat="1" applyFont="1" applyBorder="1" applyAlignment="1">
      <alignment horizontal="left" wrapText="1"/>
    </xf>
    <xf numFmtId="0" fontId="6" fillId="0" borderId="7" xfId="3" applyFont="1" applyBorder="1" applyAlignment="1">
      <alignment horizontal="center" wrapText="1"/>
    </xf>
    <xf numFmtId="0" fontId="6" fillId="0" borderId="15" xfId="3" applyFont="1" applyBorder="1" applyAlignment="1">
      <alignment horizontal="center" wrapText="1"/>
    </xf>
    <xf numFmtId="0" fontId="6" fillId="0" borderId="7" xfId="3" applyFont="1" applyBorder="1" applyAlignment="1">
      <alignment horizontal="center" vertical="center" wrapText="1"/>
    </xf>
    <xf numFmtId="0" fontId="6" fillId="0" borderId="15" xfId="3" applyFont="1" applyBorder="1" applyAlignment="1">
      <alignment horizontal="center" vertical="center" wrapText="1"/>
    </xf>
    <xf numFmtId="0" fontId="13" fillId="0" borderId="0" xfId="3" applyFont="1" applyBorder="1" applyAlignment="1">
      <alignment horizontal="center" vertical="center"/>
    </xf>
    <xf numFmtId="49" fontId="4" fillId="0" borderId="0" xfId="3" applyNumberFormat="1" applyFont="1" applyBorder="1" applyAlignment="1">
      <alignment horizontal="left" vertical="center" wrapText="1"/>
    </xf>
    <xf numFmtId="0" fontId="4" fillId="0" borderId="0" xfId="3" applyFont="1" applyBorder="1" applyAlignment="1">
      <alignment horizontal="center" vertical="center"/>
    </xf>
    <xf numFmtId="3" fontId="4" fillId="0" borderId="0" xfId="3" applyNumberFormat="1" applyFont="1" applyBorder="1" applyAlignment="1">
      <alignment horizontal="center" vertical="center"/>
    </xf>
    <xf numFmtId="0" fontId="4" fillId="0" borderId="0" xfId="3" applyFont="1" applyBorder="1"/>
    <xf numFmtId="0" fontId="4" fillId="0" borderId="0" xfId="3" applyFont="1" applyBorder="1" applyAlignment="1">
      <alignment vertical="center" wrapText="1"/>
    </xf>
    <xf numFmtId="0" fontId="4" fillId="0" borderId="0" xfId="3" applyFont="1" applyBorder="1" applyAlignment="1">
      <alignment horizontal="center" wrapText="1"/>
    </xf>
    <xf numFmtId="0" fontId="4" fillId="0" borderId="0" xfId="3" applyBorder="1" applyAlignment="1">
      <alignment wrapText="1"/>
    </xf>
    <xf numFmtId="0" fontId="4" fillId="0" borderId="0" xfId="3" applyFont="1" applyBorder="1" applyAlignment="1">
      <alignment wrapText="1"/>
    </xf>
    <xf numFmtId="3" fontId="12" fillId="0" borderId="0" xfId="3" applyNumberFormat="1" applyFont="1" applyBorder="1" applyAlignment="1">
      <alignment horizontal="center" wrapText="1"/>
    </xf>
    <xf numFmtId="0" fontId="7" fillId="0" borderId="0" xfId="3" applyFont="1" applyBorder="1" applyAlignment="1">
      <alignment horizontal="center" wrapText="1"/>
    </xf>
    <xf numFmtId="0" fontId="6" fillId="0" borderId="1" xfId="3" applyFont="1" applyBorder="1" applyAlignment="1">
      <alignment horizontal="center" vertical="center" wrapText="1"/>
    </xf>
    <xf numFmtId="0" fontId="6" fillId="0" borderId="16" xfId="3" applyFont="1" applyBorder="1" applyAlignment="1">
      <alignment horizontal="left" wrapText="1"/>
    </xf>
    <xf numFmtId="0" fontId="6" fillId="0" borderId="17" xfId="3" applyFont="1" applyBorder="1" applyAlignment="1">
      <alignment horizontal="left" wrapText="1"/>
    </xf>
    <xf numFmtId="49" fontId="6" fillId="0" borderId="17" xfId="3" applyNumberFormat="1" applyFont="1" applyBorder="1" applyAlignment="1">
      <alignment horizontal="center" vertical="center" wrapText="1"/>
    </xf>
    <xf numFmtId="0" fontId="7" fillId="0" borderId="18" xfId="3" applyFont="1" applyBorder="1" applyAlignment="1">
      <alignment wrapText="1"/>
    </xf>
    <xf numFmtId="49" fontId="6" fillId="0" borderId="17" xfId="3" applyNumberFormat="1" applyFont="1" applyBorder="1" applyAlignment="1">
      <alignment horizontal="center" vertical="center" wrapText="1"/>
    </xf>
    <xf numFmtId="0" fontId="6" fillId="0" borderId="17" xfId="3" applyFont="1" applyBorder="1" applyAlignment="1">
      <alignment horizontal="center" vertical="center" wrapText="1"/>
    </xf>
    <xf numFmtId="0" fontId="6" fillId="0" borderId="17" xfId="3" applyFont="1" applyBorder="1" applyAlignment="1">
      <alignment horizontal="center" vertical="top" wrapText="1"/>
    </xf>
    <xf numFmtId="0" fontId="7" fillId="0" borderId="17" xfId="3" applyFont="1" applyBorder="1" applyAlignment="1">
      <alignment vertical="top" wrapText="1"/>
    </xf>
    <xf numFmtId="0" fontId="7" fillId="0" borderId="17" xfId="3" applyFont="1" applyBorder="1" applyAlignment="1">
      <alignment horizontal="left" vertical="top" wrapText="1"/>
    </xf>
    <xf numFmtId="0" fontId="6" fillId="0" borderId="17" xfId="3" applyFont="1" applyBorder="1" applyAlignment="1">
      <alignment horizontal="left" vertical="top" wrapText="1"/>
    </xf>
    <xf numFmtId="0" fontId="6" fillId="0" borderId="19" xfId="3" applyFont="1" applyBorder="1" applyAlignment="1">
      <alignment horizontal="left"/>
    </xf>
    <xf numFmtId="0" fontId="7" fillId="0" borderId="20" xfId="3" applyFont="1" applyFill="1" applyBorder="1" applyAlignment="1">
      <alignment horizontal="left"/>
    </xf>
    <xf numFmtId="2" fontId="7" fillId="0" borderId="20" xfId="3" applyNumberFormat="1" applyFont="1" applyFill="1" applyBorder="1" applyAlignment="1">
      <alignment horizontal="center"/>
    </xf>
    <xf numFmtId="0" fontId="6" fillId="0" borderId="20" xfId="3" applyFont="1" applyFill="1" applyBorder="1" applyAlignment="1">
      <alignment horizontal="center"/>
    </xf>
    <xf numFmtId="0" fontId="6" fillId="0" borderId="21" xfId="3" applyFont="1" applyBorder="1" applyAlignment="1">
      <alignment horizontal="center"/>
    </xf>
    <xf numFmtId="0" fontId="6" fillId="0" borderId="17" xfId="3" applyFont="1" applyBorder="1" applyAlignment="1">
      <alignment horizontal="center" wrapText="1"/>
    </xf>
    <xf numFmtId="0" fontId="6" fillId="0" borderId="1" xfId="0" applyFont="1" applyBorder="1" applyAlignment="1">
      <alignment horizontal="left" vertical="center" wrapText="1"/>
    </xf>
    <xf numFmtId="0" fontId="6" fillId="0" borderId="1" xfId="3" applyFont="1" applyBorder="1" applyAlignment="1">
      <alignment horizontal="center" vertical="center"/>
    </xf>
    <xf numFmtId="4" fontId="6" fillId="0" borderId="1" xfId="3" applyNumberFormat="1" applyFont="1" applyBorder="1" applyAlignment="1">
      <alignment horizontal="center" vertical="center" wrapText="1"/>
    </xf>
    <xf numFmtId="0" fontId="9" fillId="0" borderId="0" xfId="3" applyFont="1" applyBorder="1" applyAlignment="1">
      <alignment horizontal="center" vertical="center" wrapText="1"/>
    </xf>
    <xf numFmtId="17" fontId="6" fillId="0" borderId="1" xfId="3" applyNumberFormat="1" applyFont="1" applyBorder="1" applyAlignment="1">
      <alignment horizontal="center" vertical="center"/>
    </xf>
    <xf numFmtId="0" fontId="6" fillId="0" borderId="1" xfId="0" applyFont="1" applyBorder="1" applyAlignment="1">
      <alignment horizontal="center" vertical="center" wrapText="1"/>
    </xf>
    <xf numFmtId="0" fontId="9" fillId="0" borderId="0" xfId="3" applyFont="1" applyBorder="1" applyAlignment="1">
      <alignment horizontal="left" vertical="center" wrapText="1"/>
    </xf>
    <xf numFmtId="0" fontId="4" fillId="0" borderId="0" xfId="3" applyAlignment="1">
      <alignment horizontal="left" vertical="center"/>
    </xf>
    <xf numFmtId="4" fontId="7" fillId="0" borderId="1" xfId="3" applyNumberFormat="1" applyFont="1" applyBorder="1" applyAlignment="1">
      <alignment horizontal="center" vertical="center" wrapText="1"/>
    </xf>
    <xf numFmtId="0" fontId="7"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0" xfId="7" applyNumberFormat="1" applyFont="1" applyBorder="1" applyAlignment="1">
      <alignment horizontal="center" vertical="center" wrapText="1"/>
    </xf>
    <xf numFmtId="0" fontId="6" fillId="0" borderId="3" xfId="7" applyFont="1" applyBorder="1" applyAlignment="1">
      <alignment horizontal="left" wrapText="1"/>
    </xf>
    <xf numFmtId="0" fontId="6" fillId="0" borderId="1" xfId="7" applyFont="1" applyBorder="1" applyAlignment="1">
      <alignment horizontal="left" wrapText="1"/>
    </xf>
    <xf numFmtId="49" fontId="6" fillId="0" borderId="1" xfId="7" applyNumberFormat="1" applyFont="1" applyBorder="1" applyAlignment="1">
      <alignment horizontal="center" vertical="center" wrapText="1"/>
    </xf>
    <xf numFmtId="0" fontId="7" fillId="0" borderId="2" xfId="7" applyFont="1" applyBorder="1" applyAlignment="1">
      <alignment wrapText="1"/>
    </xf>
    <xf numFmtId="0" fontId="7" fillId="0" borderId="3" xfId="7" applyFont="1" applyBorder="1" applyAlignment="1">
      <alignment wrapText="1"/>
    </xf>
    <xf numFmtId="0" fontId="6" fillId="0" borderId="1" xfId="7" applyFont="1" applyBorder="1" applyAlignment="1">
      <alignment horizontal="center" vertical="center" wrapText="1"/>
    </xf>
    <xf numFmtId="0" fontId="6" fillId="0" borderId="0" xfId="7" applyFont="1" applyBorder="1" applyAlignment="1">
      <alignment horizontal="center" vertical="center" wrapText="1"/>
    </xf>
    <xf numFmtId="0" fontId="2" fillId="0" borderId="1" xfId="2" applyBorder="1" applyAlignment="1">
      <alignment horizontal="center" vertical="center"/>
    </xf>
    <xf numFmtId="0" fontId="6" fillId="0" borderId="0" xfId="3" applyFont="1" applyBorder="1" applyAlignment="1">
      <alignment horizontal="left" vertical="center" wrapText="1"/>
    </xf>
    <xf numFmtId="0" fontId="6" fillId="0" borderId="17" xfId="3" applyFont="1" applyBorder="1" applyAlignment="1">
      <alignment horizontal="left" vertical="center" wrapText="1"/>
    </xf>
    <xf numFmtId="0" fontId="6" fillId="0" borderId="0" xfId="3" applyFont="1" applyBorder="1" applyAlignment="1">
      <alignment horizontal="center" vertical="center" wrapText="1"/>
    </xf>
    <xf numFmtId="0" fontId="6" fillId="0" borderId="1" xfId="3" applyNumberFormat="1" applyFont="1" applyBorder="1" applyAlignment="1">
      <alignment horizontal="center" vertical="center"/>
    </xf>
    <xf numFmtId="49" fontId="6" fillId="0" borderId="6" xfId="3" applyNumberFormat="1" applyFont="1" applyBorder="1" applyAlignment="1">
      <alignment horizontal="center" vertical="center" wrapText="1"/>
    </xf>
    <xf numFmtId="49" fontId="6" fillId="0" borderId="1" xfId="3" applyNumberFormat="1" applyFont="1" applyBorder="1" applyAlignment="1">
      <alignment horizontal="center" vertical="center" wrapText="1"/>
    </xf>
    <xf numFmtId="0" fontId="7" fillId="0" borderId="0" xfId="3" applyFont="1" applyBorder="1" applyAlignment="1">
      <alignment horizontal="center" wrapText="1"/>
    </xf>
    <xf numFmtId="49" fontId="6" fillId="0" borderId="1" xfId="3" applyNumberFormat="1" applyFont="1" applyBorder="1" applyAlignment="1">
      <alignment horizontal="center" vertical="center" wrapText="1"/>
    </xf>
    <xf numFmtId="0" fontId="6" fillId="0" borderId="1" xfId="3" applyFont="1" applyBorder="1" applyAlignment="1">
      <alignment horizontal="left" vertical="center" wrapText="1"/>
    </xf>
    <xf numFmtId="0" fontId="6" fillId="0" borderId="1" xfId="3" applyFont="1" applyBorder="1" applyAlignment="1">
      <alignment horizontal="center" vertical="top" wrapText="1"/>
    </xf>
    <xf numFmtId="17" fontId="7" fillId="0" borderId="1" xfId="3" applyNumberFormat="1" applyFont="1" applyBorder="1" applyAlignment="1">
      <alignment horizontal="center" vertical="center" wrapText="1"/>
    </xf>
    <xf numFmtId="0" fontId="6" fillId="0" borderId="5" xfId="3" applyFont="1" applyBorder="1" applyAlignment="1">
      <alignment horizontal="left" wrapText="1"/>
    </xf>
    <xf numFmtId="0" fontId="6" fillId="0" borderId="6" xfId="3" applyFont="1" applyBorder="1" applyAlignment="1">
      <alignment horizontal="left" wrapText="1"/>
    </xf>
    <xf numFmtId="0" fontId="6" fillId="0" borderId="6" xfId="3" applyFont="1" applyBorder="1" applyAlignment="1">
      <alignment horizontal="center" wrapText="1"/>
    </xf>
    <xf numFmtId="0" fontId="6" fillId="0" borderId="3" xfId="3" applyFont="1" applyBorder="1" applyAlignment="1">
      <alignment vertical="center" wrapText="1"/>
    </xf>
    <xf numFmtId="0" fontId="6" fillId="0" borderId="15" xfId="3" applyFont="1" applyBorder="1" applyAlignment="1">
      <alignment horizontal="left" wrapText="1"/>
    </xf>
    <xf numFmtId="0" fontId="7" fillId="0" borderId="0" xfId="3" applyFont="1" applyBorder="1" applyAlignment="1">
      <alignment wrapText="1"/>
    </xf>
    <xf numFmtId="0" fontId="6" fillId="0" borderId="1" xfId="3" applyFont="1" applyBorder="1" applyAlignment="1">
      <alignment horizontal="center" vertical="top" wrapText="1"/>
    </xf>
    <xf numFmtId="0" fontId="6" fillId="0" borderId="1" xfId="0" applyFont="1" applyBorder="1" applyAlignment="1">
      <alignment vertical="center" wrapText="1"/>
    </xf>
    <xf numFmtId="17" fontId="6" fillId="0" borderId="1" xfId="0" applyNumberFormat="1" applyFont="1" applyBorder="1" applyAlignment="1">
      <alignment horizontal="center" vertical="center" wrapText="1"/>
    </xf>
    <xf numFmtId="0" fontId="6" fillId="0" borderId="0" xfId="0" applyFont="1" applyBorder="1" applyAlignment="1">
      <alignment horizontal="left"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49" fontId="7" fillId="3" borderId="14" xfId="3" applyNumberFormat="1" applyFont="1" applyFill="1" applyBorder="1" applyAlignment="1">
      <alignment horizontal="left" vertical="center" wrapText="1"/>
    </xf>
    <xf numFmtId="49" fontId="7" fillId="3" borderId="1" xfId="7"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7" fillId="3" borderId="1" xfId="3" applyFont="1" applyFill="1" applyBorder="1" applyAlignment="1">
      <alignment vertical="center" wrapText="1"/>
    </xf>
    <xf numFmtId="0" fontId="6" fillId="0" borderId="7" xfId="3" applyFont="1" applyBorder="1" applyAlignment="1">
      <alignment horizontal="left" wrapText="1"/>
    </xf>
    <xf numFmtId="0" fontId="6" fillId="0" borderId="4" xfId="3" applyFont="1" applyBorder="1" applyAlignment="1">
      <alignment horizontal="left" wrapText="1"/>
    </xf>
    <xf numFmtId="0" fontId="6" fillId="0" borderId="11" xfId="3" applyFont="1" applyBorder="1" applyAlignment="1">
      <alignment horizontal="left" wrapText="1"/>
    </xf>
    <xf numFmtId="0" fontId="7" fillId="0" borderId="27" xfId="3" applyFont="1" applyBorder="1" applyAlignment="1">
      <alignment vertical="center" wrapText="1"/>
    </xf>
    <xf numFmtId="0" fontId="6" fillId="0" borderId="31" xfId="3" applyFont="1" applyBorder="1" applyAlignment="1">
      <alignment vertical="center" wrapText="1"/>
    </xf>
    <xf numFmtId="0" fontId="6" fillId="0" borderId="34" xfId="3" applyFont="1" applyBorder="1" applyAlignment="1">
      <alignment vertical="center" wrapText="1"/>
    </xf>
    <xf numFmtId="0" fontId="7" fillId="0" borderId="37" xfId="3" applyFont="1" applyBorder="1" applyAlignment="1">
      <alignment vertical="center" wrapText="1"/>
    </xf>
    <xf numFmtId="0" fontId="7" fillId="0" borderId="3" xfId="3" applyFont="1" applyBorder="1" applyAlignment="1">
      <alignment vertical="center" wrapText="1"/>
    </xf>
    <xf numFmtId="0" fontId="6" fillId="0" borderId="38" xfId="3" applyFont="1" applyBorder="1" applyAlignment="1">
      <alignment vertical="center" wrapText="1"/>
    </xf>
    <xf numFmtId="0" fontId="7" fillId="0" borderId="15" xfId="3" applyFont="1" applyBorder="1" applyAlignment="1">
      <alignment vertical="center" wrapText="1"/>
    </xf>
    <xf numFmtId="0" fontId="6" fillId="0" borderId="11" xfId="3" applyFont="1" applyBorder="1" applyAlignment="1">
      <alignment vertical="center" wrapText="1"/>
    </xf>
    <xf numFmtId="0" fontId="7" fillId="0" borderId="31" xfId="3" applyFont="1" applyBorder="1" applyAlignment="1">
      <alignment vertical="center" wrapText="1"/>
    </xf>
    <xf numFmtId="0" fontId="6" fillId="0" borderId="3" xfId="3" applyFont="1" applyFill="1" applyBorder="1" applyAlignment="1">
      <alignment vertical="center" wrapText="1"/>
    </xf>
    <xf numFmtId="0" fontId="6" fillId="0" borderId="39" xfId="3" applyFont="1" applyBorder="1" applyAlignment="1">
      <alignment vertical="center" wrapText="1"/>
    </xf>
    <xf numFmtId="0" fontId="7" fillId="0" borderId="45" xfId="3" applyFont="1" applyBorder="1" applyAlignment="1">
      <alignment vertical="center" wrapText="1"/>
    </xf>
    <xf numFmtId="0" fontId="7" fillId="0" borderId="24" xfId="3" applyFont="1" applyFill="1" applyBorder="1" applyAlignment="1">
      <alignment horizontal="left" vertical="center"/>
    </xf>
    <xf numFmtId="0" fontId="6" fillId="0" borderId="23" xfId="3" applyFont="1" applyBorder="1" applyAlignment="1">
      <alignment horizontal="left" vertical="center"/>
    </xf>
    <xf numFmtId="2" fontId="7" fillId="0" borderId="24" xfId="3" applyNumberFormat="1" applyFont="1" applyFill="1" applyBorder="1" applyAlignment="1">
      <alignment horizontal="center" vertical="center"/>
    </xf>
    <xf numFmtId="0" fontId="6" fillId="0" borderId="25" xfId="3" applyFont="1" applyBorder="1" applyAlignment="1">
      <alignment horizontal="center" vertical="center"/>
    </xf>
    <xf numFmtId="4" fontId="6" fillId="2" borderId="24" xfId="3" applyNumberFormat="1" applyFont="1" applyFill="1" applyBorder="1" applyAlignment="1">
      <alignment horizontal="center" vertical="center"/>
    </xf>
    <xf numFmtId="0" fontId="6" fillId="0" borderId="24" xfId="3" applyFont="1" applyFill="1" applyBorder="1" applyAlignment="1">
      <alignment horizontal="center" vertical="center"/>
    </xf>
    <xf numFmtId="0" fontId="6" fillId="0" borderId="22" xfId="3" applyFont="1" applyBorder="1" applyAlignment="1">
      <alignment horizontal="center" vertical="top" wrapText="1"/>
    </xf>
    <xf numFmtId="0" fontId="7" fillId="0" borderId="22" xfId="3" applyFont="1" applyBorder="1" applyAlignment="1">
      <alignment horizontal="center" vertical="top" wrapText="1"/>
    </xf>
    <xf numFmtId="0" fontId="7" fillId="3" borderId="1" xfId="3" applyFont="1" applyFill="1" applyBorder="1" applyAlignment="1">
      <alignment horizontal="center" vertical="center" wrapText="1"/>
    </xf>
    <xf numFmtId="3" fontId="6" fillId="0" borderId="1" xfId="0" applyNumberFormat="1" applyFont="1" applyBorder="1" applyAlignment="1">
      <alignment horizontal="center" vertical="center" wrapText="1"/>
    </xf>
    <xf numFmtId="3" fontId="7" fillId="0" borderId="20" xfId="3" applyNumberFormat="1" applyFont="1" applyFill="1" applyBorder="1" applyAlignment="1">
      <alignment horizontal="center"/>
    </xf>
    <xf numFmtId="3" fontId="7" fillId="2" borderId="24" xfId="3" applyNumberFormat="1" applyFont="1" applyFill="1" applyBorder="1" applyAlignment="1">
      <alignment horizontal="center" vertical="center"/>
    </xf>
    <xf numFmtId="0" fontId="6" fillId="0" borderId="1" xfId="3" applyFont="1" applyBorder="1" applyAlignment="1">
      <alignment horizontal="center" vertical="center" wrapText="1"/>
    </xf>
    <xf numFmtId="49" fontId="6" fillId="0" borderId="1" xfId="3" applyNumberFormat="1" applyFont="1" applyBorder="1" applyAlignment="1">
      <alignment horizontal="center" vertical="center" wrapText="1"/>
    </xf>
    <xf numFmtId="0" fontId="6" fillId="0" borderId="1" xfId="3" applyFont="1" applyFill="1" applyBorder="1" applyAlignment="1">
      <alignment horizontal="center" vertical="center" wrapText="1"/>
    </xf>
    <xf numFmtId="0" fontId="6" fillId="0" borderId="1" xfId="3" applyFont="1" applyBorder="1" applyAlignment="1">
      <alignment horizontal="center" vertical="top" wrapText="1"/>
    </xf>
    <xf numFmtId="0" fontId="6" fillId="0" borderId="4" xfId="3" applyFont="1" applyBorder="1" applyAlignment="1">
      <alignment horizontal="center" vertical="center" wrapText="1"/>
    </xf>
    <xf numFmtId="0" fontId="6" fillId="0" borderId="2" xfId="3" applyFont="1" applyBorder="1" applyAlignment="1">
      <alignment horizontal="center" vertical="top" wrapText="1"/>
    </xf>
    <xf numFmtId="0" fontId="6" fillId="0" borderId="2" xfId="3" applyFont="1" applyBorder="1" applyAlignment="1">
      <alignment horizontal="center" vertical="center" wrapText="1"/>
    </xf>
    <xf numFmtId="0" fontId="6" fillId="0" borderId="3" xfId="3" applyFont="1" applyFill="1" applyBorder="1" applyAlignment="1">
      <alignment horizontal="center" vertical="center" wrapText="1"/>
    </xf>
    <xf numFmtId="0" fontId="6" fillId="0" borderId="18" xfId="3" applyFont="1" applyBorder="1" applyAlignment="1">
      <alignment horizontal="left" wrapText="1"/>
    </xf>
    <xf numFmtId="0" fontId="6" fillId="0" borderId="46" xfId="3" applyFont="1" applyBorder="1" applyAlignment="1">
      <alignment horizontal="left" wrapText="1"/>
    </xf>
    <xf numFmtId="0" fontId="6" fillId="0" borderId="22" xfId="3" applyFont="1" applyBorder="1" applyAlignment="1">
      <alignment horizontal="left" wrapText="1"/>
    </xf>
    <xf numFmtId="0" fontId="6" fillId="5" borderId="48" xfId="3" applyFont="1" applyFill="1" applyBorder="1" applyAlignment="1">
      <alignment horizontal="center" vertical="center" wrapText="1"/>
    </xf>
    <xf numFmtId="0" fontId="7" fillId="5" borderId="48" xfId="3" applyFont="1" applyFill="1" applyBorder="1" applyAlignment="1">
      <alignment horizontal="left" vertical="center" wrapText="1"/>
    </xf>
    <xf numFmtId="3" fontId="6" fillId="5" borderId="48" xfId="3" applyNumberFormat="1" applyFont="1" applyFill="1" applyBorder="1" applyAlignment="1">
      <alignment horizontal="center" vertical="center" wrapText="1"/>
    </xf>
    <xf numFmtId="0" fontId="6" fillId="0" borderId="49" xfId="3" applyFont="1" applyBorder="1" applyAlignment="1">
      <alignment horizontal="left" wrapText="1"/>
    </xf>
    <xf numFmtId="0" fontId="6" fillId="0" borderId="50" xfId="3" applyFont="1" applyBorder="1" applyAlignment="1">
      <alignment horizontal="left" wrapText="1"/>
    </xf>
    <xf numFmtId="0" fontId="7" fillId="0" borderId="0" xfId="3" applyFont="1" applyBorder="1" applyAlignment="1">
      <alignment vertical="top" wrapText="1"/>
    </xf>
    <xf numFmtId="0" fontId="6" fillId="0" borderId="4" xfId="7" applyFont="1" applyBorder="1" applyAlignment="1">
      <alignment horizontal="center" vertical="center" wrapText="1"/>
    </xf>
    <xf numFmtId="0" fontId="6" fillId="0" borderId="2" xfId="7" applyFont="1" applyBorder="1" applyAlignment="1">
      <alignment horizontal="center" vertical="center" wrapText="1"/>
    </xf>
    <xf numFmtId="0" fontId="6" fillId="0" borderId="3" xfId="7" applyFont="1" applyFill="1" applyBorder="1" applyAlignment="1">
      <alignment horizontal="center" vertical="center" wrapText="1"/>
    </xf>
    <xf numFmtId="49" fontId="6" fillId="0" borderId="14" xfId="3" applyNumberFormat="1" applyFont="1" applyBorder="1" applyAlignment="1">
      <alignment horizontal="left" vertical="center" wrapText="1"/>
    </xf>
    <xf numFmtId="0" fontId="6" fillId="0" borderId="15" xfId="3" applyFont="1" applyFill="1" applyBorder="1" applyAlignment="1">
      <alignment horizontal="center" vertical="center" wrapText="1"/>
    </xf>
    <xf numFmtId="0" fontId="7" fillId="2" borderId="0" xfId="2"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1" xfId="3" applyFont="1" applyBorder="1" applyAlignment="1">
      <alignment horizontal="center" vertical="center"/>
    </xf>
    <xf numFmtId="0" fontId="6" fillId="0" borderId="1" xfId="7" applyFont="1" applyBorder="1" applyAlignment="1">
      <alignment horizontal="center" vertical="center" wrapText="1"/>
    </xf>
    <xf numFmtId="0" fontId="6" fillId="0" borderId="0" xfId="8" applyFont="1"/>
    <xf numFmtId="0" fontId="6" fillId="0" borderId="0" xfId="8" applyFont="1" applyAlignment="1">
      <alignment horizontal="center"/>
    </xf>
    <xf numFmtId="0" fontId="6" fillId="0" borderId="0" xfId="8" applyFont="1" applyAlignment="1">
      <alignment horizontal="left"/>
    </xf>
    <xf numFmtId="0" fontId="6" fillId="0" borderId="0" xfId="8" applyFont="1" applyAlignment="1">
      <alignment horizontal="right"/>
    </xf>
    <xf numFmtId="0" fontId="6" fillId="0" borderId="0" xfId="8" applyFont="1" applyAlignment="1">
      <alignment horizontal="center" vertical="center"/>
    </xf>
    <xf numFmtId="0" fontId="6" fillId="0" borderId="1" xfId="8" applyFont="1" applyBorder="1" applyAlignment="1">
      <alignment horizontal="center" vertical="center" wrapText="1"/>
    </xf>
    <xf numFmtId="0" fontId="3" fillId="6" borderId="6" xfId="8" applyFont="1" applyFill="1" applyBorder="1" applyAlignment="1">
      <alignment horizontal="center" vertical="top" wrapText="1"/>
    </xf>
    <xf numFmtId="0" fontId="3" fillId="6" borderId="9" xfId="8" applyFont="1" applyFill="1" applyBorder="1" applyAlignment="1">
      <alignment horizontal="center" vertical="center" wrapText="1"/>
    </xf>
    <xf numFmtId="0" fontId="3" fillId="6" borderId="6" xfId="8" applyFont="1" applyFill="1" applyBorder="1" applyAlignment="1">
      <alignment horizontal="center" vertical="center" wrapText="1"/>
    </xf>
    <xf numFmtId="0" fontId="3" fillId="6" borderId="1" xfId="8"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0" xfId="2" applyFont="1" applyFill="1" applyBorder="1" applyAlignment="1">
      <alignment horizontal="center" vertical="center"/>
    </xf>
    <xf numFmtId="0" fontId="6" fillId="2" borderId="1" xfId="3" applyFont="1" applyFill="1" applyBorder="1" applyAlignment="1">
      <alignment horizontal="center" vertical="center" wrapText="1"/>
    </xf>
    <xf numFmtId="49" fontId="6" fillId="2" borderId="1" xfId="3" applyNumberFormat="1" applyFont="1" applyFill="1" applyBorder="1" applyAlignment="1">
      <alignment horizontal="center" vertical="center" wrapText="1"/>
    </xf>
    <xf numFmtId="49" fontId="6" fillId="2" borderId="1" xfId="3" applyNumberFormat="1"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7" fillId="2" borderId="1" xfId="0" applyFont="1" applyFill="1" applyBorder="1" applyAlignment="1">
      <alignment horizontal="left"/>
    </xf>
    <xf numFmtId="0" fontId="7" fillId="2" borderId="1" xfId="0" applyFont="1" applyFill="1" applyBorder="1" applyAlignment="1">
      <alignment horizontal="center" vertical="top" wrapText="1"/>
    </xf>
    <xf numFmtId="0" fontId="6" fillId="0" borderId="1" xfId="0" applyFont="1" applyBorder="1" applyAlignment="1">
      <alignment horizontal="left" wrapText="1"/>
    </xf>
    <xf numFmtId="0" fontId="6" fillId="0" borderId="1" xfId="0" applyFont="1" applyBorder="1" applyAlignment="1">
      <alignment horizontal="center" wrapText="1"/>
    </xf>
    <xf numFmtId="49" fontId="7" fillId="0" borderId="1" xfId="0" applyNumberFormat="1" applyFont="1" applyBorder="1" applyAlignment="1">
      <alignment horizontal="center" vertical="center" wrapText="1"/>
    </xf>
    <xf numFmtId="0" fontId="21" fillId="0" borderId="6" xfId="0" applyFont="1" applyFill="1" applyBorder="1" applyAlignment="1">
      <alignment horizontal="left" vertical="center"/>
    </xf>
    <xf numFmtId="0" fontId="21" fillId="0" borderId="1" xfId="0" applyFont="1" applyBorder="1" applyAlignment="1">
      <alignment horizontal="center" wrapText="1"/>
    </xf>
    <xf numFmtId="3" fontId="7" fillId="0" borderId="1" xfId="0" applyNumberFormat="1" applyFont="1" applyBorder="1" applyAlignment="1">
      <alignment horizontal="center" wrapText="1"/>
    </xf>
    <xf numFmtId="0" fontId="7" fillId="0" borderId="1" xfId="0" applyFont="1" applyBorder="1" applyAlignment="1">
      <alignment horizontal="center" wrapText="1"/>
    </xf>
    <xf numFmtId="0" fontId="22" fillId="0" borderId="1" xfId="2" applyFont="1" applyBorder="1" applyAlignment="1">
      <alignment horizontal="center" vertical="center"/>
    </xf>
    <xf numFmtId="0" fontId="7" fillId="0" borderId="1" xfId="0" applyFont="1" applyFill="1" applyBorder="1" applyAlignment="1">
      <alignment horizontal="center" wrapText="1"/>
    </xf>
    <xf numFmtId="0" fontId="23" fillId="0" borderId="1" xfId="2" applyFont="1" applyBorder="1" applyAlignment="1">
      <alignment horizontal="center" vertical="center"/>
    </xf>
    <xf numFmtId="0" fontId="24" fillId="0" borderId="0" xfId="2" applyFont="1" applyAlignment="1">
      <alignment horizontal="center" vertical="center"/>
    </xf>
    <xf numFmtId="0" fontId="6" fillId="0" borderId="1" xfId="2" applyFont="1" applyBorder="1" applyAlignment="1">
      <alignment horizontal="center" vertical="center"/>
    </xf>
    <xf numFmtId="49" fontId="6" fillId="0" borderId="5" xfId="0" applyNumberFormat="1" applyFont="1" applyBorder="1" applyAlignment="1">
      <alignment horizontal="center" vertical="center" wrapText="1"/>
    </xf>
    <xf numFmtId="0" fontId="6" fillId="0" borderId="5" xfId="0" applyFont="1" applyBorder="1" applyAlignment="1">
      <alignment horizontal="center" wrapText="1"/>
    </xf>
    <xf numFmtId="49" fontId="7" fillId="0" borderId="23" xfId="0" applyNumberFormat="1" applyFont="1" applyBorder="1" applyAlignment="1">
      <alignment horizontal="center" vertical="center" wrapText="1"/>
    </xf>
    <xf numFmtId="0" fontId="22" fillId="0" borderId="24" xfId="2" applyFont="1" applyBorder="1" applyAlignment="1">
      <alignment horizontal="center" vertical="center"/>
    </xf>
    <xf numFmtId="0" fontId="7" fillId="0" borderId="24" xfId="0" applyFont="1" applyBorder="1" applyAlignment="1">
      <alignment horizontal="center" wrapText="1"/>
    </xf>
    <xf numFmtId="0" fontId="7" fillId="0" borderId="25" xfId="0" applyFont="1" applyBorder="1" applyAlignment="1">
      <alignment horizontal="center" wrapText="1"/>
    </xf>
    <xf numFmtId="49" fontId="7" fillId="0" borderId="1" xfId="2" applyNumberFormat="1" applyFont="1" applyBorder="1" applyAlignment="1">
      <alignment horizontal="center"/>
    </xf>
    <xf numFmtId="49" fontId="6" fillId="0" borderId="1" xfId="2" applyNumberFormat="1" applyFont="1" applyBorder="1" applyAlignment="1">
      <alignment horizontal="center"/>
    </xf>
    <xf numFmtId="0" fontId="22" fillId="0" borderId="1" xfId="2" applyFont="1" applyFill="1" applyBorder="1" applyAlignment="1">
      <alignment horizontal="center" vertical="center"/>
    </xf>
    <xf numFmtId="49" fontId="7" fillId="0" borderId="1" xfId="2" applyNumberFormat="1" applyFont="1" applyFill="1" applyBorder="1" applyAlignment="1">
      <alignment horizontal="center"/>
    </xf>
    <xf numFmtId="0" fontId="7" fillId="0" borderId="1" xfId="0" applyFont="1" applyBorder="1" applyAlignment="1">
      <alignment horizontal="center" vertical="center" wrapText="1"/>
    </xf>
    <xf numFmtId="0" fontId="7" fillId="0" borderId="1" xfId="2" applyFont="1" applyBorder="1" applyAlignment="1">
      <alignment horizontal="center" vertical="center"/>
    </xf>
    <xf numFmtId="3" fontId="7" fillId="0" borderId="1" xfId="2" applyNumberFormat="1" applyFont="1" applyBorder="1" applyAlignment="1">
      <alignment horizontal="center" vertical="center"/>
    </xf>
    <xf numFmtId="0" fontId="7" fillId="0" borderId="1" xfId="0" applyFont="1" applyBorder="1" applyAlignment="1">
      <alignment vertical="center" wrapText="1"/>
    </xf>
    <xf numFmtId="49" fontId="7" fillId="8" borderId="1" xfId="2" applyNumberFormat="1" applyFont="1" applyFill="1" applyBorder="1" applyAlignment="1">
      <alignment horizontal="center" vertical="top"/>
    </xf>
    <xf numFmtId="0" fontId="6" fillId="8" borderId="1" xfId="0" applyFont="1" applyFill="1" applyBorder="1" applyAlignment="1">
      <alignment horizontal="center" vertical="top" wrapText="1"/>
    </xf>
    <xf numFmtId="0" fontId="7" fillId="8" borderId="1" xfId="0" applyFont="1" applyFill="1" applyBorder="1" applyAlignment="1">
      <alignment horizontal="left"/>
    </xf>
    <xf numFmtId="3" fontId="7" fillId="8" borderId="1" xfId="0" applyNumberFormat="1" applyFont="1" applyFill="1" applyBorder="1" applyAlignment="1">
      <alignment horizontal="center" vertical="top" wrapText="1"/>
    </xf>
    <xf numFmtId="0" fontId="7" fillId="8" borderId="1" xfId="0" applyFont="1" applyFill="1" applyBorder="1" applyAlignment="1">
      <alignment horizontal="center" vertical="top" wrapText="1"/>
    </xf>
    <xf numFmtId="0" fontId="24" fillId="0" borderId="0" xfId="2" applyFont="1" applyAlignment="1">
      <alignment vertical="center"/>
    </xf>
    <xf numFmtId="17" fontId="6" fillId="0" borderId="1" xfId="0" applyNumberFormat="1" applyFont="1" applyBorder="1" applyAlignment="1">
      <alignment vertical="center" wrapText="1"/>
    </xf>
    <xf numFmtId="0" fontId="7" fillId="0" borderId="5" xfId="0" applyFont="1" applyBorder="1" applyAlignment="1">
      <alignment vertical="center" wrapText="1"/>
    </xf>
    <xf numFmtId="0" fontId="7" fillId="8" borderId="1" xfId="2" applyFont="1" applyFill="1" applyBorder="1" applyAlignment="1">
      <alignment horizontal="center" wrapText="1"/>
    </xf>
    <xf numFmtId="0" fontId="7" fillId="2" borderId="0" xfId="2" applyFont="1" applyFill="1" applyBorder="1" applyAlignment="1">
      <alignment horizontal="left" vertical="center"/>
    </xf>
    <xf numFmtId="0" fontId="6" fillId="2" borderId="5" xfId="2" applyFont="1" applyFill="1" applyBorder="1" applyAlignment="1">
      <alignment horizontal="left" vertical="center"/>
    </xf>
    <xf numFmtId="0" fontId="21" fillId="0" borderId="1" xfId="0" applyFont="1" applyFill="1" applyBorder="1" applyAlignment="1">
      <alignment horizontal="left" vertical="center"/>
    </xf>
    <xf numFmtId="0" fontId="7" fillId="8" borderId="1" xfId="2" applyFont="1" applyFill="1" applyBorder="1" applyAlignment="1">
      <alignment horizontal="left" wrapText="1"/>
    </xf>
    <xf numFmtId="0" fontId="6" fillId="6" borderId="1" xfId="0" applyFont="1" applyFill="1" applyBorder="1" applyAlignment="1">
      <alignment horizontal="left" vertical="center" wrapText="1"/>
    </xf>
    <xf numFmtId="0" fontId="6" fillId="0" borderId="5" xfId="0" applyFont="1" applyBorder="1" applyAlignment="1">
      <alignment horizontal="left" vertical="center" wrapText="1"/>
    </xf>
    <xf numFmtId="0" fontId="24" fillId="0" borderId="0" xfId="2" applyFont="1" applyAlignment="1">
      <alignment horizontal="left"/>
    </xf>
    <xf numFmtId="0" fontId="24" fillId="0" borderId="0" xfId="2" applyFont="1"/>
    <xf numFmtId="0" fontId="23" fillId="2" borderId="1" xfId="2" applyFont="1" applyFill="1" applyBorder="1" applyAlignment="1">
      <alignment horizontal="center" vertical="center"/>
    </xf>
    <xf numFmtId="0" fontId="7" fillId="0" borderId="1"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7" fillId="0" borderId="1" xfId="0" applyFont="1" applyFill="1" applyBorder="1" applyAlignment="1">
      <alignment horizontal="left" vertical="center"/>
    </xf>
    <xf numFmtId="0" fontId="6"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3" fillId="0" borderId="5" xfId="2" applyFont="1" applyBorder="1" applyAlignment="1">
      <alignment horizontal="center" vertical="center"/>
    </xf>
    <xf numFmtId="0" fontId="6" fillId="0" borderId="5" xfId="0" applyFont="1" applyFill="1" applyBorder="1" applyAlignment="1">
      <alignment horizontal="left" vertical="center" wrapText="1" shrinkToFit="1"/>
    </xf>
    <xf numFmtId="0" fontId="6" fillId="0" borderId="5" xfId="2" applyFont="1" applyBorder="1" applyAlignment="1">
      <alignment horizontal="center" vertical="center"/>
    </xf>
    <xf numFmtId="0" fontId="7" fillId="0" borderId="24" xfId="0" applyFont="1" applyFill="1" applyBorder="1" applyAlignment="1">
      <alignment horizontal="left" vertical="center" wrapText="1" shrinkToFit="1"/>
    </xf>
    <xf numFmtId="0" fontId="23" fillId="0" borderId="0" xfId="2" applyFont="1" applyAlignment="1">
      <alignment horizontal="center"/>
    </xf>
    <xf numFmtId="0" fontId="25" fillId="0" borderId="1" xfId="2" applyFont="1" applyBorder="1" applyAlignment="1">
      <alignment horizontal="center" vertical="center"/>
    </xf>
    <xf numFmtId="0" fontId="6" fillId="0" borderId="5" xfId="0" applyFont="1" applyFill="1" applyBorder="1" applyAlignment="1">
      <alignment horizontal="left" vertical="center" wrapText="1"/>
    </xf>
    <xf numFmtId="0" fontId="24" fillId="0" borderId="1" xfId="2" applyFont="1" applyBorder="1" applyAlignment="1">
      <alignment horizontal="center" vertical="center"/>
    </xf>
    <xf numFmtId="0" fontId="19" fillId="0" borderId="0" xfId="2" applyFont="1"/>
    <xf numFmtId="49" fontId="6" fillId="2" borderId="1" xfId="0" applyNumberFormat="1" applyFont="1" applyFill="1" applyBorder="1" applyAlignment="1">
      <alignment horizontal="center" vertical="center" wrapText="1"/>
    </xf>
    <xf numFmtId="0" fontId="21" fillId="2" borderId="6" xfId="0" applyFont="1" applyFill="1" applyBorder="1" applyAlignment="1">
      <alignment horizontal="left" vertical="center"/>
    </xf>
    <xf numFmtId="0" fontId="6" fillId="2" borderId="1" xfId="0" applyFont="1" applyFill="1" applyBorder="1" applyAlignment="1">
      <alignment horizontal="center" wrapText="1"/>
    </xf>
    <xf numFmtId="0" fontId="24" fillId="2" borderId="0" xfId="2" applyFont="1" applyFill="1"/>
    <xf numFmtId="0" fontId="21" fillId="2" borderId="6" xfId="0" applyFont="1" applyFill="1" applyBorder="1" applyAlignment="1">
      <alignment horizontal="left" vertical="center" wrapText="1"/>
    </xf>
    <xf numFmtId="49" fontId="6" fillId="2" borderId="1" xfId="2" applyNumberFormat="1" applyFont="1" applyFill="1" applyBorder="1" applyAlignment="1">
      <alignment horizontal="center"/>
    </xf>
    <xf numFmtId="0" fontId="21" fillId="2" borderId="1" xfId="0" applyFont="1" applyFill="1" applyBorder="1" applyAlignment="1">
      <alignment horizontal="left" vertical="center"/>
    </xf>
    <xf numFmtId="0" fontId="8" fillId="0" borderId="1" xfId="0" applyFont="1" applyBorder="1" applyAlignment="1">
      <alignment horizontal="left" wrapText="1"/>
    </xf>
    <xf numFmtId="166" fontId="8" fillId="0" borderId="1" xfId="0" applyNumberFormat="1" applyFont="1" applyBorder="1" applyAlignment="1">
      <alignment horizontal="center" vertical="top" wrapText="1"/>
    </xf>
    <xf numFmtId="14"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vertical="center"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9" fontId="6" fillId="0" borderId="1" xfId="0" applyNumberFormat="1" applyFont="1" applyBorder="1" applyAlignment="1">
      <alignment horizontal="center" vertical="top" wrapText="1"/>
    </xf>
    <xf numFmtId="0" fontId="26" fillId="0" borderId="1" xfId="0" applyFont="1" applyBorder="1"/>
    <xf numFmtId="0" fontId="6" fillId="0" borderId="1" xfId="0" applyFont="1" applyBorder="1"/>
    <xf numFmtId="9" fontId="6" fillId="0" borderId="1" xfId="0" applyNumberFormat="1" applyFont="1" applyBorder="1" applyAlignment="1">
      <alignment horizontal="center"/>
    </xf>
    <xf numFmtId="0" fontId="26" fillId="0" borderId="1" xfId="0" applyFont="1" applyBorder="1" applyAlignment="1">
      <alignment wrapText="1"/>
    </xf>
    <xf numFmtId="9" fontId="6" fillId="0" borderId="5" xfId="0" applyNumberFormat="1" applyFont="1" applyBorder="1" applyAlignment="1">
      <alignment horizontal="center"/>
    </xf>
    <xf numFmtId="0" fontId="6" fillId="0" borderId="5" xfId="0" applyFont="1" applyBorder="1"/>
    <xf numFmtId="9" fontId="6" fillId="0" borderId="5" xfId="0" applyNumberFormat="1" applyFont="1" applyBorder="1" applyAlignment="1">
      <alignment horizontal="center" vertical="top" wrapText="1"/>
    </xf>
    <xf numFmtId="0" fontId="6" fillId="0" borderId="1" xfId="0" applyFont="1" applyBorder="1" applyAlignment="1">
      <alignment horizontal="center"/>
    </xf>
    <xf numFmtId="0" fontId="26" fillId="0" borderId="5" xfId="0" applyFont="1" applyBorder="1" applyAlignment="1">
      <alignment horizontal="center"/>
    </xf>
    <xf numFmtId="0" fontId="3" fillId="6" borderId="1" xfId="0" applyFont="1" applyFill="1" applyBorder="1" applyAlignment="1">
      <alignment vertical="top" wrapText="1"/>
    </xf>
    <xf numFmtId="0" fontId="3" fillId="6" borderId="1" xfId="0" applyFont="1" applyFill="1" applyBorder="1" applyAlignment="1">
      <alignment horizontal="center" vertical="top" wrapText="1"/>
    </xf>
    <xf numFmtId="2" fontId="3" fillId="6" borderId="1" xfId="0" applyNumberFormat="1" applyFont="1" applyFill="1" applyBorder="1" applyAlignment="1">
      <alignment horizontal="center" vertical="center" wrapText="1"/>
    </xf>
    <xf numFmtId="0" fontId="3" fillId="6" borderId="6" xfId="0" applyFont="1" applyFill="1" applyBorder="1" applyAlignment="1">
      <alignment horizontal="center" vertical="top" wrapText="1"/>
    </xf>
    <xf numFmtId="16" fontId="6" fillId="0" borderId="1" xfId="0" applyNumberFormat="1" applyFont="1" applyBorder="1" applyAlignment="1">
      <alignment horizontal="right"/>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xf>
    <xf numFmtId="0" fontId="3" fillId="6" borderId="6" xfId="0" applyFont="1" applyFill="1" applyBorder="1" applyAlignment="1">
      <alignment horizontal="center" vertical="center" wrapText="1"/>
    </xf>
    <xf numFmtId="2" fontId="6" fillId="0" borderId="1" xfId="0" applyNumberFormat="1" applyFont="1" applyBorder="1" applyAlignment="1">
      <alignment horizontal="center" wrapText="1"/>
    </xf>
    <xf numFmtId="0" fontId="27" fillId="0" borderId="1" xfId="0" applyFont="1" applyBorder="1" applyAlignment="1">
      <alignment horizontal="center" vertical="center" wrapText="1"/>
    </xf>
    <xf numFmtId="167" fontId="7" fillId="0" borderId="1" xfId="0" applyNumberFormat="1" applyFont="1" applyFill="1" applyBorder="1" applyAlignment="1">
      <alignment horizontal="center" vertical="center" wrapText="1"/>
    </xf>
    <xf numFmtId="167" fontId="7" fillId="0" borderId="1" xfId="0" applyNumberFormat="1" applyFont="1" applyFill="1" applyBorder="1" applyAlignment="1">
      <alignment horizontal="center" wrapText="1"/>
    </xf>
    <xf numFmtId="167" fontId="6" fillId="0" borderId="1" xfId="0" applyNumberFormat="1" applyFont="1" applyFill="1" applyBorder="1" applyAlignment="1">
      <alignment horizontal="center" vertical="center"/>
    </xf>
    <xf numFmtId="167" fontId="6" fillId="0" borderId="1" xfId="0" applyNumberFormat="1" applyFont="1" applyFill="1" applyBorder="1" applyAlignment="1">
      <alignment horizontal="center" wrapText="1"/>
    </xf>
    <xf numFmtId="167" fontId="7" fillId="0" borderId="1" xfId="0" applyNumberFormat="1" applyFont="1" applyFill="1" applyBorder="1" applyAlignment="1">
      <alignment horizontal="center" vertical="center"/>
    </xf>
    <xf numFmtId="167" fontId="7" fillId="0" borderId="1" xfId="0" applyNumberFormat="1" applyFont="1" applyBorder="1" applyAlignment="1">
      <alignment horizontal="center" wrapText="1"/>
    </xf>
    <xf numFmtId="167" fontId="6" fillId="0" borderId="1" xfId="0" applyNumberFormat="1" applyFont="1" applyBorder="1" applyAlignment="1">
      <alignment horizontal="center" wrapText="1"/>
    </xf>
    <xf numFmtId="167" fontId="6" fillId="0" borderId="1" xfId="0" applyNumberFormat="1" applyFont="1" applyFill="1" applyBorder="1" applyAlignment="1">
      <alignment horizontal="center" vertical="center" wrapText="1"/>
    </xf>
    <xf numFmtId="167" fontId="7" fillId="0" borderId="5" xfId="0" applyNumberFormat="1" applyFont="1" applyFill="1" applyBorder="1" applyAlignment="1">
      <alignment horizontal="center" wrapText="1"/>
    </xf>
    <xf numFmtId="167" fontId="6" fillId="0" borderId="5" xfId="0" applyNumberFormat="1" applyFont="1" applyFill="1" applyBorder="1" applyAlignment="1">
      <alignment horizontal="center" wrapText="1"/>
    </xf>
    <xf numFmtId="167" fontId="6" fillId="2" borderId="1" xfId="0" applyNumberFormat="1" applyFont="1" applyFill="1" applyBorder="1" applyAlignment="1">
      <alignment horizontal="center" wrapText="1"/>
    </xf>
    <xf numFmtId="167" fontId="22" fillId="0" borderId="24" xfId="2" applyNumberFormat="1" applyFont="1" applyBorder="1" applyAlignment="1">
      <alignment horizontal="center" vertical="center"/>
    </xf>
    <xf numFmtId="167" fontId="7" fillId="0" borderId="24" xfId="0" applyNumberFormat="1" applyFont="1" applyBorder="1" applyAlignment="1">
      <alignment horizontal="center" wrapText="1"/>
    </xf>
    <xf numFmtId="167" fontId="22" fillId="0" borderId="1" xfId="2" applyNumberFormat="1" applyFont="1" applyBorder="1" applyAlignment="1">
      <alignment horizontal="center" vertical="center"/>
    </xf>
    <xf numFmtId="167" fontId="23" fillId="0" borderId="1" xfId="2" applyNumberFormat="1" applyFont="1" applyFill="1" applyBorder="1" applyAlignment="1">
      <alignment horizontal="center" vertical="center"/>
    </xf>
    <xf numFmtId="167" fontId="6" fillId="0" borderId="1" xfId="2" applyNumberFormat="1" applyFont="1" applyFill="1" applyBorder="1" applyAlignment="1">
      <alignment horizontal="center" vertical="center"/>
    </xf>
    <xf numFmtId="167" fontId="22" fillId="0" borderId="1" xfId="2" applyNumberFormat="1" applyFont="1" applyFill="1" applyBorder="1" applyAlignment="1">
      <alignment horizontal="center" vertical="center"/>
    </xf>
    <xf numFmtId="167" fontId="23" fillId="0" borderId="1" xfId="2" applyNumberFormat="1" applyFont="1" applyBorder="1" applyAlignment="1">
      <alignment horizontal="center" vertical="center"/>
    </xf>
    <xf numFmtId="167" fontId="7" fillId="0" borderId="3" xfId="0" applyNumberFormat="1" applyFont="1" applyFill="1" applyBorder="1" applyAlignment="1">
      <alignment horizontal="center" vertical="center"/>
    </xf>
    <xf numFmtId="167" fontId="23" fillId="0" borderId="0" xfId="2" applyNumberFormat="1" applyFont="1" applyAlignment="1">
      <alignment horizontal="center" vertical="center"/>
    </xf>
    <xf numFmtId="167" fontId="7" fillId="0" borderId="1" xfId="2" applyNumberFormat="1" applyFont="1" applyBorder="1" applyAlignment="1">
      <alignment horizontal="center" vertical="center"/>
    </xf>
    <xf numFmtId="167" fontId="23" fillId="2" borderId="1" xfId="2" applyNumberFormat="1" applyFont="1" applyFill="1" applyBorder="1" applyAlignment="1">
      <alignment horizontal="center" vertical="center"/>
    </xf>
    <xf numFmtId="165" fontId="6" fillId="0" borderId="1" xfId="0" applyNumberFormat="1" applyFont="1" applyBorder="1" applyAlignment="1">
      <alignment horizontal="center" vertical="center" wrapText="1"/>
    </xf>
    <xf numFmtId="165" fontId="7" fillId="2" borderId="1" xfId="0" applyNumberFormat="1" applyFont="1" applyFill="1" applyBorder="1" applyAlignment="1">
      <alignment horizontal="center" vertical="top" wrapText="1"/>
    </xf>
    <xf numFmtId="167" fontId="6"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2" fontId="8" fillId="0" borderId="1" xfId="0" applyNumberFormat="1" applyFont="1" applyBorder="1" applyAlignment="1">
      <alignment horizontal="center" vertical="top" wrapText="1"/>
    </xf>
    <xf numFmtId="2" fontId="7" fillId="0" borderId="1" xfId="3" applyNumberFormat="1" applyFont="1" applyBorder="1" applyAlignment="1">
      <alignment horizontal="center" vertical="center" wrapText="1"/>
    </xf>
    <xf numFmtId="2" fontId="7" fillId="0" borderId="1" xfId="3" applyNumberFormat="1" applyFont="1" applyBorder="1" applyAlignment="1">
      <alignment vertical="center"/>
    </xf>
    <xf numFmtId="2" fontId="6" fillId="0" borderId="1" xfId="0" applyNumberFormat="1" applyFont="1" applyBorder="1" applyAlignment="1">
      <alignment horizontal="center" vertical="top" wrapText="1"/>
    </xf>
    <xf numFmtId="2" fontId="6" fillId="0" borderId="1" xfId="0" applyNumberFormat="1" applyFont="1" applyBorder="1" applyAlignment="1">
      <alignment horizontal="right" vertical="top" wrapText="1"/>
    </xf>
    <xf numFmtId="2" fontId="6" fillId="0" borderId="1" xfId="0" applyNumberFormat="1" applyFont="1" applyBorder="1" applyAlignment="1">
      <alignment horizontal="left" vertical="top" wrapText="1"/>
    </xf>
    <xf numFmtId="2" fontId="26" fillId="0" borderId="1" xfId="0" applyNumberFormat="1" applyFont="1" applyBorder="1"/>
    <xf numFmtId="2" fontId="26" fillId="0" borderId="5" xfId="0" applyNumberFormat="1" applyFont="1" applyBorder="1"/>
    <xf numFmtId="2" fontId="6" fillId="0" borderId="1" xfId="0" applyNumberFormat="1" applyFont="1" applyBorder="1"/>
    <xf numFmtId="2" fontId="7" fillId="5" borderId="48" xfId="3"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49" fontId="6" fillId="0" borderId="5" xfId="7"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0" fontId="6" fillId="0" borderId="5" xfId="7" applyFont="1" applyBorder="1" applyAlignment="1">
      <alignment horizontal="center" vertical="center" wrapText="1"/>
    </xf>
    <xf numFmtId="49" fontId="6" fillId="0" borderId="6" xfId="7" applyNumberFormat="1" applyFont="1" applyBorder="1" applyAlignment="1">
      <alignment horizontal="center" vertical="center" wrapText="1"/>
    </xf>
    <xf numFmtId="0" fontId="6" fillId="0" borderId="6" xfId="7" applyFont="1" applyBorder="1" applyAlignment="1">
      <alignment horizontal="left" wrapText="1"/>
    </xf>
    <xf numFmtId="0" fontId="6" fillId="0" borderId="6" xfId="7" applyFont="1" applyBorder="1" applyAlignment="1">
      <alignment horizontal="center" vertical="center" wrapText="1"/>
    </xf>
    <xf numFmtId="49" fontId="6" fillId="0" borderId="23" xfId="7" applyNumberFormat="1" applyFont="1" applyBorder="1" applyAlignment="1">
      <alignment horizontal="center" vertical="center" wrapText="1"/>
    </xf>
    <xf numFmtId="0" fontId="7" fillId="0" borderId="24" xfId="0" applyFont="1" applyBorder="1" applyAlignment="1">
      <alignment vertical="top" wrapText="1"/>
    </xf>
    <xf numFmtId="2" fontId="27" fillId="0" borderId="24" xfId="0" applyNumberFormat="1" applyFont="1" applyBorder="1" applyAlignment="1">
      <alignment horizontal="center" vertical="top" wrapText="1"/>
    </xf>
    <xf numFmtId="2" fontId="7" fillId="0" borderId="24" xfId="0" applyNumberFormat="1" applyFont="1" applyBorder="1" applyAlignment="1">
      <alignment horizontal="center" vertical="top" wrapText="1"/>
    </xf>
    <xf numFmtId="0" fontId="7" fillId="0" borderId="24" xfId="0" applyFont="1" applyBorder="1" applyAlignment="1">
      <alignment horizontal="center" vertical="top" wrapText="1"/>
    </xf>
    <xf numFmtId="0" fontId="6" fillId="0" borderId="25" xfId="7" applyFont="1" applyBorder="1" applyAlignment="1">
      <alignment horizontal="center" vertical="center" wrapText="1"/>
    </xf>
    <xf numFmtId="0" fontId="28" fillId="0" borderId="17" xfId="2" applyNumberFormat="1" applyFont="1" applyFill="1" applyBorder="1" applyAlignment="1">
      <alignment horizontal="center" vertical="top" wrapText="1"/>
    </xf>
    <xf numFmtId="0" fontId="28" fillId="0" borderId="17" xfId="2" applyFont="1" applyFill="1" applyBorder="1" applyAlignment="1">
      <alignment horizontal="left"/>
    </xf>
    <xf numFmtId="0" fontId="28" fillId="0" borderId="17" xfId="2" applyFont="1" applyFill="1" applyBorder="1" applyAlignment="1">
      <alignment horizontal="center"/>
    </xf>
    <xf numFmtId="0" fontId="28" fillId="0" borderId="17" xfId="2" applyFont="1" applyBorder="1" applyAlignment="1">
      <alignment horizontal="left"/>
    </xf>
    <xf numFmtId="0" fontId="28" fillId="0" borderId="17" xfId="2" applyFont="1" applyBorder="1" applyAlignment="1">
      <alignment horizontal="center"/>
    </xf>
    <xf numFmtId="4" fontId="28" fillId="0" borderId="17" xfId="2" applyNumberFormat="1" applyFont="1" applyBorder="1" applyAlignment="1">
      <alignment horizontal="center"/>
    </xf>
    <xf numFmtId="14" fontId="28" fillId="0" borderId="17" xfId="2" applyNumberFormat="1" applyFont="1" applyBorder="1" applyAlignment="1">
      <alignment horizontal="center"/>
    </xf>
    <xf numFmtId="0" fontId="4" fillId="0" borderId="0" xfId="5" applyFont="1" applyAlignment="1">
      <alignment horizontal="center"/>
    </xf>
    <xf numFmtId="0" fontId="4" fillId="0" borderId="0" xfId="5" applyFont="1" applyAlignment="1">
      <alignment horizontal="left"/>
    </xf>
    <xf numFmtId="0" fontId="16" fillId="0" borderId="0" xfId="5" applyFont="1" applyAlignment="1">
      <alignment horizontal="center"/>
    </xf>
    <xf numFmtId="0" fontId="16" fillId="0" borderId="0" xfId="5" applyFont="1" applyFill="1" applyAlignment="1">
      <alignment horizontal="left"/>
    </xf>
    <xf numFmtId="0" fontId="17" fillId="0" borderId="17" xfId="5" applyFont="1" applyBorder="1" applyAlignment="1">
      <alignment horizontal="center" vertical="center" wrapText="1"/>
    </xf>
    <xf numFmtId="0" fontId="28" fillId="0" borderId="17" xfId="5" applyFont="1" applyFill="1" applyBorder="1" applyAlignment="1">
      <alignment horizontal="center"/>
    </xf>
    <xf numFmtId="0" fontId="28" fillId="0" borderId="0" xfId="2" applyFont="1" applyBorder="1" applyAlignment="1">
      <alignment horizontal="left"/>
    </xf>
    <xf numFmtId="16" fontId="28" fillId="0" borderId="0" xfId="2" applyNumberFormat="1" applyFont="1" applyBorder="1" applyAlignment="1">
      <alignment horizontal="left"/>
    </xf>
    <xf numFmtId="0" fontId="28" fillId="0" borderId="0" xfId="2" applyFont="1" applyFill="1" applyBorder="1" applyAlignment="1">
      <alignment horizontal="left"/>
    </xf>
    <xf numFmtId="0" fontId="28" fillId="0" borderId="0" xfId="2" applyFont="1" applyFill="1" applyBorder="1" applyAlignment="1">
      <alignment horizontal="center"/>
    </xf>
    <xf numFmtId="0" fontId="28" fillId="0" borderId="0" xfId="2" applyFont="1" applyBorder="1" applyAlignment="1">
      <alignment horizontal="center"/>
    </xf>
    <xf numFmtId="0" fontId="13" fillId="0" borderId="1" xfId="0" applyFont="1" applyBorder="1" applyAlignment="1">
      <alignment horizontal="center" vertical="center"/>
    </xf>
    <xf numFmtId="49" fontId="4" fillId="0" borderId="1" xfId="0" applyNumberFormat="1"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xf numFmtId="0" fontId="4" fillId="0" borderId="1" xfId="0" applyFont="1" applyBorder="1" applyAlignment="1">
      <alignment vertical="center" wrapText="1"/>
    </xf>
    <xf numFmtId="0" fontId="4" fillId="0" borderId="1" xfId="0" applyFont="1" applyBorder="1" applyAlignment="1">
      <alignment horizontal="center" wrapText="1"/>
    </xf>
    <xf numFmtId="0" fontId="0" fillId="0" borderId="1" xfId="0" applyBorder="1" applyAlignment="1">
      <alignment wrapText="1"/>
    </xf>
    <xf numFmtId="0" fontId="4" fillId="0" borderId="1" xfId="0" applyFont="1" applyBorder="1" applyAlignment="1">
      <alignment wrapText="1"/>
    </xf>
    <xf numFmtId="0" fontId="0" fillId="0" borderId="1" xfId="0" applyBorder="1"/>
    <xf numFmtId="0" fontId="12" fillId="0" borderId="1" xfId="0" applyFont="1" applyBorder="1"/>
    <xf numFmtId="4" fontId="4" fillId="0" borderId="1" xfId="0" applyNumberFormat="1" applyFont="1" applyBorder="1" applyAlignment="1">
      <alignment horizontal="center" vertical="center"/>
    </xf>
    <xf numFmtId="4" fontId="12" fillId="0" borderId="1" xfId="0" applyNumberFormat="1" applyFont="1" applyBorder="1" applyAlignment="1">
      <alignment horizontal="center" wrapText="1"/>
    </xf>
    <xf numFmtId="2" fontId="4" fillId="0" borderId="1" xfId="0" applyNumberFormat="1" applyFont="1" applyBorder="1" applyAlignment="1">
      <alignment horizontal="center" vertical="center"/>
    </xf>
    <xf numFmtId="2" fontId="4" fillId="0" borderId="1" xfId="0" applyNumberFormat="1" applyFont="1" applyBorder="1"/>
    <xf numFmtId="2" fontId="12" fillId="0" borderId="1" xfId="0" applyNumberFormat="1" applyFont="1" applyBorder="1" applyAlignment="1">
      <alignment horizontal="center" wrapText="1"/>
    </xf>
    <xf numFmtId="2" fontId="4" fillId="0" borderId="1" xfId="0" applyNumberFormat="1" applyFont="1" applyBorder="1" applyAlignment="1">
      <alignment wrapText="1"/>
    </xf>
    <xf numFmtId="4" fontId="12" fillId="0" borderId="1" xfId="0" applyNumberFormat="1" applyFont="1" applyBorder="1" applyAlignment="1">
      <alignment horizontal="center"/>
    </xf>
    <xf numFmtId="49" fontId="13" fillId="0" borderId="1" xfId="0" applyNumberFormat="1" applyFont="1" applyBorder="1" applyAlignment="1">
      <alignment vertical="center" wrapText="1"/>
    </xf>
    <xf numFmtId="0" fontId="13" fillId="0" borderId="1" xfId="0" applyFont="1" applyBorder="1" applyAlignment="1">
      <alignment vertical="center"/>
    </xf>
    <xf numFmtId="0" fontId="13" fillId="0" borderId="1" xfId="0" applyFont="1" applyBorder="1"/>
    <xf numFmtId="0" fontId="13" fillId="0" borderId="1" xfId="0" applyFont="1" applyBorder="1" applyAlignment="1">
      <alignment vertical="center" wrapText="1"/>
    </xf>
    <xf numFmtId="0" fontId="13" fillId="0" borderId="1" xfId="0" applyFont="1" applyBorder="1" applyAlignment="1">
      <alignment horizontal="center" wrapText="1"/>
    </xf>
    <xf numFmtId="0" fontId="12" fillId="0" borderId="1" xfId="0" applyFont="1" applyBorder="1" applyAlignment="1">
      <alignment wrapText="1"/>
    </xf>
    <xf numFmtId="0" fontId="11" fillId="0" borderId="1" xfId="0" applyFont="1" applyBorder="1" applyAlignment="1">
      <alignment horizontal="left" vertical="center" wrapText="1"/>
    </xf>
    <xf numFmtId="4" fontId="13" fillId="0" borderId="1" xfId="0" applyNumberFormat="1" applyFont="1" applyBorder="1" applyAlignment="1">
      <alignment horizontal="center" vertical="center"/>
    </xf>
    <xf numFmtId="4" fontId="11" fillId="0" borderId="1" xfId="0" applyNumberFormat="1" applyFont="1" applyBorder="1" applyAlignment="1">
      <alignment horizontal="center" vertical="center" wrapText="1"/>
    </xf>
    <xf numFmtId="0" fontId="6" fillId="0" borderId="47" xfId="3" applyFont="1" applyBorder="1" applyAlignment="1">
      <alignment horizontal="left" vertical="top" wrapText="1"/>
    </xf>
    <xf numFmtId="0" fontId="7" fillId="0" borderId="47" xfId="3" applyFont="1" applyBorder="1" applyAlignment="1">
      <alignment horizontal="left" vertical="top" wrapText="1"/>
    </xf>
    <xf numFmtId="0" fontId="1" fillId="0" borderId="1" xfId="2" applyFont="1" applyBorder="1" applyAlignment="1">
      <alignment horizontal="center" vertical="center"/>
    </xf>
    <xf numFmtId="2" fontId="24" fillId="0" borderId="1" xfId="2" applyNumberFormat="1" applyFont="1" applyBorder="1" applyAlignment="1">
      <alignment horizontal="center" vertical="center"/>
    </xf>
    <xf numFmtId="0" fontId="29" fillId="4" borderId="1" xfId="3" applyFont="1" applyFill="1" applyBorder="1" applyAlignment="1">
      <alignment vertical="center" wrapText="1"/>
    </xf>
    <xf numFmtId="0" fontId="30" fillId="4" borderId="1" xfId="3" applyFont="1" applyFill="1" applyBorder="1" applyAlignment="1">
      <alignment vertical="center" wrapText="1"/>
    </xf>
    <xf numFmtId="49" fontId="6" fillId="0" borderId="1" xfId="3" applyNumberFormat="1" applyFont="1" applyBorder="1" applyAlignment="1">
      <alignment horizontal="center" vertical="center" wrapText="1"/>
    </xf>
    <xf numFmtId="49" fontId="6" fillId="0" borderId="1" xfId="7" applyNumberFormat="1" applyFont="1" applyBorder="1" applyAlignment="1">
      <alignment horizontal="center" vertical="center" wrapText="1"/>
    </xf>
    <xf numFmtId="0" fontId="6" fillId="0" borderId="1" xfId="7" applyFont="1" applyBorder="1" applyAlignment="1">
      <alignment horizontal="center" vertical="center" wrapText="1"/>
    </xf>
    <xf numFmtId="17" fontId="6" fillId="0" borderId="1" xfId="3" applyNumberFormat="1" applyFont="1" applyBorder="1" applyAlignment="1">
      <alignment horizontal="center" vertical="center" wrapText="1"/>
    </xf>
    <xf numFmtId="0" fontId="6" fillId="0" borderId="1" xfId="3" applyFont="1" applyBorder="1" applyAlignment="1">
      <alignment vertical="center" wrapText="1"/>
    </xf>
    <xf numFmtId="0" fontId="2" fillId="0" borderId="0" xfId="2"/>
    <xf numFmtId="0" fontId="29" fillId="2" borderId="1" xfId="3" applyFont="1" applyFill="1" applyBorder="1" applyAlignment="1">
      <alignment vertical="center" wrapText="1"/>
    </xf>
    <xf numFmtId="0" fontId="7" fillId="2" borderId="3" xfId="3" applyFont="1" applyFill="1" applyBorder="1" applyAlignment="1">
      <alignment vertical="center" wrapText="1"/>
    </xf>
    <xf numFmtId="4" fontId="6" fillId="2" borderId="1" xfId="3" applyNumberFormat="1" applyFont="1" applyFill="1" applyBorder="1" applyAlignment="1">
      <alignment horizontal="center" vertical="center" wrapText="1"/>
    </xf>
    <xf numFmtId="17" fontId="6" fillId="2" borderId="1" xfId="3" applyNumberFormat="1" applyFont="1" applyFill="1" applyBorder="1" applyAlignment="1">
      <alignment horizontal="center" vertical="center" wrapText="1"/>
    </xf>
    <xf numFmtId="0" fontId="6" fillId="2" borderId="1" xfId="3" applyFont="1" applyFill="1" applyBorder="1" applyAlignment="1">
      <alignment vertical="center" wrapText="1"/>
    </xf>
    <xf numFmtId="0" fontId="6" fillId="2" borderId="1" xfId="3" applyFont="1" applyFill="1" applyBorder="1" applyAlignment="1">
      <alignment horizontal="left" wrapText="1"/>
    </xf>
    <xf numFmtId="0" fontId="6" fillId="2" borderId="0" xfId="3" applyFont="1" applyFill="1" applyBorder="1" applyAlignment="1">
      <alignment horizontal="left" wrapText="1"/>
    </xf>
    <xf numFmtId="0" fontId="6" fillId="2" borderId="3" xfId="3" applyFont="1" applyFill="1" applyBorder="1" applyAlignment="1">
      <alignment horizontal="left" wrapText="1"/>
    </xf>
    <xf numFmtId="49" fontId="6" fillId="2" borderId="0" xfId="7"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vertical="center" wrapText="1"/>
    </xf>
    <xf numFmtId="2" fontId="6" fillId="2" borderId="1"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7" applyFont="1" applyFill="1" applyBorder="1" applyAlignment="1">
      <alignment horizontal="center" vertical="center" wrapText="1"/>
    </xf>
    <xf numFmtId="0" fontId="6" fillId="2" borderId="3" xfId="7" applyFont="1" applyFill="1" applyBorder="1" applyAlignment="1">
      <alignment horizontal="left" wrapText="1"/>
    </xf>
    <xf numFmtId="0" fontId="6" fillId="2" borderId="1" xfId="7" applyFont="1" applyFill="1" applyBorder="1" applyAlignment="1">
      <alignment horizontal="left" wrapText="1"/>
    </xf>
    <xf numFmtId="49" fontId="7" fillId="2" borderId="1" xfId="7" applyNumberFormat="1" applyFont="1" applyFill="1" applyBorder="1" applyAlignment="1">
      <alignment horizontal="center" vertical="center" wrapText="1"/>
    </xf>
    <xf numFmtId="0" fontId="7" fillId="3" borderId="1" xfId="7" applyFont="1" applyFill="1" applyBorder="1" applyAlignment="1">
      <alignment vertical="center" wrapText="1"/>
    </xf>
    <xf numFmtId="2" fontId="7" fillId="0" borderId="1" xfId="0" applyNumberFormat="1" applyFont="1" applyBorder="1" applyAlignment="1">
      <alignment vertical="center" wrapText="1"/>
    </xf>
    <xf numFmtId="2" fontId="7" fillId="3" borderId="1" xfId="7" applyNumberFormat="1" applyFont="1" applyFill="1" applyBorder="1" applyAlignment="1">
      <alignment vertical="center" wrapText="1"/>
    </xf>
    <xf numFmtId="49" fontId="6" fillId="0" borderId="1" xfId="3" applyNumberFormat="1" applyFont="1" applyBorder="1" applyAlignment="1">
      <alignment horizontal="center" vertical="center" wrapText="1"/>
    </xf>
    <xf numFmtId="49" fontId="6" fillId="0" borderId="1" xfId="7" applyNumberFormat="1" applyFont="1" applyBorder="1" applyAlignment="1">
      <alignment horizontal="center" vertical="center" wrapText="1"/>
    </xf>
    <xf numFmtId="0" fontId="6" fillId="0" borderId="1" xfId="7" applyFont="1" applyBorder="1" applyAlignment="1">
      <alignment horizontal="center" vertical="center" wrapText="1"/>
    </xf>
    <xf numFmtId="0" fontId="6" fillId="0" borderId="1" xfId="7"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0" xfId="2" applyFont="1"/>
    <xf numFmtId="2" fontId="6" fillId="0" borderId="1" xfId="1" applyNumberFormat="1" applyFont="1" applyFill="1" applyBorder="1" applyAlignment="1">
      <alignment horizontal="left" vertical="center" wrapText="1" shrinkToFit="1"/>
    </xf>
    <xf numFmtId="168" fontId="31" fillId="0" borderId="1" xfId="1" applyNumberFormat="1" applyFont="1" applyFill="1" applyBorder="1" applyAlignment="1">
      <alignment horizontal="center" vertical="center"/>
    </xf>
    <xf numFmtId="2" fontId="6" fillId="0" borderId="1" xfId="1" applyNumberFormat="1" applyFont="1" applyFill="1" applyBorder="1" applyAlignment="1">
      <alignment horizontal="center" vertical="center" shrinkToFit="1"/>
    </xf>
    <xf numFmtId="2" fontId="32" fillId="0" borderId="1" xfId="0" applyNumberFormat="1" applyFont="1" applyFill="1" applyBorder="1" applyAlignment="1">
      <alignment horizontal="center"/>
    </xf>
    <xf numFmtId="164"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25" fillId="0" borderId="0" xfId="2" applyFont="1"/>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164" fontId="7" fillId="5" borderId="1" xfId="0" applyNumberFormat="1" applyFont="1" applyFill="1" applyBorder="1" applyAlignment="1">
      <alignment horizontal="center" vertical="center"/>
    </xf>
    <xf numFmtId="2" fontId="7" fillId="5"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7" fillId="0" borderId="1" xfId="3" applyFont="1" applyBorder="1" applyAlignment="1">
      <alignment horizontal="center" vertical="center" wrapText="1"/>
    </xf>
    <xf numFmtId="49" fontId="6" fillId="0" borderId="1" xfId="3" applyNumberFormat="1" applyFont="1" applyBorder="1" applyAlignment="1">
      <alignment horizontal="center" vertical="center" wrapText="1"/>
    </xf>
    <xf numFmtId="0" fontId="6" fillId="0" borderId="1" xfId="3" applyFont="1" applyBorder="1" applyAlignment="1">
      <alignment horizontal="center" vertical="center" wrapText="1"/>
    </xf>
    <xf numFmtId="0" fontId="6" fillId="0" borderId="1" xfId="3" applyFont="1" applyFill="1" applyBorder="1" applyAlignment="1">
      <alignment horizontal="center" vertical="center" wrapText="1"/>
    </xf>
    <xf numFmtId="0" fontId="6" fillId="0" borderId="1" xfId="3" applyFont="1" applyBorder="1" applyAlignment="1">
      <alignment horizontal="center" vertical="top" wrapText="1"/>
    </xf>
    <xf numFmtId="0" fontId="2" fillId="0" borderId="1" xfId="2" applyBorder="1"/>
    <xf numFmtId="0" fontId="6" fillId="2" borderId="8" xfId="2" applyFont="1" applyFill="1" applyBorder="1" applyAlignment="1">
      <alignment horizontal="center" vertical="center" wrapText="1"/>
    </xf>
    <xf numFmtId="0" fontId="6" fillId="2" borderId="14" xfId="2" applyFont="1" applyFill="1" applyBorder="1" applyAlignment="1">
      <alignment horizontal="center" vertical="center"/>
    </xf>
    <xf numFmtId="0" fontId="6" fillId="0" borderId="0" xfId="0" applyFont="1" applyBorder="1" applyAlignment="1">
      <alignment horizontal="left" wrapText="1"/>
    </xf>
    <xf numFmtId="0" fontId="7" fillId="7" borderId="4" xfId="2" applyFont="1" applyFill="1" applyBorder="1" applyAlignment="1">
      <alignment horizontal="center" vertical="center" wrapText="1"/>
    </xf>
    <xf numFmtId="0" fontId="7" fillId="7" borderId="2" xfId="2" applyFont="1" applyFill="1" applyBorder="1" applyAlignment="1">
      <alignment horizontal="center" vertical="center" wrapText="1"/>
    </xf>
    <xf numFmtId="0" fontId="7" fillId="7" borderId="3" xfId="2" applyFont="1" applyFill="1" applyBorder="1" applyAlignment="1">
      <alignment horizontal="center" vertical="center" wrapText="1"/>
    </xf>
    <xf numFmtId="0" fontId="7" fillId="7" borderId="14" xfId="2" applyFont="1" applyFill="1" applyBorder="1" applyAlignment="1">
      <alignment horizontal="center" vertical="center" wrapText="1"/>
    </xf>
    <xf numFmtId="0" fontId="7" fillId="7" borderId="7" xfId="2" applyFont="1" applyFill="1" applyBorder="1" applyAlignment="1">
      <alignment horizontal="center" vertical="center" wrapText="1"/>
    </xf>
    <xf numFmtId="0" fontId="7" fillId="7" borderId="15" xfId="2" applyFont="1" applyFill="1" applyBorder="1" applyAlignment="1">
      <alignment horizontal="center" vertical="center" wrapText="1"/>
    </xf>
    <xf numFmtId="0" fontId="7" fillId="2" borderId="0" xfId="2" applyFont="1" applyFill="1" applyAlignment="1">
      <alignment horizontal="center"/>
    </xf>
    <xf numFmtId="0" fontId="6" fillId="2" borderId="0" xfId="2" applyFont="1" applyFill="1" applyAlignment="1"/>
    <xf numFmtId="0" fontId="7" fillId="2" borderId="0" xfId="2" applyFont="1" applyFill="1" applyAlignment="1">
      <alignment horizontal="center" vertical="center"/>
    </xf>
    <xf numFmtId="0" fontId="7" fillId="2" borderId="0" xfId="2" applyFont="1" applyFill="1" applyBorder="1" applyAlignment="1">
      <alignment horizontal="center" vertical="center"/>
    </xf>
    <xf numFmtId="0" fontId="6" fillId="2" borderId="5"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5" xfId="2" applyFont="1" applyFill="1" applyBorder="1" applyAlignment="1">
      <alignment horizontal="left" vertical="center"/>
    </xf>
    <xf numFmtId="0" fontId="6" fillId="2" borderId="6" xfId="2" applyFont="1" applyFill="1" applyBorder="1" applyAlignment="1">
      <alignment horizontal="left"/>
    </xf>
    <xf numFmtId="0" fontId="6" fillId="2" borderId="4" xfId="2" applyFont="1" applyFill="1" applyBorder="1" applyAlignment="1">
      <alignment horizontal="center" vertical="center" wrapText="1"/>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11" fillId="0" borderId="0" xfId="3" applyFont="1" applyBorder="1" applyAlignment="1">
      <alignment horizontal="center" wrapText="1"/>
    </xf>
    <xf numFmtId="49" fontId="6" fillId="0" borderId="1" xfId="3" applyNumberFormat="1" applyFont="1" applyBorder="1" applyAlignment="1">
      <alignment horizontal="center" vertical="center" wrapText="1"/>
    </xf>
    <xf numFmtId="0" fontId="6" fillId="0" borderId="1" xfId="3" applyFont="1" applyBorder="1" applyAlignment="1">
      <alignment horizontal="center" vertical="center" wrapText="1"/>
    </xf>
    <xf numFmtId="0" fontId="6" fillId="0" borderId="1" xfId="3" applyFont="1" applyFill="1" applyBorder="1" applyAlignment="1">
      <alignment horizontal="center" vertical="center" wrapText="1"/>
    </xf>
    <xf numFmtId="0" fontId="7" fillId="3" borderId="1" xfId="3" applyFont="1" applyFill="1" applyBorder="1" applyAlignment="1">
      <alignment horizontal="left" vertical="center" wrapText="1"/>
    </xf>
    <xf numFmtId="0" fontId="7" fillId="0" borderId="1" xfId="3" applyFont="1" applyBorder="1" applyAlignment="1">
      <alignment horizontal="center"/>
    </xf>
    <xf numFmtId="0" fontId="7" fillId="0" borderId="1" xfId="3" applyFont="1" applyBorder="1" applyAlignment="1">
      <alignment horizontal="center" vertical="center" wrapText="1"/>
    </xf>
    <xf numFmtId="0" fontId="7" fillId="0" borderId="1" xfId="3" applyFont="1" applyBorder="1" applyAlignment="1">
      <alignment horizontal="center" vertical="center"/>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4" xfId="0" applyFont="1" applyBorder="1" applyAlignment="1">
      <alignment horizontal="center"/>
    </xf>
    <xf numFmtId="0" fontId="7" fillId="0" borderId="3" xfId="0" applyFont="1" applyBorder="1" applyAlignment="1">
      <alignment horizontal="center"/>
    </xf>
    <xf numFmtId="2" fontId="3" fillId="6" borderId="5" xfId="0" applyNumberFormat="1" applyFont="1" applyFill="1" applyBorder="1" applyAlignment="1">
      <alignment horizontal="center" vertical="center" wrapText="1"/>
    </xf>
    <xf numFmtId="2" fontId="3" fillId="6" borderId="9" xfId="0" applyNumberFormat="1" applyFont="1" applyFill="1" applyBorder="1" applyAlignment="1">
      <alignment horizontal="center" vertical="center" wrapText="1"/>
    </xf>
    <xf numFmtId="2" fontId="3" fillId="6" borderId="6"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5" xfId="8" applyFont="1" applyFill="1" applyBorder="1" applyAlignment="1">
      <alignment horizontal="center" vertical="center" wrapText="1"/>
    </xf>
    <xf numFmtId="0" fontId="3" fillId="6" borderId="9" xfId="8" applyFont="1" applyFill="1" applyBorder="1" applyAlignment="1">
      <alignment horizontal="center" vertical="center" wrapText="1"/>
    </xf>
    <xf numFmtId="0" fontId="3" fillId="6" borderId="6" xfId="8" applyFont="1" applyFill="1" applyBorder="1" applyAlignment="1">
      <alignment horizontal="center" vertical="center" wrapText="1"/>
    </xf>
    <xf numFmtId="0" fontId="7" fillId="3" borderId="4" xfId="3" applyFont="1" applyFill="1" applyBorder="1" applyAlignment="1">
      <alignment horizontal="left" vertical="center" wrapText="1"/>
    </xf>
    <xf numFmtId="0" fontId="7" fillId="3" borderId="2" xfId="3" applyFont="1" applyFill="1" applyBorder="1" applyAlignment="1">
      <alignment horizontal="left" vertical="center" wrapText="1"/>
    </xf>
    <xf numFmtId="0" fontId="7" fillId="3" borderId="3" xfId="3" applyFont="1" applyFill="1" applyBorder="1" applyAlignment="1">
      <alignment horizontal="left" vertical="center" wrapText="1"/>
    </xf>
    <xf numFmtId="0" fontId="7" fillId="0" borderId="0" xfId="8" applyFont="1" applyAlignment="1">
      <alignment horizontal="center"/>
    </xf>
    <xf numFmtId="0" fontId="7" fillId="0" borderId="0" xfId="8" applyFont="1" applyAlignment="1">
      <alignment horizontal="center" wrapText="1"/>
    </xf>
    <xf numFmtId="0" fontId="6" fillId="0" borderId="1" xfId="8" applyFont="1" applyBorder="1" applyAlignment="1">
      <alignment horizontal="center" vertical="center"/>
    </xf>
    <xf numFmtId="0" fontId="6" fillId="0" borderId="1" xfId="8" applyFont="1" applyBorder="1" applyAlignment="1">
      <alignment horizontal="center" vertical="center" wrapText="1"/>
    </xf>
    <xf numFmtId="0" fontId="6" fillId="0" borderId="1" xfId="8" applyFont="1" applyFill="1" applyBorder="1" applyAlignment="1">
      <alignment horizontal="center" vertical="center"/>
    </xf>
    <xf numFmtId="0" fontId="7" fillId="0" borderId="0" xfId="3" applyFont="1" applyBorder="1" applyAlignment="1">
      <alignment horizontal="center" vertical="center" wrapText="1"/>
    </xf>
    <xf numFmtId="0" fontId="7" fillId="0" borderId="0" xfId="3" applyFont="1" applyBorder="1" applyAlignment="1">
      <alignment horizontal="center" wrapText="1"/>
    </xf>
    <xf numFmtId="0" fontId="6" fillId="0" borderId="1" xfId="3" applyFont="1" applyBorder="1" applyAlignment="1">
      <alignment horizontal="left" vertical="center" wrapText="1"/>
    </xf>
    <xf numFmtId="0" fontId="6" fillId="0" borderId="1" xfId="3" applyFont="1" applyBorder="1" applyAlignment="1">
      <alignment horizontal="center" vertical="top" wrapText="1"/>
    </xf>
    <xf numFmtId="0" fontId="7" fillId="3" borderId="4" xfId="7" applyFont="1" applyFill="1" applyBorder="1" applyAlignment="1">
      <alignment horizontal="left" vertical="center" wrapText="1"/>
    </xf>
    <xf numFmtId="0" fontId="7" fillId="3" borderId="2" xfId="7" applyFont="1" applyFill="1" applyBorder="1" applyAlignment="1">
      <alignment horizontal="left" vertical="center" wrapText="1"/>
    </xf>
    <xf numFmtId="0" fontId="7" fillId="3" borderId="3" xfId="7" applyFont="1" applyFill="1" applyBorder="1" applyAlignment="1">
      <alignment horizontal="left" vertical="center" wrapText="1"/>
    </xf>
    <xf numFmtId="0" fontId="7" fillId="0" borderId="0" xfId="7" applyFont="1" applyBorder="1" applyAlignment="1">
      <alignment horizontal="center" wrapText="1"/>
    </xf>
    <xf numFmtId="49" fontId="6" fillId="0" borderId="1" xfId="7" applyNumberFormat="1" applyFont="1" applyBorder="1" applyAlignment="1">
      <alignment horizontal="center" vertical="center" wrapText="1"/>
    </xf>
    <xf numFmtId="0" fontId="6" fillId="0" borderId="1" xfId="7" applyFont="1" applyBorder="1" applyAlignment="1">
      <alignment horizontal="center" vertical="center" wrapText="1"/>
    </xf>
    <xf numFmtId="0" fontId="6" fillId="0" borderId="1" xfId="7" applyFont="1" applyFill="1" applyBorder="1" applyAlignment="1">
      <alignment horizontal="center" vertical="center" wrapText="1"/>
    </xf>
    <xf numFmtId="0" fontId="13" fillId="0" borderId="0" xfId="5" applyFont="1" applyBorder="1" applyAlignment="1">
      <alignment horizontal="center"/>
    </xf>
    <xf numFmtId="0" fontId="17" fillId="0" borderId="17" xfId="5" applyFont="1" applyBorder="1" applyAlignment="1">
      <alignment horizontal="center" vertical="center" wrapText="1"/>
    </xf>
    <xf numFmtId="0" fontId="17" fillId="0" borderId="17" xfId="5" applyFont="1" applyFill="1" applyBorder="1" applyAlignment="1">
      <alignment horizontal="center" vertical="center" wrapText="1"/>
    </xf>
    <xf numFmtId="0" fontId="7" fillId="0" borderId="10" xfId="3" applyFont="1" applyBorder="1" applyAlignment="1">
      <alignment horizontal="center" wrapText="1"/>
    </xf>
    <xf numFmtId="0" fontId="7" fillId="0" borderId="11" xfId="3" applyFont="1" applyBorder="1" applyAlignment="1">
      <alignment horizontal="center" wrapText="1"/>
    </xf>
    <xf numFmtId="0" fontId="7" fillId="0" borderId="13" xfId="3" applyFont="1" applyBorder="1" applyAlignment="1">
      <alignment horizontal="center" wrapText="1"/>
    </xf>
    <xf numFmtId="49" fontId="6" fillId="0" borderId="9" xfId="3" applyNumberFormat="1" applyFont="1" applyBorder="1" applyAlignment="1">
      <alignment horizontal="left" vertical="center" wrapText="1"/>
    </xf>
    <xf numFmtId="49" fontId="6" fillId="0" borderId="6" xfId="3" applyNumberFormat="1" applyFont="1" applyBorder="1" applyAlignment="1">
      <alignment horizontal="left" vertical="center" wrapText="1"/>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6" fillId="0" borderId="14" xfId="3" applyFont="1" applyBorder="1" applyAlignment="1">
      <alignment horizontal="center" vertical="top" wrapText="1"/>
    </xf>
    <xf numFmtId="0" fontId="6" fillId="0" borderId="7" xfId="3" applyFont="1" applyBorder="1" applyAlignment="1">
      <alignment horizontal="center" vertical="top" wrapText="1"/>
    </xf>
    <xf numFmtId="0" fontId="6" fillId="0" borderId="15" xfId="3" applyFont="1" applyBorder="1" applyAlignment="1">
      <alignment horizontal="center" vertical="top" wrapText="1"/>
    </xf>
    <xf numFmtId="0" fontId="6" fillId="0" borderId="9" xfId="3" applyFont="1" applyBorder="1" applyAlignment="1">
      <alignment horizontal="center"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3" applyFont="1" applyBorder="1" applyAlignment="1">
      <alignment horizontal="left" vertical="center" wrapText="1"/>
    </xf>
    <xf numFmtId="0" fontId="6" fillId="0" borderId="9"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10" fillId="0" borderId="0" xfId="3" applyFont="1" applyBorder="1" applyAlignment="1">
      <alignment horizontal="center" wrapText="1"/>
    </xf>
    <xf numFmtId="0" fontId="6" fillId="0" borderId="32" xfId="3" applyFont="1" applyBorder="1" applyAlignment="1">
      <alignment horizontal="center" vertical="center" wrapText="1"/>
    </xf>
    <xf numFmtId="0" fontId="6" fillId="0" borderId="36" xfId="3" applyFont="1" applyBorder="1" applyAlignment="1">
      <alignment horizontal="center" vertical="center" wrapText="1"/>
    </xf>
    <xf numFmtId="0" fontId="7" fillId="0" borderId="26" xfId="3" applyFont="1" applyBorder="1" applyAlignment="1">
      <alignment horizontal="center" vertical="center" wrapText="1"/>
    </xf>
    <xf numFmtId="0" fontId="13" fillId="0" borderId="30" xfId="3" applyFont="1" applyBorder="1" applyAlignment="1">
      <alignment horizontal="center" vertical="center" wrapText="1"/>
    </xf>
    <xf numFmtId="0" fontId="13" fillId="0" borderId="33" xfId="3" applyFont="1" applyBorder="1" applyAlignment="1">
      <alignment horizontal="center" vertical="center" wrapText="1"/>
    </xf>
    <xf numFmtId="3" fontId="7" fillId="0" borderId="28" xfId="3" applyNumberFormat="1" applyFont="1" applyBorder="1" applyAlignment="1">
      <alignment horizontal="center" vertical="center" wrapText="1"/>
    </xf>
    <xf numFmtId="3" fontId="7" fillId="0" borderId="9" xfId="3" applyNumberFormat="1" applyFont="1" applyBorder="1" applyAlignment="1">
      <alignment horizontal="center" vertical="center" wrapText="1"/>
    </xf>
    <xf numFmtId="3" fontId="7" fillId="0" borderId="35" xfId="3" applyNumberFormat="1" applyFont="1" applyBorder="1" applyAlignment="1">
      <alignment horizontal="center" vertical="center" wrapText="1"/>
    </xf>
    <xf numFmtId="3" fontId="6" fillId="2" borderId="28" xfId="3" applyNumberFormat="1" applyFont="1" applyFill="1" applyBorder="1" applyAlignment="1">
      <alignment horizontal="center" vertical="center" wrapText="1"/>
    </xf>
    <xf numFmtId="3" fontId="6" fillId="2" borderId="9" xfId="3" applyNumberFormat="1" applyFont="1" applyFill="1" applyBorder="1" applyAlignment="1">
      <alignment horizontal="center" vertical="center" wrapText="1"/>
    </xf>
    <xf numFmtId="3" fontId="6" fillId="2" borderId="35" xfId="3" applyNumberFormat="1" applyFont="1" applyFill="1" applyBorder="1" applyAlignment="1">
      <alignment horizontal="center" vertical="center" wrapText="1"/>
    </xf>
    <xf numFmtId="0" fontId="6" fillId="0" borderId="28"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29" xfId="3" applyFont="1" applyBorder="1" applyAlignment="1">
      <alignment horizontal="center" vertical="center" wrapText="1"/>
    </xf>
    <xf numFmtId="0" fontId="7" fillId="0" borderId="30" xfId="3" applyFont="1" applyBorder="1" applyAlignment="1">
      <alignment horizontal="center" vertical="center" wrapText="1"/>
    </xf>
    <xf numFmtId="0" fontId="13" fillId="0" borderId="30" xfId="3" applyFont="1" applyBorder="1" applyAlignment="1">
      <alignment vertical="center" wrapText="1"/>
    </xf>
    <xf numFmtId="0" fontId="13" fillId="0" borderId="33" xfId="3" applyFont="1" applyBorder="1" applyAlignment="1">
      <alignment vertical="center" wrapText="1"/>
    </xf>
    <xf numFmtId="0" fontId="19" fillId="0" borderId="30" xfId="3" applyFont="1" applyBorder="1" applyAlignment="1">
      <alignment horizontal="center" vertical="center" wrapText="1"/>
    </xf>
    <xf numFmtId="0" fontId="19" fillId="0" borderId="33" xfId="3" applyFont="1" applyBorder="1" applyAlignment="1">
      <alignment horizontal="center" vertical="center" wrapText="1"/>
    </xf>
    <xf numFmtId="0" fontId="7" fillId="0" borderId="40" xfId="3" applyFont="1" applyBorder="1" applyAlignment="1">
      <alignment horizontal="center" vertical="center" wrapText="1"/>
    </xf>
    <xf numFmtId="0" fontId="13" fillId="0" borderId="42" xfId="3" applyFont="1" applyBorder="1" applyAlignment="1">
      <alignment vertical="center" wrapText="1"/>
    </xf>
    <xf numFmtId="0" fontId="13" fillId="0" borderId="43" xfId="3" applyFont="1" applyBorder="1" applyAlignment="1">
      <alignment vertical="center" wrapText="1"/>
    </xf>
    <xf numFmtId="3" fontId="7" fillId="0" borderId="41" xfId="3" applyNumberFormat="1" applyFont="1" applyBorder="1" applyAlignment="1">
      <alignment horizontal="center" vertical="center" wrapText="1"/>
    </xf>
    <xf numFmtId="3" fontId="7" fillId="0" borderId="13" xfId="3" applyNumberFormat="1" applyFont="1" applyBorder="1" applyAlignment="1">
      <alignment horizontal="center" vertical="center" wrapText="1"/>
    </xf>
    <xf numFmtId="3" fontId="7" fillId="0" borderId="44" xfId="3" applyNumberFormat="1" applyFont="1" applyBorder="1" applyAlignment="1">
      <alignment horizontal="center" vertical="center" wrapText="1"/>
    </xf>
    <xf numFmtId="3" fontId="7" fillId="0" borderId="6" xfId="3" applyNumberFormat="1" applyFont="1" applyBorder="1" applyAlignment="1">
      <alignment horizontal="center" vertical="center" wrapText="1"/>
    </xf>
    <xf numFmtId="3" fontId="6" fillId="2" borderId="6" xfId="3" applyNumberFormat="1" applyFont="1" applyFill="1" applyBorder="1" applyAlignment="1">
      <alignment horizontal="center" vertical="center" wrapText="1"/>
    </xf>
    <xf numFmtId="0" fontId="7" fillId="3" borderId="1" xfId="7" applyFont="1" applyFill="1" applyBorder="1" applyAlignment="1">
      <alignment horizontal="left" vertical="center" wrapText="1"/>
    </xf>
    <xf numFmtId="0" fontId="7" fillId="2" borderId="4" xfId="7" applyFont="1" applyFill="1" applyBorder="1" applyAlignment="1">
      <alignment horizontal="left" vertical="center" wrapText="1"/>
    </xf>
    <xf numFmtId="0" fontId="7" fillId="2" borderId="2" xfId="7" applyFont="1" applyFill="1" applyBorder="1" applyAlignment="1">
      <alignment horizontal="left" vertical="center" wrapText="1"/>
    </xf>
    <xf numFmtId="0" fontId="7" fillId="2" borderId="3" xfId="7" applyFont="1" applyFill="1" applyBorder="1" applyAlignment="1">
      <alignment horizontal="left" vertical="center" wrapText="1"/>
    </xf>
    <xf numFmtId="0" fontId="23" fillId="0" borderId="1" xfId="0" applyFont="1" applyBorder="1" applyAlignment="1">
      <alignment horizontal="justify" vertical="center" wrapText="1"/>
    </xf>
    <xf numFmtId="0" fontId="23" fillId="0" borderId="1" xfId="0" applyFont="1" applyBorder="1" applyAlignment="1">
      <alignment vertical="center" wrapText="1"/>
    </xf>
    <xf numFmtId="0" fontId="23" fillId="0" borderId="1" xfId="2" applyFont="1" applyBorder="1" applyAlignment="1">
      <alignment horizontal="center"/>
    </xf>
    <xf numFmtId="0" fontId="23" fillId="0" borderId="1" xfId="2" applyFont="1" applyBorder="1" applyAlignment="1">
      <alignment vertical="center"/>
    </xf>
    <xf numFmtId="0" fontId="6" fillId="0" borderId="1" xfId="2" applyFont="1" applyBorder="1"/>
    <xf numFmtId="167" fontId="7" fillId="0" borderId="1" xfId="0" applyNumberFormat="1" applyFont="1" applyBorder="1" applyAlignment="1">
      <alignment horizontal="center" vertical="center"/>
    </xf>
    <xf numFmtId="49" fontId="6" fillId="0" borderId="1" xfId="2" applyNumberFormat="1" applyFont="1" applyBorder="1"/>
    <xf numFmtId="0" fontId="22" fillId="0" borderId="1" xfId="2" applyFont="1" applyBorder="1" applyAlignment="1">
      <alignment horizontal="left"/>
    </xf>
    <xf numFmtId="0" fontId="6" fillId="0" borderId="1" xfId="0" applyFont="1" applyBorder="1" applyAlignment="1">
      <alignment horizontal="left"/>
    </xf>
    <xf numFmtId="0" fontId="7" fillId="0" borderId="1" xfId="0" applyFont="1" applyFill="1" applyBorder="1" applyAlignment="1">
      <alignment horizontal="left"/>
    </xf>
    <xf numFmtId="49" fontId="7" fillId="0" borderId="1" xfId="0" applyNumberFormat="1" applyFont="1" applyFill="1" applyBorder="1" applyAlignment="1">
      <alignment horizontal="center"/>
    </xf>
    <xf numFmtId="167" fontId="7" fillId="0" borderId="1" xfId="0" applyNumberFormat="1" applyFont="1" applyFill="1" applyBorder="1" applyAlignment="1">
      <alignment horizontal="center"/>
    </xf>
    <xf numFmtId="2" fontId="7" fillId="0" borderId="1" xfId="0" applyNumberFormat="1" applyFont="1" applyBorder="1" applyAlignment="1">
      <alignment horizontal="center"/>
    </xf>
    <xf numFmtId="0" fontId="6" fillId="0" borderId="1" xfId="8" applyFont="1" applyBorder="1"/>
    <xf numFmtId="49" fontId="6" fillId="0" borderId="1" xfId="3" applyNumberFormat="1" applyFont="1" applyBorder="1" applyAlignment="1">
      <alignment horizontal="left" vertical="center" wrapText="1"/>
    </xf>
    <xf numFmtId="49" fontId="6" fillId="0" borderId="1" xfId="3" applyNumberFormat="1" applyFont="1" applyBorder="1" applyAlignment="1">
      <alignment horizontal="left" vertical="center" wrapText="1"/>
    </xf>
    <xf numFmtId="49" fontId="7" fillId="3" borderId="1" xfId="3"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23" fillId="0" borderId="1" xfId="2" applyFont="1" applyBorder="1" applyAlignment="1">
      <alignment wrapText="1"/>
    </xf>
    <xf numFmtId="2"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23" fillId="0" borderId="1" xfId="2" applyFont="1" applyBorder="1" applyAlignment="1">
      <alignment vertical="center" wrapText="1"/>
    </xf>
    <xf numFmtId="2" fontId="6" fillId="0" borderId="1" xfId="1" applyNumberFormat="1" applyFont="1" applyFill="1" applyBorder="1" applyAlignment="1">
      <alignment horizontal="center" vertical="center" shrinkToFit="1"/>
    </xf>
  </cellXfs>
  <cellStyles count="9">
    <cellStyle name="Обычный" xfId="0" builtinId="0"/>
    <cellStyle name="Обычный 2" xfId="1"/>
    <cellStyle name="Обычный 2 2" xfId="5"/>
    <cellStyle name="Обычный 3" xfId="2"/>
    <cellStyle name="Обычный 4" xfId="3"/>
    <cellStyle name="Обычный 5" xfId="4"/>
    <cellStyle name="Обычный 6" xfId="6"/>
    <cellStyle name="Обычный 7" xfId="7"/>
    <cellStyle name="Обычный 8" xfId="8"/>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7"/>
  <sheetViews>
    <sheetView topLeftCell="A143" zoomScaleNormal="100" zoomScaleSheetLayoutView="100" workbookViewId="0">
      <selection activeCell="A144" sqref="A144:H157"/>
    </sheetView>
  </sheetViews>
  <sheetFormatPr defaultColWidth="4.54296875" defaultRowHeight="12" x14ac:dyDescent="0.3"/>
  <cols>
    <col min="1" max="1" width="5.1796875" style="1" customWidth="1"/>
    <col min="2" max="2" width="70.1796875" style="227" customWidth="1"/>
    <col min="3" max="3" width="9.7265625" style="196" customWidth="1"/>
    <col min="4" max="4" width="15.54296875" style="196" customWidth="1"/>
    <col min="5" max="5" width="9.81640625" style="196" customWidth="1"/>
    <col min="6" max="6" width="12.26953125" style="196" customWidth="1"/>
    <col min="7" max="7" width="11.26953125" style="196" customWidth="1"/>
    <col min="8" max="8" width="16.453125" style="196" customWidth="1"/>
    <col min="9" max="16384" width="4.54296875" style="228"/>
  </cols>
  <sheetData>
    <row r="1" spans="1:13" ht="15.75" customHeight="1" x14ac:dyDescent="0.3">
      <c r="G1" s="435" t="s">
        <v>51</v>
      </c>
      <c r="H1" s="435"/>
      <c r="K1" s="105"/>
      <c r="L1" s="105"/>
      <c r="M1" s="105"/>
    </row>
    <row r="2" spans="1:13" ht="15.75" customHeight="1" x14ac:dyDescent="0.3">
      <c r="G2" s="435" t="s">
        <v>69</v>
      </c>
      <c r="H2" s="435"/>
      <c r="K2" s="105"/>
      <c r="L2" s="105"/>
      <c r="M2" s="105"/>
    </row>
    <row r="3" spans="1:13" ht="15.75" customHeight="1" x14ac:dyDescent="0.3">
      <c r="G3" s="435" t="s">
        <v>70</v>
      </c>
      <c r="H3" s="435"/>
      <c r="K3" s="105"/>
      <c r="L3" s="105"/>
      <c r="M3" s="105"/>
    </row>
    <row r="4" spans="1:13" ht="15.75" customHeight="1" x14ac:dyDescent="0.3">
      <c r="G4" s="435" t="s">
        <v>737</v>
      </c>
      <c r="H4" s="435"/>
      <c r="K4" s="105"/>
      <c r="L4" s="105"/>
      <c r="M4" s="105"/>
    </row>
    <row r="5" spans="1:13" ht="74" customHeight="1" x14ac:dyDescent="0.3">
      <c r="G5" s="435" t="s">
        <v>696</v>
      </c>
      <c r="H5" s="435"/>
      <c r="K5" s="105"/>
      <c r="L5" s="105"/>
      <c r="M5" s="105"/>
    </row>
    <row r="6" spans="1:13" x14ac:dyDescent="0.3">
      <c r="A6" s="442" t="s">
        <v>28</v>
      </c>
      <c r="B6" s="443"/>
      <c r="C6" s="443"/>
      <c r="D6" s="443"/>
      <c r="E6" s="443"/>
      <c r="F6" s="443"/>
      <c r="G6" s="443"/>
      <c r="H6" s="443"/>
    </row>
    <row r="7" spans="1:13" x14ac:dyDescent="0.3">
      <c r="A7" s="444" t="s">
        <v>71</v>
      </c>
      <c r="B7" s="444"/>
      <c r="C7" s="444"/>
      <c r="D7" s="444"/>
      <c r="E7" s="444"/>
      <c r="F7" s="444"/>
      <c r="G7" s="444"/>
      <c r="H7" s="444"/>
    </row>
    <row r="8" spans="1:13" ht="9" customHeight="1" x14ac:dyDescent="0.3">
      <c r="A8" s="445" t="s">
        <v>554</v>
      </c>
      <c r="B8" s="445"/>
      <c r="C8" s="445"/>
      <c r="D8" s="445"/>
      <c r="E8" s="445"/>
      <c r="F8" s="445"/>
      <c r="G8" s="445"/>
      <c r="H8" s="445"/>
    </row>
    <row r="9" spans="1:13" ht="9.65" customHeight="1" x14ac:dyDescent="0.3">
      <c r="A9" s="161"/>
      <c r="B9" s="221"/>
      <c r="C9" s="161"/>
      <c r="D9" s="161"/>
      <c r="E9" s="161"/>
      <c r="F9" s="161"/>
      <c r="G9" s="161"/>
      <c r="H9" s="161"/>
    </row>
    <row r="10" spans="1:13" ht="12" customHeight="1" x14ac:dyDescent="0.3">
      <c r="A10" s="446" t="s">
        <v>2</v>
      </c>
      <c r="B10" s="448" t="s">
        <v>30</v>
      </c>
      <c r="C10" s="450" t="s">
        <v>598</v>
      </c>
      <c r="D10" s="451"/>
      <c r="E10" s="451"/>
      <c r="F10" s="452"/>
      <c r="G10" s="446" t="s">
        <v>31</v>
      </c>
      <c r="H10" s="433" t="s">
        <v>6</v>
      </c>
    </row>
    <row r="11" spans="1:13" s="217" customFormat="1" ht="40.5" customHeight="1" x14ac:dyDescent="0.35">
      <c r="A11" s="447"/>
      <c r="B11" s="449"/>
      <c r="C11" s="20" t="s">
        <v>7</v>
      </c>
      <c r="D11" s="20" t="s">
        <v>8</v>
      </c>
      <c r="E11" s="20" t="s">
        <v>9</v>
      </c>
      <c r="F11" s="20" t="s">
        <v>10</v>
      </c>
      <c r="G11" s="447"/>
      <c r="H11" s="434"/>
    </row>
    <row r="12" spans="1:13" s="196" customFormat="1" ht="13.15" customHeight="1" x14ac:dyDescent="0.35">
      <c r="A12" s="175">
        <v>1</v>
      </c>
      <c r="B12" s="222">
        <v>2</v>
      </c>
      <c r="C12" s="176">
        <v>3</v>
      </c>
      <c r="D12" s="176">
        <v>4</v>
      </c>
      <c r="E12" s="176">
        <v>5</v>
      </c>
      <c r="F12" s="176">
        <v>6</v>
      </c>
      <c r="G12" s="177">
        <v>7</v>
      </c>
      <c r="H12" s="178">
        <v>8</v>
      </c>
    </row>
    <row r="13" spans="1:13" s="217" customFormat="1" ht="13.9" customHeight="1" x14ac:dyDescent="0.35">
      <c r="A13" s="436" t="s">
        <v>381</v>
      </c>
      <c r="B13" s="437"/>
      <c r="C13" s="437"/>
      <c r="D13" s="437"/>
      <c r="E13" s="437"/>
      <c r="F13" s="437"/>
      <c r="G13" s="437"/>
      <c r="H13" s="438"/>
    </row>
    <row r="14" spans="1:13" s="248" customFormat="1" ht="15" customHeight="1" x14ac:dyDescent="0.3">
      <c r="A14" s="245"/>
      <c r="B14" s="246" t="s">
        <v>382</v>
      </c>
      <c r="C14" s="247"/>
      <c r="D14" s="247"/>
      <c r="E14" s="247"/>
      <c r="F14" s="247"/>
      <c r="G14" s="247"/>
      <c r="H14" s="247"/>
    </row>
    <row r="15" spans="1:13" ht="15" customHeight="1" x14ac:dyDescent="0.3">
      <c r="A15" s="188"/>
      <c r="B15" s="189" t="s">
        <v>383</v>
      </c>
      <c r="C15" s="190"/>
      <c r="D15" s="191"/>
      <c r="E15" s="192"/>
      <c r="F15" s="191"/>
      <c r="G15" s="190"/>
      <c r="H15" s="190"/>
    </row>
    <row r="16" spans="1:13" ht="29.25" customHeight="1" x14ac:dyDescent="0.3">
      <c r="A16" s="188" t="s">
        <v>59</v>
      </c>
      <c r="B16" s="230" t="s">
        <v>384</v>
      </c>
      <c r="C16" s="193"/>
      <c r="D16" s="281">
        <v>38303</v>
      </c>
      <c r="E16" s="282"/>
      <c r="F16" s="281">
        <f>D16</f>
        <v>38303</v>
      </c>
      <c r="G16" s="192" t="s">
        <v>68</v>
      </c>
      <c r="H16" s="192" t="s">
        <v>33</v>
      </c>
    </row>
    <row r="17" spans="1:8" ht="15" customHeight="1" x14ac:dyDescent="0.3">
      <c r="A17" s="188" t="s">
        <v>61</v>
      </c>
      <c r="B17" s="230" t="s">
        <v>385</v>
      </c>
      <c r="C17" s="193"/>
      <c r="D17" s="281">
        <f>SUM(D18:D20)</f>
        <v>106161</v>
      </c>
      <c r="E17" s="282"/>
      <c r="F17" s="281">
        <f>D17</f>
        <v>106161</v>
      </c>
      <c r="G17" s="192" t="s">
        <v>386</v>
      </c>
      <c r="H17" s="192" t="s">
        <v>33</v>
      </c>
    </row>
    <row r="18" spans="1:8" ht="15" customHeight="1" x14ac:dyDescent="0.3">
      <c r="A18" s="75" t="s">
        <v>37</v>
      </c>
      <c r="B18" s="231" t="s">
        <v>387</v>
      </c>
      <c r="C18" s="195"/>
      <c r="D18" s="283">
        <v>40415</v>
      </c>
      <c r="E18" s="284"/>
      <c r="F18" s="283"/>
      <c r="G18" s="187"/>
      <c r="H18" s="187"/>
    </row>
    <row r="19" spans="1:8" ht="15" customHeight="1" x14ac:dyDescent="0.3">
      <c r="A19" s="75" t="s">
        <v>38</v>
      </c>
      <c r="B19" s="231" t="s">
        <v>388</v>
      </c>
      <c r="C19" s="195"/>
      <c r="D19" s="283">
        <v>32873</v>
      </c>
      <c r="E19" s="284"/>
      <c r="F19" s="283"/>
      <c r="G19" s="187"/>
      <c r="H19" s="187"/>
    </row>
    <row r="20" spans="1:8" ht="15" customHeight="1" x14ac:dyDescent="0.3">
      <c r="A20" s="75" t="s">
        <v>42</v>
      </c>
      <c r="B20" s="231" t="s">
        <v>389</v>
      </c>
      <c r="C20" s="195"/>
      <c r="D20" s="283">
        <v>32873</v>
      </c>
      <c r="E20" s="284"/>
      <c r="F20" s="283"/>
      <c r="G20" s="187"/>
      <c r="H20" s="187"/>
    </row>
    <row r="21" spans="1:8" ht="15" customHeight="1" x14ac:dyDescent="0.3">
      <c r="A21" s="188" t="s">
        <v>62</v>
      </c>
      <c r="B21" s="230" t="s">
        <v>390</v>
      </c>
      <c r="C21" s="193"/>
      <c r="D21" s="281">
        <f>SUM(D22:D26)</f>
        <v>70261</v>
      </c>
      <c r="E21" s="282"/>
      <c r="F21" s="281">
        <f>D21</f>
        <v>70261</v>
      </c>
      <c r="G21" s="192" t="s">
        <v>24</v>
      </c>
      <c r="H21" s="192" t="s">
        <v>33</v>
      </c>
    </row>
    <row r="22" spans="1:8" ht="15" customHeight="1" x14ac:dyDescent="0.3">
      <c r="A22" s="75" t="s">
        <v>45</v>
      </c>
      <c r="B22" s="231" t="s">
        <v>391</v>
      </c>
      <c r="D22" s="283">
        <v>12445</v>
      </c>
      <c r="E22" s="284"/>
      <c r="F22" s="283"/>
      <c r="G22" s="187"/>
      <c r="H22" s="187"/>
    </row>
    <row r="23" spans="1:8" ht="15" customHeight="1" x14ac:dyDescent="0.3">
      <c r="A23" s="75" t="s">
        <v>46</v>
      </c>
      <c r="B23" s="231" t="s">
        <v>392</v>
      </c>
      <c r="C23" s="195"/>
      <c r="D23" s="283">
        <v>13783</v>
      </c>
      <c r="E23" s="284"/>
      <c r="F23" s="283"/>
      <c r="G23" s="187"/>
      <c r="H23" s="187"/>
    </row>
    <row r="24" spans="1:8" ht="15" customHeight="1" x14ac:dyDescent="0.3">
      <c r="A24" s="75" t="s">
        <v>47</v>
      </c>
      <c r="B24" s="231" t="s">
        <v>393</v>
      </c>
      <c r="C24" s="195"/>
      <c r="D24" s="283">
        <v>13690</v>
      </c>
      <c r="E24" s="284"/>
      <c r="F24" s="283"/>
      <c r="G24" s="187"/>
      <c r="H24" s="187"/>
    </row>
    <row r="25" spans="1:8" ht="15" customHeight="1" x14ac:dyDescent="0.3">
      <c r="A25" s="75" t="s">
        <v>48</v>
      </c>
      <c r="B25" s="231" t="s">
        <v>394</v>
      </c>
      <c r="C25" s="195"/>
      <c r="D25" s="283">
        <v>16180</v>
      </c>
      <c r="E25" s="284"/>
      <c r="F25" s="283"/>
      <c r="G25" s="187"/>
      <c r="H25" s="187"/>
    </row>
    <row r="26" spans="1:8" ht="15" customHeight="1" x14ac:dyDescent="0.3">
      <c r="A26" s="75" t="s">
        <v>49</v>
      </c>
      <c r="B26" s="231" t="s">
        <v>395</v>
      </c>
      <c r="C26" s="195"/>
      <c r="D26" s="283">
        <v>14163</v>
      </c>
      <c r="E26" s="284"/>
      <c r="F26" s="283"/>
      <c r="G26" s="187"/>
      <c r="H26" s="187"/>
    </row>
    <row r="27" spans="1:8" ht="15" customHeight="1" x14ac:dyDescent="0.3">
      <c r="A27" s="188" t="s">
        <v>27</v>
      </c>
      <c r="B27" s="230" t="s">
        <v>396</v>
      </c>
      <c r="C27" s="193"/>
      <c r="D27" s="285">
        <v>63051</v>
      </c>
      <c r="E27" s="286"/>
      <c r="F27" s="285">
        <f>D27</f>
        <v>63051</v>
      </c>
      <c r="G27" s="192" t="s">
        <v>66</v>
      </c>
      <c r="H27" s="192" t="s">
        <v>33</v>
      </c>
    </row>
    <row r="28" spans="1:8" ht="15" customHeight="1" x14ac:dyDescent="0.3">
      <c r="A28" s="75"/>
      <c r="B28" s="223" t="s">
        <v>52</v>
      </c>
      <c r="C28" s="195"/>
      <c r="D28" s="287"/>
      <c r="E28" s="287"/>
      <c r="F28" s="287"/>
      <c r="G28" s="187"/>
      <c r="H28" s="187"/>
    </row>
    <row r="29" spans="1:8" ht="15" customHeight="1" x14ac:dyDescent="0.3">
      <c r="A29" s="188" t="s">
        <v>397</v>
      </c>
      <c r="B29" s="232" t="s">
        <v>398</v>
      </c>
      <c r="C29" s="193"/>
      <c r="D29" s="286">
        <f>SUM(D30:D32)</f>
        <v>225951</v>
      </c>
      <c r="E29" s="286"/>
      <c r="F29" s="286">
        <f>D29</f>
        <v>225951</v>
      </c>
      <c r="G29" s="192" t="s">
        <v>399</v>
      </c>
      <c r="H29" s="192" t="s">
        <v>33</v>
      </c>
    </row>
    <row r="30" spans="1:8" ht="15" customHeight="1" x14ac:dyDescent="0.3">
      <c r="A30" s="75" t="s">
        <v>400</v>
      </c>
      <c r="B30" s="233" t="s">
        <v>401</v>
      </c>
      <c r="C30" s="195"/>
      <c r="D30" s="283">
        <v>99861</v>
      </c>
      <c r="E30" s="287"/>
      <c r="F30" s="283"/>
      <c r="G30" s="187"/>
      <c r="H30" s="187"/>
    </row>
    <row r="31" spans="1:8" ht="15" customHeight="1" x14ac:dyDescent="0.3">
      <c r="A31" s="75" t="s">
        <v>402</v>
      </c>
      <c r="B31" s="233" t="s">
        <v>403</v>
      </c>
      <c r="C31" s="197"/>
      <c r="D31" s="283">
        <v>26229</v>
      </c>
      <c r="E31" s="287"/>
      <c r="F31" s="283"/>
      <c r="G31" s="187"/>
      <c r="H31" s="187"/>
    </row>
    <row r="32" spans="1:8" ht="15" customHeight="1" x14ac:dyDescent="0.3">
      <c r="A32" s="75" t="s">
        <v>404</v>
      </c>
      <c r="B32" s="233" t="s">
        <v>405</v>
      </c>
      <c r="C32" s="195"/>
      <c r="D32" s="283">
        <v>99861</v>
      </c>
      <c r="E32" s="287"/>
      <c r="F32" s="283"/>
      <c r="G32" s="187"/>
      <c r="H32" s="187"/>
    </row>
    <row r="33" spans="1:8" ht="15" customHeight="1" x14ac:dyDescent="0.3">
      <c r="A33" s="188" t="s">
        <v>406</v>
      </c>
      <c r="B33" s="234" t="s">
        <v>407</v>
      </c>
      <c r="C33" s="193"/>
      <c r="D33" s="282">
        <f>SUM(D34:D37)</f>
        <v>277589</v>
      </c>
      <c r="E33" s="282"/>
      <c r="F33" s="282">
        <f>D33</f>
        <v>277589</v>
      </c>
      <c r="G33" s="192" t="s">
        <v>399</v>
      </c>
      <c r="H33" s="192" t="s">
        <v>33</v>
      </c>
    </row>
    <row r="34" spans="1:8" ht="15" customHeight="1" x14ac:dyDescent="0.3">
      <c r="A34" s="75" t="s">
        <v>408</v>
      </c>
      <c r="B34" s="235" t="s">
        <v>409</v>
      </c>
      <c r="C34" s="195"/>
      <c r="D34" s="283">
        <v>84369</v>
      </c>
      <c r="E34" s="284"/>
      <c r="F34" s="283"/>
      <c r="G34" s="187"/>
      <c r="H34" s="187"/>
    </row>
    <row r="35" spans="1:8" ht="15" customHeight="1" x14ac:dyDescent="0.3">
      <c r="A35" s="75" t="s">
        <v>410</v>
      </c>
      <c r="B35" s="231" t="s">
        <v>411</v>
      </c>
      <c r="C35" s="195"/>
      <c r="D35" s="288">
        <v>91525</v>
      </c>
      <c r="E35" s="284"/>
      <c r="F35" s="288"/>
      <c r="G35" s="187"/>
      <c r="H35" s="187"/>
    </row>
    <row r="36" spans="1:8" ht="15" customHeight="1" x14ac:dyDescent="0.3">
      <c r="A36" s="75" t="s">
        <v>412</v>
      </c>
      <c r="B36" s="231" t="s">
        <v>413</v>
      </c>
      <c r="C36" s="195"/>
      <c r="D36" s="283">
        <v>40678</v>
      </c>
      <c r="E36" s="284"/>
      <c r="F36" s="283"/>
      <c r="G36" s="187"/>
      <c r="H36" s="187"/>
    </row>
    <row r="37" spans="1:8" ht="15" customHeight="1" x14ac:dyDescent="0.3">
      <c r="A37" s="75" t="s">
        <v>414</v>
      </c>
      <c r="B37" s="231" t="s">
        <v>63</v>
      </c>
      <c r="D37" s="283">
        <v>61017</v>
      </c>
      <c r="E37" s="284"/>
      <c r="F37" s="283"/>
      <c r="G37" s="187"/>
      <c r="H37" s="187"/>
    </row>
    <row r="38" spans="1:8" ht="28.5" customHeight="1" x14ac:dyDescent="0.3">
      <c r="A38" s="188" t="s">
        <v>415</v>
      </c>
      <c r="B38" s="230" t="s">
        <v>416</v>
      </c>
      <c r="C38" s="193"/>
      <c r="D38" s="282">
        <f>D39</f>
        <v>21735</v>
      </c>
      <c r="E38" s="282"/>
      <c r="F38" s="289">
        <f>D38</f>
        <v>21735</v>
      </c>
      <c r="G38" s="192" t="s">
        <v>21</v>
      </c>
      <c r="H38" s="192" t="s">
        <v>33</v>
      </c>
    </row>
    <row r="39" spans="1:8" ht="15" customHeight="1" x14ac:dyDescent="0.3">
      <c r="A39" s="198" t="s">
        <v>417</v>
      </c>
      <c r="B39" s="231" t="s">
        <v>418</v>
      </c>
      <c r="C39" s="236"/>
      <c r="D39" s="290">
        <v>21735</v>
      </c>
      <c r="E39" s="290"/>
      <c r="F39" s="290"/>
      <c r="G39" s="199"/>
      <c r="H39" s="199"/>
    </row>
    <row r="40" spans="1:8" s="248" customFormat="1" ht="15" customHeight="1" x14ac:dyDescent="0.3">
      <c r="A40" s="245"/>
      <c r="B40" s="246" t="s">
        <v>32</v>
      </c>
      <c r="C40" s="247"/>
      <c r="D40" s="291"/>
      <c r="E40" s="291"/>
      <c r="F40" s="291"/>
      <c r="G40" s="247"/>
      <c r="H40" s="247"/>
    </row>
    <row r="41" spans="1:8" ht="24" customHeight="1" x14ac:dyDescent="0.3">
      <c r="A41" s="188" t="s">
        <v>419</v>
      </c>
      <c r="B41" s="234" t="s">
        <v>420</v>
      </c>
      <c r="C41" s="209"/>
      <c r="D41" s="281">
        <v>27902</v>
      </c>
      <c r="E41" s="282"/>
      <c r="F41" s="282">
        <f>D41</f>
        <v>27902</v>
      </c>
      <c r="G41" s="194" t="s">
        <v>22</v>
      </c>
      <c r="H41" s="192" t="s">
        <v>33</v>
      </c>
    </row>
    <row r="42" spans="1:8" ht="15" customHeight="1" x14ac:dyDescent="0.3">
      <c r="A42" s="188" t="s">
        <v>421</v>
      </c>
      <c r="B42" s="234" t="s">
        <v>422</v>
      </c>
      <c r="C42" s="209"/>
      <c r="D42" s="282">
        <f>SUM(D43:D44)</f>
        <v>38726</v>
      </c>
      <c r="E42" s="282"/>
      <c r="F42" s="282">
        <f>D42</f>
        <v>38726</v>
      </c>
      <c r="G42" s="194" t="s">
        <v>21</v>
      </c>
      <c r="H42" s="192" t="s">
        <v>33</v>
      </c>
    </row>
    <row r="43" spans="1:8" ht="15" customHeight="1" x14ac:dyDescent="0.3">
      <c r="A43" s="75" t="s">
        <v>423</v>
      </c>
      <c r="B43" s="231" t="s">
        <v>424</v>
      </c>
      <c r="C43" s="197"/>
      <c r="D43" s="284">
        <v>18326</v>
      </c>
      <c r="E43" s="284"/>
      <c r="F43" s="284"/>
      <c r="G43" s="187"/>
      <c r="H43" s="187"/>
    </row>
    <row r="44" spans="1:8" ht="15" customHeight="1" thickBot="1" x14ac:dyDescent="0.35">
      <c r="A44" s="198" t="s">
        <v>425</v>
      </c>
      <c r="B44" s="237" t="s">
        <v>426</v>
      </c>
      <c r="C44" s="238"/>
      <c r="D44" s="290">
        <v>20400</v>
      </c>
      <c r="E44" s="290"/>
      <c r="F44" s="290"/>
      <c r="G44" s="199"/>
      <c r="H44" s="199"/>
    </row>
    <row r="45" spans="1:8" ht="15" customHeight="1" thickBot="1" x14ac:dyDescent="0.35">
      <c r="A45" s="200"/>
      <c r="B45" s="239" t="s">
        <v>427</v>
      </c>
      <c r="C45" s="201"/>
      <c r="D45" s="292">
        <f>D16+D17+D21+D27+D29+D33+D38+D41+D42</f>
        <v>869679</v>
      </c>
      <c r="E45" s="293"/>
      <c r="F45" s="293">
        <f>SUM(F16:F44)</f>
        <v>869679</v>
      </c>
      <c r="G45" s="202"/>
      <c r="H45" s="203"/>
    </row>
    <row r="46" spans="1:8" ht="15" customHeight="1" x14ac:dyDescent="0.3">
      <c r="A46" s="439" t="s">
        <v>428</v>
      </c>
      <c r="B46" s="440"/>
      <c r="C46" s="440"/>
      <c r="D46" s="440"/>
      <c r="E46" s="440"/>
      <c r="F46" s="440"/>
      <c r="G46" s="440"/>
      <c r="H46" s="441"/>
    </row>
    <row r="47" spans="1:8" s="248" customFormat="1" ht="15" customHeight="1" x14ac:dyDescent="0.3">
      <c r="A47" s="21" t="s">
        <v>59</v>
      </c>
      <c r="B47" s="249" t="s">
        <v>54</v>
      </c>
      <c r="C47" s="229"/>
      <c r="D47" s="229"/>
      <c r="E47" s="229"/>
      <c r="F47" s="229"/>
      <c r="G47" s="229"/>
      <c r="H47" s="229"/>
    </row>
    <row r="48" spans="1:8" ht="15" customHeight="1" x14ac:dyDescent="0.3">
      <c r="A48" s="204" t="s">
        <v>60</v>
      </c>
      <c r="B48" s="232" t="s">
        <v>55</v>
      </c>
      <c r="C48" s="193"/>
      <c r="D48" s="294">
        <f>SUM(D49:D52)</f>
        <v>307508</v>
      </c>
      <c r="E48" s="294"/>
      <c r="F48" s="294">
        <f>D48</f>
        <v>307508</v>
      </c>
      <c r="G48" s="193" t="s">
        <v>429</v>
      </c>
      <c r="H48" s="193" t="s">
        <v>33</v>
      </c>
    </row>
    <row r="49" spans="1:8" ht="15" customHeight="1" x14ac:dyDescent="0.3">
      <c r="A49" s="205" t="s">
        <v>430</v>
      </c>
      <c r="B49" s="233" t="s">
        <v>431</v>
      </c>
      <c r="C49" s="240"/>
      <c r="D49" s="283">
        <v>100568</v>
      </c>
      <c r="E49" s="295"/>
      <c r="F49" s="283"/>
      <c r="G49" s="195"/>
      <c r="H49" s="187"/>
    </row>
    <row r="50" spans="1:8" ht="15" customHeight="1" x14ac:dyDescent="0.3">
      <c r="A50" s="205" t="s">
        <v>432</v>
      </c>
      <c r="B50" s="233" t="s">
        <v>433</v>
      </c>
      <c r="C50" s="195"/>
      <c r="D50" s="295">
        <v>95852</v>
      </c>
      <c r="E50" s="295"/>
      <c r="F50" s="295"/>
      <c r="G50" s="195"/>
      <c r="H50" s="187"/>
    </row>
    <row r="51" spans="1:8" ht="15" customHeight="1" x14ac:dyDescent="0.3">
      <c r="A51" s="205" t="s">
        <v>434</v>
      </c>
      <c r="B51" s="233" t="s">
        <v>64</v>
      </c>
      <c r="C51" s="195"/>
      <c r="D51" s="283">
        <v>98494</v>
      </c>
      <c r="E51" s="295"/>
      <c r="F51" s="283"/>
      <c r="G51" s="195"/>
      <c r="H51" s="187"/>
    </row>
    <row r="52" spans="1:8" ht="15" customHeight="1" x14ac:dyDescent="0.3">
      <c r="A52" s="205" t="s">
        <v>435</v>
      </c>
      <c r="B52" s="233" t="s">
        <v>436</v>
      </c>
      <c r="C52" s="197"/>
      <c r="D52" s="283">
        <v>12594</v>
      </c>
      <c r="E52" s="296"/>
      <c r="F52" s="283"/>
      <c r="G52" s="197"/>
      <c r="H52" s="187"/>
    </row>
    <row r="53" spans="1:8" ht="15" customHeight="1" x14ac:dyDescent="0.3">
      <c r="A53" s="204" t="s">
        <v>34</v>
      </c>
      <c r="B53" s="232" t="s">
        <v>56</v>
      </c>
      <c r="C53" s="193"/>
      <c r="D53" s="297">
        <f>D54+D55+D56</f>
        <v>299568</v>
      </c>
      <c r="E53" s="297"/>
      <c r="F53" s="297">
        <f>D53</f>
        <v>299568</v>
      </c>
      <c r="G53" s="193" t="s">
        <v>399</v>
      </c>
      <c r="H53" s="193" t="s">
        <v>33</v>
      </c>
    </row>
    <row r="54" spans="1:8" ht="15" customHeight="1" x14ac:dyDescent="0.3">
      <c r="A54" s="205" t="s">
        <v>437</v>
      </c>
      <c r="B54" s="233" t="s">
        <v>433</v>
      </c>
      <c r="C54" s="195"/>
      <c r="D54" s="295">
        <v>232748</v>
      </c>
      <c r="E54" s="295"/>
      <c r="F54" s="295"/>
      <c r="G54" s="195"/>
      <c r="H54" s="187"/>
    </row>
    <row r="55" spans="1:8" ht="15" customHeight="1" x14ac:dyDescent="0.3">
      <c r="A55" s="205" t="s">
        <v>438</v>
      </c>
      <c r="B55" s="235" t="s">
        <v>439</v>
      </c>
      <c r="C55" s="195"/>
      <c r="D55" s="283">
        <v>54226</v>
      </c>
      <c r="E55" s="295"/>
      <c r="F55" s="283"/>
      <c r="G55" s="195"/>
      <c r="H55" s="187"/>
    </row>
    <row r="56" spans="1:8" ht="15" customHeight="1" x14ac:dyDescent="0.3">
      <c r="A56" s="205" t="s">
        <v>440</v>
      </c>
      <c r="B56" s="233" t="s">
        <v>441</v>
      </c>
      <c r="C56" s="197"/>
      <c r="D56" s="283">
        <v>12594</v>
      </c>
      <c r="E56" s="296"/>
      <c r="F56" s="283"/>
      <c r="G56" s="197"/>
      <c r="H56" s="187"/>
    </row>
    <row r="57" spans="1:8" ht="15" customHeight="1" x14ac:dyDescent="0.3">
      <c r="A57" s="207" t="s">
        <v>35</v>
      </c>
      <c r="B57" s="232" t="s">
        <v>57</v>
      </c>
      <c r="C57" s="206"/>
      <c r="D57" s="297">
        <f>D58</f>
        <v>1094163</v>
      </c>
      <c r="E57" s="297"/>
      <c r="F57" s="297">
        <f>D57</f>
        <v>1094163</v>
      </c>
      <c r="G57" s="206" t="s">
        <v>66</v>
      </c>
      <c r="H57" s="206" t="s">
        <v>33</v>
      </c>
    </row>
    <row r="58" spans="1:8" ht="15" customHeight="1" x14ac:dyDescent="0.3">
      <c r="A58" s="205" t="s">
        <v>442</v>
      </c>
      <c r="B58" s="233" t="s">
        <v>443</v>
      </c>
      <c r="C58" s="195"/>
      <c r="D58" s="283">
        <v>1094163</v>
      </c>
      <c r="E58" s="295"/>
      <c r="F58" s="283"/>
      <c r="G58" s="195"/>
      <c r="H58" s="187"/>
    </row>
    <row r="59" spans="1:8" ht="15" customHeight="1" x14ac:dyDescent="0.3">
      <c r="A59" s="204" t="s">
        <v>36</v>
      </c>
      <c r="B59" s="232" t="s">
        <v>58</v>
      </c>
      <c r="C59" s="193"/>
      <c r="D59" s="297">
        <f>D60</f>
        <v>102456</v>
      </c>
      <c r="E59" s="297"/>
      <c r="F59" s="297">
        <f>D59</f>
        <v>102456</v>
      </c>
      <c r="G59" s="193" t="s">
        <v>68</v>
      </c>
      <c r="H59" s="193" t="s">
        <v>33</v>
      </c>
    </row>
    <row r="60" spans="1:8" ht="15" customHeight="1" x14ac:dyDescent="0.3">
      <c r="A60" s="205" t="s">
        <v>444</v>
      </c>
      <c r="B60" s="233" t="s">
        <v>445</v>
      </c>
      <c r="C60" s="195"/>
      <c r="D60" s="283">
        <v>102456</v>
      </c>
      <c r="E60" s="298"/>
      <c r="F60" s="283"/>
      <c r="G60" s="195"/>
      <c r="H60" s="187"/>
    </row>
    <row r="61" spans="1:8" ht="15" customHeight="1" x14ac:dyDescent="0.3">
      <c r="A61" s="204" t="s">
        <v>114</v>
      </c>
      <c r="B61" s="232" t="s">
        <v>446</v>
      </c>
      <c r="C61" s="193"/>
      <c r="D61" s="285">
        <f>SUM(D62:D64)</f>
        <v>51029</v>
      </c>
      <c r="E61" s="294"/>
      <c r="F61" s="294">
        <f>D61</f>
        <v>51029</v>
      </c>
      <c r="G61" s="193" t="s">
        <v>399</v>
      </c>
      <c r="H61" s="192" t="s">
        <v>33</v>
      </c>
    </row>
    <row r="62" spans="1:8" ht="28.5" customHeight="1" x14ac:dyDescent="0.3">
      <c r="A62" s="205" t="s">
        <v>447</v>
      </c>
      <c r="B62" s="233" t="s">
        <v>448</v>
      </c>
      <c r="C62" s="195"/>
      <c r="D62" s="283">
        <v>31115</v>
      </c>
      <c r="E62" s="298"/>
      <c r="F62" s="298"/>
      <c r="G62" s="195"/>
      <c r="H62" s="195"/>
    </row>
    <row r="63" spans="1:8" ht="15" customHeight="1" x14ac:dyDescent="0.3">
      <c r="A63" s="205" t="s">
        <v>449</v>
      </c>
      <c r="B63" s="233" t="s">
        <v>450</v>
      </c>
      <c r="C63" s="195"/>
      <c r="D63" s="283">
        <v>9957</v>
      </c>
      <c r="E63" s="298"/>
      <c r="F63" s="298"/>
      <c r="G63" s="195"/>
      <c r="H63" s="195"/>
    </row>
    <row r="64" spans="1:8" ht="15" customHeight="1" x14ac:dyDescent="0.3">
      <c r="A64" s="205" t="s">
        <v>451</v>
      </c>
      <c r="B64" s="233" t="s">
        <v>452</v>
      </c>
      <c r="C64" s="195"/>
      <c r="D64" s="283">
        <v>9957</v>
      </c>
      <c r="E64" s="298"/>
      <c r="F64" s="298"/>
      <c r="G64" s="195"/>
      <c r="H64" s="195"/>
    </row>
    <row r="65" spans="1:8" s="248" customFormat="1" ht="15" customHeight="1" x14ac:dyDescent="0.3">
      <c r="A65" s="245"/>
      <c r="B65" s="249" t="s">
        <v>39</v>
      </c>
      <c r="C65" s="229"/>
      <c r="D65" s="291"/>
      <c r="E65" s="291"/>
      <c r="F65" s="291"/>
      <c r="G65" s="247"/>
      <c r="H65" s="247"/>
    </row>
    <row r="66" spans="1:8" ht="27.75" customHeight="1" x14ac:dyDescent="0.3">
      <c r="A66" s="188" t="s">
        <v>61</v>
      </c>
      <c r="B66" s="234" t="s">
        <v>453</v>
      </c>
      <c r="C66" s="241"/>
      <c r="D66" s="299">
        <f>D61+D59+D57+D53+D48</f>
        <v>1854724</v>
      </c>
      <c r="E66" s="286"/>
      <c r="F66" s="285">
        <f>D66</f>
        <v>1854724</v>
      </c>
      <c r="G66" s="208" t="s">
        <v>454</v>
      </c>
      <c r="H66" s="208" t="s">
        <v>33</v>
      </c>
    </row>
    <row r="67" spans="1:8" ht="15" customHeight="1" x14ac:dyDescent="0.3">
      <c r="A67" s="75" t="s">
        <v>37</v>
      </c>
      <c r="B67" s="242" t="s">
        <v>455</v>
      </c>
      <c r="C67" s="243"/>
      <c r="D67" s="300">
        <v>1470084</v>
      </c>
      <c r="E67" s="287"/>
      <c r="F67" s="300"/>
      <c r="G67" s="187"/>
      <c r="H67" s="187"/>
    </row>
    <row r="68" spans="1:8" ht="15" customHeight="1" x14ac:dyDescent="0.3">
      <c r="A68" s="75" t="s">
        <v>38</v>
      </c>
      <c r="B68" s="235" t="s">
        <v>456</v>
      </c>
      <c r="C68" s="195"/>
      <c r="D68" s="298">
        <v>149398</v>
      </c>
      <c r="E68" s="287"/>
      <c r="F68" s="298"/>
      <c r="G68" s="187"/>
      <c r="H68" s="187"/>
    </row>
    <row r="69" spans="1:8" ht="15" customHeight="1" x14ac:dyDescent="0.3">
      <c r="A69" s="75" t="s">
        <v>42</v>
      </c>
      <c r="B69" s="235" t="s">
        <v>457</v>
      </c>
      <c r="C69" s="195"/>
      <c r="D69" s="298">
        <v>151323</v>
      </c>
      <c r="E69" s="287"/>
      <c r="F69" s="298"/>
      <c r="G69" s="187"/>
      <c r="H69" s="187"/>
    </row>
    <row r="70" spans="1:8" ht="15" customHeight="1" x14ac:dyDescent="0.3">
      <c r="A70" s="75" t="s">
        <v>43</v>
      </c>
      <c r="B70" s="235" t="s">
        <v>458</v>
      </c>
      <c r="C70" s="195"/>
      <c r="D70" s="298">
        <v>219721</v>
      </c>
      <c r="E70" s="287"/>
      <c r="F70" s="298"/>
      <c r="G70" s="187"/>
      <c r="H70" s="187"/>
    </row>
    <row r="71" spans="1:8" ht="15" customHeight="1" x14ac:dyDescent="0.3">
      <c r="A71" s="75" t="s">
        <v>459</v>
      </c>
      <c r="B71" s="235" t="s">
        <v>460</v>
      </c>
      <c r="C71" s="195"/>
      <c r="D71" s="298">
        <v>268595</v>
      </c>
      <c r="E71" s="287"/>
      <c r="F71" s="298"/>
      <c r="G71" s="187"/>
      <c r="H71" s="187"/>
    </row>
    <row r="72" spans="1:8" ht="15" customHeight="1" x14ac:dyDescent="0.3">
      <c r="A72" s="75" t="s">
        <v>461</v>
      </c>
      <c r="B72" s="235" t="s">
        <v>462</v>
      </c>
      <c r="C72" s="195"/>
      <c r="D72" s="298">
        <v>402994</v>
      </c>
      <c r="E72" s="287"/>
      <c r="F72" s="298"/>
      <c r="G72" s="187"/>
      <c r="H72" s="187"/>
    </row>
    <row r="73" spans="1:8" ht="28.5" customHeight="1" x14ac:dyDescent="0.3">
      <c r="A73" s="188" t="s">
        <v>62</v>
      </c>
      <c r="B73" s="234" t="s">
        <v>463</v>
      </c>
      <c r="C73" s="209"/>
      <c r="D73" s="549">
        <v>100743</v>
      </c>
      <c r="E73" s="286"/>
      <c r="F73" s="549">
        <f>D73</f>
        <v>100743</v>
      </c>
      <c r="G73" s="208" t="s">
        <v>67</v>
      </c>
      <c r="H73" s="208" t="s">
        <v>33</v>
      </c>
    </row>
    <row r="74" spans="1:8" ht="27" customHeight="1" x14ac:dyDescent="0.3">
      <c r="A74" s="188" t="s">
        <v>27</v>
      </c>
      <c r="B74" s="234" t="s">
        <v>464</v>
      </c>
      <c r="C74" s="210"/>
      <c r="D74" s="301">
        <v>98665</v>
      </c>
      <c r="E74" s="286"/>
      <c r="F74" s="286">
        <f>D74</f>
        <v>98665</v>
      </c>
      <c r="G74" s="208" t="s">
        <v>21</v>
      </c>
      <c r="H74" s="208" t="s">
        <v>33</v>
      </c>
    </row>
    <row r="75" spans="1:8" s="248" customFormat="1" ht="15" customHeight="1" x14ac:dyDescent="0.3">
      <c r="A75" s="250"/>
      <c r="B75" s="251" t="s">
        <v>53</v>
      </c>
      <c r="C75" s="229"/>
      <c r="D75" s="302"/>
      <c r="E75" s="302"/>
      <c r="F75" s="302"/>
      <c r="G75" s="229"/>
      <c r="H75" s="229"/>
    </row>
    <row r="76" spans="1:8" s="244" customFormat="1" ht="15" customHeight="1" x14ac:dyDescent="0.25">
      <c r="A76" s="205"/>
      <c r="B76" s="234" t="s">
        <v>465</v>
      </c>
      <c r="C76" s="195"/>
      <c r="D76" s="298"/>
      <c r="E76" s="298"/>
      <c r="F76" s="298"/>
      <c r="G76" s="195"/>
      <c r="H76" s="195"/>
    </row>
    <row r="77" spans="1:8" s="244" customFormat="1" ht="15" customHeight="1" x14ac:dyDescent="0.25">
      <c r="A77" s="204" t="s">
        <v>419</v>
      </c>
      <c r="B77" s="230" t="s">
        <v>487</v>
      </c>
      <c r="C77" s="193"/>
      <c r="D77" s="285">
        <v>250806</v>
      </c>
      <c r="E77" s="297"/>
      <c r="F77" s="285">
        <f>D77</f>
        <v>250806</v>
      </c>
      <c r="G77" s="193" t="s">
        <v>22</v>
      </c>
      <c r="H77" s="192" t="s">
        <v>33</v>
      </c>
    </row>
    <row r="78" spans="1:8" s="244" customFormat="1" ht="15" customHeight="1" x14ac:dyDescent="0.25">
      <c r="A78" s="205"/>
      <c r="B78" s="234" t="s">
        <v>65</v>
      </c>
      <c r="C78" s="195"/>
      <c r="D78" s="285"/>
      <c r="E78" s="295"/>
      <c r="F78" s="285"/>
      <c r="G78" s="195"/>
      <c r="H78" s="195"/>
    </row>
    <row r="79" spans="1:8" ht="18" customHeight="1" x14ac:dyDescent="0.3">
      <c r="A79" s="204" t="s">
        <v>421</v>
      </c>
      <c r="B79" s="234" t="s">
        <v>466</v>
      </c>
      <c r="C79" s="193"/>
      <c r="D79" s="285">
        <v>1309800</v>
      </c>
      <c r="E79" s="297"/>
      <c r="F79" s="285">
        <f>D79</f>
        <v>1309800</v>
      </c>
      <c r="G79" s="193" t="s">
        <v>21</v>
      </c>
      <c r="H79" s="192" t="s">
        <v>33</v>
      </c>
    </row>
    <row r="80" spans="1:8" ht="30" customHeight="1" x14ac:dyDescent="0.3">
      <c r="A80" s="75"/>
      <c r="B80" s="230" t="s">
        <v>467</v>
      </c>
      <c r="C80" s="195"/>
      <c r="D80" s="294">
        <f>D48+D53+D57+D59+D61+D66+D73+D74+D77+D79</f>
        <v>5469462</v>
      </c>
      <c r="E80" s="287"/>
      <c r="F80" s="286">
        <f>D80</f>
        <v>5469462</v>
      </c>
      <c r="G80" s="187"/>
      <c r="H80" s="187"/>
    </row>
    <row r="81" spans="1:8" x14ac:dyDescent="0.3">
      <c r="A81" s="550"/>
      <c r="B81" s="551" t="s">
        <v>483</v>
      </c>
      <c r="C81" s="195"/>
      <c r="D81" s="294">
        <f>D45+D80</f>
        <v>6339141</v>
      </c>
      <c r="E81" s="298"/>
      <c r="F81" s="298">
        <f>D81</f>
        <v>6339141</v>
      </c>
      <c r="G81" s="195"/>
      <c r="H81" s="195"/>
    </row>
    <row r="82" spans="1:8" x14ac:dyDescent="0.3">
      <c r="A82" s="212" t="s">
        <v>248</v>
      </c>
      <c r="B82" s="224" t="s">
        <v>75</v>
      </c>
      <c r="C82" s="220"/>
      <c r="D82" s="220"/>
      <c r="E82" s="220"/>
      <c r="F82" s="220"/>
      <c r="G82" s="220"/>
      <c r="H82" s="220"/>
    </row>
    <row r="83" spans="1:8" ht="23" x14ac:dyDescent="0.3">
      <c r="A83" s="70" t="s">
        <v>247</v>
      </c>
      <c r="B83" s="65" t="s">
        <v>470</v>
      </c>
      <c r="C83" s="303">
        <v>13000000</v>
      </c>
      <c r="D83" s="303"/>
      <c r="E83" s="303"/>
      <c r="F83" s="303">
        <f>C83+D83+E83</f>
        <v>13000000</v>
      </c>
      <c r="G83" s="104" t="s">
        <v>485</v>
      </c>
      <c r="H83" s="70" t="s">
        <v>75</v>
      </c>
    </row>
    <row r="84" spans="1:8" ht="23" x14ac:dyDescent="0.3">
      <c r="A84" s="70" t="s">
        <v>248</v>
      </c>
      <c r="B84" s="65" t="s">
        <v>471</v>
      </c>
      <c r="C84" s="303">
        <v>3300000</v>
      </c>
      <c r="D84" s="303"/>
      <c r="E84" s="303"/>
      <c r="F84" s="303">
        <f t="shared" ref="F84:F100" si="0">C84+D84+E84</f>
        <v>3300000</v>
      </c>
      <c r="G84" s="104" t="s">
        <v>26</v>
      </c>
      <c r="H84" s="70" t="s">
        <v>75</v>
      </c>
    </row>
    <row r="85" spans="1:8" ht="23" x14ac:dyDescent="0.3">
      <c r="A85" s="70" t="s">
        <v>249</v>
      </c>
      <c r="B85" s="225" t="s">
        <v>472</v>
      </c>
      <c r="C85" s="303">
        <v>1228990</v>
      </c>
      <c r="D85" s="303"/>
      <c r="E85" s="303"/>
      <c r="F85" s="303">
        <f t="shared" si="0"/>
        <v>1228990</v>
      </c>
      <c r="G85" s="104" t="s">
        <v>26</v>
      </c>
      <c r="H85" s="70" t="s">
        <v>75</v>
      </c>
    </row>
    <row r="86" spans="1:8" ht="23" x14ac:dyDescent="0.3">
      <c r="A86" s="70" t="s">
        <v>171</v>
      </c>
      <c r="B86" s="225" t="s">
        <v>473</v>
      </c>
      <c r="C86" s="303">
        <v>1662670</v>
      </c>
      <c r="D86" s="303"/>
      <c r="E86" s="303"/>
      <c r="F86" s="303">
        <f t="shared" si="0"/>
        <v>1662670</v>
      </c>
      <c r="G86" s="104" t="s">
        <v>26</v>
      </c>
      <c r="H86" s="70" t="s">
        <v>75</v>
      </c>
    </row>
    <row r="87" spans="1:8" ht="23" x14ac:dyDescent="0.3">
      <c r="A87" s="70" t="s">
        <v>174</v>
      </c>
      <c r="B87" s="65" t="s">
        <v>474</v>
      </c>
      <c r="C87" s="303"/>
      <c r="D87" s="303">
        <v>100000</v>
      </c>
      <c r="E87" s="303"/>
      <c r="F87" s="303">
        <f t="shared" si="0"/>
        <v>100000</v>
      </c>
      <c r="G87" s="104" t="s">
        <v>26</v>
      </c>
      <c r="H87" s="70" t="s">
        <v>75</v>
      </c>
    </row>
    <row r="88" spans="1:8" ht="23" x14ac:dyDescent="0.3">
      <c r="A88" s="70" t="s">
        <v>190</v>
      </c>
      <c r="B88" s="65" t="s">
        <v>475</v>
      </c>
      <c r="C88" s="303"/>
      <c r="D88" s="303">
        <v>200000</v>
      </c>
      <c r="E88" s="303"/>
      <c r="F88" s="303">
        <f t="shared" si="0"/>
        <v>200000</v>
      </c>
      <c r="G88" s="104" t="s">
        <v>26</v>
      </c>
      <c r="H88" s="70" t="s">
        <v>75</v>
      </c>
    </row>
    <row r="89" spans="1:8" ht="23" x14ac:dyDescent="0.3">
      <c r="A89" s="70" t="s">
        <v>191</v>
      </c>
      <c r="B89" s="65" t="s">
        <v>250</v>
      </c>
      <c r="C89" s="303"/>
      <c r="D89" s="303">
        <v>2050000</v>
      </c>
      <c r="E89" s="303"/>
      <c r="F89" s="303">
        <f t="shared" si="0"/>
        <v>2050000</v>
      </c>
      <c r="G89" s="104" t="s">
        <v>26</v>
      </c>
      <c r="H89" s="70" t="s">
        <v>75</v>
      </c>
    </row>
    <row r="90" spans="1:8" ht="23" x14ac:dyDescent="0.3">
      <c r="A90" s="70" t="s">
        <v>192</v>
      </c>
      <c r="B90" s="65" t="s">
        <v>251</v>
      </c>
      <c r="C90" s="303"/>
      <c r="D90" s="303">
        <v>1800000</v>
      </c>
      <c r="E90" s="303"/>
      <c r="F90" s="303">
        <f t="shared" si="0"/>
        <v>1800000</v>
      </c>
      <c r="G90" s="104" t="s">
        <v>26</v>
      </c>
      <c r="H90" s="70" t="s">
        <v>75</v>
      </c>
    </row>
    <row r="91" spans="1:8" ht="23" x14ac:dyDescent="0.3">
      <c r="A91" s="70" t="s">
        <v>193</v>
      </c>
      <c r="B91" s="65" t="s">
        <v>252</v>
      </c>
      <c r="C91" s="303"/>
      <c r="D91" s="303">
        <v>4000000</v>
      </c>
      <c r="E91" s="303"/>
      <c r="F91" s="303">
        <f t="shared" si="0"/>
        <v>4000000</v>
      </c>
      <c r="G91" s="104" t="s">
        <v>26</v>
      </c>
      <c r="H91" s="70" t="s">
        <v>75</v>
      </c>
    </row>
    <row r="92" spans="1:8" ht="23" x14ac:dyDescent="0.3">
      <c r="A92" s="70" t="s">
        <v>253</v>
      </c>
      <c r="B92" s="65" t="s">
        <v>476</v>
      </c>
      <c r="C92" s="303"/>
      <c r="D92" s="303">
        <v>245000</v>
      </c>
      <c r="E92" s="303"/>
      <c r="F92" s="303">
        <f t="shared" si="0"/>
        <v>245000</v>
      </c>
      <c r="G92" s="104" t="s">
        <v>26</v>
      </c>
      <c r="H92" s="70" t="s">
        <v>75</v>
      </c>
    </row>
    <row r="93" spans="1:8" ht="23" x14ac:dyDescent="0.3">
      <c r="A93" s="70">
        <v>12</v>
      </c>
      <c r="B93" s="65" t="s">
        <v>477</v>
      </c>
      <c r="C93" s="303"/>
      <c r="D93" s="303">
        <v>750000</v>
      </c>
      <c r="E93" s="303"/>
      <c r="F93" s="303">
        <f t="shared" si="0"/>
        <v>750000</v>
      </c>
      <c r="G93" s="104" t="s">
        <v>22</v>
      </c>
      <c r="H93" s="70" t="s">
        <v>75</v>
      </c>
    </row>
    <row r="94" spans="1:8" ht="23" x14ac:dyDescent="0.3">
      <c r="A94" s="70">
        <v>13</v>
      </c>
      <c r="B94" s="65" t="s">
        <v>478</v>
      </c>
      <c r="C94" s="303"/>
      <c r="D94" s="303">
        <v>340000</v>
      </c>
      <c r="E94" s="303"/>
      <c r="F94" s="303">
        <f t="shared" si="0"/>
        <v>340000</v>
      </c>
      <c r="G94" s="104" t="s">
        <v>485</v>
      </c>
      <c r="H94" s="70" t="s">
        <v>75</v>
      </c>
    </row>
    <row r="95" spans="1:8" ht="23" x14ac:dyDescent="0.3">
      <c r="A95" s="70">
        <v>14</v>
      </c>
      <c r="B95" s="65" t="s">
        <v>479</v>
      </c>
      <c r="C95" s="303"/>
      <c r="D95" s="303">
        <v>180000</v>
      </c>
      <c r="E95" s="303"/>
      <c r="F95" s="303">
        <f t="shared" si="0"/>
        <v>180000</v>
      </c>
      <c r="G95" s="104" t="s">
        <v>22</v>
      </c>
      <c r="H95" s="70" t="s">
        <v>75</v>
      </c>
    </row>
    <row r="96" spans="1:8" ht="23" x14ac:dyDescent="0.3">
      <c r="A96" s="70">
        <v>15</v>
      </c>
      <c r="B96" s="65" t="s">
        <v>480</v>
      </c>
      <c r="C96" s="303"/>
      <c r="D96" s="303">
        <v>258000</v>
      </c>
      <c r="E96" s="303"/>
      <c r="F96" s="303">
        <f t="shared" si="0"/>
        <v>258000</v>
      </c>
      <c r="G96" s="104" t="s">
        <v>22</v>
      </c>
      <c r="H96" s="70" t="s">
        <v>75</v>
      </c>
    </row>
    <row r="97" spans="1:8" ht="23" x14ac:dyDescent="0.3">
      <c r="A97" s="70">
        <v>16</v>
      </c>
      <c r="B97" s="65" t="s">
        <v>481</v>
      </c>
      <c r="C97" s="303"/>
      <c r="D97" s="303">
        <v>159000</v>
      </c>
      <c r="E97" s="303"/>
      <c r="F97" s="303">
        <f t="shared" si="0"/>
        <v>159000</v>
      </c>
      <c r="G97" s="104" t="s">
        <v>22</v>
      </c>
      <c r="H97" s="70" t="s">
        <v>75</v>
      </c>
    </row>
    <row r="98" spans="1:8" ht="23" x14ac:dyDescent="0.3">
      <c r="A98" s="70">
        <v>17</v>
      </c>
      <c r="B98" s="65" t="s">
        <v>482</v>
      </c>
      <c r="C98" s="303"/>
      <c r="D98" s="303">
        <v>165865</v>
      </c>
      <c r="E98" s="303"/>
      <c r="F98" s="303">
        <f t="shared" si="0"/>
        <v>165865</v>
      </c>
      <c r="G98" s="104" t="s">
        <v>22</v>
      </c>
      <c r="H98" s="70" t="s">
        <v>75</v>
      </c>
    </row>
    <row r="99" spans="1:8" ht="23" x14ac:dyDescent="0.3">
      <c r="A99" s="70">
        <v>18</v>
      </c>
      <c r="B99" s="65" t="s">
        <v>255</v>
      </c>
      <c r="C99" s="303"/>
      <c r="D99" s="303">
        <v>5800000</v>
      </c>
      <c r="E99" s="303"/>
      <c r="F99" s="303">
        <f t="shared" si="0"/>
        <v>5800000</v>
      </c>
      <c r="G99" s="104" t="s">
        <v>26</v>
      </c>
      <c r="H99" s="70" t="s">
        <v>75</v>
      </c>
    </row>
    <row r="100" spans="1:8" ht="23" x14ac:dyDescent="0.3">
      <c r="A100" s="70">
        <v>19</v>
      </c>
      <c r="B100" s="65" t="s">
        <v>257</v>
      </c>
      <c r="C100" s="303"/>
      <c r="D100" s="303">
        <v>300000</v>
      </c>
      <c r="E100" s="303"/>
      <c r="F100" s="303">
        <f t="shared" si="0"/>
        <v>300000</v>
      </c>
      <c r="G100" s="104" t="s">
        <v>486</v>
      </c>
      <c r="H100" s="70" t="s">
        <v>75</v>
      </c>
    </row>
    <row r="101" spans="1:8" x14ac:dyDescent="0.3">
      <c r="A101" s="183"/>
      <c r="B101" s="184" t="s">
        <v>258</v>
      </c>
      <c r="C101" s="304">
        <f>SUM(C83:C100)</f>
        <v>19191660</v>
      </c>
      <c r="D101" s="304">
        <f>SUM(D83:D100)</f>
        <v>16347865</v>
      </c>
      <c r="E101" s="304"/>
      <c r="F101" s="304">
        <f>SUM(F83:F100)</f>
        <v>35539525</v>
      </c>
      <c r="G101" s="185"/>
      <c r="H101" s="185"/>
    </row>
    <row r="102" spans="1:8" x14ac:dyDescent="0.3">
      <c r="A102" s="213" t="s">
        <v>249</v>
      </c>
      <c r="B102" s="214" t="s">
        <v>108</v>
      </c>
      <c r="C102" s="215"/>
      <c r="D102" s="215"/>
      <c r="E102" s="215"/>
      <c r="F102" s="215"/>
      <c r="G102" s="216"/>
      <c r="H102" s="216"/>
    </row>
    <row r="103" spans="1:8" x14ac:dyDescent="0.3">
      <c r="A103" s="180" t="s">
        <v>247</v>
      </c>
      <c r="B103" s="74" t="s">
        <v>44</v>
      </c>
      <c r="C103" s="229"/>
      <c r="D103" s="229"/>
      <c r="E103" s="229"/>
      <c r="F103" s="22"/>
      <c r="G103" s="179"/>
      <c r="H103" s="179"/>
    </row>
    <row r="104" spans="1:8" x14ac:dyDescent="0.3">
      <c r="A104" s="180"/>
      <c r="B104" s="65"/>
      <c r="C104" s="229"/>
      <c r="D104" s="70"/>
      <c r="E104" s="229"/>
      <c r="F104" s="70"/>
      <c r="G104" s="208"/>
      <c r="H104" s="208"/>
    </row>
    <row r="105" spans="1:8" ht="23" x14ac:dyDescent="0.3">
      <c r="A105" s="180" t="s">
        <v>60</v>
      </c>
      <c r="B105" s="65" t="s">
        <v>110</v>
      </c>
      <c r="C105" s="229"/>
      <c r="D105" s="305">
        <v>150000</v>
      </c>
      <c r="E105" s="302"/>
      <c r="F105" s="305">
        <v>150000</v>
      </c>
      <c r="G105" s="70" t="s">
        <v>41</v>
      </c>
      <c r="H105" s="70" t="s">
        <v>109</v>
      </c>
    </row>
    <row r="106" spans="1:8" x14ac:dyDescent="0.3">
      <c r="A106" s="180" t="s">
        <v>34</v>
      </c>
      <c r="B106" s="65" t="s">
        <v>111</v>
      </c>
      <c r="C106" s="229"/>
      <c r="D106" s="305">
        <v>60000</v>
      </c>
      <c r="E106" s="302"/>
      <c r="F106" s="305">
        <v>60000</v>
      </c>
      <c r="G106" s="70" t="s">
        <v>41</v>
      </c>
      <c r="H106" s="70" t="s">
        <v>468</v>
      </c>
    </row>
    <row r="107" spans="1:8" ht="23" x14ac:dyDescent="0.3">
      <c r="A107" s="180" t="s">
        <v>35</v>
      </c>
      <c r="B107" s="65" t="s">
        <v>112</v>
      </c>
      <c r="C107" s="229"/>
      <c r="D107" s="305">
        <v>30000</v>
      </c>
      <c r="E107" s="302"/>
      <c r="F107" s="305">
        <v>30000</v>
      </c>
      <c r="G107" s="70" t="s">
        <v>41</v>
      </c>
      <c r="H107" s="70" t="s">
        <v>109</v>
      </c>
    </row>
    <row r="108" spans="1:8" ht="23" x14ac:dyDescent="0.3">
      <c r="A108" s="180" t="s">
        <v>36</v>
      </c>
      <c r="B108" s="65" t="s">
        <v>113</v>
      </c>
      <c r="C108" s="229"/>
      <c r="D108" s="305">
        <v>20000</v>
      </c>
      <c r="E108" s="302"/>
      <c r="F108" s="305">
        <v>20000</v>
      </c>
      <c r="G108" s="70" t="s">
        <v>41</v>
      </c>
      <c r="H108" s="70" t="s">
        <v>109</v>
      </c>
    </row>
    <row r="109" spans="1:8" ht="23" x14ac:dyDescent="0.3">
      <c r="A109" s="180" t="s">
        <v>114</v>
      </c>
      <c r="B109" s="65" t="s">
        <v>115</v>
      </c>
      <c r="C109" s="229"/>
      <c r="D109" s="305">
        <v>20000</v>
      </c>
      <c r="E109" s="302"/>
      <c r="F109" s="305">
        <v>20000</v>
      </c>
      <c r="G109" s="70" t="s">
        <v>41</v>
      </c>
      <c r="H109" s="70" t="s">
        <v>109</v>
      </c>
    </row>
    <row r="110" spans="1:8" x14ac:dyDescent="0.3">
      <c r="A110" s="180" t="s">
        <v>248</v>
      </c>
      <c r="B110" s="74" t="s">
        <v>116</v>
      </c>
      <c r="C110" s="229"/>
      <c r="D110" s="306"/>
      <c r="E110" s="302"/>
      <c r="F110" s="306"/>
      <c r="G110" s="70"/>
      <c r="H110" s="70"/>
    </row>
    <row r="111" spans="1:8" ht="23" x14ac:dyDescent="0.3">
      <c r="A111" s="180" t="s">
        <v>37</v>
      </c>
      <c r="B111" s="65" t="s">
        <v>117</v>
      </c>
      <c r="C111" s="229"/>
      <c r="D111" s="305">
        <v>30000</v>
      </c>
      <c r="E111" s="302"/>
      <c r="F111" s="305">
        <v>30000</v>
      </c>
      <c r="G111" s="70" t="s">
        <v>41</v>
      </c>
      <c r="H111" s="70" t="s">
        <v>109</v>
      </c>
    </row>
    <row r="112" spans="1:8" ht="23" x14ac:dyDescent="0.3">
      <c r="A112" s="180" t="s">
        <v>38</v>
      </c>
      <c r="B112" s="65" t="s">
        <v>118</v>
      </c>
      <c r="C112" s="229"/>
      <c r="D112" s="305">
        <v>20000</v>
      </c>
      <c r="E112" s="302"/>
      <c r="F112" s="305">
        <v>20000</v>
      </c>
      <c r="G112" s="70" t="s">
        <v>41</v>
      </c>
      <c r="H112" s="70" t="s">
        <v>109</v>
      </c>
    </row>
    <row r="113" spans="1:8" ht="23" x14ac:dyDescent="0.3">
      <c r="A113" s="180" t="s">
        <v>42</v>
      </c>
      <c r="B113" s="65" t="s">
        <v>115</v>
      </c>
      <c r="C113" s="229"/>
      <c r="D113" s="305">
        <v>20000</v>
      </c>
      <c r="E113" s="302"/>
      <c r="F113" s="305">
        <v>20000</v>
      </c>
      <c r="G113" s="70" t="s">
        <v>41</v>
      </c>
      <c r="H113" s="70" t="s">
        <v>109</v>
      </c>
    </row>
    <row r="114" spans="1:8" x14ac:dyDescent="0.3">
      <c r="A114" s="181" t="s">
        <v>249</v>
      </c>
      <c r="B114" s="74" t="s">
        <v>40</v>
      </c>
      <c r="C114" s="229"/>
      <c r="D114" s="305"/>
      <c r="E114" s="302"/>
      <c r="F114" s="305"/>
      <c r="G114" s="70"/>
      <c r="H114" s="546"/>
    </row>
    <row r="115" spans="1:8" ht="23" x14ac:dyDescent="0.3">
      <c r="A115" s="181" t="s">
        <v>45</v>
      </c>
      <c r="B115" s="65" t="s">
        <v>119</v>
      </c>
      <c r="C115" s="229"/>
      <c r="D115" s="305">
        <v>30000</v>
      </c>
      <c r="E115" s="302"/>
      <c r="F115" s="305">
        <v>30000</v>
      </c>
      <c r="G115" s="70" t="s">
        <v>41</v>
      </c>
      <c r="H115" s="70" t="s">
        <v>109</v>
      </c>
    </row>
    <row r="116" spans="1:8" ht="23" x14ac:dyDescent="0.3">
      <c r="A116" s="181" t="s">
        <v>46</v>
      </c>
      <c r="B116" s="65" t="s">
        <v>469</v>
      </c>
      <c r="C116" s="229"/>
      <c r="D116" s="305">
        <v>20000</v>
      </c>
      <c r="E116" s="302"/>
      <c r="F116" s="305">
        <v>20000</v>
      </c>
      <c r="G116" s="70" t="s">
        <v>41</v>
      </c>
      <c r="H116" s="70" t="s">
        <v>109</v>
      </c>
    </row>
    <row r="117" spans="1:8" ht="23" x14ac:dyDescent="0.3">
      <c r="A117" s="181" t="s">
        <v>47</v>
      </c>
      <c r="B117" s="65" t="s">
        <v>120</v>
      </c>
      <c r="C117" s="229"/>
      <c r="D117" s="305">
        <v>60000</v>
      </c>
      <c r="E117" s="302"/>
      <c r="F117" s="305">
        <v>60000</v>
      </c>
      <c r="G117" s="70" t="s">
        <v>41</v>
      </c>
      <c r="H117" s="70" t="s">
        <v>109</v>
      </c>
    </row>
    <row r="118" spans="1:8" ht="23" x14ac:dyDescent="0.3">
      <c r="A118" s="181" t="s">
        <v>48</v>
      </c>
      <c r="B118" s="65" t="s">
        <v>121</v>
      </c>
      <c r="C118" s="229"/>
      <c r="D118" s="305">
        <v>150000</v>
      </c>
      <c r="E118" s="302"/>
      <c r="F118" s="305">
        <v>150000</v>
      </c>
      <c r="G118" s="70" t="s">
        <v>41</v>
      </c>
      <c r="H118" s="70" t="s">
        <v>109</v>
      </c>
    </row>
    <row r="119" spans="1:8" x14ac:dyDescent="0.3">
      <c r="A119" s="180" t="s">
        <v>170</v>
      </c>
      <c r="B119" s="74" t="s">
        <v>488</v>
      </c>
      <c r="C119" s="229"/>
      <c r="D119" s="305"/>
      <c r="E119" s="302"/>
      <c r="F119" s="305"/>
      <c r="G119" s="70"/>
      <c r="H119" s="70"/>
    </row>
    <row r="120" spans="1:8" ht="23" x14ac:dyDescent="0.3">
      <c r="A120" s="180" t="s">
        <v>122</v>
      </c>
      <c r="B120" s="65" t="s">
        <v>111</v>
      </c>
      <c r="C120" s="229"/>
      <c r="D120" s="305">
        <v>40000</v>
      </c>
      <c r="E120" s="302"/>
      <c r="F120" s="305">
        <v>40</v>
      </c>
      <c r="G120" s="305">
        <v>40000</v>
      </c>
      <c r="H120" s="70" t="s">
        <v>109</v>
      </c>
    </row>
    <row r="121" spans="1:8" ht="23" x14ac:dyDescent="0.3">
      <c r="A121" s="180" t="s">
        <v>123</v>
      </c>
      <c r="B121" s="65" t="s">
        <v>121</v>
      </c>
      <c r="C121" s="229"/>
      <c r="D121" s="305">
        <v>15000</v>
      </c>
      <c r="E121" s="302"/>
      <c r="F121" s="305">
        <v>150</v>
      </c>
      <c r="G121" s="305">
        <v>15000</v>
      </c>
      <c r="H121" s="70" t="s">
        <v>109</v>
      </c>
    </row>
    <row r="122" spans="1:8" x14ac:dyDescent="0.3">
      <c r="A122" s="552"/>
      <c r="B122" s="553" t="s">
        <v>484</v>
      </c>
      <c r="C122" s="554"/>
      <c r="D122" s="555">
        <f>D121+D120+D118+D117+D116+D115+D113+D112+D111+D109+D108+D107+D106+D105</f>
        <v>665000</v>
      </c>
      <c r="E122" s="555"/>
      <c r="F122" s="555">
        <f>F121+F120+F118+F117+F116+F115+F113+F112+F111+F109+F108+F107+F106+F105</f>
        <v>610190</v>
      </c>
      <c r="G122" s="208"/>
      <c r="H122" s="269"/>
    </row>
    <row r="123" spans="1:8" x14ac:dyDescent="0.3">
      <c r="A123" s="213" t="s">
        <v>170</v>
      </c>
      <c r="B123" s="214" t="s">
        <v>211</v>
      </c>
      <c r="C123" s="215"/>
      <c r="D123" s="215"/>
      <c r="E123" s="215"/>
      <c r="F123" s="215"/>
      <c r="G123" s="216"/>
      <c r="H123" s="216"/>
    </row>
    <row r="124" spans="1:8" ht="46" x14ac:dyDescent="0.3">
      <c r="A124" s="182">
        <v>1</v>
      </c>
      <c r="B124" s="544" t="s">
        <v>489</v>
      </c>
      <c r="C124" s="195"/>
      <c r="D124" s="195"/>
      <c r="E124" s="195"/>
      <c r="F124" s="136">
        <v>0</v>
      </c>
      <c r="G124" s="428" t="s">
        <v>41</v>
      </c>
      <c r="H124" s="429" t="s">
        <v>211</v>
      </c>
    </row>
    <row r="125" spans="1:8" ht="34.5" x14ac:dyDescent="0.3">
      <c r="A125" s="182">
        <v>2</v>
      </c>
      <c r="B125" s="544" t="s">
        <v>490</v>
      </c>
      <c r="C125" s="195"/>
      <c r="D125" s="195"/>
      <c r="E125" s="195"/>
      <c r="F125" s="136">
        <v>0</v>
      </c>
      <c r="G125" s="428" t="s">
        <v>41</v>
      </c>
      <c r="H125" s="429" t="s">
        <v>211</v>
      </c>
    </row>
    <row r="126" spans="1:8" ht="23" x14ac:dyDescent="0.3">
      <c r="A126" s="182">
        <v>3</v>
      </c>
      <c r="B126" s="544" t="s">
        <v>491</v>
      </c>
      <c r="C126" s="195"/>
      <c r="D126" s="195"/>
      <c r="E126" s="195"/>
      <c r="F126" s="136">
        <v>0</v>
      </c>
      <c r="G126" s="428" t="s">
        <v>41</v>
      </c>
      <c r="H126" s="429" t="s">
        <v>211</v>
      </c>
    </row>
    <row r="127" spans="1:8" ht="34.5" x14ac:dyDescent="0.3">
      <c r="A127" s="182">
        <v>4</v>
      </c>
      <c r="B127" s="544" t="s">
        <v>492</v>
      </c>
      <c r="C127" s="195"/>
      <c r="D127" s="195"/>
      <c r="E127" s="195"/>
      <c r="F127" s="136">
        <v>0</v>
      </c>
      <c r="G127" s="428" t="s">
        <v>41</v>
      </c>
      <c r="H127" s="429" t="s">
        <v>211</v>
      </c>
    </row>
    <row r="128" spans="1:8" ht="23" x14ac:dyDescent="0.3">
      <c r="A128" s="182">
        <v>5</v>
      </c>
      <c r="B128" s="544" t="s">
        <v>493</v>
      </c>
      <c r="C128" s="195"/>
      <c r="D128" s="195"/>
      <c r="E128" s="195"/>
      <c r="F128" s="136">
        <v>0</v>
      </c>
      <c r="G128" s="428" t="s">
        <v>41</v>
      </c>
      <c r="H128" s="429" t="s">
        <v>211</v>
      </c>
    </row>
    <row r="129" spans="1:8" ht="23" x14ac:dyDescent="0.3">
      <c r="A129" s="182">
        <v>6</v>
      </c>
      <c r="B129" s="544" t="s">
        <v>494</v>
      </c>
      <c r="C129" s="195"/>
      <c r="D129" s="195"/>
      <c r="E129" s="195"/>
      <c r="F129" s="136">
        <v>0</v>
      </c>
      <c r="G129" s="428" t="s">
        <v>41</v>
      </c>
      <c r="H129" s="429" t="s">
        <v>211</v>
      </c>
    </row>
    <row r="130" spans="1:8" ht="23" x14ac:dyDescent="0.3">
      <c r="A130" s="182">
        <v>7</v>
      </c>
      <c r="B130" s="544" t="s">
        <v>495</v>
      </c>
      <c r="C130" s="195"/>
      <c r="D130" s="195"/>
      <c r="E130" s="195"/>
      <c r="F130" s="136">
        <v>0</v>
      </c>
      <c r="G130" s="428" t="s">
        <v>41</v>
      </c>
      <c r="H130" s="429" t="s">
        <v>211</v>
      </c>
    </row>
    <row r="131" spans="1:8" ht="23" x14ac:dyDescent="0.3">
      <c r="A131" s="182">
        <v>8</v>
      </c>
      <c r="B131" s="544" t="s">
        <v>496</v>
      </c>
      <c r="C131" s="195"/>
      <c r="D131" s="195"/>
      <c r="E131" s="195"/>
      <c r="F131" s="136">
        <v>0</v>
      </c>
      <c r="G131" s="428" t="s">
        <v>41</v>
      </c>
      <c r="H131" s="429" t="s">
        <v>211</v>
      </c>
    </row>
    <row r="132" spans="1:8" ht="23" x14ac:dyDescent="0.3">
      <c r="A132" s="182">
        <v>9</v>
      </c>
      <c r="B132" s="544" t="s">
        <v>497</v>
      </c>
      <c r="C132" s="195"/>
      <c r="D132" s="195"/>
      <c r="E132" s="195"/>
      <c r="F132" s="136">
        <v>0</v>
      </c>
      <c r="G132" s="428" t="s">
        <v>41</v>
      </c>
      <c r="H132" s="429" t="s">
        <v>211</v>
      </c>
    </row>
    <row r="133" spans="1:8" ht="23" x14ac:dyDescent="0.3">
      <c r="A133" s="182">
        <v>10</v>
      </c>
      <c r="B133" s="545" t="s">
        <v>498</v>
      </c>
      <c r="C133" s="195"/>
      <c r="D133" s="195"/>
      <c r="E133" s="195"/>
      <c r="F133" s="136">
        <v>0</v>
      </c>
      <c r="G133" s="428" t="s">
        <v>41</v>
      </c>
      <c r="H133" s="429" t="s">
        <v>211</v>
      </c>
    </row>
    <row r="134" spans="1:8" ht="23" x14ac:dyDescent="0.3">
      <c r="A134" s="182">
        <v>11</v>
      </c>
      <c r="B134" s="544" t="s">
        <v>499</v>
      </c>
      <c r="C134" s="195"/>
      <c r="D134" s="195"/>
      <c r="E134" s="195"/>
      <c r="F134" s="136">
        <v>0</v>
      </c>
      <c r="G134" s="428" t="s">
        <v>41</v>
      </c>
      <c r="H134" s="429" t="s">
        <v>211</v>
      </c>
    </row>
    <row r="135" spans="1:8" ht="23" x14ac:dyDescent="0.3">
      <c r="A135" s="182">
        <v>12</v>
      </c>
      <c r="B135" s="544" t="s">
        <v>500</v>
      </c>
      <c r="C135" s="195"/>
      <c r="D135" s="195"/>
      <c r="E135" s="195"/>
      <c r="F135" s="136">
        <v>0</v>
      </c>
      <c r="G135" s="428" t="s">
        <v>41</v>
      </c>
      <c r="H135" s="429" t="s">
        <v>211</v>
      </c>
    </row>
    <row r="136" spans="1:8" ht="23" x14ac:dyDescent="0.3">
      <c r="A136" s="182">
        <v>13</v>
      </c>
      <c r="B136" s="544" t="s">
        <v>501</v>
      </c>
      <c r="C136" s="547"/>
      <c r="D136" s="547"/>
      <c r="E136" s="547"/>
      <c r="F136" s="136">
        <v>0</v>
      </c>
      <c r="G136" s="428" t="s">
        <v>41</v>
      </c>
      <c r="H136" s="384" t="s">
        <v>211</v>
      </c>
    </row>
    <row r="137" spans="1:8" ht="23" x14ac:dyDescent="0.3">
      <c r="A137" s="182">
        <v>14</v>
      </c>
      <c r="B137" s="544" t="s">
        <v>502</v>
      </c>
      <c r="C137" s="547"/>
      <c r="D137" s="547"/>
      <c r="E137" s="547"/>
      <c r="F137" s="136">
        <v>0</v>
      </c>
      <c r="G137" s="428" t="s">
        <v>41</v>
      </c>
      <c r="H137" s="429" t="s">
        <v>211</v>
      </c>
    </row>
    <row r="138" spans="1:8" ht="23" x14ac:dyDescent="0.3">
      <c r="A138" s="182">
        <v>15</v>
      </c>
      <c r="B138" s="544" t="s">
        <v>503</v>
      </c>
      <c r="C138" s="547"/>
      <c r="D138" s="547"/>
      <c r="E138" s="547"/>
      <c r="F138" s="136">
        <v>0</v>
      </c>
      <c r="G138" s="428" t="s">
        <v>41</v>
      </c>
      <c r="H138" s="429" t="s">
        <v>211</v>
      </c>
    </row>
    <row r="139" spans="1:8" ht="23" x14ac:dyDescent="0.3">
      <c r="A139" s="182">
        <v>16</v>
      </c>
      <c r="B139" s="544" t="s">
        <v>504</v>
      </c>
      <c r="C139" s="547"/>
      <c r="D139" s="547"/>
      <c r="E139" s="547"/>
      <c r="F139" s="136">
        <v>0</v>
      </c>
      <c r="G139" s="428" t="s">
        <v>41</v>
      </c>
      <c r="H139" s="429" t="s">
        <v>211</v>
      </c>
    </row>
    <row r="140" spans="1:8" ht="23" x14ac:dyDescent="0.3">
      <c r="A140" s="182">
        <v>17</v>
      </c>
      <c r="B140" s="544" t="s">
        <v>505</v>
      </c>
      <c r="C140" s="547"/>
      <c r="D140" s="547"/>
      <c r="E140" s="547"/>
      <c r="F140" s="136">
        <v>0</v>
      </c>
      <c r="G140" s="428" t="s">
        <v>41</v>
      </c>
      <c r="H140" s="429" t="s">
        <v>211</v>
      </c>
    </row>
    <row r="141" spans="1:8" ht="23" x14ac:dyDescent="0.3">
      <c r="A141" s="182">
        <v>18</v>
      </c>
      <c r="B141" s="544" t="s">
        <v>506</v>
      </c>
      <c r="C141" s="547"/>
      <c r="D141" s="547"/>
      <c r="E141" s="547"/>
      <c r="F141" s="136">
        <v>0</v>
      </c>
      <c r="G141" s="428" t="s">
        <v>41</v>
      </c>
      <c r="H141" s="429" t="s">
        <v>211</v>
      </c>
    </row>
    <row r="142" spans="1:8" ht="46" x14ac:dyDescent="0.3">
      <c r="A142" s="182">
        <v>19</v>
      </c>
      <c r="B142" s="544" t="s">
        <v>507</v>
      </c>
      <c r="C142" s="195"/>
      <c r="D142" s="195"/>
      <c r="E142" s="195"/>
      <c r="F142" s="136">
        <v>0</v>
      </c>
      <c r="G142" s="428" t="s">
        <v>41</v>
      </c>
      <c r="H142" s="429" t="s">
        <v>211</v>
      </c>
    </row>
    <row r="143" spans="1:8" ht="23" x14ac:dyDescent="0.3">
      <c r="A143" s="182">
        <v>20</v>
      </c>
      <c r="B143" s="544" t="s">
        <v>508</v>
      </c>
      <c r="C143" s="195"/>
      <c r="D143" s="195"/>
      <c r="E143" s="195"/>
      <c r="F143" s="136">
        <v>0</v>
      </c>
      <c r="G143" s="428" t="s">
        <v>41</v>
      </c>
      <c r="H143" s="429" t="s">
        <v>211</v>
      </c>
    </row>
    <row r="144" spans="1:8" ht="23" x14ac:dyDescent="0.3">
      <c r="A144" s="182">
        <v>21</v>
      </c>
      <c r="B144" s="544" t="s">
        <v>212</v>
      </c>
      <c r="C144" s="195"/>
      <c r="D144" s="195"/>
      <c r="E144" s="195"/>
      <c r="F144" s="136">
        <v>0</v>
      </c>
      <c r="G144" s="428" t="s">
        <v>41</v>
      </c>
      <c r="H144" s="429" t="s">
        <v>211</v>
      </c>
    </row>
    <row r="145" spans="1:8" x14ac:dyDescent="0.3">
      <c r="A145" s="75"/>
      <c r="B145" s="544" t="s">
        <v>509</v>
      </c>
      <c r="C145" s="187"/>
      <c r="D145" s="187"/>
      <c r="E145" s="187"/>
      <c r="F145" s="187"/>
      <c r="G145" s="187"/>
      <c r="H145" s="187"/>
    </row>
    <row r="146" spans="1:8" x14ac:dyDescent="0.3">
      <c r="A146" s="75"/>
      <c r="B146" s="544" t="s">
        <v>510</v>
      </c>
      <c r="C146" s="187"/>
      <c r="D146" s="187"/>
      <c r="E146" s="187"/>
      <c r="F146" s="187"/>
      <c r="G146" s="187"/>
      <c r="H146" s="187"/>
    </row>
    <row r="147" spans="1:8" x14ac:dyDescent="0.3">
      <c r="A147" s="75"/>
      <c r="B147" s="544" t="s">
        <v>511</v>
      </c>
      <c r="C147" s="187"/>
      <c r="D147" s="187"/>
      <c r="E147" s="187"/>
      <c r="F147" s="187"/>
      <c r="G147" s="187"/>
      <c r="H147" s="187"/>
    </row>
    <row r="148" spans="1:8" x14ac:dyDescent="0.3">
      <c r="A148" s="75"/>
      <c r="B148" s="544" t="s">
        <v>512</v>
      </c>
      <c r="C148" s="187"/>
      <c r="D148" s="187"/>
      <c r="E148" s="187"/>
      <c r="F148" s="187"/>
      <c r="G148" s="187"/>
      <c r="H148" s="187"/>
    </row>
    <row r="149" spans="1:8" x14ac:dyDescent="0.3">
      <c r="A149" s="75"/>
      <c r="B149" s="544" t="s">
        <v>513</v>
      </c>
      <c r="C149" s="187"/>
      <c r="D149" s="187"/>
      <c r="E149" s="187"/>
      <c r="F149" s="187"/>
      <c r="G149" s="187"/>
      <c r="H149" s="187"/>
    </row>
    <row r="150" spans="1:8" x14ac:dyDescent="0.3">
      <c r="A150" s="75"/>
      <c r="B150" s="544" t="s">
        <v>514</v>
      </c>
      <c r="C150" s="187"/>
      <c r="D150" s="187"/>
      <c r="E150" s="187"/>
      <c r="F150" s="187"/>
      <c r="G150" s="187"/>
      <c r="H150" s="187"/>
    </row>
    <row r="151" spans="1:8" x14ac:dyDescent="0.3">
      <c r="A151" s="548"/>
      <c r="B151" s="544" t="s">
        <v>515</v>
      </c>
      <c r="C151" s="195"/>
      <c r="D151" s="195"/>
      <c r="E151" s="195"/>
      <c r="F151" s="195"/>
      <c r="G151" s="195"/>
      <c r="H151" s="195"/>
    </row>
    <row r="152" spans="1:8" x14ac:dyDescent="0.3">
      <c r="A152" s="548"/>
      <c r="B152" s="544" t="s">
        <v>516</v>
      </c>
      <c r="C152" s="195"/>
      <c r="D152" s="195"/>
      <c r="E152" s="195"/>
      <c r="F152" s="195"/>
      <c r="G152" s="195"/>
      <c r="H152" s="195"/>
    </row>
    <row r="153" spans="1:8" ht="34.5" x14ac:dyDescent="0.3">
      <c r="A153" s="548">
        <v>21</v>
      </c>
      <c r="B153" s="544" t="s">
        <v>215</v>
      </c>
      <c r="C153" s="195"/>
      <c r="D153" s="195"/>
      <c r="E153" s="195"/>
      <c r="F153" s="136">
        <v>0</v>
      </c>
      <c r="G153" s="428" t="s">
        <v>41</v>
      </c>
      <c r="H153" s="429" t="s">
        <v>211</v>
      </c>
    </row>
    <row r="154" spans="1:8" ht="23" x14ac:dyDescent="0.3">
      <c r="A154" s="548">
        <v>22</v>
      </c>
      <c r="B154" s="545" t="s">
        <v>517</v>
      </c>
      <c r="C154" s="195"/>
      <c r="D154" s="195"/>
      <c r="E154" s="195"/>
      <c r="F154" s="136">
        <v>0</v>
      </c>
      <c r="G154" s="428" t="s">
        <v>41</v>
      </c>
      <c r="H154" s="429" t="s">
        <v>211</v>
      </c>
    </row>
    <row r="155" spans="1:8" ht="23" x14ac:dyDescent="0.3">
      <c r="A155" s="548"/>
      <c r="B155" s="545" t="s">
        <v>518</v>
      </c>
      <c r="C155" s="195"/>
      <c r="D155" s="195"/>
      <c r="E155" s="195"/>
      <c r="F155" s="136">
        <v>0</v>
      </c>
      <c r="G155" s="428" t="s">
        <v>41</v>
      </c>
      <c r="H155" s="429" t="s">
        <v>211</v>
      </c>
    </row>
    <row r="156" spans="1:8" ht="23" x14ac:dyDescent="0.3">
      <c r="A156" s="548"/>
      <c r="B156" s="544" t="s">
        <v>519</v>
      </c>
      <c r="C156" s="195"/>
      <c r="D156" s="195"/>
      <c r="E156" s="195"/>
      <c r="F156" s="136">
        <v>0</v>
      </c>
      <c r="G156" s="428" t="s">
        <v>41</v>
      </c>
      <c r="H156" s="429" t="s">
        <v>211</v>
      </c>
    </row>
    <row r="157" spans="1:8" ht="23" x14ac:dyDescent="0.3">
      <c r="A157" s="548">
        <v>23</v>
      </c>
      <c r="B157" s="544" t="s">
        <v>520</v>
      </c>
      <c r="C157" s="195"/>
      <c r="D157" s="195"/>
      <c r="E157" s="195"/>
      <c r="F157" s="136">
        <v>0</v>
      </c>
      <c r="G157" s="428" t="s">
        <v>41</v>
      </c>
      <c r="H157" s="429" t="s">
        <v>211</v>
      </c>
    </row>
  </sheetData>
  <mergeCells count="15">
    <mergeCell ref="H10:H11"/>
    <mergeCell ref="G5:H5"/>
    <mergeCell ref="A13:H13"/>
    <mergeCell ref="A46:H46"/>
    <mergeCell ref="G1:H1"/>
    <mergeCell ref="G2:H2"/>
    <mergeCell ref="G3:H3"/>
    <mergeCell ref="G4:H4"/>
    <mergeCell ref="A6:H6"/>
    <mergeCell ref="A7:H7"/>
    <mergeCell ref="A8:H8"/>
    <mergeCell ref="A10:A11"/>
    <mergeCell ref="B10:B11"/>
    <mergeCell ref="C10:F10"/>
    <mergeCell ref="G10:G11"/>
  </mergeCells>
  <pageMargins left="0.51181102362204722" right="0.11811023622047245" top="0.15748031496062992" bottom="0.23622047244094491" header="0" footer="0"/>
  <pageSetup paperSize="9" scale="93" fitToHeight="0"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zoomScaleNormal="100" zoomScaleSheetLayoutView="100" workbookViewId="0">
      <selection activeCell="A5" sqref="A5:H85"/>
    </sheetView>
  </sheetViews>
  <sheetFormatPr defaultColWidth="9.1796875" defaultRowHeight="11.5" x14ac:dyDescent="0.25"/>
  <cols>
    <col min="1" max="1" width="5.54296875" style="8" customWidth="1"/>
    <col min="2" max="2" width="36.453125" style="7" customWidth="1"/>
    <col min="3" max="3" width="10.54296875" style="13" customWidth="1"/>
    <col min="4" max="4" width="14.1796875" style="13" customWidth="1"/>
    <col min="5" max="5" width="10.1796875" style="13" customWidth="1"/>
    <col min="6" max="6" width="10.453125" style="13" customWidth="1"/>
    <col min="7" max="7" width="14.54296875" style="13" customWidth="1"/>
    <col min="8" max="8" width="34.1796875" style="13" customWidth="1"/>
    <col min="9" max="9" width="0.1796875" style="7" customWidth="1"/>
    <col min="10" max="12" width="9.1796875" style="7" customWidth="1"/>
    <col min="13" max="252" width="9.1796875" style="7"/>
    <col min="253" max="253" width="5.54296875" style="7" customWidth="1"/>
    <col min="254" max="254" width="36.453125" style="7" customWidth="1"/>
    <col min="255" max="255" width="10.453125" style="7" customWidth="1"/>
    <col min="256" max="256" width="10.54296875" style="7" customWidth="1"/>
    <col min="257" max="257" width="14.1796875" style="7" customWidth="1"/>
    <col min="258" max="258" width="10.1796875" style="7" customWidth="1"/>
    <col min="259" max="259" width="10.453125" style="7" customWidth="1"/>
    <col min="260" max="260" width="14.54296875" style="7" customWidth="1"/>
    <col min="261" max="261" width="9.7265625" style="7" customWidth="1"/>
    <col min="262" max="262" width="34.1796875" style="7" customWidth="1"/>
    <col min="263" max="263" width="0.1796875" style="7" customWidth="1"/>
    <col min="264" max="268" width="0" style="7" hidden="1" customWidth="1"/>
    <col min="269" max="508" width="9.1796875" style="7"/>
    <col min="509" max="509" width="5.54296875" style="7" customWidth="1"/>
    <col min="510" max="510" width="36.453125" style="7" customWidth="1"/>
    <col min="511" max="511" width="10.453125" style="7" customWidth="1"/>
    <col min="512" max="512" width="10.54296875" style="7" customWidth="1"/>
    <col min="513" max="513" width="14.1796875" style="7" customWidth="1"/>
    <col min="514" max="514" width="10.1796875" style="7" customWidth="1"/>
    <col min="515" max="515" width="10.453125" style="7" customWidth="1"/>
    <col min="516" max="516" width="14.54296875" style="7" customWidth="1"/>
    <col min="517" max="517" width="9.7265625" style="7" customWidth="1"/>
    <col min="518" max="518" width="34.1796875" style="7" customWidth="1"/>
    <col min="519" max="519" width="0.1796875" style="7" customWidth="1"/>
    <col min="520" max="524" width="0" style="7" hidden="1" customWidth="1"/>
    <col min="525" max="764" width="9.1796875" style="7"/>
    <col min="765" max="765" width="5.54296875" style="7" customWidth="1"/>
    <col min="766" max="766" width="36.453125" style="7" customWidth="1"/>
    <col min="767" max="767" width="10.453125" style="7" customWidth="1"/>
    <col min="768" max="768" width="10.54296875" style="7" customWidth="1"/>
    <col min="769" max="769" width="14.1796875" style="7" customWidth="1"/>
    <col min="770" max="770" width="10.1796875" style="7" customWidth="1"/>
    <col min="771" max="771" width="10.453125" style="7" customWidth="1"/>
    <col min="772" max="772" width="14.54296875" style="7" customWidth="1"/>
    <col min="773" max="773" width="9.7265625" style="7" customWidth="1"/>
    <col min="774" max="774" width="34.1796875" style="7" customWidth="1"/>
    <col min="775" max="775" width="0.1796875" style="7" customWidth="1"/>
    <col min="776" max="780" width="0" style="7" hidden="1" customWidth="1"/>
    <col min="781" max="1020" width="9.1796875" style="7"/>
    <col min="1021" max="1021" width="5.54296875" style="7" customWidth="1"/>
    <col min="1022" max="1022" width="36.453125" style="7" customWidth="1"/>
    <col min="1023" max="1023" width="10.453125" style="7" customWidth="1"/>
    <col min="1024" max="1024" width="10.54296875" style="7" customWidth="1"/>
    <col min="1025" max="1025" width="14.1796875" style="7" customWidth="1"/>
    <col min="1026" max="1026" width="10.1796875" style="7" customWidth="1"/>
    <col min="1027" max="1027" width="10.453125" style="7" customWidth="1"/>
    <col min="1028" max="1028" width="14.54296875" style="7" customWidth="1"/>
    <col min="1029" max="1029" width="9.7265625" style="7" customWidth="1"/>
    <col min="1030" max="1030" width="34.1796875" style="7" customWidth="1"/>
    <col min="1031" max="1031" width="0.1796875" style="7" customWidth="1"/>
    <col min="1032" max="1036" width="0" style="7" hidden="1" customWidth="1"/>
    <col min="1037" max="1276" width="9.1796875" style="7"/>
    <col min="1277" max="1277" width="5.54296875" style="7" customWidth="1"/>
    <col min="1278" max="1278" width="36.453125" style="7" customWidth="1"/>
    <col min="1279" max="1279" width="10.453125" style="7" customWidth="1"/>
    <col min="1280" max="1280" width="10.54296875" style="7" customWidth="1"/>
    <col min="1281" max="1281" width="14.1796875" style="7" customWidth="1"/>
    <col min="1282" max="1282" width="10.1796875" style="7" customWidth="1"/>
    <col min="1283" max="1283" width="10.453125" style="7" customWidth="1"/>
    <col min="1284" max="1284" width="14.54296875" style="7" customWidth="1"/>
    <col min="1285" max="1285" width="9.7265625" style="7" customWidth="1"/>
    <col min="1286" max="1286" width="34.1796875" style="7" customWidth="1"/>
    <col min="1287" max="1287" width="0.1796875" style="7" customWidth="1"/>
    <col min="1288" max="1292" width="0" style="7" hidden="1" customWidth="1"/>
    <col min="1293" max="1532" width="9.1796875" style="7"/>
    <col min="1533" max="1533" width="5.54296875" style="7" customWidth="1"/>
    <col min="1534" max="1534" width="36.453125" style="7" customWidth="1"/>
    <col min="1535" max="1535" width="10.453125" style="7" customWidth="1"/>
    <col min="1536" max="1536" width="10.54296875" style="7" customWidth="1"/>
    <col min="1537" max="1537" width="14.1796875" style="7" customWidth="1"/>
    <col min="1538" max="1538" width="10.1796875" style="7" customWidth="1"/>
    <col min="1539" max="1539" width="10.453125" style="7" customWidth="1"/>
    <col min="1540" max="1540" width="14.54296875" style="7" customWidth="1"/>
    <col min="1541" max="1541" width="9.7265625" style="7" customWidth="1"/>
    <col min="1542" max="1542" width="34.1796875" style="7" customWidth="1"/>
    <col min="1543" max="1543" width="0.1796875" style="7" customWidth="1"/>
    <col min="1544" max="1548" width="0" style="7" hidden="1" customWidth="1"/>
    <col min="1549" max="1788" width="9.1796875" style="7"/>
    <col min="1789" max="1789" width="5.54296875" style="7" customWidth="1"/>
    <col min="1790" max="1790" width="36.453125" style="7" customWidth="1"/>
    <col min="1791" max="1791" width="10.453125" style="7" customWidth="1"/>
    <col min="1792" max="1792" width="10.54296875" style="7" customWidth="1"/>
    <col min="1793" max="1793" width="14.1796875" style="7" customWidth="1"/>
    <col min="1794" max="1794" width="10.1796875" style="7" customWidth="1"/>
    <col min="1795" max="1795" width="10.453125" style="7" customWidth="1"/>
    <col min="1796" max="1796" width="14.54296875" style="7" customWidth="1"/>
    <col min="1797" max="1797" width="9.7265625" style="7" customWidth="1"/>
    <col min="1798" max="1798" width="34.1796875" style="7" customWidth="1"/>
    <col min="1799" max="1799" width="0.1796875" style="7" customWidth="1"/>
    <col min="1800" max="1804" width="0" style="7" hidden="1" customWidth="1"/>
    <col min="1805" max="2044" width="9.1796875" style="7"/>
    <col min="2045" max="2045" width="5.54296875" style="7" customWidth="1"/>
    <col min="2046" max="2046" width="36.453125" style="7" customWidth="1"/>
    <col min="2047" max="2047" width="10.453125" style="7" customWidth="1"/>
    <col min="2048" max="2048" width="10.54296875" style="7" customWidth="1"/>
    <col min="2049" max="2049" width="14.1796875" style="7" customWidth="1"/>
    <col min="2050" max="2050" width="10.1796875" style="7" customWidth="1"/>
    <col min="2051" max="2051" width="10.453125" style="7" customWidth="1"/>
    <col min="2052" max="2052" width="14.54296875" style="7" customWidth="1"/>
    <col min="2053" max="2053" width="9.7265625" style="7" customWidth="1"/>
    <col min="2054" max="2054" width="34.1796875" style="7" customWidth="1"/>
    <col min="2055" max="2055" width="0.1796875" style="7" customWidth="1"/>
    <col min="2056" max="2060" width="0" style="7" hidden="1" customWidth="1"/>
    <col min="2061" max="2300" width="9.1796875" style="7"/>
    <col min="2301" max="2301" width="5.54296875" style="7" customWidth="1"/>
    <col min="2302" max="2302" width="36.453125" style="7" customWidth="1"/>
    <col min="2303" max="2303" width="10.453125" style="7" customWidth="1"/>
    <col min="2304" max="2304" width="10.54296875" style="7" customWidth="1"/>
    <col min="2305" max="2305" width="14.1796875" style="7" customWidth="1"/>
    <col min="2306" max="2306" width="10.1796875" style="7" customWidth="1"/>
    <col min="2307" max="2307" width="10.453125" style="7" customWidth="1"/>
    <col min="2308" max="2308" width="14.54296875" style="7" customWidth="1"/>
    <col min="2309" max="2309" width="9.7265625" style="7" customWidth="1"/>
    <col min="2310" max="2310" width="34.1796875" style="7" customWidth="1"/>
    <col min="2311" max="2311" width="0.1796875" style="7" customWidth="1"/>
    <col min="2312" max="2316" width="0" style="7" hidden="1" customWidth="1"/>
    <col min="2317" max="2556" width="9.1796875" style="7"/>
    <col min="2557" max="2557" width="5.54296875" style="7" customWidth="1"/>
    <col min="2558" max="2558" width="36.453125" style="7" customWidth="1"/>
    <col min="2559" max="2559" width="10.453125" style="7" customWidth="1"/>
    <col min="2560" max="2560" width="10.54296875" style="7" customWidth="1"/>
    <col min="2561" max="2561" width="14.1796875" style="7" customWidth="1"/>
    <col min="2562" max="2562" width="10.1796875" style="7" customWidth="1"/>
    <col min="2563" max="2563" width="10.453125" style="7" customWidth="1"/>
    <col min="2564" max="2564" width="14.54296875" style="7" customWidth="1"/>
    <col min="2565" max="2565" width="9.7265625" style="7" customWidth="1"/>
    <col min="2566" max="2566" width="34.1796875" style="7" customWidth="1"/>
    <col min="2567" max="2567" width="0.1796875" style="7" customWidth="1"/>
    <col min="2568" max="2572" width="0" style="7" hidden="1" customWidth="1"/>
    <col min="2573" max="2812" width="9.1796875" style="7"/>
    <col min="2813" max="2813" width="5.54296875" style="7" customWidth="1"/>
    <col min="2814" max="2814" width="36.453125" style="7" customWidth="1"/>
    <col min="2815" max="2815" width="10.453125" style="7" customWidth="1"/>
    <col min="2816" max="2816" width="10.54296875" style="7" customWidth="1"/>
    <col min="2817" max="2817" width="14.1796875" style="7" customWidth="1"/>
    <col min="2818" max="2818" width="10.1796875" style="7" customWidth="1"/>
    <col min="2819" max="2819" width="10.453125" style="7" customWidth="1"/>
    <col min="2820" max="2820" width="14.54296875" style="7" customWidth="1"/>
    <col min="2821" max="2821" width="9.7265625" style="7" customWidth="1"/>
    <col min="2822" max="2822" width="34.1796875" style="7" customWidth="1"/>
    <col min="2823" max="2823" width="0.1796875" style="7" customWidth="1"/>
    <col min="2824" max="2828" width="0" style="7" hidden="1" customWidth="1"/>
    <col min="2829" max="3068" width="9.1796875" style="7"/>
    <col min="3069" max="3069" width="5.54296875" style="7" customWidth="1"/>
    <col min="3070" max="3070" width="36.453125" style="7" customWidth="1"/>
    <col min="3071" max="3071" width="10.453125" style="7" customWidth="1"/>
    <col min="3072" max="3072" width="10.54296875" style="7" customWidth="1"/>
    <col min="3073" max="3073" width="14.1796875" style="7" customWidth="1"/>
    <col min="3074" max="3074" width="10.1796875" style="7" customWidth="1"/>
    <col min="3075" max="3075" width="10.453125" style="7" customWidth="1"/>
    <col min="3076" max="3076" width="14.54296875" style="7" customWidth="1"/>
    <col min="3077" max="3077" width="9.7265625" style="7" customWidth="1"/>
    <col min="3078" max="3078" width="34.1796875" style="7" customWidth="1"/>
    <col min="3079" max="3079" width="0.1796875" style="7" customWidth="1"/>
    <col min="3080" max="3084" width="0" style="7" hidden="1" customWidth="1"/>
    <col min="3085" max="3324" width="9.1796875" style="7"/>
    <col min="3325" max="3325" width="5.54296875" style="7" customWidth="1"/>
    <col min="3326" max="3326" width="36.453125" style="7" customWidth="1"/>
    <col min="3327" max="3327" width="10.453125" style="7" customWidth="1"/>
    <col min="3328" max="3328" width="10.54296875" style="7" customWidth="1"/>
    <col min="3329" max="3329" width="14.1796875" style="7" customWidth="1"/>
    <col min="3330" max="3330" width="10.1796875" style="7" customWidth="1"/>
    <col min="3331" max="3331" width="10.453125" style="7" customWidth="1"/>
    <col min="3332" max="3332" width="14.54296875" style="7" customWidth="1"/>
    <col min="3333" max="3333" width="9.7265625" style="7" customWidth="1"/>
    <col min="3334" max="3334" width="34.1796875" style="7" customWidth="1"/>
    <col min="3335" max="3335" width="0.1796875" style="7" customWidth="1"/>
    <col min="3336" max="3340" width="0" style="7" hidden="1" customWidth="1"/>
    <col min="3341" max="3580" width="9.1796875" style="7"/>
    <col min="3581" max="3581" width="5.54296875" style="7" customWidth="1"/>
    <col min="3582" max="3582" width="36.453125" style="7" customWidth="1"/>
    <col min="3583" max="3583" width="10.453125" style="7" customWidth="1"/>
    <col min="3584" max="3584" width="10.54296875" style="7" customWidth="1"/>
    <col min="3585" max="3585" width="14.1796875" style="7" customWidth="1"/>
    <col min="3586" max="3586" width="10.1796875" style="7" customWidth="1"/>
    <col min="3587" max="3587" width="10.453125" style="7" customWidth="1"/>
    <col min="3588" max="3588" width="14.54296875" style="7" customWidth="1"/>
    <col min="3589" max="3589" width="9.7265625" style="7" customWidth="1"/>
    <col min="3590" max="3590" width="34.1796875" style="7" customWidth="1"/>
    <col min="3591" max="3591" width="0.1796875" style="7" customWidth="1"/>
    <col min="3592" max="3596" width="0" style="7" hidden="1" customWidth="1"/>
    <col min="3597" max="3836" width="9.1796875" style="7"/>
    <col min="3837" max="3837" width="5.54296875" style="7" customWidth="1"/>
    <col min="3838" max="3838" width="36.453125" style="7" customWidth="1"/>
    <col min="3839" max="3839" width="10.453125" style="7" customWidth="1"/>
    <col min="3840" max="3840" width="10.54296875" style="7" customWidth="1"/>
    <col min="3841" max="3841" width="14.1796875" style="7" customWidth="1"/>
    <col min="3842" max="3842" width="10.1796875" style="7" customWidth="1"/>
    <col min="3843" max="3843" width="10.453125" style="7" customWidth="1"/>
    <col min="3844" max="3844" width="14.54296875" style="7" customWidth="1"/>
    <col min="3845" max="3845" width="9.7265625" style="7" customWidth="1"/>
    <col min="3846" max="3846" width="34.1796875" style="7" customWidth="1"/>
    <col min="3847" max="3847" width="0.1796875" style="7" customWidth="1"/>
    <col min="3848" max="3852" width="0" style="7" hidden="1" customWidth="1"/>
    <col min="3853" max="4092" width="9.1796875" style="7"/>
    <col min="4093" max="4093" width="5.54296875" style="7" customWidth="1"/>
    <col min="4094" max="4094" width="36.453125" style="7" customWidth="1"/>
    <col min="4095" max="4095" width="10.453125" style="7" customWidth="1"/>
    <col min="4096" max="4096" width="10.54296875" style="7" customWidth="1"/>
    <col min="4097" max="4097" width="14.1796875" style="7" customWidth="1"/>
    <col min="4098" max="4098" width="10.1796875" style="7" customWidth="1"/>
    <col min="4099" max="4099" width="10.453125" style="7" customWidth="1"/>
    <col min="4100" max="4100" width="14.54296875" style="7" customWidth="1"/>
    <col min="4101" max="4101" width="9.7265625" style="7" customWidth="1"/>
    <col min="4102" max="4102" width="34.1796875" style="7" customWidth="1"/>
    <col min="4103" max="4103" width="0.1796875" style="7" customWidth="1"/>
    <col min="4104" max="4108" width="0" style="7" hidden="1" customWidth="1"/>
    <col min="4109" max="4348" width="9.1796875" style="7"/>
    <col min="4349" max="4349" width="5.54296875" style="7" customWidth="1"/>
    <col min="4350" max="4350" width="36.453125" style="7" customWidth="1"/>
    <col min="4351" max="4351" width="10.453125" style="7" customWidth="1"/>
    <col min="4352" max="4352" width="10.54296875" style="7" customWidth="1"/>
    <col min="4353" max="4353" width="14.1796875" style="7" customWidth="1"/>
    <col min="4354" max="4354" width="10.1796875" style="7" customWidth="1"/>
    <col min="4355" max="4355" width="10.453125" style="7" customWidth="1"/>
    <col min="4356" max="4356" width="14.54296875" style="7" customWidth="1"/>
    <col min="4357" max="4357" width="9.7265625" style="7" customWidth="1"/>
    <col min="4358" max="4358" width="34.1796875" style="7" customWidth="1"/>
    <col min="4359" max="4359" width="0.1796875" style="7" customWidth="1"/>
    <col min="4360" max="4364" width="0" style="7" hidden="1" customWidth="1"/>
    <col min="4365" max="4604" width="9.1796875" style="7"/>
    <col min="4605" max="4605" width="5.54296875" style="7" customWidth="1"/>
    <col min="4606" max="4606" width="36.453125" style="7" customWidth="1"/>
    <col min="4607" max="4607" width="10.453125" style="7" customWidth="1"/>
    <col min="4608" max="4608" width="10.54296875" style="7" customWidth="1"/>
    <col min="4609" max="4609" width="14.1796875" style="7" customWidth="1"/>
    <col min="4610" max="4610" width="10.1796875" style="7" customWidth="1"/>
    <col min="4611" max="4611" width="10.453125" style="7" customWidth="1"/>
    <col min="4612" max="4612" width="14.54296875" style="7" customWidth="1"/>
    <col min="4613" max="4613" width="9.7265625" style="7" customWidth="1"/>
    <col min="4614" max="4614" width="34.1796875" style="7" customWidth="1"/>
    <col min="4615" max="4615" width="0.1796875" style="7" customWidth="1"/>
    <col min="4616" max="4620" width="0" style="7" hidden="1" customWidth="1"/>
    <col min="4621" max="4860" width="9.1796875" style="7"/>
    <col min="4861" max="4861" width="5.54296875" style="7" customWidth="1"/>
    <col min="4862" max="4862" width="36.453125" style="7" customWidth="1"/>
    <col min="4863" max="4863" width="10.453125" style="7" customWidth="1"/>
    <col min="4864" max="4864" width="10.54296875" style="7" customWidth="1"/>
    <col min="4865" max="4865" width="14.1796875" style="7" customWidth="1"/>
    <col min="4866" max="4866" width="10.1796875" style="7" customWidth="1"/>
    <col min="4867" max="4867" width="10.453125" style="7" customWidth="1"/>
    <col min="4868" max="4868" width="14.54296875" style="7" customWidth="1"/>
    <col min="4869" max="4869" width="9.7265625" style="7" customWidth="1"/>
    <col min="4870" max="4870" width="34.1796875" style="7" customWidth="1"/>
    <col min="4871" max="4871" width="0.1796875" style="7" customWidth="1"/>
    <col min="4872" max="4876" width="0" style="7" hidden="1" customWidth="1"/>
    <col min="4877" max="5116" width="9.1796875" style="7"/>
    <col min="5117" max="5117" width="5.54296875" style="7" customWidth="1"/>
    <col min="5118" max="5118" width="36.453125" style="7" customWidth="1"/>
    <col min="5119" max="5119" width="10.453125" style="7" customWidth="1"/>
    <col min="5120" max="5120" width="10.54296875" style="7" customWidth="1"/>
    <col min="5121" max="5121" width="14.1796875" style="7" customWidth="1"/>
    <col min="5122" max="5122" width="10.1796875" style="7" customWidth="1"/>
    <col min="5123" max="5123" width="10.453125" style="7" customWidth="1"/>
    <col min="5124" max="5124" width="14.54296875" style="7" customWidth="1"/>
    <col min="5125" max="5125" width="9.7265625" style="7" customWidth="1"/>
    <col min="5126" max="5126" width="34.1796875" style="7" customWidth="1"/>
    <col min="5127" max="5127" width="0.1796875" style="7" customWidth="1"/>
    <col min="5128" max="5132" width="0" style="7" hidden="1" customWidth="1"/>
    <col min="5133" max="5372" width="9.1796875" style="7"/>
    <col min="5373" max="5373" width="5.54296875" style="7" customWidth="1"/>
    <col min="5374" max="5374" width="36.453125" style="7" customWidth="1"/>
    <col min="5375" max="5375" width="10.453125" style="7" customWidth="1"/>
    <col min="5376" max="5376" width="10.54296875" style="7" customWidth="1"/>
    <col min="5377" max="5377" width="14.1796875" style="7" customWidth="1"/>
    <col min="5378" max="5378" width="10.1796875" style="7" customWidth="1"/>
    <col min="5379" max="5379" width="10.453125" style="7" customWidth="1"/>
    <col min="5380" max="5380" width="14.54296875" style="7" customWidth="1"/>
    <col min="5381" max="5381" width="9.7265625" style="7" customWidth="1"/>
    <col min="5382" max="5382" width="34.1796875" style="7" customWidth="1"/>
    <col min="5383" max="5383" width="0.1796875" style="7" customWidth="1"/>
    <col min="5384" max="5388" width="0" style="7" hidden="1" customWidth="1"/>
    <col min="5389" max="5628" width="9.1796875" style="7"/>
    <col min="5629" max="5629" width="5.54296875" style="7" customWidth="1"/>
    <col min="5630" max="5630" width="36.453125" style="7" customWidth="1"/>
    <col min="5631" max="5631" width="10.453125" style="7" customWidth="1"/>
    <col min="5632" max="5632" width="10.54296875" style="7" customWidth="1"/>
    <col min="5633" max="5633" width="14.1796875" style="7" customWidth="1"/>
    <col min="5634" max="5634" width="10.1796875" style="7" customWidth="1"/>
    <col min="5635" max="5635" width="10.453125" style="7" customWidth="1"/>
    <col min="5636" max="5636" width="14.54296875" style="7" customWidth="1"/>
    <col min="5637" max="5637" width="9.7265625" style="7" customWidth="1"/>
    <col min="5638" max="5638" width="34.1796875" style="7" customWidth="1"/>
    <col min="5639" max="5639" width="0.1796875" style="7" customWidth="1"/>
    <col min="5640" max="5644" width="0" style="7" hidden="1" customWidth="1"/>
    <col min="5645" max="5884" width="9.1796875" style="7"/>
    <col min="5885" max="5885" width="5.54296875" style="7" customWidth="1"/>
    <col min="5886" max="5886" width="36.453125" style="7" customWidth="1"/>
    <col min="5887" max="5887" width="10.453125" style="7" customWidth="1"/>
    <col min="5888" max="5888" width="10.54296875" style="7" customWidth="1"/>
    <col min="5889" max="5889" width="14.1796875" style="7" customWidth="1"/>
    <col min="5890" max="5890" width="10.1796875" style="7" customWidth="1"/>
    <col min="5891" max="5891" width="10.453125" style="7" customWidth="1"/>
    <col min="5892" max="5892" width="14.54296875" style="7" customWidth="1"/>
    <col min="5893" max="5893" width="9.7265625" style="7" customWidth="1"/>
    <col min="5894" max="5894" width="34.1796875" style="7" customWidth="1"/>
    <col min="5895" max="5895" width="0.1796875" style="7" customWidth="1"/>
    <col min="5896" max="5900" width="0" style="7" hidden="1" customWidth="1"/>
    <col min="5901" max="6140" width="9.1796875" style="7"/>
    <col min="6141" max="6141" width="5.54296875" style="7" customWidth="1"/>
    <col min="6142" max="6142" width="36.453125" style="7" customWidth="1"/>
    <col min="6143" max="6143" width="10.453125" style="7" customWidth="1"/>
    <col min="6144" max="6144" width="10.54296875" style="7" customWidth="1"/>
    <col min="6145" max="6145" width="14.1796875" style="7" customWidth="1"/>
    <col min="6146" max="6146" width="10.1796875" style="7" customWidth="1"/>
    <col min="6147" max="6147" width="10.453125" style="7" customWidth="1"/>
    <col min="6148" max="6148" width="14.54296875" style="7" customWidth="1"/>
    <col min="6149" max="6149" width="9.7265625" style="7" customWidth="1"/>
    <col min="6150" max="6150" width="34.1796875" style="7" customWidth="1"/>
    <col min="6151" max="6151" width="0.1796875" style="7" customWidth="1"/>
    <col min="6152" max="6156" width="0" style="7" hidden="1" customWidth="1"/>
    <col min="6157" max="6396" width="9.1796875" style="7"/>
    <col min="6397" max="6397" width="5.54296875" style="7" customWidth="1"/>
    <col min="6398" max="6398" width="36.453125" style="7" customWidth="1"/>
    <col min="6399" max="6399" width="10.453125" style="7" customWidth="1"/>
    <col min="6400" max="6400" width="10.54296875" style="7" customWidth="1"/>
    <col min="6401" max="6401" width="14.1796875" style="7" customWidth="1"/>
    <col min="6402" max="6402" width="10.1796875" style="7" customWidth="1"/>
    <col min="6403" max="6403" width="10.453125" style="7" customWidth="1"/>
    <col min="6404" max="6404" width="14.54296875" style="7" customWidth="1"/>
    <col min="6405" max="6405" width="9.7265625" style="7" customWidth="1"/>
    <col min="6406" max="6406" width="34.1796875" style="7" customWidth="1"/>
    <col min="6407" max="6407" width="0.1796875" style="7" customWidth="1"/>
    <col min="6408" max="6412" width="0" style="7" hidden="1" customWidth="1"/>
    <col min="6413" max="6652" width="9.1796875" style="7"/>
    <col min="6653" max="6653" width="5.54296875" style="7" customWidth="1"/>
    <col min="6654" max="6654" width="36.453125" style="7" customWidth="1"/>
    <col min="6655" max="6655" width="10.453125" style="7" customWidth="1"/>
    <col min="6656" max="6656" width="10.54296875" style="7" customWidth="1"/>
    <col min="6657" max="6657" width="14.1796875" style="7" customWidth="1"/>
    <col min="6658" max="6658" width="10.1796875" style="7" customWidth="1"/>
    <col min="6659" max="6659" width="10.453125" style="7" customWidth="1"/>
    <col min="6660" max="6660" width="14.54296875" style="7" customWidth="1"/>
    <col min="6661" max="6661" width="9.7265625" style="7" customWidth="1"/>
    <col min="6662" max="6662" width="34.1796875" style="7" customWidth="1"/>
    <col min="6663" max="6663" width="0.1796875" style="7" customWidth="1"/>
    <col min="6664" max="6668" width="0" style="7" hidden="1" customWidth="1"/>
    <col min="6669" max="6908" width="9.1796875" style="7"/>
    <col min="6909" max="6909" width="5.54296875" style="7" customWidth="1"/>
    <col min="6910" max="6910" width="36.453125" style="7" customWidth="1"/>
    <col min="6911" max="6911" width="10.453125" style="7" customWidth="1"/>
    <col min="6912" max="6912" width="10.54296875" style="7" customWidth="1"/>
    <col min="6913" max="6913" width="14.1796875" style="7" customWidth="1"/>
    <col min="6914" max="6914" width="10.1796875" style="7" customWidth="1"/>
    <col min="6915" max="6915" width="10.453125" style="7" customWidth="1"/>
    <col min="6916" max="6916" width="14.54296875" style="7" customWidth="1"/>
    <col min="6917" max="6917" width="9.7265625" style="7" customWidth="1"/>
    <col min="6918" max="6918" width="34.1796875" style="7" customWidth="1"/>
    <col min="6919" max="6919" width="0.1796875" style="7" customWidth="1"/>
    <col min="6920" max="6924" width="0" style="7" hidden="1" customWidth="1"/>
    <col min="6925" max="7164" width="9.1796875" style="7"/>
    <col min="7165" max="7165" width="5.54296875" style="7" customWidth="1"/>
    <col min="7166" max="7166" width="36.453125" style="7" customWidth="1"/>
    <col min="7167" max="7167" width="10.453125" style="7" customWidth="1"/>
    <col min="7168" max="7168" width="10.54296875" style="7" customWidth="1"/>
    <col min="7169" max="7169" width="14.1796875" style="7" customWidth="1"/>
    <col min="7170" max="7170" width="10.1796875" style="7" customWidth="1"/>
    <col min="7171" max="7171" width="10.453125" style="7" customWidth="1"/>
    <col min="7172" max="7172" width="14.54296875" style="7" customWidth="1"/>
    <col min="7173" max="7173" width="9.7265625" style="7" customWidth="1"/>
    <col min="7174" max="7174" width="34.1796875" style="7" customWidth="1"/>
    <col min="7175" max="7175" width="0.1796875" style="7" customWidth="1"/>
    <col min="7176" max="7180" width="0" style="7" hidden="1" customWidth="1"/>
    <col min="7181" max="7420" width="9.1796875" style="7"/>
    <col min="7421" max="7421" width="5.54296875" style="7" customWidth="1"/>
    <col min="7422" max="7422" width="36.453125" style="7" customWidth="1"/>
    <col min="7423" max="7423" width="10.453125" style="7" customWidth="1"/>
    <col min="7424" max="7424" width="10.54296875" style="7" customWidth="1"/>
    <col min="7425" max="7425" width="14.1796875" style="7" customWidth="1"/>
    <col min="7426" max="7426" width="10.1796875" style="7" customWidth="1"/>
    <col min="7427" max="7427" width="10.453125" style="7" customWidth="1"/>
    <col min="7428" max="7428" width="14.54296875" style="7" customWidth="1"/>
    <col min="7429" max="7429" width="9.7265625" style="7" customWidth="1"/>
    <col min="7430" max="7430" width="34.1796875" style="7" customWidth="1"/>
    <col min="7431" max="7431" width="0.1796875" style="7" customWidth="1"/>
    <col min="7432" max="7436" width="0" style="7" hidden="1" customWidth="1"/>
    <col min="7437" max="7676" width="9.1796875" style="7"/>
    <col min="7677" max="7677" width="5.54296875" style="7" customWidth="1"/>
    <col min="7678" max="7678" width="36.453125" style="7" customWidth="1"/>
    <col min="7679" max="7679" width="10.453125" style="7" customWidth="1"/>
    <col min="7680" max="7680" width="10.54296875" style="7" customWidth="1"/>
    <col min="7681" max="7681" width="14.1796875" style="7" customWidth="1"/>
    <col min="7682" max="7682" width="10.1796875" style="7" customWidth="1"/>
    <col min="7683" max="7683" width="10.453125" style="7" customWidth="1"/>
    <col min="7684" max="7684" width="14.54296875" style="7" customWidth="1"/>
    <col min="7685" max="7685" width="9.7265625" style="7" customWidth="1"/>
    <col min="7686" max="7686" width="34.1796875" style="7" customWidth="1"/>
    <col min="7687" max="7687" width="0.1796875" style="7" customWidth="1"/>
    <col min="7688" max="7692" width="0" style="7" hidden="1" customWidth="1"/>
    <col min="7693" max="7932" width="9.1796875" style="7"/>
    <col min="7933" max="7933" width="5.54296875" style="7" customWidth="1"/>
    <col min="7934" max="7934" width="36.453125" style="7" customWidth="1"/>
    <col min="7935" max="7935" width="10.453125" style="7" customWidth="1"/>
    <col min="7936" max="7936" width="10.54296875" style="7" customWidth="1"/>
    <col min="7937" max="7937" width="14.1796875" style="7" customWidth="1"/>
    <col min="7938" max="7938" width="10.1796875" style="7" customWidth="1"/>
    <col min="7939" max="7939" width="10.453125" style="7" customWidth="1"/>
    <col min="7940" max="7940" width="14.54296875" style="7" customWidth="1"/>
    <col min="7941" max="7941" width="9.7265625" style="7" customWidth="1"/>
    <col min="7942" max="7942" width="34.1796875" style="7" customWidth="1"/>
    <col min="7943" max="7943" width="0.1796875" style="7" customWidth="1"/>
    <col min="7944" max="7948" width="0" style="7" hidden="1" customWidth="1"/>
    <col min="7949" max="8188" width="9.1796875" style="7"/>
    <col min="8189" max="8189" width="5.54296875" style="7" customWidth="1"/>
    <col min="8190" max="8190" width="36.453125" style="7" customWidth="1"/>
    <col min="8191" max="8191" width="10.453125" style="7" customWidth="1"/>
    <col min="8192" max="8192" width="10.54296875" style="7" customWidth="1"/>
    <col min="8193" max="8193" width="14.1796875" style="7" customWidth="1"/>
    <col min="8194" max="8194" width="10.1796875" style="7" customWidth="1"/>
    <col min="8195" max="8195" width="10.453125" style="7" customWidth="1"/>
    <col min="8196" max="8196" width="14.54296875" style="7" customWidth="1"/>
    <col min="8197" max="8197" width="9.7265625" style="7" customWidth="1"/>
    <col min="8198" max="8198" width="34.1796875" style="7" customWidth="1"/>
    <col min="8199" max="8199" width="0.1796875" style="7" customWidth="1"/>
    <col min="8200" max="8204" width="0" style="7" hidden="1" customWidth="1"/>
    <col min="8205" max="8444" width="9.1796875" style="7"/>
    <col min="8445" max="8445" width="5.54296875" style="7" customWidth="1"/>
    <col min="8446" max="8446" width="36.453125" style="7" customWidth="1"/>
    <col min="8447" max="8447" width="10.453125" style="7" customWidth="1"/>
    <col min="8448" max="8448" width="10.54296875" style="7" customWidth="1"/>
    <col min="8449" max="8449" width="14.1796875" style="7" customWidth="1"/>
    <col min="8450" max="8450" width="10.1796875" style="7" customWidth="1"/>
    <col min="8451" max="8451" width="10.453125" style="7" customWidth="1"/>
    <col min="8452" max="8452" width="14.54296875" style="7" customWidth="1"/>
    <col min="8453" max="8453" width="9.7265625" style="7" customWidth="1"/>
    <col min="8454" max="8454" width="34.1796875" style="7" customWidth="1"/>
    <col min="8455" max="8455" width="0.1796875" style="7" customWidth="1"/>
    <col min="8456" max="8460" width="0" style="7" hidden="1" customWidth="1"/>
    <col min="8461" max="8700" width="9.1796875" style="7"/>
    <col min="8701" max="8701" width="5.54296875" style="7" customWidth="1"/>
    <col min="8702" max="8702" width="36.453125" style="7" customWidth="1"/>
    <col min="8703" max="8703" width="10.453125" style="7" customWidth="1"/>
    <col min="8704" max="8704" width="10.54296875" style="7" customWidth="1"/>
    <col min="8705" max="8705" width="14.1796875" style="7" customWidth="1"/>
    <col min="8706" max="8706" width="10.1796875" style="7" customWidth="1"/>
    <col min="8707" max="8707" width="10.453125" style="7" customWidth="1"/>
    <col min="8708" max="8708" width="14.54296875" style="7" customWidth="1"/>
    <col min="8709" max="8709" width="9.7265625" style="7" customWidth="1"/>
    <col min="8710" max="8710" width="34.1796875" style="7" customWidth="1"/>
    <col min="8711" max="8711" width="0.1796875" style="7" customWidth="1"/>
    <col min="8712" max="8716" width="0" style="7" hidden="1" customWidth="1"/>
    <col min="8717" max="8956" width="9.1796875" style="7"/>
    <col min="8957" max="8957" width="5.54296875" style="7" customWidth="1"/>
    <col min="8958" max="8958" width="36.453125" style="7" customWidth="1"/>
    <col min="8959" max="8959" width="10.453125" style="7" customWidth="1"/>
    <col min="8960" max="8960" width="10.54296875" style="7" customWidth="1"/>
    <col min="8961" max="8961" width="14.1796875" style="7" customWidth="1"/>
    <col min="8962" max="8962" width="10.1796875" style="7" customWidth="1"/>
    <col min="8963" max="8963" width="10.453125" style="7" customWidth="1"/>
    <col min="8964" max="8964" width="14.54296875" style="7" customWidth="1"/>
    <col min="8965" max="8965" width="9.7265625" style="7" customWidth="1"/>
    <col min="8966" max="8966" width="34.1796875" style="7" customWidth="1"/>
    <col min="8967" max="8967" width="0.1796875" style="7" customWidth="1"/>
    <col min="8968" max="8972" width="0" style="7" hidden="1" customWidth="1"/>
    <col min="8973" max="9212" width="9.1796875" style="7"/>
    <col min="9213" max="9213" width="5.54296875" style="7" customWidth="1"/>
    <col min="9214" max="9214" width="36.453125" style="7" customWidth="1"/>
    <col min="9215" max="9215" width="10.453125" style="7" customWidth="1"/>
    <col min="9216" max="9216" width="10.54296875" style="7" customWidth="1"/>
    <col min="9217" max="9217" width="14.1796875" style="7" customWidth="1"/>
    <col min="9218" max="9218" width="10.1796875" style="7" customWidth="1"/>
    <col min="9219" max="9219" width="10.453125" style="7" customWidth="1"/>
    <col min="9220" max="9220" width="14.54296875" style="7" customWidth="1"/>
    <col min="9221" max="9221" width="9.7265625" style="7" customWidth="1"/>
    <col min="9222" max="9222" width="34.1796875" style="7" customWidth="1"/>
    <col min="9223" max="9223" width="0.1796875" style="7" customWidth="1"/>
    <col min="9224" max="9228" width="0" style="7" hidden="1" customWidth="1"/>
    <col min="9229" max="9468" width="9.1796875" style="7"/>
    <col min="9469" max="9469" width="5.54296875" style="7" customWidth="1"/>
    <col min="9470" max="9470" width="36.453125" style="7" customWidth="1"/>
    <col min="9471" max="9471" width="10.453125" style="7" customWidth="1"/>
    <col min="9472" max="9472" width="10.54296875" style="7" customWidth="1"/>
    <col min="9473" max="9473" width="14.1796875" style="7" customWidth="1"/>
    <col min="9474" max="9474" width="10.1796875" style="7" customWidth="1"/>
    <col min="9475" max="9475" width="10.453125" style="7" customWidth="1"/>
    <col min="9476" max="9476" width="14.54296875" style="7" customWidth="1"/>
    <col min="9477" max="9477" width="9.7265625" style="7" customWidth="1"/>
    <col min="9478" max="9478" width="34.1796875" style="7" customWidth="1"/>
    <col min="9479" max="9479" width="0.1796875" style="7" customWidth="1"/>
    <col min="9480" max="9484" width="0" style="7" hidden="1" customWidth="1"/>
    <col min="9485" max="9724" width="9.1796875" style="7"/>
    <col min="9725" max="9725" width="5.54296875" style="7" customWidth="1"/>
    <col min="9726" max="9726" width="36.453125" style="7" customWidth="1"/>
    <col min="9727" max="9727" width="10.453125" style="7" customWidth="1"/>
    <col min="9728" max="9728" width="10.54296875" style="7" customWidth="1"/>
    <col min="9729" max="9729" width="14.1796875" style="7" customWidth="1"/>
    <col min="9730" max="9730" width="10.1796875" style="7" customWidth="1"/>
    <col min="9731" max="9731" width="10.453125" style="7" customWidth="1"/>
    <col min="9732" max="9732" width="14.54296875" style="7" customWidth="1"/>
    <col min="9733" max="9733" width="9.7265625" style="7" customWidth="1"/>
    <col min="9734" max="9734" width="34.1796875" style="7" customWidth="1"/>
    <col min="9735" max="9735" width="0.1796875" style="7" customWidth="1"/>
    <col min="9736" max="9740" width="0" style="7" hidden="1" customWidth="1"/>
    <col min="9741" max="9980" width="9.1796875" style="7"/>
    <col min="9981" max="9981" width="5.54296875" style="7" customWidth="1"/>
    <col min="9982" max="9982" width="36.453125" style="7" customWidth="1"/>
    <col min="9983" max="9983" width="10.453125" style="7" customWidth="1"/>
    <col min="9984" max="9984" width="10.54296875" style="7" customWidth="1"/>
    <col min="9985" max="9985" width="14.1796875" style="7" customWidth="1"/>
    <col min="9986" max="9986" width="10.1796875" style="7" customWidth="1"/>
    <col min="9987" max="9987" width="10.453125" style="7" customWidth="1"/>
    <col min="9988" max="9988" width="14.54296875" style="7" customWidth="1"/>
    <col min="9989" max="9989" width="9.7265625" style="7" customWidth="1"/>
    <col min="9990" max="9990" width="34.1796875" style="7" customWidth="1"/>
    <col min="9991" max="9991" width="0.1796875" style="7" customWidth="1"/>
    <col min="9992" max="9996" width="0" style="7" hidden="1" customWidth="1"/>
    <col min="9997" max="10236" width="9.1796875" style="7"/>
    <col min="10237" max="10237" width="5.54296875" style="7" customWidth="1"/>
    <col min="10238" max="10238" width="36.453125" style="7" customWidth="1"/>
    <col min="10239" max="10239" width="10.453125" style="7" customWidth="1"/>
    <col min="10240" max="10240" width="10.54296875" style="7" customWidth="1"/>
    <col min="10241" max="10241" width="14.1796875" style="7" customWidth="1"/>
    <col min="10242" max="10242" width="10.1796875" style="7" customWidth="1"/>
    <col min="10243" max="10243" width="10.453125" style="7" customWidth="1"/>
    <col min="10244" max="10244" width="14.54296875" style="7" customWidth="1"/>
    <col min="10245" max="10245" width="9.7265625" style="7" customWidth="1"/>
    <col min="10246" max="10246" width="34.1796875" style="7" customWidth="1"/>
    <col min="10247" max="10247" width="0.1796875" style="7" customWidth="1"/>
    <col min="10248" max="10252" width="0" style="7" hidden="1" customWidth="1"/>
    <col min="10253" max="10492" width="9.1796875" style="7"/>
    <col min="10493" max="10493" width="5.54296875" style="7" customWidth="1"/>
    <col min="10494" max="10494" width="36.453125" style="7" customWidth="1"/>
    <col min="10495" max="10495" width="10.453125" style="7" customWidth="1"/>
    <col min="10496" max="10496" width="10.54296875" style="7" customWidth="1"/>
    <col min="10497" max="10497" width="14.1796875" style="7" customWidth="1"/>
    <col min="10498" max="10498" width="10.1796875" style="7" customWidth="1"/>
    <col min="10499" max="10499" width="10.453125" style="7" customWidth="1"/>
    <col min="10500" max="10500" width="14.54296875" style="7" customWidth="1"/>
    <col min="10501" max="10501" width="9.7265625" style="7" customWidth="1"/>
    <col min="10502" max="10502" width="34.1796875" style="7" customWidth="1"/>
    <col min="10503" max="10503" width="0.1796875" style="7" customWidth="1"/>
    <col min="10504" max="10508" width="0" style="7" hidden="1" customWidth="1"/>
    <col min="10509" max="10748" width="9.1796875" style="7"/>
    <col min="10749" max="10749" width="5.54296875" style="7" customWidth="1"/>
    <col min="10750" max="10750" width="36.453125" style="7" customWidth="1"/>
    <col min="10751" max="10751" width="10.453125" style="7" customWidth="1"/>
    <col min="10752" max="10752" width="10.54296875" style="7" customWidth="1"/>
    <col min="10753" max="10753" width="14.1796875" style="7" customWidth="1"/>
    <col min="10754" max="10754" width="10.1796875" style="7" customWidth="1"/>
    <col min="10755" max="10755" width="10.453125" style="7" customWidth="1"/>
    <col min="10756" max="10756" width="14.54296875" style="7" customWidth="1"/>
    <col min="10757" max="10757" width="9.7265625" style="7" customWidth="1"/>
    <col min="10758" max="10758" width="34.1796875" style="7" customWidth="1"/>
    <col min="10759" max="10759" width="0.1796875" style="7" customWidth="1"/>
    <col min="10760" max="10764" width="0" style="7" hidden="1" customWidth="1"/>
    <col min="10765" max="11004" width="9.1796875" style="7"/>
    <col min="11005" max="11005" width="5.54296875" style="7" customWidth="1"/>
    <col min="11006" max="11006" width="36.453125" style="7" customWidth="1"/>
    <col min="11007" max="11007" width="10.453125" style="7" customWidth="1"/>
    <col min="11008" max="11008" width="10.54296875" style="7" customWidth="1"/>
    <col min="11009" max="11009" width="14.1796875" style="7" customWidth="1"/>
    <col min="11010" max="11010" width="10.1796875" style="7" customWidth="1"/>
    <col min="11011" max="11011" width="10.453125" style="7" customWidth="1"/>
    <col min="11012" max="11012" width="14.54296875" style="7" customWidth="1"/>
    <col min="11013" max="11013" width="9.7265625" style="7" customWidth="1"/>
    <col min="11014" max="11014" width="34.1796875" style="7" customWidth="1"/>
    <col min="11015" max="11015" width="0.1796875" style="7" customWidth="1"/>
    <col min="11016" max="11020" width="0" style="7" hidden="1" customWidth="1"/>
    <col min="11021" max="11260" width="9.1796875" style="7"/>
    <col min="11261" max="11261" width="5.54296875" style="7" customWidth="1"/>
    <col min="11262" max="11262" width="36.453125" style="7" customWidth="1"/>
    <col min="11263" max="11263" width="10.453125" style="7" customWidth="1"/>
    <col min="11264" max="11264" width="10.54296875" style="7" customWidth="1"/>
    <col min="11265" max="11265" width="14.1796875" style="7" customWidth="1"/>
    <col min="11266" max="11266" width="10.1796875" style="7" customWidth="1"/>
    <col min="11267" max="11267" width="10.453125" style="7" customWidth="1"/>
    <col min="11268" max="11268" width="14.54296875" style="7" customWidth="1"/>
    <col min="11269" max="11269" width="9.7265625" style="7" customWidth="1"/>
    <col min="11270" max="11270" width="34.1796875" style="7" customWidth="1"/>
    <col min="11271" max="11271" width="0.1796875" style="7" customWidth="1"/>
    <col min="11272" max="11276" width="0" style="7" hidden="1" customWidth="1"/>
    <col min="11277" max="11516" width="9.1796875" style="7"/>
    <col min="11517" max="11517" width="5.54296875" style="7" customWidth="1"/>
    <col min="11518" max="11518" width="36.453125" style="7" customWidth="1"/>
    <col min="11519" max="11519" width="10.453125" style="7" customWidth="1"/>
    <col min="11520" max="11520" width="10.54296875" style="7" customWidth="1"/>
    <col min="11521" max="11521" width="14.1796875" style="7" customWidth="1"/>
    <col min="11522" max="11522" width="10.1796875" style="7" customWidth="1"/>
    <col min="11523" max="11523" width="10.453125" style="7" customWidth="1"/>
    <col min="11524" max="11524" width="14.54296875" style="7" customWidth="1"/>
    <col min="11525" max="11525" width="9.7265625" style="7" customWidth="1"/>
    <col min="11526" max="11526" width="34.1796875" style="7" customWidth="1"/>
    <col min="11527" max="11527" width="0.1796875" style="7" customWidth="1"/>
    <col min="11528" max="11532" width="0" style="7" hidden="1" customWidth="1"/>
    <col min="11533" max="11772" width="9.1796875" style="7"/>
    <col min="11773" max="11773" width="5.54296875" style="7" customWidth="1"/>
    <col min="11774" max="11774" width="36.453125" style="7" customWidth="1"/>
    <col min="11775" max="11775" width="10.453125" style="7" customWidth="1"/>
    <col min="11776" max="11776" width="10.54296875" style="7" customWidth="1"/>
    <col min="11777" max="11777" width="14.1796875" style="7" customWidth="1"/>
    <col min="11778" max="11778" width="10.1796875" style="7" customWidth="1"/>
    <col min="11779" max="11779" width="10.453125" style="7" customWidth="1"/>
    <col min="11780" max="11780" width="14.54296875" style="7" customWidth="1"/>
    <col min="11781" max="11781" width="9.7265625" style="7" customWidth="1"/>
    <col min="11782" max="11782" width="34.1796875" style="7" customWidth="1"/>
    <col min="11783" max="11783" width="0.1796875" style="7" customWidth="1"/>
    <col min="11784" max="11788" width="0" style="7" hidden="1" customWidth="1"/>
    <col min="11789" max="12028" width="9.1796875" style="7"/>
    <col min="12029" max="12029" width="5.54296875" style="7" customWidth="1"/>
    <col min="12030" max="12030" width="36.453125" style="7" customWidth="1"/>
    <col min="12031" max="12031" width="10.453125" style="7" customWidth="1"/>
    <col min="12032" max="12032" width="10.54296875" style="7" customWidth="1"/>
    <col min="12033" max="12033" width="14.1796875" style="7" customWidth="1"/>
    <col min="12034" max="12034" width="10.1796875" style="7" customWidth="1"/>
    <col min="12035" max="12035" width="10.453125" style="7" customWidth="1"/>
    <col min="12036" max="12036" width="14.54296875" style="7" customWidth="1"/>
    <col min="12037" max="12037" width="9.7265625" style="7" customWidth="1"/>
    <col min="12038" max="12038" width="34.1796875" style="7" customWidth="1"/>
    <col min="12039" max="12039" width="0.1796875" style="7" customWidth="1"/>
    <col min="12040" max="12044" width="0" style="7" hidden="1" customWidth="1"/>
    <col min="12045" max="12284" width="9.1796875" style="7"/>
    <col min="12285" max="12285" width="5.54296875" style="7" customWidth="1"/>
    <col min="12286" max="12286" width="36.453125" style="7" customWidth="1"/>
    <col min="12287" max="12287" width="10.453125" style="7" customWidth="1"/>
    <col min="12288" max="12288" width="10.54296875" style="7" customWidth="1"/>
    <col min="12289" max="12289" width="14.1796875" style="7" customWidth="1"/>
    <col min="12290" max="12290" width="10.1796875" style="7" customWidth="1"/>
    <col min="12291" max="12291" width="10.453125" style="7" customWidth="1"/>
    <col min="12292" max="12292" width="14.54296875" style="7" customWidth="1"/>
    <col min="12293" max="12293" width="9.7265625" style="7" customWidth="1"/>
    <col min="12294" max="12294" width="34.1796875" style="7" customWidth="1"/>
    <col min="12295" max="12295" width="0.1796875" style="7" customWidth="1"/>
    <col min="12296" max="12300" width="0" style="7" hidden="1" customWidth="1"/>
    <col min="12301" max="12540" width="9.1796875" style="7"/>
    <col min="12541" max="12541" width="5.54296875" style="7" customWidth="1"/>
    <col min="12542" max="12542" width="36.453125" style="7" customWidth="1"/>
    <col min="12543" max="12543" width="10.453125" style="7" customWidth="1"/>
    <col min="12544" max="12544" width="10.54296875" style="7" customWidth="1"/>
    <col min="12545" max="12545" width="14.1796875" style="7" customWidth="1"/>
    <col min="12546" max="12546" width="10.1796875" style="7" customWidth="1"/>
    <col min="12547" max="12547" width="10.453125" style="7" customWidth="1"/>
    <col min="12548" max="12548" width="14.54296875" style="7" customWidth="1"/>
    <col min="12549" max="12549" width="9.7265625" style="7" customWidth="1"/>
    <col min="12550" max="12550" width="34.1796875" style="7" customWidth="1"/>
    <col min="12551" max="12551" width="0.1796875" style="7" customWidth="1"/>
    <col min="12552" max="12556" width="0" style="7" hidden="1" customWidth="1"/>
    <col min="12557" max="12796" width="9.1796875" style="7"/>
    <col min="12797" max="12797" width="5.54296875" style="7" customWidth="1"/>
    <col min="12798" max="12798" width="36.453125" style="7" customWidth="1"/>
    <col min="12799" max="12799" width="10.453125" style="7" customWidth="1"/>
    <col min="12800" max="12800" width="10.54296875" style="7" customWidth="1"/>
    <col min="12801" max="12801" width="14.1796875" style="7" customWidth="1"/>
    <col min="12802" max="12802" width="10.1796875" style="7" customWidth="1"/>
    <col min="12803" max="12803" width="10.453125" style="7" customWidth="1"/>
    <col min="12804" max="12804" width="14.54296875" style="7" customWidth="1"/>
    <col min="12805" max="12805" width="9.7265625" style="7" customWidth="1"/>
    <col min="12806" max="12806" width="34.1796875" style="7" customWidth="1"/>
    <col min="12807" max="12807" width="0.1796875" style="7" customWidth="1"/>
    <col min="12808" max="12812" width="0" style="7" hidden="1" customWidth="1"/>
    <col min="12813" max="13052" width="9.1796875" style="7"/>
    <col min="13053" max="13053" width="5.54296875" style="7" customWidth="1"/>
    <col min="13054" max="13054" width="36.453125" style="7" customWidth="1"/>
    <col min="13055" max="13055" width="10.453125" style="7" customWidth="1"/>
    <col min="13056" max="13056" width="10.54296875" style="7" customWidth="1"/>
    <col min="13057" max="13057" width="14.1796875" style="7" customWidth="1"/>
    <col min="13058" max="13058" width="10.1796875" style="7" customWidth="1"/>
    <col min="13059" max="13059" width="10.453125" style="7" customWidth="1"/>
    <col min="13060" max="13060" width="14.54296875" style="7" customWidth="1"/>
    <col min="13061" max="13061" width="9.7265625" style="7" customWidth="1"/>
    <col min="13062" max="13062" width="34.1796875" style="7" customWidth="1"/>
    <col min="13063" max="13063" width="0.1796875" style="7" customWidth="1"/>
    <col min="13064" max="13068" width="0" style="7" hidden="1" customWidth="1"/>
    <col min="13069" max="13308" width="9.1796875" style="7"/>
    <col min="13309" max="13309" width="5.54296875" style="7" customWidth="1"/>
    <col min="13310" max="13310" width="36.453125" style="7" customWidth="1"/>
    <col min="13311" max="13311" width="10.453125" style="7" customWidth="1"/>
    <col min="13312" max="13312" width="10.54296875" style="7" customWidth="1"/>
    <col min="13313" max="13313" width="14.1796875" style="7" customWidth="1"/>
    <col min="13314" max="13314" width="10.1796875" style="7" customWidth="1"/>
    <col min="13315" max="13315" width="10.453125" style="7" customWidth="1"/>
    <col min="13316" max="13316" width="14.54296875" style="7" customWidth="1"/>
    <col min="13317" max="13317" width="9.7265625" style="7" customWidth="1"/>
    <col min="13318" max="13318" width="34.1796875" style="7" customWidth="1"/>
    <col min="13319" max="13319" width="0.1796875" style="7" customWidth="1"/>
    <col min="13320" max="13324" width="0" style="7" hidden="1" customWidth="1"/>
    <col min="13325" max="13564" width="9.1796875" style="7"/>
    <col min="13565" max="13565" width="5.54296875" style="7" customWidth="1"/>
    <col min="13566" max="13566" width="36.453125" style="7" customWidth="1"/>
    <col min="13567" max="13567" width="10.453125" style="7" customWidth="1"/>
    <col min="13568" max="13568" width="10.54296875" style="7" customWidth="1"/>
    <col min="13569" max="13569" width="14.1796875" style="7" customWidth="1"/>
    <col min="13570" max="13570" width="10.1796875" style="7" customWidth="1"/>
    <col min="13571" max="13571" width="10.453125" style="7" customWidth="1"/>
    <col min="13572" max="13572" width="14.54296875" style="7" customWidth="1"/>
    <col min="13573" max="13573" width="9.7265625" style="7" customWidth="1"/>
    <col min="13574" max="13574" width="34.1796875" style="7" customWidth="1"/>
    <col min="13575" max="13575" width="0.1796875" style="7" customWidth="1"/>
    <col min="13576" max="13580" width="0" style="7" hidden="1" customWidth="1"/>
    <col min="13581" max="13820" width="9.1796875" style="7"/>
    <col min="13821" max="13821" width="5.54296875" style="7" customWidth="1"/>
    <col min="13822" max="13822" width="36.453125" style="7" customWidth="1"/>
    <col min="13823" max="13823" width="10.453125" style="7" customWidth="1"/>
    <col min="13824" max="13824" width="10.54296875" style="7" customWidth="1"/>
    <col min="13825" max="13825" width="14.1796875" style="7" customWidth="1"/>
    <col min="13826" max="13826" width="10.1796875" style="7" customWidth="1"/>
    <col min="13827" max="13827" width="10.453125" style="7" customWidth="1"/>
    <col min="13828" max="13828" width="14.54296875" style="7" customWidth="1"/>
    <col min="13829" max="13829" width="9.7265625" style="7" customWidth="1"/>
    <col min="13830" max="13830" width="34.1796875" style="7" customWidth="1"/>
    <col min="13831" max="13831" width="0.1796875" style="7" customWidth="1"/>
    <col min="13832" max="13836" width="0" style="7" hidden="1" customWidth="1"/>
    <col min="13837" max="14076" width="9.1796875" style="7"/>
    <col min="14077" max="14077" width="5.54296875" style="7" customWidth="1"/>
    <col min="14078" max="14078" width="36.453125" style="7" customWidth="1"/>
    <col min="14079" max="14079" width="10.453125" style="7" customWidth="1"/>
    <col min="14080" max="14080" width="10.54296875" style="7" customWidth="1"/>
    <col min="14081" max="14081" width="14.1796875" style="7" customWidth="1"/>
    <col min="14082" max="14082" width="10.1796875" style="7" customWidth="1"/>
    <col min="14083" max="14083" width="10.453125" style="7" customWidth="1"/>
    <col min="14084" max="14084" width="14.54296875" style="7" customWidth="1"/>
    <col min="14085" max="14085" width="9.7265625" style="7" customWidth="1"/>
    <col min="14086" max="14086" width="34.1796875" style="7" customWidth="1"/>
    <col min="14087" max="14087" width="0.1796875" style="7" customWidth="1"/>
    <col min="14088" max="14092" width="0" style="7" hidden="1" customWidth="1"/>
    <col min="14093" max="14332" width="9.1796875" style="7"/>
    <col min="14333" max="14333" width="5.54296875" style="7" customWidth="1"/>
    <col min="14334" max="14334" width="36.453125" style="7" customWidth="1"/>
    <col min="14335" max="14335" width="10.453125" style="7" customWidth="1"/>
    <col min="14336" max="14336" width="10.54296875" style="7" customWidth="1"/>
    <col min="14337" max="14337" width="14.1796875" style="7" customWidth="1"/>
    <col min="14338" max="14338" width="10.1796875" style="7" customWidth="1"/>
    <col min="14339" max="14339" width="10.453125" style="7" customWidth="1"/>
    <col min="14340" max="14340" width="14.54296875" style="7" customWidth="1"/>
    <col min="14341" max="14341" width="9.7265625" style="7" customWidth="1"/>
    <col min="14342" max="14342" width="34.1796875" style="7" customWidth="1"/>
    <col min="14343" max="14343" width="0.1796875" style="7" customWidth="1"/>
    <col min="14344" max="14348" width="0" style="7" hidden="1" customWidth="1"/>
    <col min="14349" max="14588" width="9.1796875" style="7"/>
    <col min="14589" max="14589" width="5.54296875" style="7" customWidth="1"/>
    <col min="14590" max="14590" width="36.453125" style="7" customWidth="1"/>
    <col min="14591" max="14591" width="10.453125" style="7" customWidth="1"/>
    <col min="14592" max="14592" width="10.54296875" style="7" customWidth="1"/>
    <col min="14593" max="14593" width="14.1796875" style="7" customWidth="1"/>
    <col min="14594" max="14594" width="10.1796875" style="7" customWidth="1"/>
    <col min="14595" max="14595" width="10.453125" style="7" customWidth="1"/>
    <col min="14596" max="14596" width="14.54296875" style="7" customWidth="1"/>
    <col min="14597" max="14597" width="9.7265625" style="7" customWidth="1"/>
    <col min="14598" max="14598" width="34.1796875" style="7" customWidth="1"/>
    <col min="14599" max="14599" width="0.1796875" style="7" customWidth="1"/>
    <col min="14600" max="14604" width="0" style="7" hidden="1" customWidth="1"/>
    <col min="14605" max="14844" width="9.1796875" style="7"/>
    <col min="14845" max="14845" width="5.54296875" style="7" customWidth="1"/>
    <col min="14846" max="14846" width="36.453125" style="7" customWidth="1"/>
    <col min="14847" max="14847" width="10.453125" style="7" customWidth="1"/>
    <col min="14848" max="14848" width="10.54296875" style="7" customWidth="1"/>
    <col min="14849" max="14849" width="14.1796875" style="7" customWidth="1"/>
    <col min="14850" max="14850" width="10.1796875" style="7" customWidth="1"/>
    <col min="14851" max="14851" width="10.453125" style="7" customWidth="1"/>
    <col min="14852" max="14852" width="14.54296875" style="7" customWidth="1"/>
    <col min="14853" max="14853" width="9.7265625" style="7" customWidth="1"/>
    <col min="14854" max="14854" width="34.1796875" style="7" customWidth="1"/>
    <col min="14855" max="14855" width="0.1796875" style="7" customWidth="1"/>
    <col min="14856" max="14860" width="0" style="7" hidden="1" customWidth="1"/>
    <col min="14861" max="15100" width="9.1796875" style="7"/>
    <col min="15101" max="15101" width="5.54296875" style="7" customWidth="1"/>
    <col min="15102" max="15102" width="36.453125" style="7" customWidth="1"/>
    <col min="15103" max="15103" width="10.453125" style="7" customWidth="1"/>
    <col min="15104" max="15104" width="10.54296875" style="7" customWidth="1"/>
    <col min="15105" max="15105" width="14.1796875" style="7" customWidth="1"/>
    <col min="15106" max="15106" width="10.1796875" style="7" customWidth="1"/>
    <col min="15107" max="15107" width="10.453125" style="7" customWidth="1"/>
    <col min="15108" max="15108" width="14.54296875" style="7" customWidth="1"/>
    <col min="15109" max="15109" width="9.7265625" style="7" customWidth="1"/>
    <col min="15110" max="15110" width="34.1796875" style="7" customWidth="1"/>
    <col min="15111" max="15111" width="0.1796875" style="7" customWidth="1"/>
    <col min="15112" max="15116" width="0" style="7" hidden="1" customWidth="1"/>
    <col min="15117" max="15356" width="9.1796875" style="7"/>
    <col min="15357" max="15357" width="5.54296875" style="7" customWidth="1"/>
    <col min="15358" max="15358" width="36.453125" style="7" customWidth="1"/>
    <col min="15359" max="15359" width="10.453125" style="7" customWidth="1"/>
    <col min="15360" max="15360" width="10.54296875" style="7" customWidth="1"/>
    <col min="15361" max="15361" width="14.1796875" style="7" customWidth="1"/>
    <col min="15362" max="15362" width="10.1796875" style="7" customWidth="1"/>
    <col min="15363" max="15363" width="10.453125" style="7" customWidth="1"/>
    <col min="15364" max="15364" width="14.54296875" style="7" customWidth="1"/>
    <col min="15365" max="15365" width="9.7265625" style="7" customWidth="1"/>
    <col min="15366" max="15366" width="34.1796875" style="7" customWidth="1"/>
    <col min="15367" max="15367" width="0.1796875" style="7" customWidth="1"/>
    <col min="15368" max="15372" width="0" style="7" hidden="1" customWidth="1"/>
    <col min="15373" max="15612" width="9.1796875" style="7"/>
    <col min="15613" max="15613" width="5.54296875" style="7" customWidth="1"/>
    <col min="15614" max="15614" width="36.453125" style="7" customWidth="1"/>
    <col min="15615" max="15615" width="10.453125" style="7" customWidth="1"/>
    <col min="15616" max="15616" width="10.54296875" style="7" customWidth="1"/>
    <col min="15617" max="15617" width="14.1796875" style="7" customWidth="1"/>
    <col min="15618" max="15618" width="10.1796875" style="7" customWidth="1"/>
    <col min="15619" max="15619" width="10.453125" style="7" customWidth="1"/>
    <col min="15620" max="15620" width="14.54296875" style="7" customWidth="1"/>
    <col min="15621" max="15621" width="9.7265625" style="7" customWidth="1"/>
    <col min="15622" max="15622" width="34.1796875" style="7" customWidth="1"/>
    <col min="15623" max="15623" width="0.1796875" style="7" customWidth="1"/>
    <col min="15624" max="15628" width="0" style="7" hidden="1" customWidth="1"/>
    <col min="15629" max="15868" width="9.1796875" style="7"/>
    <col min="15869" max="15869" width="5.54296875" style="7" customWidth="1"/>
    <col min="15870" max="15870" width="36.453125" style="7" customWidth="1"/>
    <col min="15871" max="15871" width="10.453125" style="7" customWidth="1"/>
    <col min="15872" max="15872" width="10.54296875" style="7" customWidth="1"/>
    <col min="15873" max="15873" width="14.1796875" style="7" customWidth="1"/>
    <col min="15874" max="15874" width="10.1796875" style="7" customWidth="1"/>
    <col min="15875" max="15875" width="10.453125" style="7" customWidth="1"/>
    <col min="15876" max="15876" width="14.54296875" style="7" customWidth="1"/>
    <col min="15877" max="15877" width="9.7265625" style="7" customWidth="1"/>
    <col min="15878" max="15878" width="34.1796875" style="7" customWidth="1"/>
    <col min="15879" max="15879" width="0.1796875" style="7" customWidth="1"/>
    <col min="15880" max="15884" width="0" style="7" hidden="1" customWidth="1"/>
    <col min="15885" max="16124" width="9.1796875" style="7"/>
    <col min="16125" max="16125" width="5.54296875" style="7" customWidth="1"/>
    <col min="16126" max="16126" width="36.453125" style="7" customWidth="1"/>
    <col min="16127" max="16127" width="10.453125" style="7" customWidth="1"/>
    <col min="16128" max="16128" width="10.54296875" style="7" customWidth="1"/>
    <col min="16129" max="16129" width="14.1796875" style="7" customWidth="1"/>
    <col min="16130" max="16130" width="10.1796875" style="7" customWidth="1"/>
    <col min="16131" max="16131" width="10.453125" style="7" customWidth="1"/>
    <col min="16132" max="16132" width="14.54296875" style="7" customWidth="1"/>
    <col min="16133" max="16133" width="9.7265625" style="7" customWidth="1"/>
    <col min="16134" max="16134" width="34.1796875" style="7" customWidth="1"/>
    <col min="16135" max="16135" width="0.1796875" style="7" customWidth="1"/>
    <col min="16136" max="16140" width="0" style="7" hidden="1" customWidth="1"/>
    <col min="16141" max="16384" width="9.1796875" style="7"/>
  </cols>
  <sheetData>
    <row r="1" spans="1:9" ht="14.15" customHeight="1" x14ac:dyDescent="0.3">
      <c r="A1" s="512" t="s">
        <v>28</v>
      </c>
      <c r="B1" s="512"/>
      <c r="C1" s="512"/>
      <c r="D1" s="512"/>
      <c r="E1" s="512"/>
      <c r="F1" s="512"/>
      <c r="G1" s="512"/>
      <c r="H1" s="512"/>
      <c r="I1" s="9"/>
    </row>
    <row r="2" spans="1:9" ht="30" customHeight="1" x14ac:dyDescent="0.3">
      <c r="A2" s="512" t="s">
        <v>1</v>
      </c>
      <c r="B2" s="512"/>
      <c r="C2" s="512"/>
      <c r="D2" s="512"/>
      <c r="E2" s="512"/>
      <c r="F2" s="512"/>
      <c r="G2" s="512"/>
      <c r="H2" s="512"/>
      <c r="I2" s="6"/>
    </row>
    <row r="3" spans="1:9" ht="14.15" customHeight="1" x14ac:dyDescent="0.3">
      <c r="A3" s="512" t="s">
        <v>76</v>
      </c>
      <c r="B3" s="512"/>
      <c r="C3" s="512"/>
      <c r="D3" s="512"/>
      <c r="E3" s="512"/>
      <c r="F3" s="512"/>
      <c r="G3" s="512"/>
      <c r="H3" s="512"/>
      <c r="I3" s="6"/>
    </row>
    <row r="4" spans="1:9" x14ac:dyDescent="0.25">
      <c r="A4" s="4"/>
      <c r="B4" s="18"/>
      <c r="C4" s="18"/>
      <c r="D4" s="18"/>
      <c r="E4" s="18"/>
      <c r="F4" s="18"/>
      <c r="G4" s="18"/>
      <c r="H4" s="18"/>
      <c r="I4" s="6"/>
    </row>
    <row r="5" spans="1:9" ht="12" customHeight="1" x14ac:dyDescent="0.25">
      <c r="A5" s="454" t="s">
        <v>20</v>
      </c>
      <c r="B5" s="455" t="s">
        <v>4</v>
      </c>
      <c r="C5" s="455" t="s">
        <v>358</v>
      </c>
      <c r="D5" s="455"/>
      <c r="E5" s="455"/>
      <c r="F5" s="455"/>
      <c r="G5" s="455" t="s">
        <v>77</v>
      </c>
      <c r="H5" s="456" t="s">
        <v>6</v>
      </c>
      <c r="I5" s="6"/>
    </row>
    <row r="6" spans="1:9" ht="34.5" x14ac:dyDescent="0.25">
      <c r="A6" s="454"/>
      <c r="B6" s="455"/>
      <c r="C6" s="429" t="s">
        <v>7</v>
      </c>
      <c r="D6" s="429" t="s">
        <v>8</v>
      </c>
      <c r="E6" s="429" t="s">
        <v>9</v>
      </c>
      <c r="F6" s="429" t="s">
        <v>10</v>
      </c>
      <c r="G6" s="455"/>
      <c r="H6" s="456"/>
      <c r="I6" s="6"/>
    </row>
    <row r="7" spans="1:9" x14ac:dyDescent="0.25">
      <c r="A7" s="428" t="s">
        <v>59</v>
      </c>
      <c r="B7" s="429">
        <v>2</v>
      </c>
      <c r="C7" s="429">
        <v>4</v>
      </c>
      <c r="D7" s="429">
        <v>5</v>
      </c>
      <c r="E7" s="429">
        <v>6</v>
      </c>
      <c r="F7" s="429">
        <v>7</v>
      </c>
      <c r="G7" s="429">
        <v>8</v>
      </c>
      <c r="H7" s="430">
        <v>9</v>
      </c>
      <c r="I7" s="6"/>
    </row>
    <row r="8" spans="1:9" x14ac:dyDescent="0.25">
      <c r="A8" s="110" t="s">
        <v>264</v>
      </c>
      <c r="B8" s="457" t="s">
        <v>263</v>
      </c>
      <c r="C8" s="457"/>
      <c r="D8" s="457"/>
      <c r="E8" s="457"/>
      <c r="F8" s="457"/>
      <c r="G8" s="457"/>
      <c r="H8" s="457"/>
      <c r="I8" s="6"/>
    </row>
    <row r="9" spans="1:9" s="228" customFormat="1" ht="12" x14ac:dyDescent="0.3">
      <c r="A9" s="188" t="s">
        <v>59</v>
      </c>
      <c r="B9" s="74" t="s">
        <v>78</v>
      </c>
      <c r="C9" s="70"/>
      <c r="D9" s="70"/>
      <c r="E9" s="70"/>
      <c r="F9" s="70"/>
      <c r="G9" s="70"/>
      <c r="H9" s="411"/>
    </row>
    <row r="10" spans="1:9" s="412" customFormat="1" ht="34.5" x14ac:dyDescent="0.25">
      <c r="A10" s="75" t="s">
        <v>60</v>
      </c>
      <c r="B10" s="562" t="s">
        <v>697</v>
      </c>
      <c r="C10" s="70"/>
      <c r="D10" s="563">
        <f>(47432+23755)/12*3.5+4164+18500</f>
        <v>43426.875</v>
      </c>
      <c r="E10" s="317"/>
      <c r="F10" s="563">
        <f>D10</f>
        <v>43426.875</v>
      </c>
      <c r="G10" s="564" t="s">
        <v>698</v>
      </c>
      <c r="H10" s="565" t="s">
        <v>79</v>
      </c>
    </row>
    <row r="11" spans="1:9" s="412" customFormat="1" ht="23" x14ac:dyDescent="0.25">
      <c r="A11" s="75" t="s">
        <v>34</v>
      </c>
      <c r="B11" s="65" t="s">
        <v>699</v>
      </c>
      <c r="C11" s="70"/>
      <c r="D11" s="563"/>
      <c r="E11" s="317"/>
      <c r="F11" s="563"/>
      <c r="G11" s="564"/>
      <c r="H11" s="565"/>
    </row>
    <row r="12" spans="1:9" s="412" customFormat="1" ht="34.5" x14ac:dyDescent="0.25">
      <c r="A12" s="75" t="s">
        <v>35</v>
      </c>
      <c r="B12" s="65" t="s">
        <v>700</v>
      </c>
      <c r="C12" s="70"/>
      <c r="D12" s="563"/>
      <c r="E12" s="317"/>
      <c r="F12" s="563"/>
      <c r="G12" s="564"/>
      <c r="H12" s="565"/>
    </row>
    <row r="13" spans="1:9" s="412" customFormat="1" x14ac:dyDescent="0.25">
      <c r="A13" s="75" t="s">
        <v>36</v>
      </c>
      <c r="B13" s="65" t="s">
        <v>701</v>
      </c>
      <c r="C13" s="70"/>
      <c r="D13" s="563"/>
      <c r="E13" s="317"/>
      <c r="F13" s="563"/>
      <c r="G13" s="564"/>
      <c r="H13" s="565"/>
    </row>
    <row r="14" spans="1:9" s="412" customFormat="1" ht="23" x14ac:dyDescent="0.25">
      <c r="A14" s="75" t="s">
        <v>114</v>
      </c>
      <c r="B14" s="65" t="s">
        <v>702</v>
      </c>
      <c r="C14" s="70"/>
      <c r="D14" s="563"/>
      <c r="E14" s="317"/>
      <c r="F14" s="563"/>
      <c r="G14" s="564"/>
      <c r="H14" s="565"/>
    </row>
    <row r="15" spans="1:9" s="412" customFormat="1" ht="34.5" x14ac:dyDescent="0.25">
      <c r="A15" s="75" t="s">
        <v>703</v>
      </c>
      <c r="B15" s="65" t="s">
        <v>704</v>
      </c>
      <c r="C15" s="70"/>
      <c r="D15" s="563"/>
      <c r="E15" s="317"/>
      <c r="F15" s="563"/>
      <c r="G15" s="564"/>
      <c r="H15" s="565"/>
    </row>
    <row r="16" spans="1:9" s="412" customFormat="1" ht="23" x14ac:dyDescent="0.25">
      <c r="A16" s="75" t="s">
        <v>705</v>
      </c>
      <c r="B16" s="413" t="s">
        <v>706</v>
      </c>
      <c r="C16" s="414"/>
      <c r="D16" s="415">
        <f>3*9*790</f>
        <v>21330</v>
      </c>
      <c r="E16" s="317"/>
      <c r="F16" s="317">
        <f>SUM(C16:E16)</f>
        <v>21330</v>
      </c>
      <c r="G16" s="564"/>
      <c r="H16" s="565"/>
    </row>
    <row r="17" spans="1:8" s="412" customFormat="1" x14ac:dyDescent="0.25">
      <c r="A17" s="75" t="s">
        <v>707</v>
      </c>
      <c r="B17" s="413" t="s">
        <v>708</v>
      </c>
      <c r="C17" s="414"/>
      <c r="D17" s="416">
        <v>9000</v>
      </c>
      <c r="E17" s="317"/>
      <c r="F17" s="317">
        <f>SUM(C17:E17)</f>
        <v>9000</v>
      </c>
      <c r="G17" s="564"/>
      <c r="H17" s="565"/>
    </row>
    <row r="18" spans="1:8" s="228" customFormat="1" ht="12" x14ac:dyDescent="0.3">
      <c r="A18" s="188"/>
      <c r="B18" s="74" t="s">
        <v>80</v>
      </c>
      <c r="C18" s="417"/>
      <c r="D18" s="418">
        <f>SUM(D10:D17)</f>
        <v>73756.875</v>
      </c>
      <c r="E18" s="418"/>
      <c r="F18" s="418">
        <f>SUM(F10:F17)</f>
        <v>73756.875</v>
      </c>
      <c r="G18" s="208"/>
      <c r="H18" s="419"/>
    </row>
    <row r="19" spans="1:8" s="228" customFormat="1" ht="12" x14ac:dyDescent="0.3">
      <c r="A19" s="188"/>
      <c r="B19" s="74"/>
      <c r="C19" s="417"/>
      <c r="D19" s="418"/>
      <c r="E19" s="418"/>
      <c r="F19" s="418"/>
      <c r="G19" s="208"/>
      <c r="H19" s="419"/>
    </row>
    <row r="20" spans="1:8" s="228" customFormat="1" ht="12" x14ac:dyDescent="0.3">
      <c r="A20" s="188" t="s">
        <v>61</v>
      </c>
      <c r="B20" s="74" t="s">
        <v>81</v>
      </c>
      <c r="C20" s="420"/>
      <c r="D20" s="317"/>
      <c r="E20" s="317"/>
      <c r="F20" s="317"/>
      <c r="G20" s="70"/>
      <c r="H20" s="411"/>
    </row>
    <row r="21" spans="1:8" s="412" customFormat="1" ht="50.25" customHeight="1" x14ac:dyDescent="0.25">
      <c r="A21" s="75" t="s">
        <v>37</v>
      </c>
      <c r="B21" s="566" t="s">
        <v>709</v>
      </c>
      <c r="C21" s="70"/>
      <c r="D21" s="563">
        <f>(108722+54077)/12*3.5+18500+9480+56500</f>
        <v>131963.04166666669</v>
      </c>
      <c r="E21" s="317"/>
      <c r="F21" s="563">
        <f>D21</f>
        <v>131963.04166666669</v>
      </c>
      <c r="G21" s="564" t="s">
        <v>698</v>
      </c>
      <c r="H21" s="565" t="s">
        <v>82</v>
      </c>
    </row>
    <row r="22" spans="1:8" s="412" customFormat="1" ht="23" x14ac:dyDescent="0.25">
      <c r="A22" s="75" t="s">
        <v>38</v>
      </c>
      <c r="B22" s="65" t="s">
        <v>699</v>
      </c>
      <c r="C22" s="70"/>
      <c r="D22" s="563"/>
      <c r="E22" s="317"/>
      <c r="F22" s="563"/>
      <c r="G22" s="564"/>
      <c r="H22" s="565"/>
    </row>
    <row r="23" spans="1:8" s="412" customFormat="1" ht="34.5" x14ac:dyDescent="0.25">
      <c r="A23" s="75" t="s">
        <v>42</v>
      </c>
      <c r="B23" s="65" t="s">
        <v>700</v>
      </c>
      <c r="C23" s="70"/>
      <c r="D23" s="563"/>
      <c r="E23" s="317"/>
      <c r="F23" s="563"/>
      <c r="G23" s="564"/>
      <c r="H23" s="565"/>
    </row>
    <row r="24" spans="1:8" s="412" customFormat="1" x14ac:dyDescent="0.25">
      <c r="A24" s="75" t="s">
        <v>43</v>
      </c>
      <c r="B24" s="65" t="s">
        <v>701</v>
      </c>
      <c r="C24" s="70"/>
      <c r="D24" s="563"/>
      <c r="E24" s="317"/>
      <c r="F24" s="563"/>
      <c r="G24" s="564"/>
      <c r="H24" s="565"/>
    </row>
    <row r="25" spans="1:8" s="412" customFormat="1" ht="23" x14ac:dyDescent="0.25">
      <c r="A25" s="75" t="s">
        <v>459</v>
      </c>
      <c r="B25" s="65" t="s">
        <v>702</v>
      </c>
      <c r="C25" s="70"/>
      <c r="D25" s="563"/>
      <c r="E25" s="317"/>
      <c r="F25" s="563"/>
      <c r="G25" s="564"/>
      <c r="H25" s="565"/>
    </row>
    <row r="26" spans="1:8" s="412" customFormat="1" ht="34.5" x14ac:dyDescent="0.25">
      <c r="A26" s="75" t="s">
        <v>461</v>
      </c>
      <c r="B26" s="65" t="s">
        <v>704</v>
      </c>
      <c r="C26" s="70"/>
      <c r="D26" s="563"/>
      <c r="E26" s="317"/>
      <c r="F26" s="563"/>
      <c r="G26" s="564"/>
      <c r="H26" s="565"/>
    </row>
    <row r="27" spans="1:8" s="228" customFormat="1" ht="12" x14ac:dyDescent="0.3">
      <c r="A27" s="188"/>
      <c r="B27" s="74" t="s">
        <v>80</v>
      </c>
      <c r="C27" s="417"/>
      <c r="D27" s="418">
        <f>D21</f>
        <v>131963.04166666669</v>
      </c>
      <c r="E27" s="418"/>
      <c r="F27" s="418">
        <f>F21</f>
        <v>131963.04166666669</v>
      </c>
      <c r="G27" s="208"/>
      <c r="H27" s="419"/>
    </row>
    <row r="28" spans="1:8" s="228" customFormat="1" ht="12" x14ac:dyDescent="0.3">
      <c r="A28" s="188"/>
      <c r="B28" s="74"/>
      <c r="C28" s="417"/>
      <c r="D28" s="418"/>
      <c r="E28" s="418"/>
      <c r="F28" s="418"/>
      <c r="G28" s="208"/>
      <c r="H28" s="419"/>
    </row>
    <row r="29" spans="1:8" s="228" customFormat="1" ht="12" x14ac:dyDescent="0.3">
      <c r="A29" s="188" t="s">
        <v>62</v>
      </c>
      <c r="B29" s="74" t="s">
        <v>83</v>
      </c>
      <c r="C29" s="70"/>
      <c r="D29" s="317"/>
      <c r="E29" s="317"/>
      <c r="F29" s="317"/>
      <c r="G29" s="70"/>
      <c r="H29" s="411"/>
    </row>
    <row r="30" spans="1:8" s="412" customFormat="1" ht="34.5" x14ac:dyDescent="0.25">
      <c r="A30" s="75" t="s">
        <v>45</v>
      </c>
      <c r="B30" s="562" t="s">
        <v>697</v>
      </c>
      <c r="C30" s="70"/>
      <c r="D30" s="563">
        <f>(47690+23658)/12*3.5+18500+4147</f>
        <v>43456.833333333336</v>
      </c>
      <c r="E30" s="317"/>
      <c r="F30" s="563">
        <f>D30</f>
        <v>43456.833333333336</v>
      </c>
      <c r="G30" s="564" t="s">
        <v>698</v>
      </c>
      <c r="H30" s="565" t="s">
        <v>84</v>
      </c>
    </row>
    <row r="31" spans="1:8" s="412" customFormat="1" ht="23" x14ac:dyDescent="0.25">
      <c r="A31" s="75" t="s">
        <v>46</v>
      </c>
      <c r="B31" s="65" t="s">
        <v>699</v>
      </c>
      <c r="C31" s="70"/>
      <c r="D31" s="563"/>
      <c r="E31" s="317"/>
      <c r="F31" s="563"/>
      <c r="G31" s="564"/>
      <c r="H31" s="565"/>
    </row>
    <row r="32" spans="1:8" s="412" customFormat="1" ht="34.5" x14ac:dyDescent="0.25">
      <c r="A32" s="75" t="s">
        <v>47</v>
      </c>
      <c r="B32" s="65" t="s">
        <v>700</v>
      </c>
      <c r="C32" s="70"/>
      <c r="D32" s="563"/>
      <c r="E32" s="317"/>
      <c r="F32" s="563"/>
      <c r="G32" s="564"/>
      <c r="H32" s="565"/>
    </row>
    <row r="33" spans="1:8" s="412" customFormat="1" x14ac:dyDescent="0.25">
      <c r="A33" s="75" t="s">
        <v>48</v>
      </c>
      <c r="B33" s="65" t="s">
        <v>701</v>
      </c>
      <c r="C33" s="70"/>
      <c r="D33" s="563"/>
      <c r="E33" s="317"/>
      <c r="F33" s="563"/>
      <c r="G33" s="564"/>
      <c r="H33" s="565"/>
    </row>
    <row r="34" spans="1:8" s="412" customFormat="1" ht="23" x14ac:dyDescent="0.25">
      <c r="A34" s="75" t="s">
        <v>49</v>
      </c>
      <c r="B34" s="65" t="s">
        <v>702</v>
      </c>
      <c r="C34" s="70"/>
      <c r="D34" s="563"/>
      <c r="E34" s="317"/>
      <c r="F34" s="563"/>
      <c r="G34" s="564"/>
      <c r="H34" s="565"/>
    </row>
    <row r="35" spans="1:8" s="412" customFormat="1" ht="34.5" x14ac:dyDescent="0.25">
      <c r="A35" s="75" t="s">
        <v>710</v>
      </c>
      <c r="B35" s="65" t="s">
        <v>704</v>
      </c>
      <c r="C35" s="70"/>
      <c r="D35" s="563"/>
      <c r="E35" s="317"/>
      <c r="F35" s="563"/>
      <c r="G35" s="564"/>
      <c r="H35" s="565"/>
    </row>
    <row r="36" spans="1:8" s="421" customFormat="1" ht="12" x14ac:dyDescent="0.3">
      <c r="A36" s="188"/>
      <c r="B36" s="74" t="s">
        <v>80</v>
      </c>
      <c r="C36" s="417"/>
      <c r="D36" s="418">
        <f>D30</f>
        <v>43456.833333333336</v>
      </c>
      <c r="E36" s="418"/>
      <c r="F36" s="418">
        <f>F30</f>
        <v>43456.833333333336</v>
      </c>
      <c r="G36" s="208"/>
      <c r="H36" s="419"/>
    </row>
    <row r="37" spans="1:8" s="228" customFormat="1" ht="12" x14ac:dyDescent="0.3">
      <c r="A37" s="188"/>
      <c r="B37" s="74"/>
      <c r="C37" s="417"/>
      <c r="D37" s="418"/>
      <c r="E37" s="418"/>
      <c r="F37" s="418"/>
      <c r="G37" s="208"/>
      <c r="H37" s="419"/>
    </row>
    <row r="38" spans="1:8" s="228" customFormat="1" ht="12" x14ac:dyDescent="0.3">
      <c r="A38" s="188" t="s">
        <v>27</v>
      </c>
      <c r="B38" s="74" t="s">
        <v>85</v>
      </c>
      <c r="C38" s="70"/>
      <c r="D38" s="317"/>
      <c r="E38" s="317"/>
      <c r="F38" s="317"/>
      <c r="G38" s="70"/>
      <c r="H38" s="411"/>
    </row>
    <row r="39" spans="1:8" s="412" customFormat="1" ht="34.5" x14ac:dyDescent="0.25">
      <c r="A39" s="75" t="s">
        <v>122</v>
      </c>
      <c r="B39" s="562" t="s">
        <v>697</v>
      </c>
      <c r="C39" s="70"/>
      <c r="D39" s="563">
        <f>(74474+36944)/12*3.5+6476+18500</f>
        <v>57472.916666666672</v>
      </c>
      <c r="E39" s="317"/>
      <c r="F39" s="563">
        <f>D39</f>
        <v>57472.916666666672</v>
      </c>
      <c r="G39" s="564" t="s">
        <v>698</v>
      </c>
      <c r="H39" s="565" t="s">
        <v>86</v>
      </c>
    </row>
    <row r="40" spans="1:8" s="412" customFormat="1" ht="23" x14ac:dyDescent="0.25">
      <c r="A40" s="75" t="s">
        <v>123</v>
      </c>
      <c r="B40" s="65" t="s">
        <v>699</v>
      </c>
      <c r="C40" s="70"/>
      <c r="D40" s="563"/>
      <c r="E40" s="317"/>
      <c r="F40" s="563"/>
      <c r="G40" s="564"/>
      <c r="H40" s="565"/>
    </row>
    <row r="41" spans="1:8" s="412" customFormat="1" ht="34.5" x14ac:dyDescent="0.25">
      <c r="A41" s="75" t="s">
        <v>711</v>
      </c>
      <c r="B41" s="65" t="s">
        <v>700</v>
      </c>
      <c r="C41" s="70"/>
      <c r="D41" s="563"/>
      <c r="E41" s="317"/>
      <c r="F41" s="563"/>
      <c r="G41" s="564"/>
      <c r="H41" s="565"/>
    </row>
    <row r="42" spans="1:8" s="412" customFormat="1" x14ac:dyDescent="0.25">
      <c r="A42" s="75" t="s">
        <v>712</v>
      </c>
      <c r="B42" s="65" t="s">
        <v>701</v>
      </c>
      <c r="C42" s="70"/>
      <c r="D42" s="563"/>
      <c r="E42" s="317"/>
      <c r="F42" s="563"/>
      <c r="G42" s="564"/>
      <c r="H42" s="565"/>
    </row>
    <row r="43" spans="1:8" s="412" customFormat="1" ht="23" x14ac:dyDescent="0.25">
      <c r="A43" s="75" t="s">
        <v>713</v>
      </c>
      <c r="B43" s="65" t="s">
        <v>702</v>
      </c>
      <c r="C43" s="70"/>
      <c r="D43" s="563"/>
      <c r="E43" s="317"/>
      <c r="F43" s="563"/>
      <c r="G43" s="564"/>
      <c r="H43" s="565"/>
    </row>
    <row r="44" spans="1:8" s="412" customFormat="1" ht="34.5" x14ac:dyDescent="0.25">
      <c r="A44" s="75" t="s">
        <v>714</v>
      </c>
      <c r="B44" s="65" t="s">
        <v>704</v>
      </c>
      <c r="C44" s="70"/>
      <c r="D44" s="563"/>
      <c r="E44" s="317"/>
      <c r="F44" s="563"/>
      <c r="G44" s="564"/>
      <c r="H44" s="565"/>
    </row>
    <row r="45" spans="1:8" s="421" customFormat="1" ht="12" x14ac:dyDescent="0.3">
      <c r="A45" s="188"/>
      <c r="B45" s="74" t="s">
        <v>80</v>
      </c>
      <c r="C45" s="417"/>
      <c r="D45" s="418">
        <f>D39</f>
        <v>57472.916666666672</v>
      </c>
      <c r="E45" s="418"/>
      <c r="F45" s="418">
        <f>F39</f>
        <v>57472.916666666672</v>
      </c>
      <c r="G45" s="208"/>
      <c r="H45" s="419"/>
    </row>
    <row r="46" spans="1:8" s="228" customFormat="1" ht="12" x14ac:dyDescent="0.3">
      <c r="A46" s="70"/>
      <c r="B46" s="211"/>
      <c r="C46" s="417"/>
      <c r="D46" s="418"/>
      <c r="E46" s="418"/>
      <c r="F46" s="418"/>
      <c r="G46" s="208"/>
      <c r="H46" s="208"/>
    </row>
    <row r="47" spans="1:8" s="228" customFormat="1" ht="12" x14ac:dyDescent="0.3">
      <c r="A47" s="188" t="s">
        <v>397</v>
      </c>
      <c r="B47" s="74" t="s">
        <v>88</v>
      </c>
      <c r="C47" s="420"/>
      <c r="D47" s="317"/>
      <c r="E47" s="317"/>
      <c r="F47" s="317"/>
      <c r="G47" s="70"/>
      <c r="H47" s="411"/>
    </row>
    <row r="48" spans="1:8" s="412" customFormat="1" ht="34.5" x14ac:dyDescent="0.25">
      <c r="A48" s="75" t="s">
        <v>400</v>
      </c>
      <c r="B48" s="562" t="s">
        <v>697</v>
      </c>
      <c r="C48" s="70"/>
      <c r="D48" s="563">
        <f>(236850+118503)/12*3.5+17000+20774</f>
        <v>141418.625</v>
      </c>
      <c r="E48" s="317"/>
      <c r="F48" s="563">
        <f>D48</f>
        <v>141418.625</v>
      </c>
      <c r="G48" s="564" t="s">
        <v>698</v>
      </c>
      <c r="H48" s="565" t="s">
        <v>89</v>
      </c>
    </row>
    <row r="49" spans="1:8" s="412" customFormat="1" ht="23" x14ac:dyDescent="0.25">
      <c r="A49" s="75" t="s">
        <v>402</v>
      </c>
      <c r="B49" s="65" t="s">
        <v>699</v>
      </c>
      <c r="C49" s="70"/>
      <c r="D49" s="563"/>
      <c r="E49" s="317"/>
      <c r="F49" s="563"/>
      <c r="G49" s="564"/>
      <c r="H49" s="565"/>
    </row>
    <row r="50" spans="1:8" s="412" customFormat="1" ht="34.5" x14ac:dyDescent="0.25">
      <c r="A50" s="75" t="s">
        <v>404</v>
      </c>
      <c r="B50" s="65" t="s">
        <v>700</v>
      </c>
      <c r="C50" s="70"/>
      <c r="D50" s="563"/>
      <c r="E50" s="317"/>
      <c r="F50" s="563"/>
      <c r="G50" s="564"/>
      <c r="H50" s="565"/>
    </row>
    <row r="51" spans="1:8" s="412" customFormat="1" x14ac:dyDescent="0.25">
      <c r="A51" s="75" t="s">
        <v>715</v>
      </c>
      <c r="B51" s="65" t="s">
        <v>701</v>
      </c>
      <c r="C51" s="70"/>
      <c r="D51" s="563"/>
      <c r="E51" s="317"/>
      <c r="F51" s="563"/>
      <c r="G51" s="564"/>
      <c r="H51" s="565"/>
    </row>
    <row r="52" spans="1:8" s="412" customFormat="1" ht="23" x14ac:dyDescent="0.25">
      <c r="A52" s="75" t="s">
        <v>716</v>
      </c>
      <c r="B52" s="65" t="s">
        <v>702</v>
      </c>
      <c r="C52" s="70"/>
      <c r="D52" s="563"/>
      <c r="E52" s="317"/>
      <c r="F52" s="563"/>
      <c r="G52" s="564"/>
      <c r="H52" s="565"/>
    </row>
    <row r="53" spans="1:8" s="412" customFormat="1" ht="34.5" x14ac:dyDescent="0.25">
      <c r="A53" s="75" t="s">
        <v>717</v>
      </c>
      <c r="B53" s="65" t="s">
        <v>704</v>
      </c>
      <c r="C53" s="70"/>
      <c r="D53" s="563"/>
      <c r="E53" s="317"/>
      <c r="F53" s="563"/>
      <c r="G53" s="564"/>
      <c r="H53" s="565"/>
    </row>
    <row r="54" spans="1:8" s="421" customFormat="1" ht="12" x14ac:dyDescent="0.3">
      <c r="A54" s="188"/>
      <c r="B54" s="74" t="s">
        <v>80</v>
      </c>
      <c r="C54" s="417"/>
      <c r="D54" s="418">
        <f>D48</f>
        <v>141418.625</v>
      </c>
      <c r="E54" s="418"/>
      <c r="F54" s="418">
        <f>F48</f>
        <v>141418.625</v>
      </c>
      <c r="G54" s="208"/>
      <c r="H54" s="419"/>
    </row>
    <row r="55" spans="1:8" s="228" customFormat="1" ht="12" x14ac:dyDescent="0.3">
      <c r="A55" s="188"/>
      <c r="B55" s="74"/>
      <c r="C55" s="417"/>
      <c r="D55" s="418"/>
      <c r="E55" s="418"/>
      <c r="F55" s="418"/>
      <c r="G55" s="208"/>
      <c r="H55" s="419"/>
    </row>
    <row r="56" spans="1:8" s="228" customFormat="1" ht="12" x14ac:dyDescent="0.3">
      <c r="A56" s="188" t="s">
        <v>406</v>
      </c>
      <c r="B56" s="74" t="s">
        <v>90</v>
      </c>
      <c r="C56" s="70"/>
      <c r="D56" s="317"/>
      <c r="E56" s="317"/>
      <c r="F56" s="317"/>
      <c r="G56" s="70"/>
      <c r="H56" s="411"/>
    </row>
    <row r="57" spans="1:8" s="412" customFormat="1" ht="40.5" customHeight="1" x14ac:dyDescent="0.25">
      <c r="A57" s="75" t="s">
        <v>408</v>
      </c>
      <c r="B57" s="566" t="s">
        <v>709</v>
      </c>
      <c r="C57" s="70"/>
      <c r="D57" s="567">
        <f>(72459+36935)/12*3.5+6475+36200</f>
        <v>74581.583333333328</v>
      </c>
      <c r="E57" s="317"/>
      <c r="F57" s="563">
        <f>SUM(C57:E57)</f>
        <v>74581.583333333328</v>
      </c>
      <c r="G57" s="564" t="s">
        <v>698</v>
      </c>
      <c r="H57" s="565" t="s">
        <v>91</v>
      </c>
    </row>
    <row r="58" spans="1:8" s="412" customFormat="1" ht="23" x14ac:dyDescent="0.25">
      <c r="A58" s="75" t="s">
        <v>410</v>
      </c>
      <c r="B58" s="65" t="s">
        <v>699</v>
      </c>
      <c r="C58" s="70"/>
      <c r="D58" s="567"/>
      <c r="E58" s="317"/>
      <c r="F58" s="563"/>
      <c r="G58" s="564"/>
      <c r="H58" s="565"/>
    </row>
    <row r="59" spans="1:8" s="412" customFormat="1" ht="34.5" x14ac:dyDescent="0.25">
      <c r="A59" s="75" t="s">
        <v>412</v>
      </c>
      <c r="B59" s="65" t="s">
        <v>700</v>
      </c>
      <c r="C59" s="70"/>
      <c r="D59" s="567"/>
      <c r="E59" s="317"/>
      <c r="F59" s="563"/>
      <c r="G59" s="564"/>
      <c r="H59" s="565"/>
    </row>
    <row r="60" spans="1:8" s="412" customFormat="1" x14ac:dyDescent="0.25">
      <c r="A60" s="75" t="s">
        <v>414</v>
      </c>
      <c r="B60" s="65" t="s">
        <v>701</v>
      </c>
      <c r="C60" s="70"/>
      <c r="D60" s="567"/>
      <c r="E60" s="317"/>
      <c r="F60" s="563"/>
      <c r="G60" s="564"/>
      <c r="H60" s="565"/>
    </row>
    <row r="61" spans="1:8" s="412" customFormat="1" ht="23" x14ac:dyDescent="0.25">
      <c r="A61" s="75" t="s">
        <v>718</v>
      </c>
      <c r="B61" s="65" t="s">
        <v>702</v>
      </c>
      <c r="C61" s="70"/>
      <c r="D61" s="567"/>
      <c r="E61" s="317"/>
      <c r="F61" s="563"/>
      <c r="G61" s="564"/>
      <c r="H61" s="565"/>
    </row>
    <row r="62" spans="1:8" s="412" customFormat="1" ht="34.5" x14ac:dyDescent="0.25">
      <c r="A62" s="75" t="s">
        <v>719</v>
      </c>
      <c r="B62" s="65" t="s">
        <v>704</v>
      </c>
      <c r="C62" s="70"/>
      <c r="D62" s="567"/>
      <c r="E62" s="317"/>
      <c r="F62" s="563"/>
      <c r="G62" s="564"/>
      <c r="H62" s="565"/>
    </row>
    <row r="63" spans="1:8" s="228" customFormat="1" ht="12" x14ac:dyDescent="0.3">
      <c r="A63" s="188"/>
      <c r="B63" s="74" t="s">
        <v>80</v>
      </c>
      <c r="C63" s="417"/>
      <c r="D63" s="418">
        <f>D57</f>
        <v>74581.583333333328</v>
      </c>
      <c r="E63" s="418"/>
      <c r="F63" s="418">
        <f>F57</f>
        <v>74581.583333333328</v>
      </c>
      <c r="G63" s="208"/>
      <c r="H63" s="419"/>
    </row>
    <row r="64" spans="1:8" s="228" customFormat="1" ht="12" x14ac:dyDescent="0.3">
      <c r="A64" s="188"/>
      <c r="B64" s="74"/>
      <c r="C64" s="70"/>
      <c r="D64" s="317"/>
      <c r="E64" s="317"/>
      <c r="F64" s="317"/>
      <c r="G64" s="70"/>
      <c r="H64" s="411"/>
    </row>
    <row r="65" spans="1:8" s="228" customFormat="1" ht="12" x14ac:dyDescent="0.3">
      <c r="A65" s="188" t="s">
        <v>415</v>
      </c>
      <c r="B65" s="74" t="s">
        <v>720</v>
      </c>
      <c r="C65" s="420"/>
      <c r="D65" s="317"/>
      <c r="E65" s="317"/>
      <c r="F65" s="317"/>
      <c r="G65" s="70"/>
      <c r="H65" s="411"/>
    </row>
    <row r="66" spans="1:8" s="412" customFormat="1" ht="34.5" x14ac:dyDescent="0.25">
      <c r="A66" s="75" t="s">
        <v>417</v>
      </c>
      <c r="B66" s="562" t="s">
        <v>697</v>
      </c>
      <c r="C66" s="70"/>
      <c r="D66" s="567">
        <f>(255745+102839)/12*3.5+17266+50000</f>
        <v>171853</v>
      </c>
      <c r="E66" s="317"/>
      <c r="F66" s="563">
        <f>SUM(C66:E66)</f>
        <v>171853</v>
      </c>
      <c r="G66" s="564" t="s">
        <v>698</v>
      </c>
      <c r="H66" s="565" t="s">
        <v>721</v>
      </c>
    </row>
    <row r="67" spans="1:8" s="412" customFormat="1" ht="23" x14ac:dyDescent="0.25">
      <c r="A67" s="75" t="s">
        <v>722</v>
      </c>
      <c r="B67" s="65" t="s">
        <v>699</v>
      </c>
      <c r="C67" s="70"/>
      <c r="D67" s="567"/>
      <c r="E67" s="317"/>
      <c r="F67" s="563"/>
      <c r="G67" s="564"/>
      <c r="H67" s="565"/>
    </row>
    <row r="68" spans="1:8" s="412" customFormat="1" ht="34.5" x14ac:dyDescent="0.25">
      <c r="A68" s="75" t="s">
        <v>723</v>
      </c>
      <c r="B68" s="65" t="s">
        <v>700</v>
      </c>
      <c r="C68" s="70"/>
      <c r="D68" s="567"/>
      <c r="E68" s="317"/>
      <c r="F68" s="563"/>
      <c r="G68" s="564"/>
      <c r="H68" s="565"/>
    </row>
    <row r="69" spans="1:8" s="412" customFormat="1" x14ac:dyDescent="0.25">
      <c r="A69" s="75" t="s">
        <v>724</v>
      </c>
      <c r="B69" s="65" t="s">
        <v>322</v>
      </c>
      <c r="C69" s="70"/>
      <c r="D69" s="567"/>
      <c r="E69" s="317"/>
      <c r="F69" s="563"/>
      <c r="G69" s="564"/>
      <c r="H69" s="565"/>
    </row>
    <row r="70" spans="1:8" s="412" customFormat="1" x14ac:dyDescent="0.25">
      <c r="A70" s="75" t="s">
        <v>725</v>
      </c>
      <c r="B70" s="65" t="s">
        <v>701</v>
      </c>
      <c r="C70" s="70"/>
      <c r="D70" s="567"/>
      <c r="E70" s="317"/>
      <c r="F70" s="563"/>
      <c r="G70" s="564"/>
      <c r="H70" s="565"/>
    </row>
    <row r="71" spans="1:8" s="412" customFormat="1" ht="23" x14ac:dyDescent="0.25">
      <c r="A71" s="75" t="s">
        <v>726</v>
      </c>
      <c r="B71" s="65" t="s">
        <v>702</v>
      </c>
      <c r="C71" s="70"/>
      <c r="D71" s="567"/>
      <c r="E71" s="317"/>
      <c r="F71" s="563"/>
      <c r="G71" s="564"/>
      <c r="H71" s="565"/>
    </row>
    <row r="72" spans="1:8" s="421" customFormat="1" ht="34.5" x14ac:dyDescent="0.3">
      <c r="A72" s="75" t="s">
        <v>727</v>
      </c>
      <c r="B72" s="65" t="s">
        <v>704</v>
      </c>
      <c r="C72" s="417"/>
      <c r="D72" s="567"/>
      <c r="E72" s="418"/>
      <c r="F72" s="563"/>
      <c r="G72" s="564"/>
      <c r="H72" s="565"/>
    </row>
    <row r="73" spans="1:8" s="228" customFormat="1" ht="12" x14ac:dyDescent="0.3">
      <c r="A73" s="188"/>
      <c r="B73" s="74" t="s">
        <v>80</v>
      </c>
      <c r="C73" s="70"/>
      <c r="D73" s="418">
        <f>D66</f>
        <v>171853</v>
      </c>
      <c r="E73" s="317"/>
      <c r="F73" s="418">
        <f>F66</f>
        <v>171853</v>
      </c>
      <c r="G73" s="70"/>
      <c r="H73" s="411"/>
    </row>
    <row r="74" spans="1:8" s="228" customFormat="1" ht="12" x14ac:dyDescent="0.3">
      <c r="A74" s="188"/>
      <c r="B74" s="74"/>
      <c r="C74" s="70"/>
      <c r="D74" s="317"/>
      <c r="E74" s="317"/>
      <c r="F74" s="317"/>
      <c r="G74" s="70"/>
      <c r="H74" s="411"/>
    </row>
    <row r="75" spans="1:8" s="228" customFormat="1" ht="12" x14ac:dyDescent="0.3">
      <c r="A75" s="188" t="s">
        <v>419</v>
      </c>
      <c r="B75" s="74" t="s">
        <v>728</v>
      </c>
      <c r="C75" s="420"/>
      <c r="D75" s="317"/>
      <c r="E75" s="317"/>
      <c r="F75" s="317"/>
      <c r="G75" s="70"/>
      <c r="H75" s="411"/>
    </row>
    <row r="76" spans="1:8" s="412" customFormat="1" ht="34.5" x14ac:dyDescent="0.25">
      <c r="A76" s="75" t="s">
        <v>729</v>
      </c>
      <c r="B76" s="562" t="s">
        <v>697</v>
      </c>
      <c r="C76" s="70"/>
      <c r="D76" s="567">
        <f>(255577+109257)/12*3.5+17723+75000</f>
        <v>199132.91666666666</v>
      </c>
      <c r="E76" s="317"/>
      <c r="F76" s="563">
        <f>SUM(C76:E76)</f>
        <v>199132.91666666666</v>
      </c>
      <c r="G76" s="564" t="s">
        <v>698</v>
      </c>
      <c r="H76" s="565" t="s">
        <v>730</v>
      </c>
    </row>
    <row r="77" spans="1:8" s="412" customFormat="1" ht="23" x14ac:dyDescent="0.25">
      <c r="A77" s="75" t="s">
        <v>731</v>
      </c>
      <c r="B77" s="65" t="s">
        <v>699</v>
      </c>
      <c r="C77" s="70"/>
      <c r="D77" s="567"/>
      <c r="E77" s="317"/>
      <c r="F77" s="563"/>
      <c r="G77" s="564"/>
      <c r="H77" s="565"/>
    </row>
    <row r="78" spans="1:8" s="412" customFormat="1" ht="34.5" x14ac:dyDescent="0.25">
      <c r="A78" s="75" t="s">
        <v>732</v>
      </c>
      <c r="B78" s="65" t="s">
        <v>700</v>
      </c>
      <c r="C78" s="70"/>
      <c r="D78" s="567"/>
      <c r="E78" s="317"/>
      <c r="F78" s="563"/>
      <c r="G78" s="564"/>
      <c r="H78" s="565"/>
    </row>
    <row r="79" spans="1:8" s="412" customFormat="1" x14ac:dyDescent="0.25">
      <c r="A79" s="75" t="s">
        <v>733</v>
      </c>
      <c r="B79" s="65" t="s">
        <v>322</v>
      </c>
      <c r="C79" s="70"/>
      <c r="D79" s="567"/>
      <c r="E79" s="317"/>
      <c r="F79" s="563"/>
      <c r="G79" s="564"/>
      <c r="H79" s="565"/>
    </row>
    <row r="80" spans="1:8" s="412" customFormat="1" x14ac:dyDescent="0.25">
      <c r="A80" s="75" t="s">
        <v>734</v>
      </c>
      <c r="B80" s="65" t="s">
        <v>701</v>
      </c>
      <c r="C80" s="70"/>
      <c r="D80" s="567"/>
      <c r="E80" s="317"/>
      <c r="F80" s="563"/>
      <c r="G80" s="564"/>
      <c r="H80" s="565"/>
    </row>
    <row r="81" spans="1:8" s="412" customFormat="1" ht="23" x14ac:dyDescent="0.25">
      <c r="A81" s="75" t="s">
        <v>735</v>
      </c>
      <c r="B81" s="65" t="s">
        <v>702</v>
      </c>
      <c r="C81" s="70"/>
      <c r="D81" s="567"/>
      <c r="E81" s="317"/>
      <c r="F81" s="563"/>
      <c r="G81" s="564"/>
      <c r="H81" s="565"/>
    </row>
    <row r="82" spans="1:8" s="421" customFormat="1" ht="34.5" x14ac:dyDescent="0.3">
      <c r="A82" s="75" t="s">
        <v>736</v>
      </c>
      <c r="B82" s="65" t="s">
        <v>704</v>
      </c>
      <c r="C82" s="417"/>
      <c r="D82" s="567"/>
      <c r="E82" s="418"/>
      <c r="F82" s="563"/>
      <c r="G82" s="564"/>
      <c r="H82" s="565"/>
    </row>
    <row r="83" spans="1:8" s="228" customFormat="1" ht="12" x14ac:dyDescent="0.3">
      <c r="A83" s="188"/>
      <c r="B83" s="74" t="s">
        <v>80</v>
      </c>
      <c r="C83" s="70"/>
      <c r="D83" s="418">
        <f>D76</f>
        <v>199132.91666666666</v>
      </c>
      <c r="E83" s="317"/>
      <c r="F83" s="418">
        <f>F76</f>
        <v>199132.91666666666</v>
      </c>
      <c r="G83" s="70"/>
      <c r="H83" s="411"/>
    </row>
    <row r="84" spans="1:8" s="228" customFormat="1" ht="12" x14ac:dyDescent="0.3">
      <c r="A84" s="188"/>
      <c r="B84" s="74"/>
      <c r="C84" s="70"/>
      <c r="D84" s="317"/>
      <c r="E84" s="317"/>
      <c r="F84" s="317"/>
      <c r="G84" s="70"/>
      <c r="H84" s="411"/>
    </row>
    <row r="85" spans="1:8" s="228" customFormat="1" ht="12" x14ac:dyDescent="0.3">
      <c r="A85" s="422"/>
      <c r="B85" s="423" t="s">
        <v>25</v>
      </c>
      <c r="C85" s="424"/>
      <c r="D85" s="425">
        <f t="shared" ref="D85:F85" si="0">D18+D27+D36+D45+D54+D63+D73+D83</f>
        <v>893635.79166666663</v>
      </c>
      <c r="E85" s="425"/>
      <c r="F85" s="425">
        <f t="shared" si="0"/>
        <v>893635.79166666663</v>
      </c>
      <c r="G85" s="426"/>
      <c r="H85" s="426"/>
    </row>
    <row r="86" spans="1:8" x14ac:dyDescent="0.25">
      <c r="A86" s="407"/>
    </row>
  </sheetData>
  <mergeCells count="41">
    <mergeCell ref="D76:D82"/>
    <mergeCell ref="F76:F82"/>
    <mergeCell ref="G76:G82"/>
    <mergeCell ref="H76:H82"/>
    <mergeCell ref="D57:D62"/>
    <mergeCell ref="F57:F62"/>
    <mergeCell ref="G57:G62"/>
    <mergeCell ref="H57:H62"/>
    <mergeCell ref="D66:D72"/>
    <mergeCell ref="F66:F72"/>
    <mergeCell ref="G66:G72"/>
    <mergeCell ref="H66:H72"/>
    <mergeCell ref="D39:D44"/>
    <mergeCell ref="F39:F44"/>
    <mergeCell ref="G39:G44"/>
    <mergeCell ref="H39:H44"/>
    <mergeCell ref="D48:D53"/>
    <mergeCell ref="F48:F53"/>
    <mergeCell ref="G48:G53"/>
    <mergeCell ref="H48:H53"/>
    <mergeCell ref="B8:H8"/>
    <mergeCell ref="D10:D15"/>
    <mergeCell ref="F10:F15"/>
    <mergeCell ref="G10:G17"/>
    <mergeCell ref="H10:H17"/>
    <mergeCell ref="D21:D26"/>
    <mergeCell ref="F21:F26"/>
    <mergeCell ref="G21:G26"/>
    <mergeCell ref="H21:H26"/>
    <mergeCell ref="D30:D35"/>
    <mergeCell ref="F30:F35"/>
    <mergeCell ref="G30:G35"/>
    <mergeCell ref="H30:H35"/>
    <mergeCell ref="A1:H1"/>
    <mergeCell ref="A2:H2"/>
    <mergeCell ref="A3:H3"/>
    <mergeCell ref="A5:A6"/>
    <mergeCell ref="B5:B6"/>
    <mergeCell ref="C5:F5"/>
    <mergeCell ref="G5:G6"/>
    <mergeCell ref="H5:H6"/>
  </mergeCells>
  <pageMargins left="1.0236220472440944" right="0.59055118110236227" top="0.55118110236220474" bottom="0.55118110236220474" header="0.15748031496062992" footer="0.15748031496062992"/>
  <pageSetup paperSize="9" scale="94" fitToHeight="0" orientation="landscape" r:id="rId1"/>
  <headerFooter alignWithMargins="0"/>
  <rowBreaks count="1" manualBreakCount="1">
    <brk id="42"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9"/>
  <sheetViews>
    <sheetView topLeftCell="A168" zoomScaleNormal="100" zoomScaleSheetLayoutView="100" workbookViewId="0">
      <selection activeCell="A176" sqref="A5:H176"/>
    </sheetView>
  </sheetViews>
  <sheetFormatPr defaultColWidth="9.1796875" defaultRowHeight="11.5" x14ac:dyDescent="0.25"/>
  <cols>
    <col min="1" max="1" width="6" style="90" customWidth="1"/>
    <col min="2" max="2" width="56" style="7" customWidth="1"/>
    <col min="3" max="3" width="7.453125" style="13" customWidth="1"/>
    <col min="4" max="4" width="10" style="13" customWidth="1"/>
    <col min="5" max="5" width="11" style="13" customWidth="1"/>
    <col min="6" max="6" width="9.26953125" style="13" customWidth="1"/>
    <col min="7" max="7" width="9" style="13" customWidth="1"/>
    <col min="8" max="8" width="18.26953125" style="13" customWidth="1"/>
    <col min="9" max="9" width="0.1796875" style="7" customWidth="1"/>
    <col min="10" max="10" width="9.1796875" style="7" customWidth="1"/>
    <col min="11" max="11" width="5.1796875" style="7" customWidth="1"/>
    <col min="12" max="12" width="5.453125" style="7" customWidth="1"/>
    <col min="13" max="253" width="9.1796875" style="7"/>
    <col min="254" max="254" width="5.54296875" style="7" customWidth="1"/>
    <col min="255" max="255" width="57.1796875" style="7" customWidth="1"/>
    <col min="256" max="256" width="10.54296875" style="7" customWidth="1"/>
    <col min="257" max="257" width="14.1796875" style="7" customWidth="1"/>
    <col min="258" max="258" width="10.1796875" style="7" customWidth="1"/>
    <col min="259" max="259" width="10.453125" style="7" customWidth="1"/>
    <col min="260" max="260" width="14.54296875" style="7" customWidth="1"/>
    <col min="261" max="261" width="8" style="7" customWidth="1"/>
    <col min="262" max="262" width="29.453125" style="7" customWidth="1"/>
    <col min="263" max="263" width="0.1796875" style="7" customWidth="1"/>
    <col min="264" max="268" width="0" style="7" hidden="1" customWidth="1"/>
    <col min="269" max="509" width="9.1796875" style="7"/>
    <col min="510" max="510" width="5.54296875" style="7" customWidth="1"/>
    <col min="511" max="511" width="57.1796875" style="7" customWidth="1"/>
    <col min="512" max="512" width="10.54296875" style="7" customWidth="1"/>
    <col min="513" max="513" width="14.1796875" style="7" customWidth="1"/>
    <col min="514" max="514" width="10.1796875" style="7" customWidth="1"/>
    <col min="515" max="515" width="10.453125" style="7" customWidth="1"/>
    <col min="516" max="516" width="14.54296875" style="7" customWidth="1"/>
    <col min="517" max="517" width="8" style="7" customWidth="1"/>
    <col min="518" max="518" width="29.453125" style="7" customWidth="1"/>
    <col min="519" max="519" width="0.1796875" style="7" customWidth="1"/>
    <col min="520" max="524" width="0" style="7" hidden="1" customWidth="1"/>
    <col min="525" max="765" width="9.1796875" style="7"/>
    <col min="766" max="766" width="5.54296875" style="7" customWidth="1"/>
    <col min="767" max="767" width="57.1796875" style="7" customWidth="1"/>
    <col min="768" max="768" width="10.54296875" style="7" customWidth="1"/>
    <col min="769" max="769" width="14.1796875" style="7" customWidth="1"/>
    <col min="770" max="770" width="10.1796875" style="7" customWidth="1"/>
    <col min="771" max="771" width="10.453125" style="7" customWidth="1"/>
    <col min="772" max="772" width="14.54296875" style="7" customWidth="1"/>
    <col min="773" max="773" width="8" style="7" customWidth="1"/>
    <col min="774" max="774" width="29.453125" style="7" customWidth="1"/>
    <col min="775" max="775" width="0.1796875" style="7" customWidth="1"/>
    <col min="776" max="780" width="0" style="7" hidden="1" customWidth="1"/>
    <col min="781" max="1021" width="9.1796875" style="7"/>
    <col min="1022" max="1022" width="5.54296875" style="7" customWidth="1"/>
    <col min="1023" max="1023" width="57.1796875" style="7" customWidth="1"/>
    <col min="1024" max="1024" width="10.54296875" style="7" customWidth="1"/>
    <col min="1025" max="1025" width="14.1796875" style="7" customWidth="1"/>
    <col min="1026" max="1026" width="10.1796875" style="7" customWidth="1"/>
    <col min="1027" max="1027" width="10.453125" style="7" customWidth="1"/>
    <col min="1028" max="1028" width="14.54296875" style="7" customWidth="1"/>
    <col min="1029" max="1029" width="8" style="7" customWidth="1"/>
    <col min="1030" max="1030" width="29.453125" style="7" customWidth="1"/>
    <col min="1031" max="1031" width="0.1796875" style="7" customWidth="1"/>
    <col min="1032" max="1036" width="0" style="7" hidden="1" customWidth="1"/>
    <col min="1037" max="1277" width="9.1796875" style="7"/>
    <col min="1278" max="1278" width="5.54296875" style="7" customWidth="1"/>
    <col min="1279" max="1279" width="57.1796875" style="7" customWidth="1"/>
    <col min="1280" max="1280" width="10.54296875" style="7" customWidth="1"/>
    <col min="1281" max="1281" width="14.1796875" style="7" customWidth="1"/>
    <col min="1282" max="1282" width="10.1796875" style="7" customWidth="1"/>
    <col min="1283" max="1283" width="10.453125" style="7" customWidth="1"/>
    <col min="1284" max="1284" width="14.54296875" style="7" customWidth="1"/>
    <col min="1285" max="1285" width="8" style="7" customWidth="1"/>
    <col min="1286" max="1286" width="29.453125" style="7" customWidth="1"/>
    <col min="1287" max="1287" width="0.1796875" style="7" customWidth="1"/>
    <col min="1288" max="1292" width="0" style="7" hidden="1" customWidth="1"/>
    <col min="1293" max="1533" width="9.1796875" style="7"/>
    <col min="1534" max="1534" width="5.54296875" style="7" customWidth="1"/>
    <col min="1535" max="1535" width="57.1796875" style="7" customWidth="1"/>
    <col min="1536" max="1536" width="10.54296875" style="7" customWidth="1"/>
    <col min="1537" max="1537" width="14.1796875" style="7" customWidth="1"/>
    <col min="1538" max="1538" width="10.1796875" style="7" customWidth="1"/>
    <col min="1539" max="1539" width="10.453125" style="7" customWidth="1"/>
    <col min="1540" max="1540" width="14.54296875" style="7" customWidth="1"/>
    <col min="1541" max="1541" width="8" style="7" customWidth="1"/>
    <col min="1542" max="1542" width="29.453125" style="7" customWidth="1"/>
    <col min="1543" max="1543" width="0.1796875" style="7" customWidth="1"/>
    <col min="1544" max="1548" width="0" style="7" hidden="1" customWidth="1"/>
    <col min="1549" max="1789" width="9.1796875" style="7"/>
    <col min="1790" max="1790" width="5.54296875" style="7" customWidth="1"/>
    <col min="1791" max="1791" width="57.1796875" style="7" customWidth="1"/>
    <col min="1792" max="1792" width="10.54296875" style="7" customWidth="1"/>
    <col min="1793" max="1793" width="14.1796875" style="7" customWidth="1"/>
    <col min="1794" max="1794" width="10.1796875" style="7" customWidth="1"/>
    <col min="1795" max="1795" width="10.453125" style="7" customWidth="1"/>
    <col min="1796" max="1796" width="14.54296875" style="7" customWidth="1"/>
    <col min="1797" max="1797" width="8" style="7" customWidth="1"/>
    <col min="1798" max="1798" width="29.453125" style="7" customWidth="1"/>
    <col min="1799" max="1799" width="0.1796875" style="7" customWidth="1"/>
    <col min="1800" max="1804" width="0" style="7" hidden="1" customWidth="1"/>
    <col min="1805" max="2045" width="9.1796875" style="7"/>
    <col min="2046" max="2046" width="5.54296875" style="7" customWidth="1"/>
    <col min="2047" max="2047" width="57.1796875" style="7" customWidth="1"/>
    <col min="2048" max="2048" width="10.54296875" style="7" customWidth="1"/>
    <col min="2049" max="2049" width="14.1796875" style="7" customWidth="1"/>
    <col min="2050" max="2050" width="10.1796875" style="7" customWidth="1"/>
    <col min="2051" max="2051" width="10.453125" style="7" customWidth="1"/>
    <col min="2052" max="2052" width="14.54296875" style="7" customWidth="1"/>
    <col min="2053" max="2053" width="8" style="7" customWidth="1"/>
    <col min="2054" max="2054" width="29.453125" style="7" customWidth="1"/>
    <col min="2055" max="2055" width="0.1796875" style="7" customWidth="1"/>
    <col min="2056" max="2060" width="0" style="7" hidden="1" customWidth="1"/>
    <col min="2061" max="2301" width="9.1796875" style="7"/>
    <col min="2302" max="2302" width="5.54296875" style="7" customWidth="1"/>
    <col min="2303" max="2303" width="57.1796875" style="7" customWidth="1"/>
    <col min="2304" max="2304" width="10.54296875" style="7" customWidth="1"/>
    <col min="2305" max="2305" width="14.1796875" style="7" customWidth="1"/>
    <col min="2306" max="2306" width="10.1796875" style="7" customWidth="1"/>
    <col min="2307" max="2307" width="10.453125" style="7" customWidth="1"/>
    <col min="2308" max="2308" width="14.54296875" style="7" customWidth="1"/>
    <col min="2309" max="2309" width="8" style="7" customWidth="1"/>
    <col min="2310" max="2310" width="29.453125" style="7" customWidth="1"/>
    <col min="2311" max="2311" width="0.1796875" style="7" customWidth="1"/>
    <col min="2312" max="2316" width="0" style="7" hidden="1" customWidth="1"/>
    <col min="2317" max="2557" width="9.1796875" style="7"/>
    <col min="2558" max="2558" width="5.54296875" style="7" customWidth="1"/>
    <col min="2559" max="2559" width="57.1796875" style="7" customWidth="1"/>
    <col min="2560" max="2560" width="10.54296875" style="7" customWidth="1"/>
    <col min="2561" max="2561" width="14.1796875" style="7" customWidth="1"/>
    <col min="2562" max="2562" width="10.1796875" style="7" customWidth="1"/>
    <col min="2563" max="2563" width="10.453125" style="7" customWidth="1"/>
    <col min="2564" max="2564" width="14.54296875" style="7" customWidth="1"/>
    <col min="2565" max="2565" width="8" style="7" customWidth="1"/>
    <col min="2566" max="2566" width="29.453125" style="7" customWidth="1"/>
    <col min="2567" max="2567" width="0.1796875" style="7" customWidth="1"/>
    <col min="2568" max="2572" width="0" style="7" hidden="1" customWidth="1"/>
    <col min="2573" max="2813" width="9.1796875" style="7"/>
    <col min="2814" max="2814" width="5.54296875" style="7" customWidth="1"/>
    <col min="2815" max="2815" width="57.1796875" style="7" customWidth="1"/>
    <col min="2816" max="2816" width="10.54296875" style="7" customWidth="1"/>
    <col min="2817" max="2817" width="14.1796875" style="7" customWidth="1"/>
    <col min="2818" max="2818" width="10.1796875" style="7" customWidth="1"/>
    <col min="2819" max="2819" width="10.453125" style="7" customWidth="1"/>
    <col min="2820" max="2820" width="14.54296875" style="7" customWidth="1"/>
    <col min="2821" max="2821" width="8" style="7" customWidth="1"/>
    <col min="2822" max="2822" width="29.453125" style="7" customWidth="1"/>
    <col min="2823" max="2823" width="0.1796875" style="7" customWidth="1"/>
    <col min="2824" max="2828" width="0" style="7" hidden="1" customWidth="1"/>
    <col min="2829" max="3069" width="9.1796875" style="7"/>
    <col min="3070" max="3070" width="5.54296875" style="7" customWidth="1"/>
    <col min="3071" max="3071" width="57.1796875" style="7" customWidth="1"/>
    <col min="3072" max="3072" width="10.54296875" style="7" customWidth="1"/>
    <col min="3073" max="3073" width="14.1796875" style="7" customWidth="1"/>
    <col min="3074" max="3074" width="10.1796875" style="7" customWidth="1"/>
    <col min="3075" max="3075" width="10.453125" style="7" customWidth="1"/>
    <col min="3076" max="3076" width="14.54296875" style="7" customWidth="1"/>
    <col min="3077" max="3077" width="8" style="7" customWidth="1"/>
    <col min="3078" max="3078" width="29.453125" style="7" customWidth="1"/>
    <col min="3079" max="3079" width="0.1796875" style="7" customWidth="1"/>
    <col min="3080" max="3084" width="0" style="7" hidden="1" customWidth="1"/>
    <col min="3085" max="3325" width="9.1796875" style="7"/>
    <col min="3326" max="3326" width="5.54296875" style="7" customWidth="1"/>
    <col min="3327" max="3327" width="57.1796875" style="7" customWidth="1"/>
    <col min="3328" max="3328" width="10.54296875" style="7" customWidth="1"/>
    <col min="3329" max="3329" width="14.1796875" style="7" customWidth="1"/>
    <col min="3330" max="3330" width="10.1796875" style="7" customWidth="1"/>
    <col min="3331" max="3331" width="10.453125" style="7" customWidth="1"/>
    <col min="3332" max="3332" width="14.54296875" style="7" customWidth="1"/>
    <col min="3333" max="3333" width="8" style="7" customWidth="1"/>
    <col min="3334" max="3334" width="29.453125" style="7" customWidth="1"/>
    <col min="3335" max="3335" width="0.1796875" style="7" customWidth="1"/>
    <col min="3336" max="3340" width="0" style="7" hidden="1" customWidth="1"/>
    <col min="3341" max="3581" width="9.1796875" style="7"/>
    <col min="3582" max="3582" width="5.54296875" style="7" customWidth="1"/>
    <col min="3583" max="3583" width="57.1796875" style="7" customWidth="1"/>
    <col min="3584" max="3584" width="10.54296875" style="7" customWidth="1"/>
    <col min="3585" max="3585" width="14.1796875" style="7" customWidth="1"/>
    <col min="3586" max="3586" width="10.1796875" style="7" customWidth="1"/>
    <col min="3587" max="3587" width="10.453125" style="7" customWidth="1"/>
    <col min="3588" max="3588" width="14.54296875" style="7" customWidth="1"/>
    <col min="3589" max="3589" width="8" style="7" customWidth="1"/>
    <col min="3590" max="3590" width="29.453125" style="7" customWidth="1"/>
    <col min="3591" max="3591" width="0.1796875" style="7" customWidth="1"/>
    <col min="3592" max="3596" width="0" style="7" hidden="1" customWidth="1"/>
    <col min="3597" max="3837" width="9.1796875" style="7"/>
    <col min="3838" max="3838" width="5.54296875" style="7" customWidth="1"/>
    <col min="3839" max="3839" width="57.1796875" style="7" customWidth="1"/>
    <col min="3840" max="3840" width="10.54296875" style="7" customWidth="1"/>
    <col min="3841" max="3841" width="14.1796875" style="7" customWidth="1"/>
    <col min="3842" max="3842" width="10.1796875" style="7" customWidth="1"/>
    <col min="3843" max="3843" width="10.453125" style="7" customWidth="1"/>
    <col min="3844" max="3844" width="14.54296875" style="7" customWidth="1"/>
    <col min="3845" max="3845" width="8" style="7" customWidth="1"/>
    <col min="3846" max="3846" width="29.453125" style="7" customWidth="1"/>
    <col min="3847" max="3847" width="0.1796875" style="7" customWidth="1"/>
    <col min="3848" max="3852" width="0" style="7" hidden="1" customWidth="1"/>
    <col min="3853" max="4093" width="9.1796875" style="7"/>
    <col min="4094" max="4094" width="5.54296875" style="7" customWidth="1"/>
    <col min="4095" max="4095" width="57.1796875" style="7" customWidth="1"/>
    <col min="4096" max="4096" width="10.54296875" style="7" customWidth="1"/>
    <col min="4097" max="4097" width="14.1796875" style="7" customWidth="1"/>
    <col min="4098" max="4098" width="10.1796875" style="7" customWidth="1"/>
    <col min="4099" max="4099" width="10.453125" style="7" customWidth="1"/>
    <col min="4100" max="4100" width="14.54296875" style="7" customWidth="1"/>
    <col min="4101" max="4101" width="8" style="7" customWidth="1"/>
    <col min="4102" max="4102" width="29.453125" style="7" customWidth="1"/>
    <col min="4103" max="4103" width="0.1796875" style="7" customWidth="1"/>
    <col min="4104" max="4108" width="0" style="7" hidden="1" customWidth="1"/>
    <col min="4109" max="4349" width="9.1796875" style="7"/>
    <col min="4350" max="4350" width="5.54296875" style="7" customWidth="1"/>
    <col min="4351" max="4351" width="57.1796875" style="7" customWidth="1"/>
    <col min="4352" max="4352" width="10.54296875" style="7" customWidth="1"/>
    <col min="4353" max="4353" width="14.1796875" style="7" customWidth="1"/>
    <col min="4354" max="4354" width="10.1796875" style="7" customWidth="1"/>
    <col min="4355" max="4355" width="10.453125" style="7" customWidth="1"/>
    <col min="4356" max="4356" width="14.54296875" style="7" customWidth="1"/>
    <col min="4357" max="4357" width="8" style="7" customWidth="1"/>
    <col min="4358" max="4358" width="29.453125" style="7" customWidth="1"/>
    <col min="4359" max="4359" width="0.1796875" style="7" customWidth="1"/>
    <col min="4360" max="4364" width="0" style="7" hidden="1" customWidth="1"/>
    <col min="4365" max="4605" width="9.1796875" style="7"/>
    <col min="4606" max="4606" width="5.54296875" style="7" customWidth="1"/>
    <col min="4607" max="4607" width="57.1796875" style="7" customWidth="1"/>
    <col min="4608" max="4608" width="10.54296875" style="7" customWidth="1"/>
    <col min="4609" max="4609" width="14.1796875" style="7" customWidth="1"/>
    <col min="4610" max="4610" width="10.1796875" style="7" customWidth="1"/>
    <col min="4611" max="4611" width="10.453125" style="7" customWidth="1"/>
    <col min="4612" max="4612" width="14.54296875" style="7" customWidth="1"/>
    <col min="4613" max="4613" width="8" style="7" customWidth="1"/>
    <col min="4614" max="4614" width="29.453125" style="7" customWidth="1"/>
    <col min="4615" max="4615" width="0.1796875" style="7" customWidth="1"/>
    <col min="4616" max="4620" width="0" style="7" hidden="1" customWidth="1"/>
    <col min="4621" max="4861" width="9.1796875" style="7"/>
    <col min="4862" max="4862" width="5.54296875" style="7" customWidth="1"/>
    <col min="4863" max="4863" width="57.1796875" style="7" customWidth="1"/>
    <col min="4864" max="4864" width="10.54296875" style="7" customWidth="1"/>
    <col min="4865" max="4865" width="14.1796875" style="7" customWidth="1"/>
    <col min="4866" max="4866" width="10.1796875" style="7" customWidth="1"/>
    <col min="4867" max="4867" width="10.453125" style="7" customWidth="1"/>
    <col min="4868" max="4868" width="14.54296875" style="7" customWidth="1"/>
    <col min="4869" max="4869" width="8" style="7" customWidth="1"/>
    <col min="4870" max="4870" width="29.453125" style="7" customWidth="1"/>
    <col min="4871" max="4871" width="0.1796875" style="7" customWidth="1"/>
    <col min="4872" max="4876" width="0" style="7" hidden="1" customWidth="1"/>
    <col min="4877" max="5117" width="9.1796875" style="7"/>
    <col min="5118" max="5118" width="5.54296875" style="7" customWidth="1"/>
    <col min="5119" max="5119" width="57.1796875" style="7" customWidth="1"/>
    <col min="5120" max="5120" width="10.54296875" style="7" customWidth="1"/>
    <col min="5121" max="5121" width="14.1796875" style="7" customWidth="1"/>
    <col min="5122" max="5122" width="10.1796875" style="7" customWidth="1"/>
    <col min="5123" max="5123" width="10.453125" style="7" customWidth="1"/>
    <col min="5124" max="5124" width="14.54296875" style="7" customWidth="1"/>
    <col min="5125" max="5125" width="8" style="7" customWidth="1"/>
    <col min="5126" max="5126" width="29.453125" style="7" customWidth="1"/>
    <col min="5127" max="5127" width="0.1796875" style="7" customWidth="1"/>
    <col min="5128" max="5132" width="0" style="7" hidden="1" customWidth="1"/>
    <col min="5133" max="5373" width="9.1796875" style="7"/>
    <col min="5374" max="5374" width="5.54296875" style="7" customWidth="1"/>
    <col min="5375" max="5375" width="57.1796875" style="7" customWidth="1"/>
    <col min="5376" max="5376" width="10.54296875" style="7" customWidth="1"/>
    <col min="5377" max="5377" width="14.1796875" style="7" customWidth="1"/>
    <col min="5378" max="5378" width="10.1796875" style="7" customWidth="1"/>
    <col min="5379" max="5379" width="10.453125" style="7" customWidth="1"/>
    <col min="5380" max="5380" width="14.54296875" style="7" customWidth="1"/>
    <col min="5381" max="5381" width="8" style="7" customWidth="1"/>
    <col min="5382" max="5382" width="29.453125" style="7" customWidth="1"/>
    <col min="5383" max="5383" width="0.1796875" style="7" customWidth="1"/>
    <col min="5384" max="5388" width="0" style="7" hidden="1" customWidth="1"/>
    <col min="5389" max="5629" width="9.1796875" style="7"/>
    <col min="5630" max="5630" width="5.54296875" style="7" customWidth="1"/>
    <col min="5631" max="5631" width="57.1796875" style="7" customWidth="1"/>
    <col min="5632" max="5632" width="10.54296875" style="7" customWidth="1"/>
    <col min="5633" max="5633" width="14.1796875" style="7" customWidth="1"/>
    <col min="5634" max="5634" width="10.1796875" style="7" customWidth="1"/>
    <col min="5635" max="5635" width="10.453125" style="7" customWidth="1"/>
    <col min="5636" max="5636" width="14.54296875" style="7" customWidth="1"/>
    <col min="5637" max="5637" width="8" style="7" customWidth="1"/>
    <col min="5638" max="5638" width="29.453125" style="7" customWidth="1"/>
    <col min="5639" max="5639" width="0.1796875" style="7" customWidth="1"/>
    <col min="5640" max="5644" width="0" style="7" hidden="1" customWidth="1"/>
    <col min="5645" max="5885" width="9.1796875" style="7"/>
    <col min="5886" max="5886" width="5.54296875" style="7" customWidth="1"/>
    <col min="5887" max="5887" width="57.1796875" style="7" customWidth="1"/>
    <col min="5888" max="5888" width="10.54296875" style="7" customWidth="1"/>
    <col min="5889" max="5889" width="14.1796875" style="7" customWidth="1"/>
    <col min="5890" max="5890" width="10.1796875" style="7" customWidth="1"/>
    <col min="5891" max="5891" width="10.453125" style="7" customWidth="1"/>
    <col min="5892" max="5892" width="14.54296875" style="7" customWidth="1"/>
    <col min="5893" max="5893" width="8" style="7" customWidth="1"/>
    <col min="5894" max="5894" width="29.453125" style="7" customWidth="1"/>
    <col min="5895" max="5895" width="0.1796875" style="7" customWidth="1"/>
    <col min="5896" max="5900" width="0" style="7" hidden="1" customWidth="1"/>
    <col min="5901" max="6141" width="9.1796875" style="7"/>
    <col min="6142" max="6142" width="5.54296875" style="7" customWidth="1"/>
    <col min="6143" max="6143" width="57.1796875" style="7" customWidth="1"/>
    <col min="6144" max="6144" width="10.54296875" style="7" customWidth="1"/>
    <col min="6145" max="6145" width="14.1796875" style="7" customWidth="1"/>
    <col min="6146" max="6146" width="10.1796875" style="7" customWidth="1"/>
    <col min="6147" max="6147" width="10.453125" style="7" customWidth="1"/>
    <col min="6148" max="6148" width="14.54296875" style="7" customWidth="1"/>
    <col min="6149" max="6149" width="8" style="7" customWidth="1"/>
    <col min="6150" max="6150" width="29.453125" style="7" customWidth="1"/>
    <col min="6151" max="6151" width="0.1796875" style="7" customWidth="1"/>
    <col min="6152" max="6156" width="0" style="7" hidden="1" customWidth="1"/>
    <col min="6157" max="6397" width="9.1796875" style="7"/>
    <col min="6398" max="6398" width="5.54296875" style="7" customWidth="1"/>
    <col min="6399" max="6399" width="57.1796875" style="7" customWidth="1"/>
    <col min="6400" max="6400" width="10.54296875" style="7" customWidth="1"/>
    <col min="6401" max="6401" width="14.1796875" style="7" customWidth="1"/>
    <col min="6402" max="6402" width="10.1796875" style="7" customWidth="1"/>
    <col min="6403" max="6403" width="10.453125" style="7" customWidth="1"/>
    <col min="6404" max="6404" width="14.54296875" style="7" customWidth="1"/>
    <col min="6405" max="6405" width="8" style="7" customWidth="1"/>
    <col min="6406" max="6406" width="29.453125" style="7" customWidth="1"/>
    <col min="6407" max="6407" width="0.1796875" style="7" customWidth="1"/>
    <col min="6408" max="6412" width="0" style="7" hidden="1" customWidth="1"/>
    <col min="6413" max="6653" width="9.1796875" style="7"/>
    <col min="6654" max="6654" width="5.54296875" style="7" customWidth="1"/>
    <col min="6655" max="6655" width="57.1796875" style="7" customWidth="1"/>
    <col min="6656" max="6656" width="10.54296875" style="7" customWidth="1"/>
    <col min="6657" max="6657" width="14.1796875" style="7" customWidth="1"/>
    <col min="6658" max="6658" width="10.1796875" style="7" customWidth="1"/>
    <col min="6659" max="6659" width="10.453125" style="7" customWidth="1"/>
    <col min="6660" max="6660" width="14.54296875" style="7" customWidth="1"/>
    <col min="6661" max="6661" width="8" style="7" customWidth="1"/>
    <col min="6662" max="6662" width="29.453125" style="7" customWidth="1"/>
    <col min="6663" max="6663" width="0.1796875" style="7" customWidth="1"/>
    <col min="6664" max="6668" width="0" style="7" hidden="1" customWidth="1"/>
    <col min="6669" max="6909" width="9.1796875" style="7"/>
    <col min="6910" max="6910" width="5.54296875" style="7" customWidth="1"/>
    <col min="6911" max="6911" width="57.1796875" style="7" customWidth="1"/>
    <col min="6912" max="6912" width="10.54296875" style="7" customWidth="1"/>
    <col min="6913" max="6913" width="14.1796875" style="7" customWidth="1"/>
    <col min="6914" max="6914" width="10.1796875" style="7" customWidth="1"/>
    <col min="6915" max="6915" width="10.453125" style="7" customWidth="1"/>
    <col min="6916" max="6916" width="14.54296875" style="7" customWidth="1"/>
    <col min="6917" max="6917" width="8" style="7" customWidth="1"/>
    <col min="6918" max="6918" width="29.453125" style="7" customWidth="1"/>
    <col min="6919" max="6919" width="0.1796875" style="7" customWidth="1"/>
    <col min="6920" max="6924" width="0" style="7" hidden="1" customWidth="1"/>
    <col min="6925" max="7165" width="9.1796875" style="7"/>
    <col min="7166" max="7166" width="5.54296875" style="7" customWidth="1"/>
    <col min="7167" max="7167" width="57.1796875" style="7" customWidth="1"/>
    <col min="7168" max="7168" width="10.54296875" style="7" customWidth="1"/>
    <col min="7169" max="7169" width="14.1796875" style="7" customWidth="1"/>
    <col min="7170" max="7170" width="10.1796875" style="7" customWidth="1"/>
    <col min="7171" max="7171" width="10.453125" style="7" customWidth="1"/>
    <col min="7172" max="7172" width="14.54296875" style="7" customWidth="1"/>
    <col min="7173" max="7173" width="8" style="7" customWidth="1"/>
    <col min="7174" max="7174" width="29.453125" style="7" customWidth="1"/>
    <col min="7175" max="7175" width="0.1796875" style="7" customWidth="1"/>
    <col min="7176" max="7180" width="0" style="7" hidden="1" customWidth="1"/>
    <col min="7181" max="7421" width="9.1796875" style="7"/>
    <col min="7422" max="7422" width="5.54296875" style="7" customWidth="1"/>
    <col min="7423" max="7423" width="57.1796875" style="7" customWidth="1"/>
    <col min="7424" max="7424" width="10.54296875" style="7" customWidth="1"/>
    <col min="7425" max="7425" width="14.1796875" style="7" customWidth="1"/>
    <col min="7426" max="7426" width="10.1796875" style="7" customWidth="1"/>
    <col min="7427" max="7427" width="10.453125" style="7" customWidth="1"/>
    <col min="7428" max="7428" width="14.54296875" style="7" customWidth="1"/>
    <col min="7429" max="7429" width="8" style="7" customWidth="1"/>
    <col min="7430" max="7430" width="29.453125" style="7" customWidth="1"/>
    <col min="7431" max="7431" width="0.1796875" style="7" customWidth="1"/>
    <col min="7432" max="7436" width="0" style="7" hidden="1" customWidth="1"/>
    <col min="7437" max="7677" width="9.1796875" style="7"/>
    <col min="7678" max="7678" width="5.54296875" style="7" customWidth="1"/>
    <col min="7679" max="7679" width="57.1796875" style="7" customWidth="1"/>
    <col min="7680" max="7680" width="10.54296875" style="7" customWidth="1"/>
    <col min="7681" max="7681" width="14.1796875" style="7" customWidth="1"/>
    <col min="7682" max="7682" width="10.1796875" style="7" customWidth="1"/>
    <col min="7683" max="7683" width="10.453125" style="7" customWidth="1"/>
    <col min="7684" max="7684" width="14.54296875" style="7" customWidth="1"/>
    <col min="7685" max="7685" width="8" style="7" customWidth="1"/>
    <col min="7686" max="7686" width="29.453125" style="7" customWidth="1"/>
    <col min="7687" max="7687" width="0.1796875" style="7" customWidth="1"/>
    <col min="7688" max="7692" width="0" style="7" hidden="1" customWidth="1"/>
    <col min="7693" max="7933" width="9.1796875" style="7"/>
    <col min="7934" max="7934" width="5.54296875" style="7" customWidth="1"/>
    <col min="7935" max="7935" width="57.1796875" style="7" customWidth="1"/>
    <col min="7936" max="7936" width="10.54296875" style="7" customWidth="1"/>
    <col min="7937" max="7937" width="14.1796875" style="7" customWidth="1"/>
    <col min="7938" max="7938" width="10.1796875" style="7" customWidth="1"/>
    <col min="7939" max="7939" width="10.453125" style="7" customWidth="1"/>
    <col min="7940" max="7940" width="14.54296875" style="7" customWidth="1"/>
    <col min="7941" max="7941" width="8" style="7" customWidth="1"/>
    <col min="7942" max="7942" width="29.453125" style="7" customWidth="1"/>
    <col min="7943" max="7943" width="0.1796875" style="7" customWidth="1"/>
    <col min="7944" max="7948" width="0" style="7" hidden="1" customWidth="1"/>
    <col min="7949" max="8189" width="9.1796875" style="7"/>
    <col min="8190" max="8190" width="5.54296875" style="7" customWidth="1"/>
    <col min="8191" max="8191" width="57.1796875" style="7" customWidth="1"/>
    <col min="8192" max="8192" width="10.54296875" style="7" customWidth="1"/>
    <col min="8193" max="8193" width="14.1796875" style="7" customWidth="1"/>
    <col min="8194" max="8194" width="10.1796875" style="7" customWidth="1"/>
    <col min="8195" max="8195" width="10.453125" style="7" customWidth="1"/>
    <col min="8196" max="8196" width="14.54296875" style="7" customWidth="1"/>
    <col min="8197" max="8197" width="8" style="7" customWidth="1"/>
    <col min="8198" max="8198" width="29.453125" style="7" customWidth="1"/>
    <col min="8199" max="8199" width="0.1796875" style="7" customWidth="1"/>
    <col min="8200" max="8204" width="0" style="7" hidden="1" customWidth="1"/>
    <col min="8205" max="8445" width="9.1796875" style="7"/>
    <col min="8446" max="8446" width="5.54296875" style="7" customWidth="1"/>
    <col min="8447" max="8447" width="57.1796875" style="7" customWidth="1"/>
    <col min="8448" max="8448" width="10.54296875" style="7" customWidth="1"/>
    <col min="8449" max="8449" width="14.1796875" style="7" customWidth="1"/>
    <col min="8450" max="8450" width="10.1796875" style="7" customWidth="1"/>
    <col min="8451" max="8451" width="10.453125" style="7" customWidth="1"/>
    <col min="8452" max="8452" width="14.54296875" style="7" customWidth="1"/>
    <col min="8453" max="8453" width="8" style="7" customWidth="1"/>
    <col min="8454" max="8454" width="29.453125" style="7" customWidth="1"/>
    <col min="8455" max="8455" width="0.1796875" style="7" customWidth="1"/>
    <col min="8456" max="8460" width="0" style="7" hidden="1" customWidth="1"/>
    <col min="8461" max="8701" width="9.1796875" style="7"/>
    <col min="8702" max="8702" width="5.54296875" style="7" customWidth="1"/>
    <col min="8703" max="8703" width="57.1796875" style="7" customWidth="1"/>
    <col min="8704" max="8704" width="10.54296875" style="7" customWidth="1"/>
    <col min="8705" max="8705" width="14.1796875" style="7" customWidth="1"/>
    <col min="8706" max="8706" width="10.1796875" style="7" customWidth="1"/>
    <col min="8707" max="8707" width="10.453125" style="7" customWidth="1"/>
    <col min="8708" max="8708" width="14.54296875" style="7" customWidth="1"/>
    <col min="8709" max="8709" width="8" style="7" customWidth="1"/>
    <col min="8710" max="8710" width="29.453125" style="7" customWidth="1"/>
    <col min="8711" max="8711" width="0.1796875" style="7" customWidth="1"/>
    <col min="8712" max="8716" width="0" style="7" hidden="1" customWidth="1"/>
    <col min="8717" max="8957" width="9.1796875" style="7"/>
    <col min="8958" max="8958" width="5.54296875" style="7" customWidth="1"/>
    <col min="8959" max="8959" width="57.1796875" style="7" customWidth="1"/>
    <col min="8960" max="8960" width="10.54296875" style="7" customWidth="1"/>
    <col min="8961" max="8961" width="14.1796875" style="7" customWidth="1"/>
    <col min="8962" max="8962" width="10.1796875" style="7" customWidth="1"/>
    <col min="8963" max="8963" width="10.453125" style="7" customWidth="1"/>
    <col min="8964" max="8964" width="14.54296875" style="7" customWidth="1"/>
    <col min="8965" max="8965" width="8" style="7" customWidth="1"/>
    <col min="8966" max="8966" width="29.453125" style="7" customWidth="1"/>
    <col min="8967" max="8967" width="0.1796875" style="7" customWidth="1"/>
    <col min="8968" max="8972" width="0" style="7" hidden="1" customWidth="1"/>
    <col min="8973" max="9213" width="9.1796875" style="7"/>
    <col min="9214" max="9214" width="5.54296875" style="7" customWidth="1"/>
    <col min="9215" max="9215" width="57.1796875" style="7" customWidth="1"/>
    <col min="9216" max="9216" width="10.54296875" style="7" customWidth="1"/>
    <col min="9217" max="9217" width="14.1796875" style="7" customWidth="1"/>
    <col min="9218" max="9218" width="10.1796875" style="7" customWidth="1"/>
    <col min="9219" max="9219" width="10.453125" style="7" customWidth="1"/>
    <col min="9220" max="9220" width="14.54296875" style="7" customWidth="1"/>
    <col min="9221" max="9221" width="8" style="7" customWidth="1"/>
    <col min="9222" max="9222" width="29.453125" style="7" customWidth="1"/>
    <col min="9223" max="9223" width="0.1796875" style="7" customWidth="1"/>
    <col min="9224" max="9228" width="0" style="7" hidden="1" customWidth="1"/>
    <col min="9229" max="9469" width="9.1796875" style="7"/>
    <col min="9470" max="9470" width="5.54296875" style="7" customWidth="1"/>
    <col min="9471" max="9471" width="57.1796875" style="7" customWidth="1"/>
    <col min="9472" max="9472" width="10.54296875" style="7" customWidth="1"/>
    <col min="9473" max="9473" width="14.1796875" style="7" customWidth="1"/>
    <col min="9474" max="9474" width="10.1796875" style="7" customWidth="1"/>
    <col min="9475" max="9475" width="10.453125" style="7" customWidth="1"/>
    <col min="9476" max="9476" width="14.54296875" style="7" customWidth="1"/>
    <col min="9477" max="9477" width="8" style="7" customWidth="1"/>
    <col min="9478" max="9478" width="29.453125" style="7" customWidth="1"/>
    <col min="9479" max="9479" width="0.1796875" style="7" customWidth="1"/>
    <col min="9480" max="9484" width="0" style="7" hidden="1" customWidth="1"/>
    <col min="9485" max="9725" width="9.1796875" style="7"/>
    <col min="9726" max="9726" width="5.54296875" style="7" customWidth="1"/>
    <col min="9727" max="9727" width="57.1796875" style="7" customWidth="1"/>
    <col min="9728" max="9728" width="10.54296875" style="7" customWidth="1"/>
    <col min="9729" max="9729" width="14.1796875" style="7" customWidth="1"/>
    <col min="9730" max="9730" width="10.1796875" style="7" customWidth="1"/>
    <col min="9731" max="9731" width="10.453125" style="7" customWidth="1"/>
    <col min="9732" max="9732" width="14.54296875" style="7" customWidth="1"/>
    <col min="9733" max="9733" width="8" style="7" customWidth="1"/>
    <col min="9734" max="9734" width="29.453125" style="7" customWidth="1"/>
    <col min="9735" max="9735" width="0.1796875" style="7" customWidth="1"/>
    <col min="9736" max="9740" width="0" style="7" hidden="1" customWidth="1"/>
    <col min="9741" max="9981" width="9.1796875" style="7"/>
    <col min="9982" max="9982" width="5.54296875" style="7" customWidth="1"/>
    <col min="9983" max="9983" width="57.1796875" style="7" customWidth="1"/>
    <col min="9984" max="9984" width="10.54296875" style="7" customWidth="1"/>
    <col min="9985" max="9985" width="14.1796875" style="7" customWidth="1"/>
    <col min="9986" max="9986" width="10.1796875" style="7" customWidth="1"/>
    <col min="9987" max="9987" width="10.453125" style="7" customWidth="1"/>
    <col min="9988" max="9988" width="14.54296875" style="7" customWidth="1"/>
    <col min="9989" max="9989" width="8" style="7" customWidth="1"/>
    <col min="9990" max="9990" width="29.453125" style="7" customWidth="1"/>
    <col min="9991" max="9991" width="0.1796875" style="7" customWidth="1"/>
    <col min="9992" max="9996" width="0" style="7" hidden="1" customWidth="1"/>
    <col min="9997" max="10237" width="9.1796875" style="7"/>
    <col min="10238" max="10238" width="5.54296875" style="7" customWidth="1"/>
    <col min="10239" max="10239" width="57.1796875" style="7" customWidth="1"/>
    <col min="10240" max="10240" width="10.54296875" style="7" customWidth="1"/>
    <col min="10241" max="10241" width="14.1796875" style="7" customWidth="1"/>
    <col min="10242" max="10242" width="10.1796875" style="7" customWidth="1"/>
    <col min="10243" max="10243" width="10.453125" style="7" customWidth="1"/>
    <col min="10244" max="10244" width="14.54296875" style="7" customWidth="1"/>
    <col min="10245" max="10245" width="8" style="7" customWidth="1"/>
    <col min="10246" max="10246" width="29.453125" style="7" customWidth="1"/>
    <col min="10247" max="10247" width="0.1796875" style="7" customWidth="1"/>
    <col min="10248" max="10252" width="0" style="7" hidden="1" customWidth="1"/>
    <col min="10253" max="10493" width="9.1796875" style="7"/>
    <col min="10494" max="10494" width="5.54296875" style="7" customWidth="1"/>
    <col min="10495" max="10495" width="57.1796875" style="7" customWidth="1"/>
    <col min="10496" max="10496" width="10.54296875" style="7" customWidth="1"/>
    <col min="10497" max="10497" width="14.1796875" style="7" customWidth="1"/>
    <col min="10498" max="10498" width="10.1796875" style="7" customWidth="1"/>
    <col min="10499" max="10499" width="10.453125" style="7" customWidth="1"/>
    <col min="10500" max="10500" width="14.54296875" style="7" customWidth="1"/>
    <col min="10501" max="10501" width="8" style="7" customWidth="1"/>
    <col min="10502" max="10502" width="29.453125" style="7" customWidth="1"/>
    <col min="10503" max="10503" width="0.1796875" style="7" customWidth="1"/>
    <col min="10504" max="10508" width="0" style="7" hidden="1" customWidth="1"/>
    <col min="10509" max="10749" width="9.1796875" style="7"/>
    <col min="10750" max="10750" width="5.54296875" style="7" customWidth="1"/>
    <col min="10751" max="10751" width="57.1796875" style="7" customWidth="1"/>
    <col min="10752" max="10752" width="10.54296875" style="7" customWidth="1"/>
    <col min="10753" max="10753" width="14.1796875" style="7" customWidth="1"/>
    <col min="10754" max="10754" width="10.1796875" style="7" customWidth="1"/>
    <col min="10755" max="10755" width="10.453125" style="7" customWidth="1"/>
    <col min="10756" max="10756" width="14.54296875" style="7" customWidth="1"/>
    <col min="10757" max="10757" width="8" style="7" customWidth="1"/>
    <col min="10758" max="10758" width="29.453125" style="7" customWidth="1"/>
    <col min="10759" max="10759" width="0.1796875" style="7" customWidth="1"/>
    <col min="10760" max="10764" width="0" style="7" hidden="1" customWidth="1"/>
    <col min="10765" max="11005" width="9.1796875" style="7"/>
    <col min="11006" max="11006" width="5.54296875" style="7" customWidth="1"/>
    <col min="11007" max="11007" width="57.1796875" style="7" customWidth="1"/>
    <col min="11008" max="11008" width="10.54296875" style="7" customWidth="1"/>
    <col min="11009" max="11009" width="14.1796875" style="7" customWidth="1"/>
    <col min="11010" max="11010" width="10.1796875" style="7" customWidth="1"/>
    <col min="11011" max="11011" width="10.453125" style="7" customWidth="1"/>
    <col min="11012" max="11012" width="14.54296875" style="7" customWidth="1"/>
    <col min="11013" max="11013" width="8" style="7" customWidth="1"/>
    <col min="11014" max="11014" width="29.453125" style="7" customWidth="1"/>
    <col min="11015" max="11015" width="0.1796875" style="7" customWidth="1"/>
    <col min="11016" max="11020" width="0" style="7" hidden="1" customWidth="1"/>
    <col min="11021" max="11261" width="9.1796875" style="7"/>
    <col min="11262" max="11262" width="5.54296875" style="7" customWidth="1"/>
    <col min="11263" max="11263" width="57.1796875" style="7" customWidth="1"/>
    <col min="11264" max="11264" width="10.54296875" style="7" customWidth="1"/>
    <col min="11265" max="11265" width="14.1796875" style="7" customWidth="1"/>
    <col min="11266" max="11266" width="10.1796875" style="7" customWidth="1"/>
    <col min="11267" max="11267" width="10.453125" style="7" customWidth="1"/>
    <col min="11268" max="11268" width="14.54296875" style="7" customWidth="1"/>
    <col min="11269" max="11269" width="8" style="7" customWidth="1"/>
    <col min="11270" max="11270" width="29.453125" style="7" customWidth="1"/>
    <col min="11271" max="11271" width="0.1796875" style="7" customWidth="1"/>
    <col min="11272" max="11276" width="0" style="7" hidden="1" customWidth="1"/>
    <col min="11277" max="11517" width="9.1796875" style="7"/>
    <col min="11518" max="11518" width="5.54296875" style="7" customWidth="1"/>
    <col min="11519" max="11519" width="57.1796875" style="7" customWidth="1"/>
    <col min="11520" max="11520" width="10.54296875" style="7" customWidth="1"/>
    <col min="11521" max="11521" width="14.1796875" style="7" customWidth="1"/>
    <col min="11522" max="11522" width="10.1796875" style="7" customWidth="1"/>
    <col min="11523" max="11523" width="10.453125" style="7" customWidth="1"/>
    <col min="11524" max="11524" width="14.54296875" style="7" customWidth="1"/>
    <col min="11525" max="11525" width="8" style="7" customWidth="1"/>
    <col min="11526" max="11526" width="29.453125" style="7" customWidth="1"/>
    <col min="11527" max="11527" width="0.1796875" style="7" customWidth="1"/>
    <col min="11528" max="11532" width="0" style="7" hidden="1" customWidth="1"/>
    <col min="11533" max="11773" width="9.1796875" style="7"/>
    <col min="11774" max="11774" width="5.54296875" style="7" customWidth="1"/>
    <col min="11775" max="11775" width="57.1796875" style="7" customWidth="1"/>
    <col min="11776" max="11776" width="10.54296875" style="7" customWidth="1"/>
    <col min="11777" max="11777" width="14.1796875" style="7" customWidth="1"/>
    <col min="11778" max="11778" width="10.1796875" style="7" customWidth="1"/>
    <col min="11779" max="11779" width="10.453125" style="7" customWidth="1"/>
    <col min="11780" max="11780" width="14.54296875" style="7" customWidth="1"/>
    <col min="11781" max="11781" width="8" style="7" customWidth="1"/>
    <col min="11782" max="11782" width="29.453125" style="7" customWidth="1"/>
    <col min="11783" max="11783" width="0.1796875" style="7" customWidth="1"/>
    <col min="11784" max="11788" width="0" style="7" hidden="1" customWidth="1"/>
    <col min="11789" max="12029" width="9.1796875" style="7"/>
    <col min="12030" max="12030" width="5.54296875" style="7" customWidth="1"/>
    <col min="12031" max="12031" width="57.1796875" style="7" customWidth="1"/>
    <col min="12032" max="12032" width="10.54296875" style="7" customWidth="1"/>
    <col min="12033" max="12033" width="14.1796875" style="7" customWidth="1"/>
    <col min="12034" max="12034" width="10.1796875" style="7" customWidth="1"/>
    <col min="12035" max="12035" width="10.453125" style="7" customWidth="1"/>
    <col min="12036" max="12036" width="14.54296875" style="7" customWidth="1"/>
    <col min="12037" max="12037" width="8" style="7" customWidth="1"/>
    <col min="12038" max="12038" width="29.453125" style="7" customWidth="1"/>
    <col min="12039" max="12039" width="0.1796875" style="7" customWidth="1"/>
    <col min="12040" max="12044" width="0" style="7" hidden="1" customWidth="1"/>
    <col min="12045" max="12285" width="9.1796875" style="7"/>
    <col min="12286" max="12286" width="5.54296875" style="7" customWidth="1"/>
    <col min="12287" max="12287" width="57.1796875" style="7" customWidth="1"/>
    <col min="12288" max="12288" width="10.54296875" style="7" customWidth="1"/>
    <col min="12289" max="12289" width="14.1796875" style="7" customWidth="1"/>
    <col min="12290" max="12290" width="10.1796875" style="7" customWidth="1"/>
    <col min="12291" max="12291" width="10.453125" style="7" customWidth="1"/>
    <col min="12292" max="12292" width="14.54296875" style="7" customWidth="1"/>
    <col min="12293" max="12293" width="8" style="7" customWidth="1"/>
    <col min="12294" max="12294" width="29.453125" style="7" customWidth="1"/>
    <col min="12295" max="12295" width="0.1796875" style="7" customWidth="1"/>
    <col min="12296" max="12300" width="0" style="7" hidden="1" customWidth="1"/>
    <col min="12301" max="12541" width="9.1796875" style="7"/>
    <col min="12542" max="12542" width="5.54296875" style="7" customWidth="1"/>
    <col min="12543" max="12543" width="57.1796875" style="7" customWidth="1"/>
    <col min="12544" max="12544" width="10.54296875" style="7" customWidth="1"/>
    <col min="12545" max="12545" width="14.1796875" style="7" customWidth="1"/>
    <col min="12546" max="12546" width="10.1796875" style="7" customWidth="1"/>
    <col min="12547" max="12547" width="10.453125" style="7" customWidth="1"/>
    <col min="12548" max="12548" width="14.54296875" style="7" customWidth="1"/>
    <col min="12549" max="12549" width="8" style="7" customWidth="1"/>
    <col min="12550" max="12550" width="29.453125" style="7" customWidth="1"/>
    <col min="12551" max="12551" width="0.1796875" style="7" customWidth="1"/>
    <col min="12552" max="12556" width="0" style="7" hidden="1" customWidth="1"/>
    <col min="12557" max="12797" width="9.1796875" style="7"/>
    <col min="12798" max="12798" width="5.54296875" style="7" customWidth="1"/>
    <col min="12799" max="12799" width="57.1796875" style="7" customWidth="1"/>
    <col min="12800" max="12800" width="10.54296875" style="7" customWidth="1"/>
    <col min="12801" max="12801" width="14.1796875" style="7" customWidth="1"/>
    <col min="12802" max="12802" width="10.1796875" style="7" customWidth="1"/>
    <col min="12803" max="12803" width="10.453125" style="7" customWidth="1"/>
    <col min="12804" max="12804" width="14.54296875" style="7" customWidth="1"/>
    <col min="12805" max="12805" width="8" style="7" customWidth="1"/>
    <col min="12806" max="12806" width="29.453125" style="7" customWidth="1"/>
    <col min="12807" max="12807" width="0.1796875" style="7" customWidth="1"/>
    <col min="12808" max="12812" width="0" style="7" hidden="1" customWidth="1"/>
    <col min="12813" max="13053" width="9.1796875" style="7"/>
    <col min="13054" max="13054" width="5.54296875" style="7" customWidth="1"/>
    <col min="13055" max="13055" width="57.1796875" style="7" customWidth="1"/>
    <col min="13056" max="13056" width="10.54296875" style="7" customWidth="1"/>
    <col min="13057" max="13057" width="14.1796875" style="7" customWidth="1"/>
    <col min="13058" max="13058" width="10.1796875" style="7" customWidth="1"/>
    <col min="13059" max="13059" width="10.453125" style="7" customWidth="1"/>
    <col min="13060" max="13060" width="14.54296875" style="7" customWidth="1"/>
    <col min="13061" max="13061" width="8" style="7" customWidth="1"/>
    <col min="13062" max="13062" width="29.453125" style="7" customWidth="1"/>
    <col min="13063" max="13063" width="0.1796875" style="7" customWidth="1"/>
    <col min="13064" max="13068" width="0" style="7" hidden="1" customWidth="1"/>
    <col min="13069" max="13309" width="9.1796875" style="7"/>
    <col min="13310" max="13310" width="5.54296875" style="7" customWidth="1"/>
    <col min="13311" max="13311" width="57.1796875" style="7" customWidth="1"/>
    <col min="13312" max="13312" width="10.54296875" style="7" customWidth="1"/>
    <col min="13313" max="13313" width="14.1796875" style="7" customWidth="1"/>
    <col min="13314" max="13314" width="10.1796875" style="7" customWidth="1"/>
    <col min="13315" max="13315" width="10.453125" style="7" customWidth="1"/>
    <col min="13316" max="13316" width="14.54296875" style="7" customWidth="1"/>
    <col min="13317" max="13317" width="8" style="7" customWidth="1"/>
    <col min="13318" max="13318" width="29.453125" style="7" customWidth="1"/>
    <col min="13319" max="13319" width="0.1796875" style="7" customWidth="1"/>
    <col min="13320" max="13324" width="0" style="7" hidden="1" customWidth="1"/>
    <col min="13325" max="13565" width="9.1796875" style="7"/>
    <col min="13566" max="13566" width="5.54296875" style="7" customWidth="1"/>
    <col min="13567" max="13567" width="57.1796875" style="7" customWidth="1"/>
    <col min="13568" max="13568" width="10.54296875" style="7" customWidth="1"/>
    <col min="13569" max="13569" width="14.1796875" style="7" customWidth="1"/>
    <col min="13570" max="13570" width="10.1796875" style="7" customWidth="1"/>
    <col min="13571" max="13571" width="10.453125" style="7" customWidth="1"/>
    <col min="13572" max="13572" width="14.54296875" style="7" customWidth="1"/>
    <col min="13573" max="13573" width="8" style="7" customWidth="1"/>
    <col min="13574" max="13574" width="29.453125" style="7" customWidth="1"/>
    <col min="13575" max="13575" width="0.1796875" style="7" customWidth="1"/>
    <col min="13576" max="13580" width="0" style="7" hidden="1" customWidth="1"/>
    <col min="13581" max="13821" width="9.1796875" style="7"/>
    <col min="13822" max="13822" width="5.54296875" style="7" customWidth="1"/>
    <col min="13823" max="13823" width="57.1796875" style="7" customWidth="1"/>
    <col min="13824" max="13824" width="10.54296875" style="7" customWidth="1"/>
    <col min="13825" max="13825" width="14.1796875" style="7" customWidth="1"/>
    <col min="13826" max="13826" width="10.1796875" style="7" customWidth="1"/>
    <col min="13827" max="13827" width="10.453125" style="7" customWidth="1"/>
    <col min="13828" max="13828" width="14.54296875" style="7" customWidth="1"/>
    <col min="13829" max="13829" width="8" style="7" customWidth="1"/>
    <col min="13830" max="13830" width="29.453125" style="7" customWidth="1"/>
    <col min="13831" max="13831" width="0.1796875" style="7" customWidth="1"/>
    <col min="13832" max="13836" width="0" style="7" hidden="1" customWidth="1"/>
    <col min="13837" max="14077" width="9.1796875" style="7"/>
    <col min="14078" max="14078" width="5.54296875" style="7" customWidth="1"/>
    <col min="14079" max="14079" width="57.1796875" style="7" customWidth="1"/>
    <col min="14080" max="14080" width="10.54296875" style="7" customWidth="1"/>
    <col min="14081" max="14081" width="14.1796875" style="7" customWidth="1"/>
    <col min="14082" max="14082" width="10.1796875" style="7" customWidth="1"/>
    <col min="14083" max="14083" width="10.453125" style="7" customWidth="1"/>
    <col min="14084" max="14084" width="14.54296875" style="7" customWidth="1"/>
    <col min="14085" max="14085" width="8" style="7" customWidth="1"/>
    <col min="14086" max="14086" width="29.453125" style="7" customWidth="1"/>
    <col min="14087" max="14087" width="0.1796875" style="7" customWidth="1"/>
    <col min="14088" max="14092" width="0" style="7" hidden="1" customWidth="1"/>
    <col min="14093" max="14333" width="9.1796875" style="7"/>
    <col min="14334" max="14334" width="5.54296875" style="7" customWidth="1"/>
    <col min="14335" max="14335" width="57.1796875" style="7" customWidth="1"/>
    <col min="14336" max="14336" width="10.54296875" style="7" customWidth="1"/>
    <col min="14337" max="14337" width="14.1796875" style="7" customWidth="1"/>
    <col min="14338" max="14338" width="10.1796875" style="7" customWidth="1"/>
    <col min="14339" max="14339" width="10.453125" style="7" customWidth="1"/>
    <col min="14340" max="14340" width="14.54296875" style="7" customWidth="1"/>
    <col min="14341" max="14341" width="8" style="7" customWidth="1"/>
    <col min="14342" max="14342" width="29.453125" style="7" customWidth="1"/>
    <col min="14343" max="14343" width="0.1796875" style="7" customWidth="1"/>
    <col min="14344" max="14348" width="0" style="7" hidden="1" customWidth="1"/>
    <col min="14349" max="14589" width="9.1796875" style="7"/>
    <col min="14590" max="14590" width="5.54296875" style="7" customWidth="1"/>
    <col min="14591" max="14591" width="57.1796875" style="7" customWidth="1"/>
    <col min="14592" max="14592" width="10.54296875" style="7" customWidth="1"/>
    <col min="14593" max="14593" width="14.1796875" style="7" customWidth="1"/>
    <col min="14594" max="14594" width="10.1796875" style="7" customWidth="1"/>
    <col min="14595" max="14595" width="10.453125" style="7" customWidth="1"/>
    <col min="14596" max="14596" width="14.54296875" style="7" customWidth="1"/>
    <col min="14597" max="14597" width="8" style="7" customWidth="1"/>
    <col min="14598" max="14598" width="29.453125" style="7" customWidth="1"/>
    <col min="14599" max="14599" width="0.1796875" style="7" customWidth="1"/>
    <col min="14600" max="14604" width="0" style="7" hidden="1" customWidth="1"/>
    <col min="14605" max="14845" width="9.1796875" style="7"/>
    <col min="14846" max="14846" width="5.54296875" style="7" customWidth="1"/>
    <col min="14847" max="14847" width="57.1796875" style="7" customWidth="1"/>
    <col min="14848" max="14848" width="10.54296875" style="7" customWidth="1"/>
    <col min="14849" max="14849" width="14.1796875" style="7" customWidth="1"/>
    <col min="14850" max="14850" width="10.1796875" style="7" customWidth="1"/>
    <col min="14851" max="14851" width="10.453125" style="7" customWidth="1"/>
    <col min="14852" max="14852" width="14.54296875" style="7" customWidth="1"/>
    <col min="14853" max="14853" width="8" style="7" customWidth="1"/>
    <col min="14854" max="14854" width="29.453125" style="7" customWidth="1"/>
    <col min="14855" max="14855" width="0.1796875" style="7" customWidth="1"/>
    <col min="14856" max="14860" width="0" style="7" hidden="1" customWidth="1"/>
    <col min="14861" max="15101" width="9.1796875" style="7"/>
    <col min="15102" max="15102" width="5.54296875" style="7" customWidth="1"/>
    <col min="15103" max="15103" width="57.1796875" style="7" customWidth="1"/>
    <col min="15104" max="15104" width="10.54296875" style="7" customWidth="1"/>
    <col min="15105" max="15105" width="14.1796875" style="7" customWidth="1"/>
    <col min="15106" max="15106" width="10.1796875" style="7" customWidth="1"/>
    <col min="15107" max="15107" width="10.453125" style="7" customWidth="1"/>
    <col min="15108" max="15108" width="14.54296875" style="7" customWidth="1"/>
    <col min="15109" max="15109" width="8" style="7" customWidth="1"/>
    <col min="15110" max="15110" width="29.453125" style="7" customWidth="1"/>
    <col min="15111" max="15111" width="0.1796875" style="7" customWidth="1"/>
    <col min="15112" max="15116" width="0" style="7" hidden="1" customWidth="1"/>
    <col min="15117" max="15357" width="9.1796875" style="7"/>
    <col min="15358" max="15358" width="5.54296875" style="7" customWidth="1"/>
    <col min="15359" max="15359" width="57.1796875" style="7" customWidth="1"/>
    <col min="15360" max="15360" width="10.54296875" style="7" customWidth="1"/>
    <col min="15361" max="15361" width="14.1796875" style="7" customWidth="1"/>
    <col min="15362" max="15362" width="10.1796875" style="7" customWidth="1"/>
    <col min="15363" max="15363" width="10.453125" style="7" customWidth="1"/>
    <col min="15364" max="15364" width="14.54296875" style="7" customWidth="1"/>
    <col min="15365" max="15365" width="8" style="7" customWidth="1"/>
    <col min="15366" max="15366" width="29.453125" style="7" customWidth="1"/>
    <col min="15367" max="15367" width="0.1796875" style="7" customWidth="1"/>
    <col min="15368" max="15372" width="0" style="7" hidden="1" customWidth="1"/>
    <col min="15373" max="15613" width="9.1796875" style="7"/>
    <col min="15614" max="15614" width="5.54296875" style="7" customWidth="1"/>
    <col min="15615" max="15615" width="57.1796875" style="7" customWidth="1"/>
    <col min="15616" max="15616" width="10.54296875" style="7" customWidth="1"/>
    <col min="15617" max="15617" width="14.1796875" style="7" customWidth="1"/>
    <col min="15618" max="15618" width="10.1796875" style="7" customWidth="1"/>
    <col min="15619" max="15619" width="10.453125" style="7" customWidth="1"/>
    <col min="15620" max="15620" width="14.54296875" style="7" customWidth="1"/>
    <col min="15621" max="15621" width="8" style="7" customWidth="1"/>
    <col min="15622" max="15622" width="29.453125" style="7" customWidth="1"/>
    <col min="15623" max="15623" width="0.1796875" style="7" customWidth="1"/>
    <col min="15624" max="15628" width="0" style="7" hidden="1" customWidth="1"/>
    <col min="15629" max="15869" width="9.1796875" style="7"/>
    <col min="15870" max="15870" width="5.54296875" style="7" customWidth="1"/>
    <col min="15871" max="15871" width="57.1796875" style="7" customWidth="1"/>
    <col min="15872" max="15872" width="10.54296875" style="7" customWidth="1"/>
    <col min="15873" max="15873" width="14.1796875" style="7" customWidth="1"/>
    <col min="15874" max="15874" width="10.1796875" style="7" customWidth="1"/>
    <col min="15875" max="15875" width="10.453125" style="7" customWidth="1"/>
    <col min="15876" max="15876" width="14.54296875" style="7" customWidth="1"/>
    <col min="15877" max="15877" width="8" style="7" customWidth="1"/>
    <col min="15878" max="15878" width="29.453125" style="7" customWidth="1"/>
    <col min="15879" max="15879" width="0.1796875" style="7" customWidth="1"/>
    <col min="15880" max="15884" width="0" style="7" hidden="1" customWidth="1"/>
    <col min="15885" max="16125" width="9.1796875" style="7"/>
    <col min="16126" max="16126" width="5.54296875" style="7" customWidth="1"/>
    <col min="16127" max="16127" width="57.1796875" style="7" customWidth="1"/>
    <col min="16128" max="16128" width="10.54296875" style="7" customWidth="1"/>
    <col min="16129" max="16129" width="14.1796875" style="7" customWidth="1"/>
    <col min="16130" max="16130" width="10.1796875" style="7" customWidth="1"/>
    <col min="16131" max="16131" width="10.453125" style="7" customWidth="1"/>
    <col min="16132" max="16132" width="14.54296875" style="7" customWidth="1"/>
    <col min="16133" max="16133" width="8" style="7" customWidth="1"/>
    <col min="16134" max="16134" width="29.453125" style="7" customWidth="1"/>
    <col min="16135" max="16135" width="0.1796875" style="7" customWidth="1"/>
    <col min="16136" max="16140" width="0" style="7" hidden="1" customWidth="1"/>
    <col min="16141" max="16384" width="9.1796875" style="7"/>
  </cols>
  <sheetData>
    <row r="1" spans="1:16" ht="14.5" customHeight="1" x14ac:dyDescent="0.25">
      <c r="A1" s="4"/>
      <c r="B1" s="483" t="s">
        <v>28</v>
      </c>
      <c r="C1" s="483"/>
      <c r="D1" s="483"/>
      <c r="E1" s="483"/>
      <c r="F1" s="483"/>
      <c r="G1" s="483"/>
      <c r="H1" s="483"/>
      <c r="I1" s="101"/>
      <c r="J1" s="5"/>
      <c r="K1" s="5"/>
      <c r="L1" s="5"/>
      <c r="M1" s="5"/>
      <c r="N1" s="5"/>
      <c r="O1" s="5"/>
      <c r="P1" s="5"/>
    </row>
    <row r="2" spans="1:16" ht="20.5" customHeight="1" x14ac:dyDescent="0.25">
      <c r="A2" s="4"/>
      <c r="B2" s="482" t="s">
        <v>1</v>
      </c>
      <c r="C2" s="482"/>
      <c r="D2" s="482"/>
      <c r="E2" s="482"/>
      <c r="F2" s="482"/>
      <c r="G2" s="482"/>
      <c r="H2" s="482"/>
      <c r="I2" s="5"/>
      <c r="J2" s="5"/>
      <c r="K2" s="5"/>
      <c r="L2" s="5"/>
      <c r="M2" s="5"/>
      <c r="N2" s="5"/>
      <c r="O2" s="5"/>
      <c r="P2" s="5"/>
    </row>
    <row r="3" spans="1:16" ht="12" customHeight="1" x14ac:dyDescent="0.25">
      <c r="A3" s="4"/>
      <c r="B3" s="483" t="s">
        <v>531</v>
      </c>
      <c r="C3" s="483"/>
      <c r="D3" s="483"/>
      <c r="E3" s="483"/>
      <c r="F3" s="483"/>
      <c r="G3" s="483"/>
      <c r="H3" s="483"/>
      <c r="I3" s="5"/>
      <c r="J3" s="5"/>
      <c r="K3" s="5"/>
      <c r="L3" s="5"/>
      <c r="M3" s="5"/>
      <c r="N3" s="5"/>
      <c r="O3" s="5"/>
      <c r="P3" s="5"/>
    </row>
    <row r="4" spans="1:16" ht="12" customHeight="1" x14ac:dyDescent="0.25">
      <c r="A4" s="4"/>
      <c r="B4" s="91"/>
      <c r="C4" s="91"/>
      <c r="D4" s="91"/>
      <c r="E4" s="91"/>
      <c r="F4" s="91"/>
      <c r="G4" s="91"/>
      <c r="H4" s="91"/>
      <c r="I4" s="112"/>
      <c r="J4" s="5"/>
      <c r="K4" s="5"/>
      <c r="L4" s="5"/>
      <c r="M4" s="5"/>
      <c r="N4" s="5"/>
      <c r="O4" s="100"/>
      <c r="P4" s="97"/>
    </row>
    <row r="5" spans="1:16" ht="14.5" customHeight="1" x14ac:dyDescent="0.25">
      <c r="A5" s="454" t="s">
        <v>20</v>
      </c>
      <c r="B5" s="455" t="s">
        <v>4</v>
      </c>
      <c r="C5" s="485" t="s">
        <v>597</v>
      </c>
      <c r="D5" s="485"/>
      <c r="E5" s="485"/>
      <c r="F5" s="485"/>
      <c r="G5" s="485" t="s">
        <v>5</v>
      </c>
      <c r="H5" s="456" t="s">
        <v>6</v>
      </c>
      <c r="I5" s="113"/>
      <c r="J5" s="5"/>
      <c r="K5" s="5"/>
      <c r="L5" s="5"/>
      <c r="M5" s="5"/>
      <c r="N5" s="5"/>
      <c r="O5" s="6"/>
    </row>
    <row r="6" spans="1:16" ht="40" customHeight="1" x14ac:dyDescent="0.25">
      <c r="A6" s="454"/>
      <c r="B6" s="455"/>
      <c r="C6" s="431" t="s">
        <v>7</v>
      </c>
      <c r="D6" s="431" t="s">
        <v>8</v>
      </c>
      <c r="E6" s="431" t="s">
        <v>9</v>
      </c>
      <c r="F6" s="431" t="s">
        <v>10</v>
      </c>
      <c r="G6" s="485"/>
      <c r="H6" s="456"/>
      <c r="I6" s="113"/>
      <c r="J6" s="5"/>
      <c r="K6" s="5"/>
      <c r="L6" s="5"/>
      <c r="M6" s="5"/>
      <c r="N6" s="5"/>
      <c r="O6" s="6"/>
    </row>
    <row r="7" spans="1:16" ht="40" customHeight="1" x14ac:dyDescent="0.25">
      <c r="A7" s="428" t="s">
        <v>59</v>
      </c>
      <c r="B7" s="429">
        <v>2</v>
      </c>
      <c r="C7" s="431">
        <v>3</v>
      </c>
      <c r="D7" s="431">
        <v>4</v>
      </c>
      <c r="E7" s="431">
        <v>5</v>
      </c>
      <c r="F7" s="431">
        <v>6</v>
      </c>
      <c r="G7" s="431">
        <v>7</v>
      </c>
      <c r="H7" s="430">
        <v>8</v>
      </c>
      <c r="I7" s="113">
        <v>99</v>
      </c>
      <c r="J7" s="5"/>
      <c r="K7" s="5"/>
      <c r="L7" s="5"/>
      <c r="M7" s="5"/>
      <c r="N7" s="5"/>
      <c r="O7" s="6"/>
    </row>
    <row r="8" spans="1:16" ht="12.4" customHeight="1" x14ac:dyDescent="0.25">
      <c r="A8" s="110" t="s">
        <v>357</v>
      </c>
      <c r="B8" s="111" t="s">
        <v>217</v>
      </c>
      <c r="C8" s="111"/>
      <c r="D8" s="111"/>
      <c r="E8" s="111"/>
      <c r="F8" s="111"/>
      <c r="G8" s="111"/>
      <c r="H8" s="111"/>
      <c r="I8" s="113"/>
      <c r="J8" s="5"/>
      <c r="K8" s="5"/>
      <c r="L8" s="5"/>
      <c r="M8" s="5"/>
      <c r="N8" s="5"/>
      <c r="O8" s="6"/>
    </row>
    <row r="9" spans="1:16" ht="15.75" customHeight="1" x14ac:dyDescent="0.25">
      <c r="A9" s="428" t="s">
        <v>650</v>
      </c>
      <c r="B9" s="12" t="s">
        <v>648</v>
      </c>
      <c r="C9" s="12"/>
      <c r="D9" s="67"/>
      <c r="E9" s="67"/>
      <c r="F9" s="67"/>
      <c r="G9" s="95"/>
      <c r="H9" s="12"/>
      <c r="I9" s="12"/>
      <c r="J9" s="5"/>
      <c r="K9" s="5"/>
      <c r="L9" s="5"/>
      <c r="M9" s="5"/>
      <c r="N9" s="5"/>
      <c r="O9" s="6"/>
    </row>
    <row r="10" spans="1:16" ht="21.65" customHeight="1" x14ac:dyDescent="0.25">
      <c r="A10" s="428"/>
      <c r="B10" s="378" t="s">
        <v>221</v>
      </c>
      <c r="C10" s="12"/>
      <c r="D10" s="67">
        <v>1800</v>
      </c>
      <c r="E10" s="67"/>
      <c r="F10" s="67">
        <f t="shared" ref="F10:F17" si="0">D10</f>
        <v>1800</v>
      </c>
      <c r="G10" s="95" t="s">
        <v>26</v>
      </c>
      <c r="H10" s="12"/>
      <c r="I10" s="12" t="s">
        <v>217</v>
      </c>
      <c r="J10" s="5"/>
      <c r="K10" s="5"/>
      <c r="L10" s="5"/>
      <c r="M10" s="5"/>
      <c r="N10" s="5"/>
      <c r="O10" s="6"/>
    </row>
    <row r="11" spans="1:16" ht="15.75" customHeight="1" x14ac:dyDescent="0.25">
      <c r="A11" s="428"/>
      <c r="B11" s="378" t="s">
        <v>228</v>
      </c>
      <c r="C11" s="12"/>
      <c r="D11" s="67">
        <v>13000</v>
      </c>
      <c r="E11" s="67"/>
      <c r="F11" s="67">
        <f t="shared" si="0"/>
        <v>13000</v>
      </c>
      <c r="G11" s="95" t="s">
        <v>41</v>
      </c>
      <c r="H11" s="12"/>
      <c r="I11" s="12" t="s">
        <v>217</v>
      </c>
      <c r="J11" s="5"/>
      <c r="K11" s="5"/>
      <c r="L11" s="5"/>
      <c r="M11" s="5"/>
      <c r="N11" s="5"/>
      <c r="O11" s="6"/>
    </row>
    <row r="12" spans="1:16" ht="15.75" customHeight="1" x14ac:dyDescent="0.25">
      <c r="A12" s="428"/>
      <c r="B12" s="378" t="s">
        <v>229</v>
      </c>
      <c r="C12" s="12"/>
      <c r="D12" s="67">
        <v>2200</v>
      </c>
      <c r="E12" s="67"/>
      <c r="F12" s="67">
        <f t="shared" si="0"/>
        <v>2200</v>
      </c>
      <c r="G12" s="95" t="s">
        <v>41</v>
      </c>
      <c r="H12" s="12"/>
      <c r="I12" s="12" t="s">
        <v>217</v>
      </c>
      <c r="J12" s="5"/>
      <c r="K12" s="5"/>
      <c r="L12" s="5"/>
      <c r="M12" s="5"/>
      <c r="N12" s="5"/>
      <c r="O12" s="6"/>
    </row>
    <row r="13" spans="1:16" ht="15.75" customHeight="1" x14ac:dyDescent="0.25">
      <c r="A13" s="428"/>
      <c r="B13" s="378" t="s">
        <v>223</v>
      </c>
      <c r="C13" s="12"/>
      <c r="D13" s="67">
        <v>2500</v>
      </c>
      <c r="E13" s="67"/>
      <c r="F13" s="67">
        <f t="shared" si="0"/>
        <v>2500</v>
      </c>
      <c r="G13" s="95" t="s">
        <v>41</v>
      </c>
      <c r="H13" s="12"/>
      <c r="I13" s="12" t="s">
        <v>217</v>
      </c>
      <c r="J13" s="5"/>
      <c r="K13" s="5"/>
      <c r="L13" s="5"/>
      <c r="M13" s="5"/>
      <c r="N13" s="5"/>
      <c r="O13" s="6"/>
    </row>
    <row r="14" spans="1:16" ht="15.75" customHeight="1" x14ac:dyDescent="0.25">
      <c r="A14" s="428"/>
      <c r="B14" s="378" t="s">
        <v>230</v>
      </c>
      <c r="C14" s="12"/>
      <c r="D14" s="67">
        <v>1100</v>
      </c>
      <c r="E14" s="67"/>
      <c r="F14" s="67">
        <f t="shared" si="0"/>
        <v>1100</v>
      </c>
      <c r="G14" s="95" t="s">
        <v>26</v>
      </c>
      <c r="H14" s="12"/>
      <c r="I14" s="12" t="s">
        <v>217</v>
      </c>
      <c r="J14" s="5"/>
      <c r="K14" s="5"/>
      <c r="L14" s="5"/>
      <c r="M14" s="5"/>
      <c r="N14" s="5"/>
      <c r="O14" s="6"/>
    </row>
    <row r="15" spans="1:16" ht="15.75" customHeight="1" x14ac:dyDescent="0.25">
      <c r="A15" s="428"/>
      <c r="B15" s="378" t="s">
        <v>225</v>
      </c>
      <c r="C15" s="12"/>
      <c r="D15" s="67">
        <v>1100</v>
      </c>
      <c r="E15" s="67"/>
      <c r="F15" s="67">
        <f t="shared" si="0"/>
        <v>1100</v>
      </c>
      <c r="G15" s="95" t="s">
        <v>41</v>
      </c>
      <c r="H15" s="12"/>
      <c r="I15" s="12" t="s">
        <v>217</v>
      </c>
      <c r="J15" s="5"/>
      <c r="K15" s="5"/>
      <c r="L15" s="5"/>
      <c r="M15" s="5"/>
      <c r="N15" s="5"/>
      <c r="O15" s="6"/>
    </row>
    <row r="16" spans="1:16" ht="15.75" customHeight="1" x14ac:dyDescent="0.25">
      <c r="A16" s="428"/>
      <c r="B16" s="378" t="s">
        <v>219</v>
      </c>
      <c r="C16" s="12"/>
      <c r="D16" s="67">
        <v>1100</v>
      </c>
      <c r="E16" s="67"/>
      <c r="F16" s="67">
        <f t="shared" si="0"/>
        <v>1100</v>
      </c>
      <c r="G16" s="95" t="s">
        <v>41</v>
      </c>
      <c r="H16" s="12"/>
      <c r="I16" s="12" t="s">
        <v>217</v>
      </c>
      <c r="J16" s="5"/>
      <c r="K16" s="5"/>
      <c r="L16" s="5"/>
      <c r="M16" s="5"/>
      <c r="N16" s="5"/>
      <c r="O16" s="6"/>
    </row>
    <row r="17" spans="1:15" ht="15.75" customHeight="1" x14ac:dyDescent="0.25">
      <c r="A17" s="428"/>
      <c r="B17" s="378" t="s">
        <v>231</v>
      </c>
      <c r="C17" s="12"/>
      <c r="D17" s="67">
        <v>800</v>
      </c>
      <c r="E17" s="67"/>
      <c r="F17" s="67">
        <f t="shared" si="0"/>
        <v>800</v>
      </c>
      <c r="G17" s="95" t="s">
        <v>41</v>
      </c>
      <c r="H17" s="12"/>
      <c r="I17" s="12" t="s">
        <v>217</v>
      </c>
      <c r="J17" s="5"/>
      <c r="K17" s="5"/>
      <c r="L17" s="5"/>
      <c r="M17" s="5"/>
      <c r="N17" s="5"/>
      <c r="O17" s="6"/>
    </row>
    <row r="18" spans="1:15" ht="24.65" customHeight="1" x14ac:dyDescent="0.25">
      <c r="A18" s="428" t="s">
        <v>651</v>
      </c>
      <c r="B18" s="12" t="s">
        <v>218</v>
      </c>
      <c r="C18" s="12"/>
      <c r="D18" s="12"/>
      <c r="E18" s="12"/>
      <c r="F18" s="12"/>
      <c r="G18" s="427"/>
      <c r="H18" s="12"/>
      <c r="I18" s="12"/>
      <c r="J18" s="5"/>
      <c r="K18" s="5"/>
      <c r="L18" s="5"/>
      <c r="M18" s="5"/>
      <c r="N18" s="5"/>
      <c r="O18" s="6"/>
    </row>
    <row r="19" spans="1:15" ht="15.75" customHeight="1" x14ac:dyDescent="0.25">
      <c r="A19" s="428"/>
      <c r="B19" s="378" t="s">
        <v>219</v>
      </c>
      <c r="C19" s="12"/>
      <c r="D19" s="67">
        <v>1100</v>
      </c>
      <c r="E19" s="67"/>
      <c r="F19" s="67">
        <f>D19</f>
        <v>1100</v>
      </c>
      <c r="G19" s="95" t="s">
        <v>41</v>
      </c>
      <c r="H19" s="12"/>
      <c r="I19" s="12" t="s">
        <v>217</v>
      </c>
      <c r="J19" s="5"/>
      <c r="K19" s="5"/>
      <c r="L19" s="5"/>
      <c r="M19" s="5"/>
      <c r="N19" s="5"/>
      <c r="O19" s="6"/>
    </row>
    <row r="20" spans="1:15" ht="15.75" customHeight="1" x14ac:dyDescent="0.25">
      <c r="A20" s="428"/>
      <c r="B20" s="378" t="s">
        <v>220</v>
      </c>
      <c r="C20" s="12"/>
      <c r="D20" s="67">
        <v>2100</v>
      </c>
      <c r="E20" s="67"/>
      <c r="F20" s="67">
        <f t="shared" ref="F20:F128" si="1">D20</f>
        <v>2100</v>
      </c>
      <c r="G20" s="95" t="s">
        <v>41</v>
      </c>
      <c r="H20" s="12"/>
      <c r="I20" s="12" t="s">
        <v>217</v>
      </c>
      <c r="J20" s="5"/>
      <c r="K20" s="5"/>
      <c r="L20" s="5"/>
      <c r="M20" s="5"/>
      <c r="N20" s="5"/>
      <c r="O20" s="6"/>
    </row>
    <row r="21" spans="1:15" ht="15.75" customHeight="1" x14ac:dyDescent="0.25">
      <c r="A21" s="428"/>
      <c r="B21" s="378" t="s">
        <v>221</v>
      </c>
      <c r="C21" s="12"/>
      <c r="D21" s="67">
        <v>1800</v>
      </c>
      <c r="E21" s="67"/>
      <c r="F21" s="67">
        <f t="shared" si="1"/>
        <v>1800</v>
      </c>
      <c r="G21" s="95" t="s">
        <v>26</v>
      </c>
      <c r="H21" s="12"/>
      <c r="I21" s="12" t="s">
        <v>217</v>
      </c>
      <c r="J21" s="5"/>
      <c r="K21" s="5"/>
      <c r="L21" s="5"/>
      <c r="M21" s="5"/>
      <c r="N21" s="5"/>
      <c r="O21" s="6"/>
    </row>
    <row r="22" spans="1:15" ht="15.75" customHeight="1" x14ac:dyDescent="0.25">
      <c r="A22" s="428"/>
      <c r="B22" s="378" t="s">
        <v>222</v>
      </c>
      <c r="C22" s="12"/>
      <c r="D22" s="67">
        <v>2200</v>
      </c>
      <c r="E22" s="67"/>
      <c r="F22" s="67">
        <f t="shared" si="1"/>
        <v>2200</v>
      </c>
      <c r="G22" s="95" t="s">
        <v>26</v>
      </c>
      <c r="H22" s="12"/>
      <c r="I22" s="12" t="s">
        <v>217</v>
      </c>
      <c r="J22" s="5"/>
      <c r="K22" s="5"/>
      <c r="L22" s="5"/>
      <c r="M22" s="5"/>
      <c r="N22" s="5"/>
      <c r="O22" s="6"/>
    </row>
    <row r="23" spans="1:15" ht="15.75" customHeight="1" x14ac:dyDescent="0.25">
      <c r="A23" s="428"/>
      <c r="B23" s="378" t="s">
        <v>223</v>
      </c>
      <c r="C23" s="12"/>
      <c r="D23" s="67">
        <v>2500</v>
      </c>
      <c r="E23" s="67"/>
      <c r="F23" s="67">
        <f t="shared" si="1"/>
        <v>2500</v>
      </c>
      <c r="G23" s="95" t="s">
        <v>41</v>
      </c>
      <c r="H23" s="12"/>
      <c r="I23" s="12" t="s">
        <v>217</v>
      </c>
      <c r="J23" s="5"/>
      <c r="K23" s="5"/>
      <c r="L23" s="5"/>
      <c r="M23" s="5"/>
      <c r="N23" s="5"/>
      <c r="O23" s="6"/>
    </row>
    <row r="24" spans="1:15" ht="15.75" customHeight="1" x14ac:dyDescent="0.25">
      <c r="A24" s="428"/>
      <c r="B24" s="378" t="s">
        <v>224</v>
      </c>
      <c r="C24" s="12"/>
      <c r="D24" s="67">
        <v>1100</v>
      </c>
      <c r="E24" s="67"/>
      <c r="F24" s="67">
        <f t="shared" si="1"/>
        <v>1100</v>
      </c>
      <c r="G24" s="95" t="s">
        <v>26</v>
      </c>
      <c r="H24" s="12"/>
      <c r="I24" s="12" t="s">
        <v>217</v>
      </c>
      <c r="J24" s="5"/>
      <c r="K24" s="5"/>
      <c r="L24" s="5"/>
      <c r="M24" s="5"/>
      <c r="N24" s="5"/>
      <c r="O24" s="6"/>
    </row>
    <row r="25" spans="1:15" ht="15.75" customHeight="1" x14ac:dyDescent="0.25">
      <c r="A25" s="428"/>
      <c r="B25" s="378" t="s">
        <v>225</v>
      </c>
      <c r="C25" s="12"/>
      <c r="D25" s="67">
        <v>1100</v>
      </c>
      <c r="E25" s="67"/>
      <c r="F25" s="67">
        <f t="shared" si="1"/>
        <v>1100</v>
      </c>
      <c r="G25" s="95" t="s">
        <v>41</v>
      </c>
      <c r="H25" s="12"/>
      <c r="I25" s="12" t="s">
        <v>217</v>
      </c>
      <c r="J25" s="5"/>
      <c r="K25" s="5"/>
      <c r="L25" s="5"/>
      <c r="M25" s="5"/>
      <c r="N25" s="5"/>
      <c r="O25" s="6"/>
    </row>
    <row r="26" spans="1:15" ht="15.75" customHeight="1" x14ac:dyDescent="0.25">
      <c r="A26" s="428" t="s">
        <v>652</v>
      </c>
      <c r="B26" s="12" t="s">
        <v>649</v>
      </c>
      <c r="C26" s="12"/>
      <c r="D26" s="67"/>
      <c r="E26" s="67"/>
      <c r="F26" s="67"/>
      <c r="G26" s="95"/>
      <c r="H26" s="12"/>
      <c r="I26" s="12"/>
      <c r="J26" s="5"/>
      <c r="K26" s="5"/>
      <c r="L26" s="5"/>
      <c r="M26" s="5"/>
      <c r="N26" s="5"/>
      <c r="O26" s="6"/>
    </row>
    <row r="27" spans="1:15" ht="15.75" customHeight="1" x14ac:dyDescent="0.25">
      <c r="A27" s="428"/>
      <c r="B27" s="378" t="s">
        <v>221</v>
      </c>
      <c r="C27" s="12"/>
      <c r="D27" s="67">
        <v>1800</v>
      </c>
      <c r="E27" s="67"/>
      <c r="F27" s="67">
        <f t="shared" ref="F27:F34" si="2">D27</f>
        <v>1800</v>
      </c>
      <c r="G27" s="95" t="s">
        <v>26</v>
      </c>
      <c r="H27" s="12"/>
      <c r="I27" s="12" t="s">
        <v>217</v>
      </c>
      <c r="J27" s="5"/>
      <c r="K27" s="5"/>
      <c r="L27" s="5"/>
      <c r="M27" s="5"/>
      <c r="N27" s="5"/>
      <c r="O27" s="6"/>
    </row>
    <row r="28" spans="1:15" ht="15.75" customHeight="1" x14ac:dyDescent="0.25">
      <c r="A28" s="428"/>
      <c r="B28" s="378" t="s">
        <v>228</v>
      </c>
      <c r="C28" s="12"/>
      <c r="D28" s="67">
        <v>1300</v>
      </c>
      <c r="E28" s="67"/>
      <c r="F28" s="67">
        <f t="shared" si="2"/>
        <v>1300</v>
      </c>
      <c r="G28" s="95" t="s">
        <v>41</v>
      </c>
      <c r="H28" s="12"/>
      <c r="I28" s="12" t="s">
        <v>217</v>
      </c>
      <c r="J28" s="5"/>
      <c r="K28" s="5"/>
      <c r="L28" s="5"/>
      <c r="M28" s="5"/>
      <c r="N28" s="5"/>
      <c r="O28" s="6"/>
    </row>
    <row r="29" spans="1:15" ht="15.75" customHeight="1" x14ac:dyDescent="0.25">
      <c r="A29" s="428"/>
      <c r="B29" s="378" t="s">
        <v>229</v>
      </c>
      <c r="C29" s="12"/>
      <c r="D29" s="67">
        <v>2200</v>
      </c>
      <c r="E29" s="67"/>
      <c r="F29" s="67">
        <f t="shared" si="2"/>
        <v>2200</v>
      </c>
      <c r="G29" s="95" t="s">
        <v>41</v>
      </c>
      <c r="H29" s="12"/>
      <c r="I29" s="12" t="s">
        <v>217</v>
      </c>
      <c r="J29" s="5"/>
      <c r="K29" s="5"/>
      <c r="L29" s="5"/>
      <c r="M29" s="5"/>
      <c r="N29" s="5"/>
      <c r="O29" s="6"/>
    </row>
    <row r="30" spans="1:15" ht="15.75" customHeight="1" x14ac:dyDescent="0.25">
      <c r="A30" s="428"/>
      <c r="B30" s="378" t="s">
        <v>223</v>
      </c>
      <c r="C30" s="12"/>
      <c r="D30" s="67">
        <v>2500</v>
      </c>
      <c r="E30" s="67"/>
      <c r="F30" s="67">
        <f t="shared" si="2"/>
        <v>2500</v>
      </c>
      <c r="G30" s="95" t="s">
        <v>41</v>
      </c>
      <c r="H30" s="12"/>
      <c r="I30" s="12" t="s">
        <v>217</v>
      </c>
      <c r="J30" s="5"/>
      <c r="K30" s="5"/>
      <c r="L30" s="5"/>
      <c r="M30" s="5"/>
      <c r="N30" s="5"/>
      <c r="O30" s="6"/>
    </row>
    <row r="31" spans="1:15" ht="15.75" customHeight="1" x14ac:dyDescent="0.25">
      <c r="A31" s="428"/>
      <c r="B31" s="378" t="s">
        <v>230</v>
      </c>
      <c r="C31" s="12"/>
      <c r="D31" s="67">
        <v>1100</v>
      </c>
      <c r="E31" s="67"/>
      <c r="F31" s="67">
        <f t="shared" si="2"/>
        <v>1100</v>
      </c>
      <c r="G31" s="95" t="s">
        <v>26</v>
      </c>
      <c r="H31" s="12"/>
      <c r="I31" s="12" t="s">
        <v>217</v>
      </c>
      <c r="J31" s="5"/>
      <c r="K31" s="5"/>
      <c r="L31" s="5"/>
      <c r="M31" s="5"/>
      <c r="N31" s="5"/>
      <c r="O31" s="6"/>
    </row>
    <row r="32" spans="1:15" ht="23.5" customHeight="1" x14ac:dyDescent="0.25">
      <c r="A32" s="428"/>
      <c r="B32" s="378" t="s">
        <v>225</v>
      </c>
      <c r="C32" s="12"/>
      <c r="D32" s="67">
        <v>1100</v>
      </c>
      <c r="E32" s="67"/>
      <c r="F32" s="67">
        <f t="shared" si="2"/>
        <v>1100</v>
      </c>
      <c r="G32" s="95" t="s">
        <v>41</v>
      </c>
      <c r="H32" s="12"/>
      <c r="I32" s="12" t="s">
        <v>217</v>
      </c>
      <c r="J32" s="5"/>
      <c r="K32" s="5"/>
      <c r="L32" s="5"/>
      <c r="M32" s="5"/>
      <c r="N32" s="5"/>
      <c r="O32" s="6"/>
    </row>
    <row r="33" spans="1:15" ht="22.5" customHeight="1" x14ac:dyDescent="0.25">
      <c r="A33" s="428"/>
      <c r="B33" s="378" t="s">
        <v>219</v>
      </c>
      <c r="C33" s="12"/>
      <c r="D33" s="67">
        <v>1100</v>
      </c>
      <c r="E33" s="67"/>
      <c r="F33" s="67">
        <f t="shared" si="2"/>
        <v>1100</v>
      </c>
      <c r="G33" s="95" t="s">
        <v>41</v>
      </c>
      <c r="H33" s="12"/>
      <c r="I33" s="12" t="s">
        <v>217</v>
      </c>
      <c r="J33" s="5"/>
      <c r="K33" s="5"/>
      <c r="L33" s="5"/>
      <c r="M33" s="5"/>
      <c r="N33" s="5"/>
      <c r="O33" s="6"/>
    </row>
    <row r="34" spans="1:15" ht="15.75" customHeight="1" x14ac:dyDescent="0.25">
      <c r="A34" s="428"/>
      <c r="B34" s="378" t="s">
        <v>231</v>
      </c>
      <c r="C34" s="12"/>
      <c r="D34" s="67">
        <v>800</v>
      </c>
      <c r="E34" s="67"/>
      <c r="F34" s="67">
        <f t="shared" si="2"/>
        <v>800</v>
      </c>
      <c r="G34" s="95" t="s">
        <v>41</v>
      </c>
      <c r="H34" s="12"/>
      <c r="I34" s="12" t="s">
        <v>217</v>
      </c>
      <c r="J34" s="5"/>
      <c r="K34" s="5"/>
      <c r="L34" s="5"/>
      <c r="M34" s="5"/>
      <c r="N34" s="5"/>
      <c r="O34" s="6"/>
    </row>
    <row r="35" spans="1:15" ht="15.75" customHeight="1" x14ac:dyDescent="0.25">
      <c r="A35" s="428" t="s">
        <v>653</v>
      </c>
      <c r="B35" s="12" t="s">
        <v>226</v>
      </c>
      <c r="C35" s="12"/>
      <c r="D35" s="67"/>
      <c r="E35" s="67"/>
      <c r="F35" s="67"/>
      <c r="G35" s="427"/>
      <c r="H35" s="12"/>
      <c r="I35" s="12"/>
      <c r="J35" s="5"/>
      <c r="K35" s="5"/>
      <c r="L35" s="5"/>
      <c r="M35" s="5"/>
      <c r="N35" s="5"/>
      <c r="O35" s="6"/>
    </row>
    <row r="36" spans="1:15" ht="21.75" customHeight="1" x14ac:dyDescent="0.25">
      <c r="A36" s="428"/>
      <c r="B36" s="378" t="s">
        <v>219</v>
      </c>
      <c r="C36" s="12"/>
      <c r="D36" s="67">
        <v>1100</v>
      </c>
      <c r="E36" s="67"/>
      <c r="F36" s="67">
        <f t="shared" si="1"/>
        <v>1100</v>
      </c>
      <c r="G36" s="95" t="s">
        <v>41</v>
      </c>
      <c r="H36" s="12"/>
      <c r="I36" s="12" t="s">
        <v>217</v>
      </c>
      <c r="J36" s="5"/>
      <c r="K36" s="5"/>
      <c r="L36" s="5"/>
      <c r="M36" s="5"/>
      <c r="N36" s="5"/>
      <c r="O36" s="6"/>
    </row>
    <row r="37" spans="1:15" ht="15.75" customHeight="1" x14ac:dyDescent="0.25">
      <c r="A37" s="428"/>
      <c r="B37" s="378" t="s">
        <v>220</v>
      </c>
      <c r="C37" s="12"/>
      <c r="D37" s="67">
        <v>2100</v>
      </c>
      <c r="E37" s="67"/>
      <c r="F37" s="67">
        <f t="shared" si="1"/>
        <v>2100</v>
      </c>
      <c r="G37" s="95" t="s">
        <v>41</v>
      </c>
      <c r="H37" s="12"/>
      <c r="I37" s="12" t="s">
        <v>217</v>
      </c>
      <c r="J37" s="5"/>
      <c r="K37" s="5"/>
      <c r="L37" s="5"/>
      <c r="M37" s="5"/>
      <c r="N37" s="5"/>
      <c r="O37" s="6"/>
    </row>
    <row r="38" spans="1:15" ht="15.75" customHeight="1" x14ac:dyDescent="0.25">
      <c r="A38" s="428"/>
      <c r="B38" s="378" t="s">
        <v>221</v>
      </c>
      <c r="C38" s="12"/>
      <c r="D38" s="67">
        <v>1800</v>
      </c>
      <c r="E38" s="67"/>
      <c r="F38" s="67">
        <f t="shared" si="1"/>
        <v>1800</v>
      </c>
      <c r="G38" s="95" t="s">
        <v>26</v>
      </c>
      <c r="H38" s="12"/>
      <c r="I38" s="12" t="s">
        <v>217</v>
      </c>
      <c r="J38" s="5"/>
      <c r="K38" s="5"/>
      <c r="L38" s="5"/>
      <c r="M38" s="5"/>
      <c r="N38" s="5"/>
      <c r="O38" s="6"/>
    </row>
    <row r="39" spans="1:15" ht="15.75" customHeight="1" x14ac:dyDescent="0.25">
      <c r="A39" s="428"/>
      <c r="B39" s="378" t="s">
        <v>222</v>
      </c>
      <c r="C39" s="12"/>
      <c r="D39" s="67">
        <v>2200</v>
      </c>
      <c r="E39" s="67"/>
      <c r="F39" s="67">
        <f t="shared" si="1"/>
        <v>2200</v>
      </c>
      <c r="G39" s="95" t="s">
        <v>26</v>
      </c>
      <c r="H39" s="12"/>
      <c r="I39" s="12" t="s">
        <v>217</v>
      </c>
      <c r="J39" s="5"/>
      <c r="K39" s="5"/>
      <c r="L39" s="5"/>
      <c r="M39" s="5"/>
      <c r="N39" s="5"/>
      <c r="O39" s="6"/>
    </row>
    <row r="40" spans="1:15" ht="15.75" customHeight="1" x14ac:dyDescent="0.25">
      <c r="A40" s="428"/>
      <c r="B40" s="378" t="s">
        <v>223</v>
      </c>
      <c r="C40" s="12"/>
      <c r="D40" s="67">
        <v>2500</v>
      </c>
      <c r="E40" s="67"/>
      <c r="F40" s="67">
        <f t="shared" si="1"/>
        <v>2500</v>
      </c>
      <c r="G40" s="95" t="s">
        <v>41</v>
      </c>
      <c r="H40" s="12"/>
      <c r="I40" s="12" t="s">
        <v>217</v>
      </c>
      <c r="J40" s="5"/>
      <c r="K40" s="5"/>
      <c r="L40" s="5"/>
      <c r="M40" s="5"/>
      <c r="N40" s="5"/>
      <c r="O40" s="6"/>
    </row>
    <row r="41" spans="1:15" ht="24.65" customHeight="1" x14ac:dyDescent="0.25">
      <c r="A41" s="428"/>
      <c r="B41" s="378" t="s">
        <v>224</v>
      </c>
      <c r="C41" s="12"/>
      <c r="D41" s="67">
        <v>1100</v>
      </c>
      <c r="E41" s="67"/>
      <c r="F41" s="67">
        <f t="shared" si="1"/>
        <v>1100</v>
      </c>
      <c r="G41" s="95" t="s">
        <v>26</v>
      </c>
      <c r="H41" s="12"/>
      <c r="I41" s="12" t="s">
        <v>217</v>
      </c>
      <c r="J41" s="5"/>
      <c r="K41" s="5"/>
      <c r="L41" s="5"/>
      <c r="M41" s="5"/>
      <c r="N41" s="5"/>
      <c r="O41" s="6"/>
    </row>
    <row r="42" spans="1:15" ht="15.75" customHeight="1" x14ac:dyDescent="0.25">
      <c r="A42" s="428"/>
      <c r="B42" s="378" t="s">
        <v>225</v>
      </c>
      <c r="C42" s="12"/>
      <c r="D42" s="67">
        <v>1100</v>
      </c>
      <c r="E42" s="67"/>
      <c r="F42" s="67">
        <f t="shared" si="1"/>
        <v>1100</v>
      </c>
      <c r="G42" s="95" t="s">
        <v>41</v>
      </c>
      <c r="H42" s="12"/>
      <c r="I42" s="12" t="s">
        <v>217</v>
      </c>
      <c r="J42" s="5"/>
      <c r="K42" s="5"/>
      <c r="L42" s="5"/>
      <c r="M42" s="5"/>
      <c r="N42" s="5"/>
      <c r="O42" s="6"/>
    </row>
    <row r="43" spans="1:15" ht="15.75" customHeight="1" x14ac:dyDescent="0.25">
      <c r="A43" s="428" t="s">
        <v>654</v>
      </c>
      <c r="B43" s="12" t="s">
        <v>227</v>
      </c>
      <c r="C43" s="12"/>
      <c r="D43" s="67"/>
      <c r="E43" s="67"/>
      <c r="F43" s="67"/>
      <c r="G43" s="95"/>
      <c r="H43" s="12"/>
      <c r="I43" s="12"/>
      <c r="J43" s="5"/>
      <c r="K43" s="5"/>
      <c r="L43" s="5"/>
      <c r="M43" s="5"/>
      <c r="N43" s="5"/>
      <c r="O43" s="6"/>
    </row>
    <row r="44" spans="1:15" ht="15.75" customHeight="1" x14ac:dyDescent="0.25">
      <c r="A44" s="428"/>
      <c r="B44" s="378" t="s">
        <v>221</v>
      </c>
      <c r="C44" s="12"/>
      <c r="D44" s="67">
        <v>1800</v>
      </c>
      <c r="E44" s="67"/>
      <c r="F44" s="67">
        <f t="shared" ref="F44:F51" si="3">D44</f>
        <v>1800</v>
      </c>
      <c r="G44" s="95" t="s">
        <v>26</v>
      </c>
      <c r="H44" s="12"/>
      <c r="I44" s="12" t="s">
        <v>217</v>
      </c>
      <c r="J44" s="5"/>
      <c r="K44" s="5"/>
      <c r="L44" s="5"/>
      <c r="M44" s="5"/>
      <c r="N44" s="5"/>
      <c r="O44" s="6"/>
    </row>
    <row r="45" spans="1:15" ht="15.75" customHeight="1" x14ac:dyDescent="0.25">
      <c r="A45" s="428"/>
      <c r="B45" s="378" t="s">
        <v>228</v>
      </c>
      <c r="C45" s="12"/>
      <c r="D45" s="67">
        <v>1300</v>
      </c>
      <c r="E45" s="67"/>
      <c r="F45" s="67">
        <f t="shared" si="3"/>
        <v>1300</v>
      </c>
      <c r="G45" s="95" t="s">
        <v>41</v>
      </c>
      <c r="H45" s="12"/>
      <c r="I45" s="12" t="s">
        <v>217</v>
      </c>
      <c r="J45" s="5"/>
      <c r="K45" s="5"/>
      <c r="L45" s="5"/>
      <c r="M45" s="5"/>
      <c r="N45" s="5"/>
      <c r="O45" s="6"/>
    </row>
    <row r="46" spans="1:15" ht="15.75" customHeight="1" x14ac:dyDescent="0.25">
      <c r="A46" s="428"/>
      <c r="B46" s="378" t="s">
        <v>229</v>
      </c>
      <c r="C46" s="12"/>
      <c r="D46" s="67">
        <v>2200</v>
      </c>
      <c r="E46" s="67"/>
      <c r="F46" s="67">
        <f t="shared" si="3"/>
        <v>2200</v>
      </c>
      <c r="G46" s="95" t="s">
        <v>41</v>
      </c>
      <c r="H46" s="12"/>
      <c r="I46" s="12" t="s">
        <v>217</v>
      </c>
      <c r="J46" s="5"/>
      <c r="K46" s="5"/>
      <c r="L46" s="5"/>
      <c r="M46" s="5"/>
      <c r="N46" s="5"/>
      <c r="O46" s="6"/>
    </row>
    <row r="47" spans="1:15" ht="15.75" customHeight="1" x14ac:dyDescent="0.25">
      <c r="A47" s="428"/>
      <c r="B47" s="378" t="s">
        <v>223</v>
      </c>
      <c r="C47" s="12"/>
      <c r="D47" s="67">
        <v>2500</v>
      </c>
      <c r="E47" s="67"/>
      <c r="F47" s="67">
        <f t="shared" si="3"/>
        <v>2500</v>
      </c>
      <c r="G47" s="95" t="s">
        <v>41</v>
      </c>
      <c r="H47" s="12"/>
      <c r="I47" s="12" t="s">
        <v>217</v>
      </c>
      <c r="J47" s="5"/>
      <c r="K47" s="5"/>
      <c r="L47" s="5"/>
      <c r="M47" s="5"/>
      <c r="N47" s="5"/>
      <c r="O47" s="6"/>
    </row>
    <row r="48" spans="1:15" ht="15.75" customHeight="1" x14ac:dyDescent="0.25">
      <c r="A48" s="428"/>
      <c r="B48" s="378" t="s">
        <v>230</v>
      </c>
      <c r="C48" s="12"/>
      <c r="D48" s="67">
        <v>1100</v>
      </c>
      <c r="E48" s="67"/>
      <c r="F48" s="67">
        <f t="shared" si="3"/>
        <v>1100</v>
      </c>
      <c r="G48" s="95" t="s">
        <v>26</v>
      </c>
      <c r="H48" s="12"/>
      <c r="I48" s="12" t="s">
        <v>217</v>
      </c>
      <c r="J48" s="5"/>
      <c r="K48" s="5"/>
      <c r="L48" s="5"/>
      <c r="M48" s="5"/>
      <c r="N48" s="5"/>
      <c r="O48" s="6"/>
    </row>
    <row r="49" spans="1:15" ht="15.75" customHeight="1" x14ac:dyDescent="0.25">
      <c r="A49" s="428"/>
      <c r="B49" s="378" t="s">
        <v>225</v>
      </c>
      <c r="C49" s="12"/>
      <c r="D49" s="67">
        <v>1100</v>
      </c>
      <c r="E49" s="67"/>
      <c r="F49" s="67">
        <f t="shared" si="3"/>
        <v>1100</v>
      </c>
      <c r="G49" s="95" t="s">
        <v>41</v>
      </c>
      <c r="H49" s="12"/>
      <c r="I49" s="12" t="s">
        <v>217</v>
      </c>
      <c r="J49" s="5"/>
      <c r="K49" s="5"/>
      <c r="L49" s="5"/>
      <c r="M49" s="5"/>
      <c r="N49" s="5"/>
      <c r="O49" s="6"/>
    </row>
    <row r="50" spans="1:15" ht="27" customHeight="1" x14ac:dyDescent="0.25">
      <c r="A50" s="428"/>
      <c r="B50" s="378" t="s">
        <v>219</v>
      </c>
      <c r="C50" s="12"/>
      <c r="D50" s="67">
        <v>1100</v>
      </c>
      <c r="E50" s="67"/>
      <c r="F50" s="67">
        <f t="shared" si="3"/>
        <v>1100</v>
      </c>
      <c r="G50" s="95" t="s">
        <v>41</v>
      </c>
      <c r="H50" s="12"/>
      <c r="I50" s="12" t="s">
        <v>217</v>
      </c>
      <c r="J50" s="5"/>
      <c r="K50" s="5"/>
      <c r="L50" s="5"/>
      <c r="M50" s="5"/>
      <c r="N50" s="5"/>
      <c r="O50" s="6"/>
    </row>
    <row r="51" spans="1:15" ht="15.75" customHeight="1" x14ac:dyDescent="0.25">
      <c r="A51" s="428"/>
      <c r="B51" s="378" t="s">
        <v>231</v>
      </c>
      <c r="C51" s="12"/>
      <c r="D51" s="67">
        <v>800</v>
      </c>
      <c r="E51" s="67"/>
      <c r="F51" s="67">
        <f t="shared" si="3"/>
        <v>800</v>
      </c>
      <c r="G51" s="95" t="s">
        <v>41</v>
      </c>
      <c r="H51" s="12"/>
      <c r="I51" s="12" t="s">
        <v>217</v>
      </c>
      <c r="J51" s="5"/>
      <c r="K51" s="5"/>
      <c r="L51" s="5"/>
      <c r="M51" s="5"/>
      <c r="N51" s="5"/>
      <c r="O51" s="6"/>
    </row>
    <row r="52" spans="1:15" ht="15.75" customHeight="1" x14ac:dyDescent="0.25">
      <c r="A52" s="428" t="s">
        <v>655</v>
      </c>
      <c r="B52" s="12" t="s">
        <v>232</v>
      </c>
      <c r="C52" s="12"/>
      <c r="D52" s="67"/>
      <c r="E52" s="67"/>
      <c r="F52" s="67"/>
      <c r="G52" s="95"/>
      <c r="H52" s="12"/>
      <c r="I52" s="12"/>
      <c r="J52" s="5"/>
      <c r="K52" s="5"/>
      <c r="L52" s="5"/>
      <c r="M52" s="5"/>
      <c r="N52" s="5"/>
      <c r="O52" s="6"/>
    </row>
    <row r="53" spans="1:15" ht="15.75" customHeight="1" x14ac:dyDescent="0.25">
      <c r="A53" s="428"/>
      <c r="B53" s="378" t="s">
        <v>221</v>
      </c>
      <c r="C53" s="12"/>
      <c r="D53" s="67">
        <v>1800</v>
      </c>
      <c r="E53" s="67"/>
      <c r="F53" s="67">
        <f t="shared" ref="F53:F60" si="4">D53</f>
        <v>1800</v>
      </c>
      <c r="G53" s="95" t="s">
        <v>26</v>
      </c>
      <c r="H53" s="12"/>
      <c r="I53" s="12" t="s">
        <v>217</v>
      </c>
      <c r="J53" s="5"/>
      <c r="K53" s="5"/>
      <c r="L53" s="5"/>
      <c r="M53" s="5"/>
      <c r="N53" s="5"/>
      <c r="O53" s="6"/>
    </row>
    <row r="54" spans="1:15" ht="15.75" customHeight="1" x14ac:dyDescent="0.25">
      <c r="A54" s="428"/>
      <c r="B54" s="378" t="s">
        <v>228</v>
      </c>
      <c r="C54" s="12"/>
      <c r="D54" s="67">
        <v>1300</v>
      </c>
      <c r="E54" s="67"/>
      <c r="F54" s="67">
        <f t="shared" si="4"/>
        <v>1300</v>
      </c>
      <c r="G54" s="95" t="s">
        <v>41</v>
      </c>
      <c r="H54" s="12"/>
      <c r="I54" s="12" t="s">
        <v>217</v>
      </c>
      <c r="J54" s="5"/>
      <c r="K54" s="5"/>
      <c r="L54" s="5"/>
      <c r="M54" s="5"/>
      <c r="N54" s="5"/>
      <c r="O54" s="6"/>
    </row>
    <row r="55" spans="1:15" ht="15.75" customHeight="1" x14ac:dyDescent="0.25">
      <c r="A55" s="428"/>
      <c r="B55" s="378" t="s">
        <v>229</v>
      </c>
      <c r="C55" s="12"/>
      <c r="D55" s="67">
        <v>2200</v>
      </c>
      <c r="E55" s="67"/>
      <c r="F55" s="67">
        <f t="shared" si="4"/>
        <v>2200</v>
      </c>
      <c r="G55" s="95" t="s">
        <v>41</v>
      </c>
      <c r="H55" s="12"/>
      <c r="I55" s="12" t="s">
        <v>217</v>
      </c>
      <c r="J55" s="5"/>
      <c r="K55" s="5"/>
      <c r="L55" s="5"/>
      <c r="M55" s="5"/>
      <c r="N55" s="5"/>
      <c r="O55" s="6"/>
    </row>
    <row r="56" spans="1:15" ht="15.75" customHeight="1" x14ac:dyDescent="0.25">
      <c r="A56" s="428"/>
      <c r="B56" s="378" t="s">
        <v>223</v>
      </c>
      <c r="C56" s="12"/>
      <c r="D56" s="67">
        <v>2500</v>
      </c>
      <c r="E56" s="67"/>
      <c r="F56" s="67">
        <f t="shared" si="4"/>
        <v>2500</v>
      </c>
      <c r="G56" s="95" t="s">
        <v>41</v>
      </c>
      <c r="H56" s="12"/>
      <c r="I56" s="12" t="s">
        <v>217</v>
      </c>
      <c r="J56" s="5"/>
      <c r="K56" s="5"/>
      <c r="L56" s="5"/>
      <c r="M56" s="5"/>
      <c r="N56" s="5"/>
      <c r="O56" s="6"/>
    </row>
    <row r="57" spans="1:15" ht="15.75" customHeight="1" x14ac:dyDescent="0.25">
      <c r="A57" s="428"/>
      <c r="B57" s="378" t="s">
        <v>230</v>
      </c>
      <c r="C57" s="12"/>
      <c r="D57" s="67">
        <v>1100</v>
      </c>
      <c r="E57" s="67"/>
      <c r="F57" s="67">
        <f t="shared" si="4"/>
        <v>1100</v>
      </c>
      <c r="G57" s="95" t="s">
        <v>26</v>
      </c>
      <c r="H57" s="12"/>
      <c r="I57" s="12" t="s">
        <v>217</v>
      </c>
      <c r="J57" s="5"/>
      <c r="K57" s="5"/>
      <c r="L57" s="5"/>
      <c r="M57" s="5"/>
      <c r="N57" s="5"/>
      <c r="O57" s="6"/>
    </row>
    <row r="58" spans="1:15" ht="15.75" customHeight="1" x14ac:dyDescent="0.25">
      <c r="A58" s="428"/>
      <c r="B58" s="378" t="s">
        <v>225</v>
      </c>
      <c r="C58" s="12"/>
      <c r="D58" s="67">
        <v>1100</v>
      </c>
      <c r="E58" s="67"/>
      <c r="F58" s="67">
        <f t="shared" si="4"/>
        <v>1100</v>
      </c>
      <c r="G58" s="95" t="s">
        <v>41</v>
      </c>
      <c r="H58" s="12"/>
      <c r="I58" s="12" t="s">
        <v>217</v>
      </c>
      <c r="J58" s="5"/>
      <c r="K58" s="5"/>
      <c r="L58" s="5"/>
      <c r="M58" s="5"/>
      <c r="N58" s="5"/>
      <c r="O58" s="6"/>
    </row>
    <row r="59" spans="1:15" ht="22.9" customHeight="1" x14ac:dyDescent="0.25">
      <c r="A59" s="428"/>
      <c r="B59" s="378" t="s">
        <v>219</v>
      </c>
      <c r="C59" s="12"/>
      <c r="D59" s="67">
        <v>1100</v>
      </c>
      <c r="E59" s="67"/>
      <c r="F59" s="67">
        <f t="shared" si="4"/>
        <v>1100</v>
      </c>
      <c r="G59" s="95" t="s">
        <v>41</v>
      </c>
      <c r="H59" s="12"/>
      <c r="I59" s="12" t="s">
        <v>217</v>
      </c>
      <c r="J59" s="5"/>
      <c r="K59" s="5"/>
      <c r="L59" s="5"/>
      <c r="M59" s="5"/>
      <c r="N59" s="5"/>
      <c r="O59" s="6"/>
    </row>
    <row r="60" spans="1:15" ht="15.75" customHeight="1" x14ac:dyDescent="0.25">
      <c r="A60" s="428"/>
      <c r="B60" s="378" t="s">
        <v>231</v>
      </c>
      <c r="C60" s="12"/>
      <c r="D60" s="67">
        <v>800</v>
      </c>
      <c r="E60" s="67"/>
      <c r="F60" s="67">
        <f t="shared" si="4"/>
        <v>800</v>
      </c>
      <c r="G60" s="95" t="s">
        <v>41</v>
      </c>
      <c r="H60" s="12"/>
      <c r="I60" s="12" t="s">
        <v>217</v>
      </c>
      <c r="J60" s="5"/>
      <c r="K60" s="5"/>
      <c r="L60" s="5"/>
      <c r="M60" s="5"/>
      <c r="N60" s="5"/>
      <c r="O60" s="6"/>
    </row>
    <row r="61" spans="1:15" ht="15.75" customHeight="1" x14ac:dyDescent="0.25">
      <c r="A61" s="428" t="s">
        <v>656</v>
      </c>
      <c r="B61" s="12" t="s">
        <v>233</v>
      </c>
      <c r="C61" s="12"/>
      <c r="D61" s="67"/>
      <c r="E61" s="67"/>
      <c r="F61" s="67"/>
      <c r="G61" s="95"/>
      <c r="H61" s="12"/>
      <c r="I61" s="12"/>
      <c r="J61" s="5"/>
      <c r="K61" s="5"/>
      <c r="L61" s="5"/>
      <c r="M61" s="5"/>
      <c r="N61" s="5"/>
      <c r="O61" s="6"/>
    </row>
    <row r="62" spans="1:15" ht="15.75" customHeight="1" x14ac:dyDescent="0.25">
      <c r="A62" s="428"/>
      <c r="B62" s="378" t="s">
        <v>221</v>
      </c>
      <c r="C62" s="12"/>
      <c r="D62" s="67">
        <v>1800</v>
      </c>
      <c r="E62" s="67"/>
      <c r="F62" s="67">
        <f t="shared" ref="F62:F69" si="5">D62</f>
        <v>1800</v>
      </c>
      <c r="G62" s="95" t="s">
        <v>26</v>
      </c>
      <c r="H62" s="12"/>
      <c r="I62" s="12" t="s">
        <v>217</v>
      </c>
      <c r="J62" s="5"/>
      <c r="K62" s="5"/>
      <c r="L62" s="5"/>
      <c r="M62" s="5"/>
      <c r="N62" s="5"/>
      <c r="O62" s="6"/>
    </row>
    <row r="63" spans="1:15" ht="15.75" customHeight="1" x14ac:dyDescent="0.25">
      <c r="A63" s="428"/>
      <c r="B63" s="378" t="s">
        <v>228</v>
      </c>
      <c r="C63" s="12"/>
      <c r="D63" s="67">
        <v>1300</v>
      </c>
      <c r="E63" s="67"/>
      <c r="F63" s="67">
        <f t="shared" si="5"/>
        <v>1300</v>
      </c>
      <c r="G63" s="95" t="s">
        <v>41</v>
      </c>
      <c r="H63" s="12"/>
      <c r="I63" s="12" t="s">
        <v>217</v>
      </c>
      <c r="J63" s="5"/>
      <c r="K63" s="5"/>
      <c r="L63" s="5"/>
      <c r="M63" s="5"/>
      <c r="N63" s="5"/>
      <c r="O63" s="6"/>
    </row>
    <row r="64" spans="1:15" ht="15.75" customHeight="1" x14ac:dyDescent="0.25">
      <c r="A64" s="428"/>
      <c r="B64" s="378" t="s">
        <v>229</v>
      </c>
      <c r="C64" s="12"/>
      <c r="D64" s="67">
        <v>2200</v>
      </c>
      <c r="E64" s="67"/>
      <c r="F64" s="67">
        <f t="shared" si="5"/>
        <v>2200</v>
      </c>
      <c r="G64" s="95" t="s">
        <v>41</v>
      </c>
      <c r="H64" s="12"/>
      <c r="I64" s="12" t="s">
        <v>217</v>
      </c>
      <c r="J64" s="5"/>
      <c r="K64" s="5"/>
      <c r="L64" s="5"/>
      <c r="M64" s="5"/>
      <c r="N64" s="5"/>
      <c r="O64" s="6"/>
    </row>
    <row r="65" spans="1:15" ht="15.75" customHeight="1" x14ac:dyDescent="0.25">
      <c r="A65" s="428"/>
      <c r="B65" s="378" t="s">
        <v>223</v>
      </c>
      <c r="C65" s="12"/>
      <c r="D65" s="67">
        <v>2500</v>
      </c>
      <c r="E65" s="67"/>
      <c r="F65" s="67">
        <f t="shared" si="5"/>
        <v>2500</v>
      </c>
      <c r="G65" s="95" t="s">
        <v>41</v>
      </c>
      <c r="H65" s="12"/>
      <c r="I65" s="12" t="s">
        <v>217</v>
      </c>
      <c r="J65" s="5"/>
      <c r="K65" s="5"/>
      <c r="L65" s="5"/>
      <c r="M65" s="5"/>
      <c r="N65" s="5"/>
      <c r="O65" s="6"/>
    </row>
    <row r="66" spans="1:15" ht="15.75" customHeight="1" x14ac:dyDescent="0.25">
      <c r="A66" s="428"/>
      <c r="B66" s="378" t="s">
        <v>230</v>
      </c>
      <c r="C66" s="12"/>
      <c r="D66" s="67">
        <v>1100</v>
      </c>
      <c r="E66" s="67"/>
      <c r="F66" s="67">
        <f t="shared" si="5"/>
        <v>1100</v>
      </c>
      <c r="G66" s="95" t="s">
        <v>26</v>
      </c>
      <c r="H66" s="12"/>
      <c r="I66" s="12" t="s">
        <v>217</v>
      </c>
      <c r="J66" s="5"/>
      <c r="K66" s="5"/>
      <c r="L66" s="5"/>
      <c r="M66" s="5"/>
      <c r="N66" s="5"/>
      <c r="O66" s="6"/>
    </row>
    <row r="67" spans="1:15" ht="15.75" customHeight="1" x14ac:dyDescent="0.25">
      <c r="A67" s="428"/>
      <c r="B67" s="378" t="s">
        <v>225</v>
      </c>
      <c r="C67" s="12"/>
      <c r="D67" s="67">
        <v>1100</v>
      </c>
      <c r="E67" s="67"/>
      <c r="F67" s="67">
        <f t="shared" si="5"/>
        <v>1100</v>
      </c>
      <c r="G67" s="95" t="s">
        <v>41</v>
      </c>
      <c r="H67" s="12"/>
      <c r="I67" s="12" t="s">
        <v>217</v>
      </c>
      <c r="J67" s="5"/>
      <c r="K67" s="5"/>
      <c r="L67" s="5"/>
      <c r="M67" s="5"/>
      <c r="N67" s="5"/>
      <c r="O67" s="6"/>
    </row>
    <row r="68" spans="1:15" ht="27" customHeight="1" x14ac:dyDescent="0.25">
      <c r="A68" s="428"/>
      <c r="B68" s="378" t="s">
        <v>219</v>
      </c>
      <c r="C68" s="12"/>
      <c r="D68" s="67">
        <v>1100</v>
      </c>
      <c r="E68" s="67"/>
      <c r="F68" s="67">
        <f t="shared" si="5"/>
        <v>1100</v>
      </c>
      <c r="G68" s="95" t="s">
        <v>41</v>
      </c>
      <c r="H68" s="12"/>
      <c r="I68" s="12" t="s">
        <v>217</v>
      </c>
      <c r="J68" s="5"/>
      <c r="K68" s="5"/>
      <c r="L68" s="5"/>
      <c r="M68" s="5"/>
      <c r="N68" s="5"/>
      <c r="O68" s="6"/>
    </row>
    <row r="69" spans="1:15" ht="15.75" customHeight="1" x14ac:dyDescent="0.25">
      <c r="A69" s="428"/>
      <c r="B69" s="378" t="s">
        <v>231</v>
      </c>
      <c r="C69" s="12"/>
      <c r="D69" s="67">
        <v>800</v>
      </c>
      <c r="E69" s="67"/>
      <c r="F69" s="67">
        <f t="shared" si="5"/>
        <v>800</v>
      </c>
      <c r="G69" s="95" t="s">
        <v>41</v>
      </c>
      <c r="H69" s="12"/>
      <c r="I69" s="12" t="s">
        <v>217</v>
      </c>
      <c r="J69" s="5"/>
      <c r="K69" s="5"/>
      <c r="L69" s="5"/>
      <c r="M69" s="5"/>
      <c r="N69" s="5"/>
      <c r="O69" s="6"/>
    </row>
    <row r="70" spans="1:15" ht="15.75" customHeight="1" x14ac:dyDescent="0.25">
      <c r="A70" s="428" t="s">
        <v>657</v>
      </c>
      <c r="B70" s="12" t="s">
        <v>234</v>
      </c>
      <c r="C70" s="12"/>
      <c r="D70" s="67"/>
      <c r="E70" s="67"/>
      <c r="F70" s="67"/>
      <c r="G70" s="95"/>
      <c r="H70" s="12"/>
      <c r="I70" s="12"/>
      <c r="J70" s="5"/>
      <c r="K70" s="5"/>
      <c r="L70" s="5"/>
      <c r="M70" s="5"/>
      <c r="N70" s="5"/>
      <c r="O70" s="6"/>
    </row>
    <row r="71" spans="1:15" ht="15.75" customHeight="1" x14ac:dyDescent="0.25">
      <c r="A71" s="428"/>
      <c r="B71" s="378" t="s">
        <v>221</v>
      </c>
      <c r="C71" s="12"/>
      <c r="D71" s="67">
        <v>1800</v>
      </c>
      <c r="E71" s="67"/>
      <c r="F71" s="67">
        <f t="shared" si="1"/>
        <v>1800</v>
      </c>
      <c r="G71" s="95" t="s">
        <v>26</v>
      </c>
      <c r="H71" s="12"/>
      <c r="I71" s="12" t="s">
        <v>217</v>
      </c>
      <c r="J71" s="5"/>
      <c r="K71" s="5"/>
      <c r="L71" s="5"/>
      <c r="M71" s="5"/>
      <c r="N71" s="5"/>
      <c r="O71" s="6"/>
    </row>
    <row r="72" spans="1:15" ht="15.75" customHeight="1" x14ac:dyDescent="0.25">
      <c r="A72" s="428"/>
      <c r="B72" s="378" t="s">
        <v>228</v>
      </c>
      <c r="C72" s="12"/>
      <c r="D72" s="67">
        <v>1300</v>
      </c>
      <c r="E72" s="67"/>
      <c r="F72" s="67">
        <f t="shared" si="1"/>
        <v>1300</v>
      </c>
      <c r="G72" s="95" t="s">
        <v>41</v>
      </c>
      <c r="H72" s="12"/>
      <c r="I72" s="12" t="s">
        <v>217</v>
      </c>
      <c r="J72" s="5"/>
      <c r="K72" s="5"/>
      <c r="L72" s="5"/>
      <c r="M72" s="5"/>
      <c r="N72" s="5"/>
      <c r="O72" s="6"/>
    </row>
    <row r="73" spans="1:15" ht="15.75" customHeight="1" x14ac:dyDescent="0.25">
      <c r="A73" s="428"/>
      <c r="B73" s="378" t="s">
        <v>229</v>
      </c>
      <c r="C73" s="12"/>
      <c r="D73" s="67">
        <v>2200</v>
      </c>
      <c r="E73" s="67"/>
      <c r="F73" s="67">
        <f t="shared" si="1"/>
        <v>2200</v>
      </c>
      <c r="G73" s="95" t="s">
        <v>41</v>
      </c>
      <c r="H73" s="12"/>
      <c r="I73" s="12" t="s">
        <v>217</v>
      </c>
      <c r="J73" s="5"/>
      <c r="K73" s="5"/>
      <c r="L73" s="5"/>
      <c r="M73" s="5"/>
      <c r="N73" s="5"/>
      <c r="O73" s="6"/>
    </row>
    <row r="74" spans="1:15" ht="15.75" customHeight="1" x14ac:dyDescent="0.25">
      <c r="A74" s="428"/>
      <c r="B74" s="378" t="s">
        <v>223</v>
      </c>
      <c r="C74" s="12"/>
      <c r="D74" s="67">
        <v>2500</v>
      </c>
      <c r="E74" s="67"/>
      <c r="F74" s="67">
        <f t="shared" si="1"/>
        <v>2500</v>
      </c>
      <c r="G74" s="95" t="s">
        <v>41</v>
      </c>
      <c r="H74" s="12"/>
      <c r="I74" s="12" t="s">
        <v>217</v>
      </c>
      <c r="J74" s="5"/>
      <c r="K74" s="5"/>
      <c r="L74" s="5"/>
      <c r="M74" s="5"/>
      <c r="N74" s="5"/>
      <c r="O74" s="6"/>
    </row>
    <row r="75" spans="1:15" ht="15.75" customHeight="1" x14ac:dyDescent="0.25">
      <c r="A75" s="428"/>
      <c r="B75" s="378" t="s">
        <v>230</v>
      </c>
      <c r="C75" s="12"/>
      <c r="D75" s="67">
        <v>1100</v>
      </c>
      <c r="E75" s="67"/>
      <c r="F75" s="67">
        <f t="shared" si="1"/>
        <v>1100</v>
      </c>
      <c r="G75" s="95" t="s">
        <v>26</v>
      </c>
      <c r="H75" s="12"/>
      <c r="I75" s="12" t="s">
        <v>217</v>
      </c>
      <c r="J75" s="5"/>
      <c r="K75" s="5"/>
      <c r="L75" s="5"/>
      <c r="M75" s="5"/>
      <c r="N75" s="5"/>
      <c r="O75" s="6"/>
    </row>
    <row r="76" spans="1:15" ht="15.75" customHeight="1" x14ac:dyDescent="0.25">
      <c r="A76" s="428"/>
      <c r="B76" s="378" t="s">
        <v>225</v>
      </c>
      <c r="C76" s="12"/>
      <c r="D76" s="67">
        <v>1100</v>
      </c>
      <c r="E76" s="67"/>
      <c r="F76" s="67">
        <f t="shared" si="1"/>
        <v>1100</v>
      </c>
      <c r="G76" s="95" t="s">
        <v>41</v>
      </c>
      <c r="H76" s="12"/>
      <c r="I76" s="12" t="s">
        <v>217</v>
      </c>
      <c r="J76" s="5"/>
      <c r="K76" s="5"/>
      <c r="L76" s="5"/>
      <c r="M76" s="5"/>
      <c r="N76" s="5"/>
      <c r="O76" s="6"/>
    </row>
    <row r="77" spans="1:15" ht="26.5" customHeight="1" x14ac:dyDescent="0.25">
      <c r="A77" s="428"/>
      <c r="B77" s="378" t="s">
        <v>219</v>
      </c>
      <c r="C77" s="12"/>
      <c r="D77" s="67">
        <v>1100</v>
      </c>
      <c r="E77" s="67"/>
      <c r="F77" s="67">
        <f t="shared" si="1"/>
        <v>1100</v>
      </c>
      <c r="G77" s="95" t="s">
        <v>41</v>
      </c>
      <c r="H77" s="12"/>
      <c r="I77" s="12" t="s">
        <v>217</v>
      </c>
      <c r="J77" s="5"/>
      <c r="K77" s="5"/>
      <c r="L77" s="5"/>
      <c r="M77" s="5"/>
      <c r="N77" s="5"/>
      <c r="O77" s="6"/>
    </row>
    <row r="78" spans="1:15" ht="15.75" customHeight="1" x14ac:dyDescent="0.25">
      <c r="A78" s="428"/>
      <c r="B78" s="378" t="s">
        <v>231</v>
      </c>
      <c r="C78" s="12"/>
      <c r="D78" s="67">
        <v>800</v>
      </c>
      <c r="E78" s="67"/>
      <c r="F78" s="67">
        <f t="shared" si="1"/>
        <v>800</v>
      </c>
      <c r="G78" s="95" t="s">
        <v>41</v>
      </c>
      <c r="H78" s="12"/>
      <c r="I78" s="12" t="s">
        <v>217</v>
      </c>
      <c r="J78" s="5"/>
      <c r="K78" s="5"/>
      <c r="L78" s="5"/>
      <c r="M78" s="5"/>
      <c r="N78" s="5"/>
      <c r="O78" s="6"/>
    </row>
    <row r="79" spans="1:15" ht="15.75" customHeight="1" x14ac:dyDescent="0.25">
      <c r="A79" s="428" t="s">
        <v>658</v>
      </c>
      <c r="B79" s="12" t="s">
        <v>235</v>
      </c>
      <c r="C79" s="12"/>
      <c r="D79" s="67"/>
      <c r="E79" s="67"/>
      <c r="F79" s="67"/>
      <c r="G79" s="95"/>
      <c r="H79" s="12"/>
      <c r="I79" s="12"/>
      <c r="J79" s="5"/>
      <c r="K79" s="5"/>
      <c r="L79" s="5"/>
      <c r="M79" s="5"/>
      <c r="N79" s="5"/>
      <c r="O79" s="6"/>
    </row>
    <row r="80" spans="1:15" ht="15.75" customHeight="1" x14ac:dyDescent="0.25">
      <c r="A80" s="428"/>
      <c r="B80" s="378" t="s">
        <v>221</v>
      </c>
      <c r="C80" s="12"/>
      <c r="D80" s="67">
        <v>1800</v>
      </c>
      <c r="E80" s="67"/>
      <c r="F80" s="67">
        <f t="shared" si="1"/>
        <v>1800</v>
      </c>
      <c r="G80" s="95" t="s">
        <v>26</v>
      </c>
      <c r="H80" s="12"/>
      <c r="I80" s="12" t="s">
        <v>217</v>
      </c>
      <c r="J80" s="5"/>
      <c r="K80" s="5"/>
      <c r="L80" s="5"/>
      <c r="M80" s="5"/>
      <c r="N80" s="5"/>
      <c r="O80" s="6"/>
    </row>
    <row r="81" spans="1:15" ht="15.75" customHeight="1" x14ac:dyDescent="0.25">
      <c r="A81" s="428"/>
      <c r="B81" s="378" t="s">
        <v>228</v>
      </c>
      <c r="C81" s="12"/>
      <c r="D81" s="67">
        <v>1300</v>
      </c>
      <c r="E81" s="67"/>
      <c r="F81" s="67">
        <f t="shared" si="1"/>
        <v>1300</v>
      </c>
      <c r="G81" s="95" t="s">
        <v>41</v>
      </c>
      <c r="H81" s="12"/>
      <c r="I81" s="12" t="s">
        <v>217</v>
      </c>
      <c r="J81" s="5"/>
      <c r="K81" s="5"/>
      <c r="L81" s="5"/>
      <c r="M81" s="5"/>
      <c r="N81" s="5"/>
      <c r="O81" s="6"/>
    </row>
    <row r="82" spans="1:15" ht="15.75" customHeight="1" x14ac:dyDescent="0.25">
      <c r="A82" s="428"/>
      <c r="B82" s="378" t="s">
        <v>229</v>
      </c>
      <c r="C82" s="12"/>
      <c r="D82" s="67">
        <v>2200</v>
      </c>
      <c r="E82" s="67"/>
      <c r="F82" s="67">
        <f t="shared" si="1"/>
        <v>2200</v>
      </c>
      <c r="G82" s="95" t="s">
        <v>41</v>
      </c>
      <c r="H82" s="12"/>
      <c r="I82" s="12" t="s">
        <v>217</v>
      </c>
      <c r="J82" s="5"/>
      <c r="K82" s="5"/>
      <c r="L82" s="5"/>
      <c r="M82" s="5"/>
      <c r="N82" s="5"/>
      <c r="O82" s="6"/>
    </row>
    <row r="83" spans="1:15" ht="15.75" customHeight="1" x14ac:dyDescent="0.25">
      <c r="A83" s="428"/>
      <c r="B83" s="378" t="s">
        <v>223</v>
      </c>
      <c r="C83" s="12"/>
      <c r="D83" s="67">
        <v>2500</v>
      </c>
      <c r="E83" s="67"/>
      <c r="F83" s="67">
        <f t="shared" si="1"/>
        <v>2500</v>
      </c>
      <c r="G83" s="95" t="s">
        <v>41</v>
      </c>
      <c r="H83" s="12"/>
      <c r="I83" s="12" t="s">
        <v>217</v>
      </c>
      <c r="J83" s="5"/>
      <c r="K83" s="5"/>
      <c r="L83" s="5"/>
      <c r="M83" s="5"/>
      <c r="N83" s="5"/>
      <c r="O83" s="6"/>
    </row>
    <row r="84" spans="1:15" ht="15.75" customHeight="1" x14ac:dyDescent="0.25">
      <c r="A84" s="428"/>
      <c r="B84" s="378" t="s">
        <v>230</v>
      </c>
      <c r="C84" s="12"/>
      <c r="D84" s="67">
        <v>1100</v>
      </c>
      <c r="E84" s="67"/>
      <c r="F84" s="67">
        <f t="shared" si="1"/>
        <v>1100</v>
      </c>
      <c r="G84" s="95" t="s">
        <v>26</v>
      </c>
      <c r="H84" s="12"/>
      <c r="I84" s="12" t="s">
        <v>217</v>
      </c>
      <c r="J84" s="5"/>
      <c r="K84" s="5"/>
      <c r="L84" s="5"/>
      <c r="M84" s="5"/>
      <c r="N84" s="5"/>
      <c r="O84" s="6"/>
    </row>
    <row r="85" spans="1:15" ht="15.75" customHeight="1" x14ac:dyDescent="0.25">
      <c r="A85" s="428"/>
      <c r="B85" s="378" t="s">
        <v>225</v>
      </c>
      <c r="C85" s="12"/>
      <c r="D85" s="67">
        <v>1100</v>
      </c>
      <c r="E85" s="67"/>
      <c r="F85" s="67">
        <f t="shared" si="1"/>
        <v>1100</v>
      </c>
      <c r="G85" s="95" t="s">
        <v>41</v>
      </c>
      <c r="H85" s="12"/>
      <c r="I85" s="12" t="s">
        <v>217</v>
      </c>
      <c r="J85" s="5"/>
      <c r="K85" s="5"/>
      <c r="L85" s="5"/>
      <c r="M85" s="5"/>
      <c r="N85" s="5"/>
      <c r="O85" s="6"/>
    </row>
    <row r="86" spans="1:15" ht="29.5" customHeight="1" x14ac:dyDescent="0.25">
      <c r="A86" s="428"/>
      <c r="B86" s="378" t="s">
        <v>219</v>
      </c>
      <c r="C86" s="12"/>
      <c r="D86" s="67">
        <v>1100</v>
      </c>
      <c r="E86" s="67"/>
      <c r="F86" s="67">
        <f t="shared" si="1"/>
        <v>1100</v>
      </c>
      <c r="G86" s="95" t="s">
        <v>41</v>
      </c>
      <c r="H86" s="12"/>
      <c r="I86" s="12" t="s">
        <v>217</v>
      </c>
      <c r="J86" s="5"/>
      <c r="K86" s="5"/>
      <c r="L86" s="5"/>
      <c r="M86" s="5"/>
      <c r="N86" s="5"/>
      <c r="O86" s="6"/>
    </row>
    <row r="87" spans="1:15" ht="15.75" customHeight="1" x14ac:dyDescent="0.25">
      <c r="A87" s="428"/>
      <c r="B87" s="378" t="s">
        <v>231</v>
      </c>
      <c r="C87" s="12"/>
      <c r="D87" s="67">
        <v>800</v>
      </c>
      <c r="E87" s="67"/>
      <c r="F87" s="67">
        <f t="shared" si="1"/>
        <v>800</v>
      </c>
      <c r="G87" s="95" t="s">
        <v>41</v>
      </c>
      <c r="H87" s="12"/>
      <c r="I87" s="12" t="s">
        <v>217</v>
      </c>
      <c r="J87" s="5"/>
      <c r="K87" s="5"/>
      <c r="L87" s="5"/>
      <c r="M87" s="5"/>
      <c r="N87" s="5"/>
      <c r="O87" s="6"/>
    </row>
    <row r="88" spans="1:15" ht="15.75" customHeight="1" x14ac:dyDescent="0.25">
      <c r="A88" s="428" t="s">
        <v>659</v>
      </c>
      <c r="B88" s="12" t="s">
        <v>236</v>
      </c>
      <c r="C88" s="12"/>
      <c r="D88" s="67"/>
      <c r="E88" s="67"/>
      <c r="F88" s="67"/>
      <c r="G88" s="95"/>
      <c r="H88" s="12"/>
      <c r="I88" s="12"/>
      <c r="J88" s="5"/>
      <c r="K88" s="5"/>
      <c r="L88" s="5"/>
      <c r="M88" s="5"/>
      <c r="N88" s="5"/>
      <c r="O88" s="6"/>
    </row>
    <row r="89" spans="1:15" ht="15.75" customHeight="1" x14ac:dyDescent="0.25">
      <c r="A89" s="428"/>
      <c r="B89" s="378" t="s">
        <v>221</v>
      </c>
      <c r="C89" s="12"/>
      <c r="D89" s="67">
        <v>1800</v>
      </c>
      <c r="E89" s="67"/>
      <c r="F89" s="67">
        <f t="shared" ref="F89:F96" si="6">D89</f>
        <v>1800</v>
      </c>
      <c r="G89" s="95" t="s">
        <v>26</v>
      </c>
      <c r="H89" s="12"/>
      <c r="I89" s="12" t="s">
        <v>217</v>
      </c>
      <c r="J89" s="5"/>
      <c r="K89" s="5"/>
      <c r="L89" s="5"/>
      <c r="M89" s="5"/>
      <c r="N89" s="5"/>
      <c r="O89" s="6"/>
    </row>
    <row r="90" spans="1:15" ht="15.75" customHeight="1" x14ac:dyDescent="0.25">
      <c r="A90" s="428"/>
      <c r="B90" s="378" t="s">
        <v>228</v>
      </c>
      <c r="C90" s="12"/>
      <c r="D90" s="67">
        <v>1300</v>
      </c>
      <c r="E90" s="67"/>
      <c r="F90" s="67">
        <f t="shared" si="6"/>
        <v>1300</v>
      </c>
      <c r="G90" s="95" t="s">
        <v>41</v>
      </c>
      <c r="H90" s="12"/>
      <c r="I90" s="12" t="s">
        <v>217</v>
      </c>
      <c r="J90" s="5"/>
      <c r="K90" s="5"/>
      <c r="L90" s="5"/>
      <c r="M90" s="5"/>
      <c r="N90" s="5"/>
      <c r="O90" s="6"/>
    </row>
    <row r="91" spans="1:15" ht="15.75" customHeight="1" x14ac:dyDescent="0.25">
      <c r="A91" s="428"/>
      <c r="B91" s="378" t="s">
        <v>229</v>
      </c>
      <c r="C91" s="12"/>
      <c r="D91" s="67">
        <v>2200</v>
      </c>
      <c r="E91" s="67"/>
      <c r="F91" s="67">
        <f t="shared" si="6"/>
        <v>2200</v>
      </c>
      <c r="G91" s="95" t="s">
        <v>41</v>
      </c>
      <c r="H91" s="12"/>
      <c r="I91" s="12" t="s">
        <v>217</v>
      </c>
      <c r="J91" s="5"/>
      <c r="K91" s="5"/>
      <c r="L91" s="5"/>
      <c r="M91" s="5"/>
      <c r="N91" s="5"/>
      <c r="O91" s="6"/>
    </row>
    <row r="92" spans="1:15" ht="15.75" customHeight="1" x14ac:dyDescent="0.25">
      <c r="A92" s="428"/>
      <c r="B92" s="378" t="s">
        <v>223</v>
      </c>
      <c r="C92" s="12"/>
      <c r="D92" s="67">
        <v>2500</v>
      </c>
      <c r="E92" s="67"/>
      <c r="F92" s="67">
        <f t="shared" si="6"/>
        <v>2500</v>
      </c>
      <c r="G92" s="95" t="s">
        <v>41</v>
      </c>
      <c r="H92" s="12"/>
      <c r="I92" s="12" t="s">
        <v>217</v>
      </c>
      <c r="J92" s="5"/>
      <c r="K92" s="5"/>
      <c r="L92" s="5"/>
      <c r="M92" s="5"/>
      <c r="N92" s="5"/>
      <c r="O92" s="6"/>
    </row>
    <row r="93" spans="1:15" ht="15.75" customHeight="1" x14ac:dyDescent="0.25">
      <c r="A93" s="428"/>
      <c r="B93" s="378" t="s">
        <v>230</v>
      </c>
      <c r="C93" s="12"/>
      <c r="D93" s="67">
        <v>1100</v>
      </c>
      <c r="E93" s="67"/>
      <c r="F93" s="67">
        <f t="shared" si="6"/>
        <v>1100</v>
      </c>
      <c r="G93" s="95" t="s">
        <v>26</v>
      </c>
      <c r="H93" s="12"/>
      <c r="I93" s="12" t="s">
        <v>217</v>
      </c>
      <c r="J93" s="5"/>
      <c r="K93" s="5"/>
      <c r="L93" s="5"/>
      <c r="M93" s="5"/>
      <c r="N93" s="5"/>
      <c r="O93" s="6"/>
    </row>
    <row r="94" spans="1:15" ht="15.75" customHeight="1" x14ac:dyDescent="0.25">
      <c r="A94" s="428"/>
      <c r="B94" s="378" t="s">
        <v>225</v>
      </c>
      <c r="C94" s="12"/>
      <c r="D94" s="67">
        <v>1100</v>
      </c>
      <c r="E94" s="67"/>
      <c r="F94" s="67">
        <f t="shared" si="6"/>
        <v>1100</v>
      </c>
      <c r="G94" s="95" t="s">
        <v>41</v>
      </c>
      <c r="H94" s="12"/>
      <c r="I94" s="12" t="s">
        <v>217</v>
      </c>
      <c r="J94" s="5"/>
      <c r="K94" s="5"/>
      <c r="L94" s="5"/>
      <c r="M94" s="5"/>
      <c r="N94" s="5"/>
      <c r="O94" s="6"/>
    </row>
    <row r="95" spans="1:15" ht="29.5" customHeight="1" x14ac:dyDescent="0.25">
      <c r="A95" s="428"/>
      <c r="B95" s="378" t="s">
        <v>219</v>
      </c>
      <c r="C95" s="12"/>
      <c r="D95" s="67">
        <v>1100</v>
      </c>
      <c r="E95" s="67"/>
      <c r="F95" s="67">
        <f t="shared" si="6"/>
        <v>1100</v>
      </c>
      <c r="G95" s="95" t="s">
        <v>41</v>
      </c>
      <c r="H95" s="12"/>
      <c r="I95" s="12" t="s">
        <v>217</v>
      </c>
      <c r="J95" s="5"/>
      <c r="K95" s="5"/>
      <c r="L95" s="5"/>
      <c r="M95" s="5"/>
      <c r="N95" s="5"/>
      <c r="O95" s="6"/>
    </row>
    <row r="96" spans="1:15" ht="15.75" customHeight="1" x14ac:dyDescent="0.25">
      <c r="A96" s="428"/>
      <c r="B96" s="378" t="s">
        <v>231</v>
      </c>
      <c r="C96" s="12"/>
      <c r="D96" s="67">
        <v>800</v>
      </c>
      <c r="E96" s="67"/>
      <c r="F96" s="67">
        <f t="shared" si="6"/>
        <v>800</v>
      </c>
      <c r="G96" s="95" t="s">
        <v>41</v>
      </c>
      <c r="H96" s="12"/>
      <c r="I96" s="12" t="s">
        <v>217</v>
      </c>
      <c r="J96" s="5"/>
      <c r="K96" s="5"/>
      <c r="L96" s="5"/>
      <c r="M96" s="5"/>
      <c r="N96" s="5"/>
      <c r="O96" s="6"/>
    </row>
    <row r="97" spans="1:15" ht="15.75" customHeight="1" x14ac:dyDescent="0.25">
      <c r="A97" s="428" t="s">
        <v>660</v>
      </c>
      <c r="B97" s="12" t="s">
        <v>237</v>
      </c>
      <c r="C97" s="12"/>
      <c r="D97" s="67"/>
      <c r="E97" s="67"/>
      <c r="F97" s="67"/>
      <c r="G97" s="95"/>
      <c r="H97" s="12"/>
      <c r="I97" s="12"/>
      <c r="J97" s="5"/>
      <c r="K97" s="5"/>
      <c r="L97" s="5"/>
      <c r="M97" s="5"/>
      <c r="N97" s="5"/>
      <c r="O97" s="6"/>
    </row>
    <row r="98" spans="1:15" ht="28.9" customHeight="1" x14ac:dyDescent="0.25">
      <c r="A98" s="428"/>
      <c r="B98" s="378" t="s">
        <v>221</v>
      </c>
      <c r="C98" s="12"/>
      <c r="D98" s="67">
        <v>1800</v>
      </c>
      <c r="E98" s="67"/>
      <c r="F98" s="67">
        <f t="shared" si="1"/>
        <v>1800</v>
      </c>
      <c r="G98" s="95" t="s">
        <v>26</v>
      </c>
      <c r="H98" s="12"/>
      <c r="I98" s="12" t="s">
        <v>217</v>
      </c>
      <c r="J98" s="5"/>
      <c r="K98" s="5"/>
      <c r="L98" s="5"/>
      <c r="M98" s="5"/>
      <c r="N98" s="5"/>
      <c r="O98" s="6"/>
    </row>
    <row r="99" spans="1:15" ht="15.75" customHeight="1" x14ac:dyDescent="0.25">
      <c r="A99" s="428"/>
      <c r="B99" s="378" t="s">
        <v>228</v>
      </c>
      <c r="C99" s="12"/>
      <c r="D99" s="67">
        <v>1300</v>
      </c>
      <c r="E99" s="67"/>
      <c r="F99" s="67">
        <f t="shared" si="1"/>
        <v>1300</v>
      </c>
      <c r="G99" s="95" t="s">
        <v>41</v>
      </c>
      <c r="H99" s="12"/>
      <c r="I99" s="12" t="s">
        <v>217</v>
      </c>
      <c r="J99" s="5"/>
      <c r="K99" s="5"/>
      <c r="L99" s="5"/>
      <c r="M99" s="5"/>
      <c r="N99" s="5"/>
      <c r="O99" s="6"/>
    </row>
    <row r="100" spans="1:15" ht="15.75" customHeight="1" x14ac:dyDescent="0.25">
      <c r="A100" s="428"/>
      <c r="B100" s="378" t="s">
        <v>229</v>
      </c>
      <c r="C100" s="12"/>
      <c r="D100" s="67">
        <v>2200</v>
      </c>
      <c r="E100" s="67"/>
      <c r="F100" s="67">
        <f t="shared" si="1"/>
        <v>2200</v>
      </c>
      <c r="G100" s="95" t="s">
        <v>41</v>
      </c>
      <c r="H100" s="12"/>
      <c r="I100" s="12" t="s">
        <v>217</v>
      </c>
      <c r="J100" s="5"/>
      <c r="K100" s="5"/>
      <c r="L100" s="5"/>
      <c r="M100" s="5"/>
      <c r="N100" s="5"/>
      <c r="O100" s="6"/>
    </row>
    <row r="101" spans="1:15" ht="15.75" customHeight="1" x14ac:dyDescent="0.25">
      <c r="A101" s="428"/>
      <c r="B101" s="378" t="s">
        <v>223</v>
      </c>
      <c r="C101" s="12"/>
      <c r="D101" s="67">
        <v>2500</v>
      </c>
      <c r="E101" s="67"/>
      <c r="F101" s="67">
        <f t="shared" si="1"/>
        <v>2500</v>
      </c>
      <c r="G101" s="95" t="s">
        <v>41</v>
      </c>
      <c r="H101" s="12"/>
      <c r="I101" s="12" t="s">
        <v>217</v>
      </c>
      <c r="J101" s="5"/>
      <c r="K101" s="5"/>
      <c r="L101" s="5"/>
      <c r="M101" s="5"/>
      <c r="N101" s="5"/>
      <c r="O101" s="6"/>
    </row>
    <row r="102" spans="1:15" ht="15.75" customHeight="1" x14ac:dyDescent="0.25">
      <c r="A102" s="428"/>
      <c r="B102" s="378" t="s">
        <v>230</v>
      </c>
      <c r="C102" s="12"/>
      <c r="D102" s="67">
        <v>1100</v>
      </c>
      <c r="E102" s="67"/>
      <c r="F102" s="67">
        <f t="shared" si="1"/>
        <v>1100</v>
      </c>
      <c r="G102" s="95" t="s">
        <v>26</v>
      </c>
      <c r="H102" s="12"/>
      <c r="I102" s="12" t="s">
        <v>217</v>
      </c>
      <c r="J102" s="5"/>
      <c r="K102" s="5"/>
      <c r="L102" s="5"/>
      <c r="M102" s="5"/>
      <c r="N102" s="5"/>
      <c r="O102" s="6"/>
    </row>
    <row r="103" spans="1:15" ht="15.75" customHeight="1" x14ac:dyDescent="0.25">
      <c r="A103" s="428"/>
      <c r="B103" s="378" t="s">
        <v>225</v>
      </c>
      <c r="C103" s="12"/>
      <c r="D103" s="67">
        <v>1100</v>
      </c>
      <c r="E103" s="67"/>
      <c r="F103" s="67">
        <f t="shared" si="1"/>
        <v>1100</v>
      </c>
      <c r="G103" s="95" t="s">
        <v>41</v>
      </c>
      <c r="H103" s="12"/>
      <c r="I103" s="12" t="s">
        <v>217</v>
      </c>
      <c r="J103" s="5"/>
      <c r="K103" s="5"/>
      <c r="L103" s="5"/>
      <c r="M103" s="5"/>
      <c r="N103" s="5"/>
      <c r="O103" s="6"/>
    </row>
    <row r="104" spans="1:15" ht="15.75" customHeight="1" x14ac:dyDescent="0.25">
      <c r="A104" s="428"/>
      <c r="B104" s="378" t="s">
        <v>219</v>
      </c>
      <c r="C104" s="12"/>
      <c r="D104" s="67">
        <v>1100</v>
      </c>
      <c r="E104" s="67"/>
      <c r="F104" s="67">
        <f t="shared" si="1"/>
        <v>1100</v>
      </c>
      <c r="G104" s="95" t="s">
        <v>41</v>
      </c>
      <c r="H104" s="12"/>
      <c r="I104" s="12" t="s">
        <v>217</v>
      </c>
      <c r="J104" s="5"/>
      <c r="K104" s="5"/>
      <c r="L104" s="5"/>
      <c r="M104" s="5"/>
      <c r="N104" s="5"/>
      <c r="O104" s="6"/>
    </row>
    <row r="105" spans="1:15" ht="15.75" customHeight="1" x14ac:dyDescent="0.25">
      <c r="A105" s="428"/>
      <c r="B105" s="378" t="s">
        <v>231</v>
      </c>
      <c r="C105" s="12"/>
      <c r="D105" s="67">
        <v>800</v>
      </c>
      <c r="E105" s="67"/>
      <c r="F105" s="67">
        <f t="shared" si="1"/>
        <v>800</v>
      </c>
      <c r="G105" s="95" t="s">
        <v>41</v>
      </c>
      <c r="H105" s="12"/>
      <c r="I105" s="12" t="s">
        <v>217</v>
      </c>
      <c r="J105" s="5"/>
      <c r="K105" s="5"/>
      <c r="L105" s="5"/>
      <c r="M105" s="5"/>
      <c r="N105" s="5"/>
      <c r="O105" s="6"/>
    </row>
    <row r="106" spans="1:15" ht="23.5" customHeight="1" x14ac:dyDescent="0.25">
      <c r="A106" s="428" t="s">
        <v>661</v>
      </c>
      <c r="B106" s="12" t="s">
        <v>238</v>
      </c>
      <c r="C106" s="12"/>
      <c r="D106" s="67"/>
      <c r="E106" s="67"/>
      <c r="F106" s="67"/>
      <c r="G106" s="95"/>
      <c r="H106" s="12"/>
      <c r="I106" s="12"/>
      <c r="J106" s="5"/>
      <c r="K106" s="5"/>
      <c r="L106" s="5"/>
      <c r="M106" s="5"/>
      <c r="N106" s="5"/>
      <c r="O106" s="6"/>
    </row>
    <row r="107" spans="1:15" ht="15.75" customHeight="1" x14ac:dyDescent="0.25">
      <c r="A107" s="428"/>
      <c r="B107" s="378" t="s">
        <v>221</v>
      </c>
      <c r="C107" s="12"/>
      <c r="D107" s="67">
        <v>1800</v>
      </c>
      <c r="E107" s="67"/>
      <c r="F107" s="67">
        <f t="shared" si="1"/>
        <v>1800</v>
      </c>
      <c r="G107" s="95" t="s">
        <v>26</v>
      </c>
      <c r="H107" s="12"/>
      <c r="I107" s="12" t="s">
        <v>217</v>
      </c>
      <c r="J107" s="5"/>
      <c r="K107" s="5"/>
      <c r="L107" s="5"/>
      <c r="M107" s="5"/>
      <c r="N107" s="5"/>
      <c r="O107" s="6"/>
    </row>
    <row r="108" spans="1:15" ht="15.75" customHeight="1" x14ac:dyDescent="0.25">
      <c r="A108" s="428"/>
      <c r="B108" s="378" t="s">
        <v>228</v>
      </c>
      <c r="C108" s="12"/>
      <c r="D108" s="67">
        <v>1300</v>
      </c>
      <c r="E108" s="67"/>
      <c r="F108" s="67">
        <f t="shared" si="1"/>
        <v>1300</v>
      </c>
      <c r="G108" s="95" t="s">
        <v>41</v>
      </c>
      <c r="H108" s="12"/>
      <c r="I108" s="12" t="s">
        <v>217</v>
      </c>
      <c r="J108" s="5"/>
      <c r="K108" s="5"/>
      <c r="L108" s="5"/>
      <c r="M108" s="5"/>
      <c r="N108" s="5"/>
      <c r="O108" s="6"/>
    </row>
    <row r="109" spans="1:15" ht="15.75" customHeight="1" x14ac:dyDescent="0.25">
      <c r="A109" s="428"/>
      <c r="B109" s="378" t="s">
        <v>229</v>
      </c>
      <c r="C109" s="12"/>
      <c r="D109" s="67">
        <v>2200</v>
      </c>
      <c r="E109" s="67"/>
      <c r="F109" s="67">
        <f t="shared" si="1"/>
        <v>2200</v>
      </c>
      <c r="G109" s="95" t="s">
        <v>41</v>
      </c>
      <c r="H109" s="12"/>
      <c r="I109" s="12" t="s">
        <v>217</v>
      </c>
      <c r="J109" s="5"/>
      <c r="K109" s="5"/>
      <c r="L109" s="5"/>
      <c r="M109" s="5"/>
      <c r="N109" s="5"/>
      <c r="O109" s="6"/>
    </row>
    <row r="110" spans="1:15" ht="15.75" customHeight="1" x14ac:dyDescent="0.25">
      <c r="A110" s="428"/>
      <c r="B110" s="378" t="s">
        <v>223</v>
      </c>
      <c r="C110" s="12"/>
      <c r="D110" s="67">
        <v>2500</v>
      </c>
      <c r="E110" s="67"/>
      <c r="F110" s="67">
        <f t="shared" si="1"/>
        <v>2500</v>
      </c>
      <c r="G110" s="95" t="s">
        <v>41</v>
      </c>
      <c r="H110" s="12"/>
      <c r="I110" s="12" t="s">
        <v>217</v>
      </c>
      <c r="J110" s="5"/>
      <c r="K110" s="5"/>
      <c r="L110" s="5"/>
      <c r="M110" s="5"/>
      <c r="N110" s="5"/>
      <c r="O110" s="6"/>
    </row>
    <row r="111" spans="1:15" ht="15.75" customHeight="1" x14ac:dyDescent="0.25">
      <c r="A111" s="428"/>
      <c r="B111" s="378" t="s">
        <v>230</v>
      </c>
      <c r="C111" s="12"/>
      <c r="D111" s="67">
        <v>1100</v>
      </c>
      <c r="E111" s="67"/>
      <c r="F111" s="67">
        <f t="shared" si="1"/>
        <v>1100</v>
      </c>
      <c r="G111" s="95" t="s">
        <v>26</v>
      </c>
      <c r="H111" s="12"/>
      <c r="I111" s="12" t="s">
        <v>217</v>
      </c>
      <c r="J111" s="5"/>
      <c r="K111" s="5"/>
      <c r="L111" s="5"/>
      <c r="M111" s="5"/>
      <c r="N111" s="5"/>
      <c r="O111" s="6"/>
    </row>
    <row r="112" spans="1:15" ht="15.75" customHeight="1" x14ac:dyDescent="0.25">
      <c r="A112" s="428"/>
      <c r="B112" s="378" t="s">
        <v>225</v>
      </c>
      <c r="C112" s="12"/>
      <c r="D112" s="67">
        <v>1100</v>
      </c>
      <c r="E112" s="67"/>
      <c r="F112" s="67">
        <f t="shared" si="1"/>
        <v>1100</v>
      </c>
      <c r="G112" s="95" t="s">
        <v>41</v>
      </c>
      <c r="H112" s="12"/>
      <c r="I112" s="12" t="s">
        <v>217</v>
      </c>
      <c r="J112" s="5"/>
      <c r="K112" s="5"/>
      <c r="L112" s="5"/>
      <c r="M112" s="5"/>
      <c r="N112" s="5"/>
      <c r="O112" s="6"/>
    </row>
    <row r="113" spans="1:15" ht="15.75" customHeight="1" x14ac:dyDescent="0.25">
      <c r="A113" s="428" t="s">
        <v>662</v>
      </c>
      <c r="B113" s="378" t="s">
        <v>219</v>
      </c>
      <c r="C113" s="12"/>
      <c r="D113" s="67">
        <v>1100</v>
      </c>
      <c r="E113" s="67"/>
      <c r="F113" s="67">
        <f t="shared" si="1"/>
        <v>1100</v>
      </c>
      <c r="G113" s="95" t="s">
        <v>41</v>
      </c>
      <c r="H113" s="12"/>
      <c r="I113" s="12" t="s">
        <v>217</v>
      </c>
      <c r="J113" s="5"/>
      <c r="K113" s="5"/>
      <c r="L113" s="5"/>
      <c r="M113" s="5"/>
      <c r="N113" s="5"/>
      <c r="O113" s="6"/>
    </row>
    <row r="114" spans="1:15" ht="15.75" customHeight="1" x14ac:dyDescent="0.25">
      <c r="A114" s="428"/>
      <c r="B114" s="378" t="s">
        <v>231</v>
      </c>
      <c r="C114" s="12"/>
      <c r="D114" s="67">
        <v>800</v>
      </c>
      <c r="E114" s="67"/>
      <c r="F114" s="67">
        <f t="shared" si="1"/>
        <v>800</v>
      </c>
      <c r="G114" s="95" t="s">
        <v>41</v>
      </c>
      <c r="H114" s="12"/>
      <c r="I114" s="12" t="s">
        <v>217</v>
      </c>
      <c r="J114" s="5"/>
      <c r="K114" s="5"/>
      <c r="L114" s="5"/>
      <c r="M114" s="5"/>
      <c r="N114" s="5"/>
      <c r="O114" s="6"/>
    </row>
    <row r="115" spans="1:15" ht="15.75" customHeight="1" x14ac:dyDescent="0.25">
      <c r="A115" s="428"/>
      <c r="B115" s="12" t="s">
        <v>239</v>
      </c>
      <c r="C115" s="12"/>
      <c r="D115" s="67"/>
      <c r="E115" s="67"/>
      <c r="F115" s="67"/>
      <c r="G115" s="427"/>
      <c r="H115" s="12"/>
      <c r="I115" s="12"/>
      <c r="J115" s="5"/>
      <c r="K115" s="5"/>
      <c r="L115" s="5"/>
      <c r="M115" s="5"/>
      <c r="N115" s="5"/>
      <c r="O115" s="6"/>
    </row>
    <row r="116" spans="1:15" ht="15.75" customHeight="1" x14ac:dyDescent="0.25">
      <c r="A116" s="428"/>
      <c r="B116" s="378" t="s">
        <v>219</v>
      </c>
      <c r="C116" s="12"/>
      <c r="D116" s="67">
        <v>1100</v>
      </c>
      <c r="E116" s="67"/>
      <c r="F116" s="67">
        <f t="shared" si="1"/>
        <v>1100</v>
      </c>
      <c r="G116" s="95" t="s">
        <v>41</v>
      </c>
      <c r="H116" s="12"/>
      <c r="I116" s="12" t="s">
        <v>217</v>
      </c>
      <c r="J116" s="5"/>
      <c r="K116" s="5"/>
      <c r="L116" s="5"/>
      <c r="M116" s="5"/>
      <c r="N116" s="5"/>
      <c r="O116" s="6"/>
    </row>
    <row r="117" spans="1:15" ht="15.75" customHeight="1" x14ac:dyDescent="0.25">
      <c r="A117" s="428"/>
      <c r="B117" s="378" t="s">
        <v>220</v>
      </c>
      <c r="C117" s="12"/>
      <c r="D117" s="67">
        <v>2100</v>
      </c>
      <c r="E117" s="67"/>
      <c r="F117" s="67">
        <f t="shared" si="1"/>
        <v>2100</v>
      </c>
      <c r="G117" s="95" t="s">
        <v>41</v>
      </c>
      <c r="H117" s="12"/>
      <c r="I117" s="12" t="s">
        <v>217</v>
      </c>
      <c r="J117" s="5"/>
      <c r="K117" s="5"/>
      <c r="L117" s="5"/>
      <c r="M117" s="5"/>
      <c r="N117" s="5"/>
      <c r="O117" s="6"/>
    </row>
    <row r="118" spans="1:15" ht="15.75" customHeight="1" x14ac:dyDescent="0.25">
      <c r="A118" s="428"/>
      <c r="B118" s="378" t="s">
        <v>221</v>
      </c>
      <c r="C118" s="12"/>
      <c r="D118" s="67">
        <v>1800</v>
      </c>
      <c r="E118" s="67"/>
      <c r="F118" s="67">
        <f t="shared" si="1"/>
        <v>1800</v>
      </c>
      <c r="G118" s="95" t="s">
        <v>26</v>
      </c>
      <c r="H118" s="12"/>
      <c r="I118" s="12" t="s">
        <v>217</v>
      </c>
      <c r="J118" s="5"/>
      <c r="K118" s="5"/>
      <c r="L118" s="5"/>
      <c r="M118" s="5"/>
      <c r="N118" s="5"/>
      <c r="O118" s="6"/>
    </row>
    <row r="119" spans="1:15" ht="15.75" customHeight="1" x14ac:dyDescent="0.25">
      <c r="A119" s="428"/>
      <c r="B119" s="378" t="s">
        <v>222</v>
      </c>
      <c r="C119" s="12"/>
      <c r="D119" s="67">
        <v>2200</v>
      </c>
      <c r="E119" s="67"/>
      <c r="F119" s="67">
        <f t="shared" si="1"/>
        <v>2200</v>
      </c>
      <c r="G119" s="95" t="s">
        <v>26</v>
      </c>
      <c r="H119" s="12"/>
      <c r="I119" s="12" t="s">
        <v>217</v>
      </c>
      <c r="J119" s="5"/>
      <c r="K119" s="5"/>
      <c r="L119" s="5"/>
      <c r="M119" s="5"/>
      <c r="N119" s="5"/>
      <c r="O119" s="6"/>
    </row>
    <row r="120" spans="1:15" ht="23.5" customHeight="1" x14ac:dyDescent="0.25">
      <c r="A120" s="428"/>
      <c r="B120" s="378" t="s">
        <v>223</v>
      </c>
      <c r="C120" s="12"/>
      <c r="D120" s="67">
        <v>2500</v>
      </c>
      <c r="E120" s="67"/>
      <c r="F120" s="67">
        <f t="shared" si="1"/>
        <v>2500</v>
      </c>
      <c r="G120" s="95" t="s">
        <v>41</v>
      </c>
      <c r="H120" s="12"/>
      <c r="I120" s="12" t="s">
        <v>217</v>
      </c>
      <c r="J120" s="5"/>
      <c r="K120" s="5"/>
      <c r="L120" s="5"/>
      <c r="M120" s="5"/>
      <c r="N120" s="5"/>
      <c r="O120" s="6"/>
    </row>
    <row r="121" spans="1:15" ht="15.75" customHeight="1" x14ac:dyDescent="0.25">
      <c r="A121" s="428"/>
      <c r="B121" s="378" t="s">
        <v>224</v>
      </c>
      <c r="C121" s="12"/>
      <c r="D121" s="67">
        <v>1100</v>
      </c>
      <c r="E121" s="67"/>
      <c r="F121" s="67">
        <f t="shared" si="1"/>
        <v>1100</v>
      </c>
      <c r="G121" s="95" t="s">
        <v>26</v>
      </c>
      <c r="H121" s="12"/>
      <c r="I121" s="12" t="s">
        <v>217</v>
      </c>
      <c r="J121" s="5"/>
      <c r="K121" s="5"/>
      <c r="L121" s="5"/>
      <c r="M121" s="5"/>
      <c r="N121" s="5"/>
      <c r="O121" s="6"/>
    </row>
    <row r="122" spans="1:15" ht="15.75" customHeight="1" x14ac:dyDescent="0.25">
      <c r="A122" s="428" t="s">
        <v>663</v>
      </c>
      <c r="B122" s="378" t="s">
        <v>225</v>
      </c>
      <c r="C122" s="12"/>
      <c r="D122" s="67">
        <v>1100</v>
      </c>
      <c r="E122" s="67"/>
      <c r="F122" s="67">
        <f t="shared" si="1"/>
        <v>1100</v>
      </c>
      <c r="G122" s="95" t="s">
        <v>41</v>
      </c>
      <c r="H122" s="12"/>
      <c r="I122" s="12" t="s">
        <v>217</v>
      </c>
      <c r="J122" s="5"/>
      <c r="K122" s="5"/>
      <c r="L122" s="5"/>
      <c r="M122" s="5"/>
      <c r="N122" s="5"/>
      <c r="O122" s="6"/>
    </row>
    <row r="123" spans="1:15" ht="15.75" customHeight="1" x14ac:dyDescent="0.25">
      <c r="A123" s="428"/>
      <c r="B123" s="12" t="s">
        <v>240</v>
      </c>
      <c r="C123" s="12"/>
      <c r="D123" s="67"/>
      <c r="E123" s="67"/>
      <c r="F123" s="67"/>
      <c r="G123" s="427"/>
      <c r="H123" s="12"/>
      <c r="I123" s="12"/>
      <c r="J123" s="5"/>
      <c r="K123" s="5"/>
      <c r="L123" s="5"/>
      <c r="M123" s="5"/>
      <c r="N123" s="5"/>
      <c r="O123" s="6"/>
    </row>
    <row r="124" spans="1:15" ht="15.75" customHeight="1" x14ac:dyDescent="0.25">
      <c r="A124" s="428"/>
      <c r="B124" s="378" t="s">
        <v>219</v>
      </c>
      <c r="C124" s="12"/>
      <c r="D124" s="67">
        <v>1100</v>
      </c>
      <c r="E124" s="67"/>
      <c r="F124" s="67">
        <f t="shared" si="1"/>
        <v>1100</v>
      </c>
      <c r="G124" s="95" t="s">
        <v>41</v>
      </c>
      <c r="H124" s="12"/>
      <c r="I124" s="12" t="s">
        <v>217</v>
      </c>
      <c r="J124" s="5"/>
      <c r="K124" s="5"/>
      <c r="L124" s="5"/>
      <c r="M124" s="5"/>
      <c r="N124" s="5"/>
      <c r="O124" s="6"/>
    </row>
    <row r="125" spans="1:15" ht="15.75" customHeight="1" x14ac:dyDescent="0.25">
      <c r="A125" s="428"/>
      <c r="B125" s="378" t="s">
        <v>220</v>
      </c>
      <c r="C125" s="12"/>
      <c r="D125" s="67">
        <v>2100</v>
      </c>
      <c r="E125" s="67"/>
      <c r="F125" s="67">
        <f t="shared" si="1"/>
        <v>2100</v>
      </c>
      <c r="G125" s="95" t="s">
        <v>41</v>
      </c>
      <c r="H125" s="12"/>
      <c r="I125" s="12" t="s">
        <v>217</v>
      </c>
      <c r="J125" s="5"/>
      <c r="K125" s="5"/>
      <c r="L125" s="5"/>
      <c r="M125" s="5"/>
      <c r="N125" s="5"/>
      <c r="O125" s="6"/>
    </row>
    <row r="126" spans="1:15" ht="15.75" customHeight="1" x14ac:dyDescent="0.25">
      <c r="A126" s="428"/>
      <c r="B126" s="378" t="s">
        <v>221</v>
      </c>
      <c r="C126" s="12"/>
      <c r="D126" s="67">
        <v>1800</v>
      </c>
      <c r="E126" s="67"/>
      <c r="F126" s="67">
        <f t="shared" si="1"/>
        <v>1800</v>
      </c>
      <c r="G126" s="95" t="s">
        <v>26</v>
      </c>
      <c r="H126" s="12"/>
      <c r="I126" s="12" t="s">
        <v>217</v>
      </c>
      <c r="J126" s="5"/>
      <c r="K126" s="5"/>
      <c r="L126" s="5"/>
      <c r="M126" s="5"/>
      <c r="N126" s="5"/>
      <c r="O126" s="6"/>
    </row>
    <row r="127" spans="1:15" ht="15.75" customHeight="1" x14ac:dyDescent="0.25">
      <c r="A127" s="428"/>
      <c r="B127" s="378" t="s">
        <v>222</v>
      </c>
      <c r="C127" s="12"/>
      <c r="D127" s="67">
        <v>2200</v>
      </c>
      <c r="E127" s="67"/>
      <c r="F127" s="67">
        <f t="shared" si="1"/>
        <v>2200</v>
      </c>
      <c r="G127" s="95" t="s">
        <v>26</v>
      </c>
      <c r="H127" s="12"/>
      <c r="I127" s="12" t="s">
        <v>217</v>
      </c>
      <c r="J127" s="5"/>
      <c r="K127" s="5"/>
      <c r="L127" s="5"/>
      <c r="M127" s="5"/>
      <c r="N127" s="5"/>
      <c r="O127" s="6"/>
    </row>
    <row r="128" spans="1:15" ht="15.75" customHeight="1" x14ac:dyDescent="0.25">
      <c r="A128" s="428"/>
      <c r="B128" s="378" t="s">
        <v>223</v>
      </c>
      <c r="C128" s="12"/>
      <c r="D128" s="67">
        <v>2500</v>
      </c>
      <c r="E128" s="67"/>
      <c r="F128" s="67">
        <f t="shared" si="1"/>
        <v>2500</v>
      </c>
      <c r="G128" s="95" t="s">
        <v>41</v>
      </c>
      <c r="H128" s="12"/>
      <c r="I128" s="12" t="s">
        <v>217</v>
      </c>
      <c r="J128" s="5"/>
      <c r="K128" s="5"/>
      <c r="L128" s="5"/>
      <c r="M128" s="5"/>
      <c r="N128" s="5"/>
      <c r="O128" s="6"/>
    </row>
    <row r="129" spans="1:15" ht="25.15" customHeight="1" x14ac:dyDescent="0.25">
      <c r="A129" s="428"/>
      <c r="B129" s="378" t="s">
        <v>224</v>
      </c>
      <c r="C129" s="12"/>
      <c r="D129" s="67">
        <v>1100</v>
      </c>
      <c r="E129" s="67"/>
      <c r="F129" s="67">
        <f t="shared" ref="F129:F175" si="7">D129</f>
        <v>1100</v>
      </c>
      <c r="G129" s="95" t="s">
        <v>26</v>
      </c>
      <c r="H129" s="12"/>
      <c r="I129" s="12" t="s">
        <v>217</v>
      </c>
      <c r="J129" s="5"/>
      <c r="K129" s="5"/>
      <c r="L129" s="5"/>
      <c r="M129" s="5"/>
      <c r="N129" s="5"/>
      <c r="O129" s="6"/>
    </row>
    <row r="130" spans="1:15" ht="15.75" customHeight="1" x14ac:dyDescent="0.25">
      <c r="A130" s="428"/>
      <c r="B130" s="378" t="s">
        <v>225</v>
      </c>
      <c r="C130" s="12"/>
      <c r="D130" s="67">
        <v>1100</v>
      </c>
      <c r="E130" s="67"/>
      <c r="F130" s="67">
        <f t="shared" si="7"/>
        <v>1100</v>
      </c>
      <c r="G130" s="95" t="s">
        <v>41</v>
      </c>
      <c r="H130" s="12"/>
      <c r="I130" s="12" t="s">
        <v>217</v>
      </c>
      <c r="J130" s="5"/>
      <c r="K130" s="5"/>
      <c r="L130" s="5"/>
      <c r="M130" s="5"/>
      <c r="N130" s="5"/>
      <c r="O130" s="6"/>
    </row>
    <row r="131" spans="1:15" ht="15.75" customHeight="1" x14ac:dyDescent="0.25">
      <c r="A131" s="428" t="s">
        <v>664</v>
      </c>
      <c r="B131" s="12" t="s">
        <v>241</v>
      </c>
      <c r="C131" s="12"/>
      <c r="D131" s="67"/>
      <c r="E131" s="67"/>
      <c r="F131" s="67"/>
      <c r="G131" s="95"/>
      <c r="H131" s="12"/>
      <c r="I131" s="12"/>
      <c r="J131" s="5"/>
      <c r="K131" s="5"/>
      <c r="L131" s="5"/>
      <c r="M131" s="5"/>
      <c r="N131" s="5"/>
      <c r="O131" s="6"/>
    </row>
    <row r="132" spans="1:15" ht="15.75" customHeight="1" x14ac:dyDescent="0.25">
      <c r="A132" s="428"/>
      <c r="B132" s="378" t="s">
        <v>221</v>
      </c>
      <c r="C132" s="12"/>
      <c r="D132" s="67">
        <v>1800</v>
      </c>
      <c r="E132" s="67"/>
      <c r="F132" s="67">
        <f t="shared" si="7"/>
        <v>1800</v>
      </c>
      <c r="G132" s="95" t="s">
        <v>26</v>
      </c>
      <c r="H132" s="12"/>
      <c r="I132" s="12" t="s">
        <v>217</v>
      </c>
      <c r="J132" s="5"/>
      <c r="K132" s="5"/>
      <c r="L132" s="5"/>
      <c r="M132" s="5"/>
      <c r="N132" s="5"/>
      <c r="O132" s="6"/>
    </row>
    <row r="133" spans="1:15" ht="15.75" customHeight="1" x14ac:dyDescent="0.25">
      <c r="A133" s="428"/>
      <c r="B133" s="378" t="s">
        <v>228</v>
      </c>
      <c r="C133" s="12"/>
      <c r="D133" s="67">
        <v>1300</v>
      </c>
      <c r="E133" s="67"/>
      <c r="F133" s="67">
        <f t="shared" si="7"/>
        <v>1300</v>
      </c>
      <c r="G133" s="95" t="s">
        <v>41</v>
      </c>
      <c r="H133" s="12"/>
      <c r="I133" s="12" t="s">
        <v>217</v>
      </c>
      <c r="J133" s="5"/>
      <c r="K133" s="5"/>
      <c r="L133" s="5"/>
      <c r="M133" s="5"/>
      <c r="N133" s="5"/>
      <c r="O133" s="6"/>
    </row>
    <row r="134" spans="1:15" ht="15.75" customHeight="1" x14ac:dyDescent="0.25">
      <c r="A134" s="428"/>
      <c r="B134" s="378" t="s">
        <v>229</v>
      </c>
      <c r="C134" s="12"/>
      <c r="D134" s="67">
        <v>2200</v>
      </c>
      <c r="E134" s="67"/>
      <c r="F134" s="67">
        <f t="shared" si="7"/>
        <v>2200</v>
      </c>
      <c r="G134" s="95" t="s">
        <v>41</v>
      </c>
      <c r="H134" s="12"/>
      <c r="I134" s="12" t="s">
        <v>217</v>
      </c>
      <c r="J134" s="5"/>
      <c r="K134" s="5"/>
      <c r="L134" s="5"/>
      <c r="M134" s="5"/>
      <c r="N134" s="5"/>
      <c r="O134" s="6"/>
    </row>
    <row r="135" spans="1:15" ht="15.75" customHeight="1" x14ac:dyDescent="0.25">
      <c r="A135" s="428"/>
      <c r="B135" s="378" t="s">
        <v>223</v>
      </c>
      <c r="C135" s="12"/>
      <c r="D135" s="67">
        <v>2500</v>
      </c>
      <c r="E135" s="67"/>
      <c r="F135" s="67">
        <f t="shared" si="7"/>
        <v>2500</v>
      </c>
      <c r="G135" s="95" t="s">
        <v>41</v>
      </c>
      <c r="H135" s="12"/>
      <c r="I135" s="12" t="s">
        <v>217</v>
      </c>
      <c r="J135" s="5"/>
      <c r="K135" s="5"/>
      <c r="L135" s="5"/>
      <c r="M135" s="5"/>
      <c r="N135" s="5"/>
      <c r="O135" s="6"/>
    </row>
    <row r="136" spans="1:15" ht="15.75" customHeight="1" x14ac:dyDescent="0.25">
      <c r="A136" s="428"/>
      <c r="B136" s="378" t="s">
        <v>230</v>
      </c>
      <c r="C136" s="12"/>
      <c r="D136" s="67">
        <v>1100</v>
      </c>
      <c r="E136" s="67"/>
      <c r="F136" s="67">
        <f t="shared" si="7"/>
        <v>1100</v>
      </c>
      <c r="G136" s="95" t="s">
        <v>26</v>
      </c>
      <c r="H136" s="12"/>
      <c r="I136" s="12" t="s">
        <v>217</v>
      </c>
      <c r="J136" s="5"/>
      <c r="K136" s="5"/>
      <c r="L136" s="5"/>
      <c r="M136" s="5"/>
      <c r="N136" s="5"/>
      <c r="O136" s="6"/>
    </row>
    <row r="137" spans="1:15" ht="15.75" customHeight="1" x14ac:dyDescent="0.25">
      <c r="A137" s="428"/>
      <c r="B137" s="378" t="s">
        <v>225</v>
      </c>
      <c r="C137" s="12"/>
      <c r="D137" s="67">
        <v>1100</v>
      </c>
      <c r="E137" s="67"/>
      <c r="F137" s="67">
        <f t="shared" si="7"/>
        <v>1100</v>
      </c>
      <c r="G137" s="95" t="s">
        <v>41</v>
      </c>
      <c r="H137" s="12"/>
      <c r="I137" s="12" t="s">
        <v>217</v>
      </c>
      <c r="J137" s="5"/>
      <c r="K137" s="5"/>
      <c r="L137" s="5"/>
      <c r="M137" s="5"/>
      <c r="N137" s="5"/>
      <c r="O137" s="6"/>
    </row>
    <row r="138" spans="1:15" ht="23.5" customHeight="1" x14ac:dyDescent="0.25">
      <c r="A138" s="428"/>
      <c r="B138" s="378" t="s">
        <v>219</v>
      </c>
      <c r="C138" s="12"/>
      <c r="D138" s="67">
        <v>1100</v>
      </c>
      <c r="E138" s="67"/>
      <c r="F138" s="67">
        <f t="shared" si="7"/>
        <v>1100</v>
      </c>
      <c r="G138" s="95" t="s">
        <v>41</v>
      </c>
      <c r="H138" s="12"/>
      <c r="I138" s="12" t="s">
        <v>217</v>
      </c>
      <c r="J138" s="5"/>
      <c r="K138" s="5"/>
      <c r="L138" s="5"/>
      <c r="M138" s="5"/>
      <c r="N138" s="5"/>
      <c r="O138" s="6"/>
    </row>
    <row r="139" spans="1:15" ht="15.75" customHeight="1" x14ac:dyDescent="0.25">
      <c r="A139" s="428"/>
      <c r="B139" s="378" t="s">
        <v>231</v>
      </c>
      <c r="C139" s="12"/>
      <c r="D139" s="67">
        <v>800</v>
      </c>
      <c r="E139" s="67"/>
      <c r="F139" s="67">
        <f t="shared" si="7"/>
        <v>800</v>
      </c>
      <c r="G139" s="95" t="s">
        <v>41</v>
      </c>
      <c r="H139" s="12"/>
      <c r="I139" s="12" t="s">
        <v>217</v>
      </c>
      <c r="J139" s="5"/>
      <c r="K139" s="5"/>
      <c r="L139" s="5"/>
      <c r="M139" s="5"/>
      <c r="N139" s="5"/>
      <c r="O139" s="6"/>
    </row>
    <row r="140" spans="1:15" ht="15.75" customHeight="1" x14ac:dyDescent="0.25">
      <c r="A140" s="428" t="s">
        <v>665</v>
      </c>
      <c r="B140" s="12" t="s">
        <v>242</v>
      </c>
      <c r="C140" s="12"/>
      <c r="D140" s="67"/>
      <c r="E140" s="67"/>
      <c r="F140" s="67"/>
      <c r="G140" s="95"/>
      <c r="H140" s="12"/>
      <c r="I140" s="12"/>
      <c r="J140" s="5"/>
      <c r="K140" s="5"/>
      <c r="L140" s="5"/>
      <c r="M140" s="5"/>
      <c r="N140" s="5"/>
      <c r="O140" s="6"/>
    </row>
    <row r="141" spans="1:15" ht="15.75" customHeight="1" x14ac:dyDescent="0.25">
      <c r="A141" s="428"/>
      <c r="B141" s="378" t="s">
        <v>221</v>
      </c>
      <c r="C141" s="12"/>
      <c r="D141" s="67">
        <v>1800</v>
      </c>
      <c r="E141" s="67"/>
      <c r="F141" s="67">
        <f t="shared" si="7"/>
        <v>1800</v>
      </c>
      <c r="G141" s="95" t="s">
        <v>26</v>
      </c>
      <c r="H141" s="12"/>
      <c r="I141" s="12" t="s">
        <v>217</v>
      </c>
      <c r="J141" s="5"/>
      <c r="K141" s="5"/>
      <c r="L141" s="5"/>
      <c r="M141" s="5"/>
      <c r="N141" s="5"/>
      <c r="O141" s="6"/>
    </row>
    <row r="142" spans="1:15" ht="15.75" customHeight="1" x14ac:dyDescent="0.25">
      <c r="A142" s="428"/>
      <c r="B142" s="378" t="s">
        <v>228</v>
      </c>
      <c r="C142" s="12"/>
      <c r="D142" s="67">
        <v>1300</v>
      </c>
      <c r="E142" s="67"/>
      <c r="F142" s="67">
        <f t="shared" si="7"/>
        <v>1300</v>
      </c>
      <c r="G142" s="95" t="s">
        <v>41</v>
      </c>
      <c r="H142" s="12"/>
      <c r="I142" s="12" t="s">
        <v>217</v>
      </c>
      <c r="J142" s="5"/>
      <c r="K142" s="5"/>
      <c r="L142" s="5"/>
      <c r="M142" s="5"/>
      <c r="N142" s="5"/>
      <c r="O142" s="6"/>
    </row>
    <row r="143" spans="1:15" ht="15.75" customHeight="1" x14ac:dyDescent="0.25">
      <c r="A143" s="428"/>
      <c r="B143" s="378" t="s">
        <v>229</v>
      </c>
      <c r="C143" s="12"/>
      <c r="D143" s="67">
        <v>2200</v>
      </c>
      <c r="E143" s="67"/>
      <c r="F143" s="67">
        <f t="shared" si="7"/>
        <v>2200</v>
      </c>
      <c r="G143" s="95" t="s">
        <v>41</v>
      </c>
      <c r="H143" s="12"/>
      <c r="I143" s="12" t="s">
        <v>217</v>
      </c>
      <c r="J143" s="5"/>
      <c r="K143" s="5"/>
      <c r="L143" s="5"/>
      <c r="M143" s="5"/>
      <c r="N143" s="5"/>
      <c r="O143" s="6"/>
    </row>
    <row r="144" spans="1:15" ht="15.75" customHeight="1" x14ac:dyDescent="0.25">
      <c r="A144" s="428"/>
      <c r="B144" s="378" t="s">
        <v>223</v>
      </c>
      <c r="C144" s="12"/>
      <c r="D144" s="67">
        <v>2500</v>
      </c>
      <c r="E144" s="67"/>
      <c r="F144" s="67">
        <f t="shared" si="7"/>
        <v>2500</v>
      </c>
      <c r="G144" s="95" t="s">
        <v>41</v>
      </c>
      <c r="H144" s="12"/>
      <c r="I144" s="12" t="s">
        <v>217</v>
      </c>
      <c r="J144" s="5"/>
      <c r="K144" s="5"/>
      <c r="L144" s="5"/>
      <c r="M144" s="5"/>
      <c r="N144" s="5"/>
      <c r="O144" s="6"/>
    </row>
    <row r="145" spans="1:15" ht="15.75" customHeight="1" x14ac:dyDescent="0.25">
      <c r="A145" s="428"/>
      <c r="B145" s="378" t="s">
        <v>230</v>
      </c>
      <c r="C145" s="12"/>
      <c r="D145" s="67">
        <v>1100</v>
      </c>
      <c r="E145" s="67"/>
      <c r="F145" s="67">
        <f t="shared" si="7"/>
        <v>1100</v>
      </c>
      <c r="G145" s="95" t="s">
        <v>26</v>
      </c>
      <c r="H145" s="12"/>
      <c r="I145" s="12" t="s">
        <v>217</v>
      </c>
      <c r="J145" s="5"/>
      <c r="K145" s="5"/>
      <c r="L145" s="5"/>
      <c r="M145" s="5"/>
      <c r="N145" s="5"/>
      <c r="O145" s="6"/>
    </row>
    <row r="146" spans="1:15" ht="15.75" customHeight="1" x14ac:dyDescent="0.25">
      <c r="A146" s="428"/>
      <c r="B146" s="378" t="s">
        <v>225</v>
      </c>
      <c r="C146" s="12"/>
      <c r="D146" s="67">
        <v>1100</v>
      </c>
      <c r="E146" s="67"/>
      <c r="F146" s="67">
        <f t="shared" si="7"/>
        <v>1100</v>
      </c>
      <c r="G146" s="95" t="s">
        <v>41</v>
      </c>
      <c r="H146" s="12"/>
      <c r="I146" s="12" t="s">
        <v>217</v>
      </c>
      <c r="J146" s="5"/>
      <c r="K146" s="5"/>
      <c r="L146" s="5"/>
      <c r="M146" s="5"/>
      <c r="N146" s="5"/>
      <c r="O146" s="6"/>
    </row>
    <row r="147" spans="1:15" ht="24" customHeight="1" x14ac:dyDescent="0.25">
      <c r="A147" s="428"/>
      <c r="B147" s="378" t="s">
        <v>219</v>
      </c>
      <c r="C147" s="12"/>
      <c r="D147" s="67">
        <v>1100</v>
      </c>
      <c r="E147" s="67"/>
      <c r="F147" s="67">
        <f t="shared" si="7"/>
        <v>1100</v>
      </c>
      <c r="G147" s="95" t="s">
        <v>41</v>
      </c>
      <c r="H147" s="12"/>
      <c r="I147" s="12" t="s">
        <v>217</v>
      </c>
      <c r="J147" s="5"/>
      <c r="K147" s="5"/>
      <c r="L147" s="5"/>
      <c r="M147" s="5"/>
      <c r="N147" s="5"/>
      <c r="O147" s="6"/>
    </row>
    <row r="148" spans="1:15" ht="15.75" customHeight="1" x14ac:dyDescent="0.25">
      <c r="A148" s="428"/>
      <c r="B148" s="378" t="s">
        <v>231</v>
      </c>
      <c r="C148" s="12"/>
      <c r="D148" s="67">
        <v>800</v>
      </c>
      <c r="E148" s="67"/>
      <c r="F148" s="67">
        <f t="shared" si="7"/>
        <v>800</v>
      </c>
      <c r="G148" s="95" t="s">
        <v>41</v>
      </c>
      <c r="H148" s="12"/>
      <c r="I148" s="12" t="s">
        <v>217</v>
      </c>
      <c r="J148" s="5"/>
      <c r="K148" s="5"/>
      <c r="L148" s="5"/>
      <c r="M148" s="5"/>
      <c r="N148" s="5"/>
      <c r="O148" s="6"/>
    </row>
    <row r="149" spans="1:15" ht="15.75" customHeight="1" x14ac:dyDescent="0.25">
      <c r="A149" s="428" t="s">
        <v>666</v>
      </c>
      <c r="B149" s="12" t="s">
        <v>243</v>
      </c>
      <c r="C149" s="12"/>
      <c r="D149" s="67"/>
      <c r="E149" s="67"/>
      <c r="F149" s="67"/>
      <c r="G149" s="95"/>
      <c r="H149" s="12"/>
      <c r="I149" s="12"/>
      <c r="J149" s="5"/>
      <c r="K149" s="5"/>
      <c r="L149" s="5"/>
      <c r="M149" s="5"/>
      <c r="N149" s="5"/>
      <c r="O149" s="6"/>
    </row>
    <row r="150" spans="1:15" ht="15.75" customHeight="1" x14ac:dyDescent="0.25">
      <c r="A150" s="428"/>
      <c r="B150" s="378" t="s">
        <v>221</v>
      </c>
      <c r="C150" s="12"/>
      <c r="D150" s="67">
        <v>1800</v>
      </c>
      <c r="E150" s="67"/>
      <c r="F150" s="67">
        <f t="shared" si="7"/>
        <v>1800</v>
      </c>
      <c r="G150" s="95" t="s">
        <v>26</v>
      </c>
      <c r="H150" s="12"/>
      <c r="I150" s="12" t="s">
        <v>217</v>
      </c>
      <c r="J150" s="5"/>
      <c r="K150" s="5"/>
      <c r="L150" s="5"/>
      <c r="M150" s="5"/>
      <c r="N150" s="5"/>
      <c r="O150" s="6"/>
    </row>
    <row r="151" spans="1:15" ht="15.75" customHeight="1" x14ac:dyDescent="0.25">
      <c r="A151" s="428"/>
      <c r="B151" s="378" t="s">
        <v>228</v>
      </c>
      <c r="C151" s="12"/>
      <c r="D151" s="67">
        <v>1300</v>
      </c>
      <c r="E151" s="67"/>
      <c r="F151" s="67">
        <f t="shared" si="7"/>
        <v>1300</v>
      </c>
      <c r="G151" s="95" t="s">
        <v>41</v>
      </c>
      <c r="H151" s="12"/>
      <c r="I151" s="12" t="s">
        <v>217</v>
      </c>
      <c r="J151" s="5"/>
      <c r="K151" s="5"/>
      <c r="L151" s="5"/>
      <c r="M151" s="5"/>
      <c r="N151" s="5"/>
      <c r="O151" s="6"/>
    </row>
    <row r="152" spans="1:15" ht="15.75" customHeight="1" x14ac:dyDescent="0.25">
      <c r="A152" s="428"/>
      <c r="B152" s="378" t="s">
        <v>229</v>
      </c>
      <c r="C152" s="12"/>
      <c r="D152" s="67">
        <v>2200</v>
      </c>
      <c r="E152" s="67"/>
      <c r="F152" s="67">
        <f t="shared" si="7"/>
        <v>2200</v>
      </c>
      <c r="G152" s="95" t="s">
        <v>41</v>
      </c>
      <c r="H152" s="12"/>
      <c r="I152" s="12" t="s">
        <v>217</v>
      </c>
      <c r="J152" s="5"/>
      <c r="K152" s="5"/>
      <c r="L152" s="5"/>
      <c r="M152" s="5"/>
      <c r="N152" s="5"/>
      <c r="O152" s="6"/>
    </row>
    <row r="153" spans="1:15" ht="15.75" customHeight="1" x14ac:dyDescent="0.25">
      <c r="A153" s="428"/>
      <c r="B153" s="378" t="s">
        <v>223</v>
      </c>
      <c r="C153" s="12"/>
      <c r="D153" s="67">
        <v>2500</v>
      </c>
      <c r="E153" s="67"/>
      <c r="F153" s="67">
        <f t="shared" si="7"/>
        <v>2500</v>
      </c>
      <c r="G153" s="95" t="s">
        <v>41</v>
      </c>
      <c r="H153" s="12"/>
      <c r="I153" s="12" t="s">
        <v>217</v>
      </c>
      <c r="J153" s="5"/>
      <c r="K153" s="5"/>
      <c r="L153" s="5"/>
      <c r="M153" s="5"/>
      <c r="N153" s="5"/>
      <c r="O153" s="6"/>
    </row>
    <row r="154" spans="1:15" ht="15.75" customHeight="1" x14ac:dyDescent="0.25">
      <c r="A154" s="428"/>
      <c r="B154" s="378" t="s">
        <v>230</v>
      </c>
      <c r="C154" s="12"/>
      <c r="D154" s="67">
        <v>1100</v>
      </c>
      <c r="E154" s="67"/>
      <c r="F154" s="67">
        <f t="shared" si="7"/>
        <v>1100</v>
      </c>
      <c r="G154" s="95" t="s">
        <v>26</v>
      </c>
      <c r="H154" s="12"/>
      <c r="I154" s="12" t="s">
        <v>217</v>
      </c>
      <c r="J154" s="5"/>
      <c r="K154" s="5"/>
      <c r="L154" s="5"/>
      <c r="M154" s="5"/>
      <c r="N154" s="5"/>
      <c r="O154" s="6"/>
    </row>
    <row r="155" spans="1:15" ht="15.75" customHeight="1" x14ac:dyDescent="0.25">
      <c r="A155" s="428"/>
      <c r="B155" s="378" t="s">
        <v>225</v>
      </c>
      <c r="C155" s="12"/>
      <c r="D155" s="67">
        <v>1100</v>
      </c>
      <c r="E155" s="67"/>
      <c r="F155" s="67">
        <f t="shared" si="7"/>
        <v>1100</v>
      </c>
      <c r="G155" s="95" t="s">
        <v>41</v>
      </c>
      <c r="H155" s="12"/>
      <c r="I155" s="12" t="s">
        <v>217</v>
      </c>
      <c r="J155" s="5"/>
      <c r="K155" s="5"/>
      <c r="L155" s="5"/>
      <c r="M155" s="5"/>
      <c r="N155" s="5"/>
      <c r="O155" s="6"/>
    </row>
    <row r="156" spans="1:15" ht="25.15" customHeight="1" x14ac:dyDescent="0.25">
      <c r="A156" s="428"/>
      <c r="B156" s="378" t="s">
        <v>219</v>
      </c>
      <c r="C156" s="12"/>
      <c r="D156" s="67">
        <v>1100</v>
      </c>
      <c r="E156" s="67"/>
      <c r="F156" s="67">
        <f t="shared" si="7"/>
        <v>1100</v>
      </c>
      <c r="G156" s="95" t="s">
        <v>41</v>
      </c>
      <c r="H156" s="12"/>
      <c r="I156" s="12" t="s">
        <v>217</v>
      </c>
      <c r="J156" s="5"/>
      <c r="K156" s="5"/>
      <c r="L156" s="5"/>
      <c r="M156" s="5"/>
      <c r="N156" s="5"/>
      <c r="O156" s="6"/>
    </row>
    <row r="157" spans="1:15" ht="15.75" customHeight="1" x14ac:dyDescent="0.25">
      <c r="A157" s="428"/>
      <c r="B157" s="378" t="s">
        <v>231</v>
      </c>
      <c r="C157" s="12"/>
      <c r="D157" s="67">
        <v>800</v>
      </c>
      <c r="E157" s="67"/>
      <c r="F157" s="67">
        <f t="shared" si="7"/>
        <v>800</v>
      </c>
      <c r="G157" s="95" t="s">
        <v>41</v>
      </c>
      <c r="H157" s="12"/>
      <c r="I157" s="12" t="s">
        <v>217</v>
      </c>
      <c r="J157" s="5"/>
      <c r="K157" s="5"/>
      <c r="L157" s="5"/>
      <c r="M157" s="5"/>
      <c r="N157" s="5"/>
      <c r="O157" s="6"/>
    </row>
    <row r="158" spans="1:15" s="96" customFormat="1" ht="15.75" customHeight="1" x14ac:dyDescent="0.25">
      <c r="A158" s="428" t="s">
        <v>667</v>
      </c>
      <c r="B158" s="12" t="s">
        <v>244</v>
      </c>
      <c r="C158" s="12"/>
      <c r="D158" s="67"/>
      <c r="E158" s="67"/>
      <c r="F158" s="67"/>
      <c r="G158" s="95"/>
      <c r="H158" s="12"/>
      <c r="I158" s="12"/>
      <c r="J158" s="5"/>
      <c r="K158" s="5"/>
      <c r="L158" s="5"/>
      <c r="M158" s="5"/>
      <c r="N158" s="5"/>
      <c r="O158" s="114"/>
    </row>
    <row r="159" spans="1:15" s="5" customFormat="1" ht="16.5" customHeight="1" x14ac:dyDescent="0.25">
      <c r="A159" s="428"/>
      <c r="B159" s="378" t="s">
        <v>221</v>
      </c>
      <c r="C159" s="12"/>
      <c r="D159" s="67">
        <v>1800</v>
      </c>
      <c r="E159" s="67"/>
      <c r="F159" s="67">
        <f t="shared" ref="F159:F166" si="8">D159</f>
        <v>1800</v>
      </c>
      <c r="G159" s="95" t="s">
        <v>26</v>
      </c>
      <c r="H159" s="12"/>
      <c r="I159" s="12" t="s">
        <v>217</v>
      </c>
    </row>
    <row r="160" spans="1:15" s="5" customFormat="1" ht="16.5" customHeight="1" x14ac:dyDescent="0.25">
      <c r="A160" s="428"/>
      <c r="B160" s="378" t="s">
        <v>228</v>
      </c>
      <c r="C160" s="12"/>
      <c r="D160" s="67">
        <v>1300</v>
      </c>
      <c r="E160" s="67"/>
      <c r="F160" s="67">
        <f t="shared" si="8"/>
        <v>1300</v>
      </c>
      <c r="G160" s="95" t="s">
        <v>26</v>
      </c>
      <c r="H160" s="12"/>
      <c r="I160" s="12" t="s">
        <v>217</v>
      </c>
    </row>
    <row r="161" spans="1:9" s="5" customFormat="1" ht="16.5" customHeight="1" x14ac:dyDescent="0.25">
      <c r="A161" s="428"/>
      <c r="B161" s="378" t="s">
        <v>229</v>
      </c>
      <c r="C161" s="12"/>
      <c r="D161" s="67">
        <v>2200</v>
      </c>
      <c r="E161" s="67"/>
      <c r="F161" s="67">
        <f t="shared" si="8"/>
        <v>2200</v>
      </c>
      <c r="G161" s="95" t="s">
        <v>41</v>
      </c>
      <c r="H161" s="12"/>
      <c r="I161" s="12" t="s">
        <v>217</v>
      </c>
    </row>
    <row r="162" spans="1:9" s="5" customFormat="1" ht="16.5" customHeight="1" x14ac:dyDescent="0.25">
      <c r="A162" s="428"/>
      <c r="B162" s="378" t="s">
        <v>223</v>
      </c>
      <c r="C162" s="12"/>
      <c r="D162" s="67">
        <v>2500</v>
      </c>
      <c r="E162" s="67"/>
      <c r="F162" s="67">
        <f t="shared" si="8"/>
        <v>2500</v>
      </c>
      <c r="G162" s="95" t="s">
        <v>41</v>
      </c>
      <c r="H162" s="12"/>
      <c r="I162" s="12" t="s">
        <v>217</v>
      </c>
    </row>
    <row r="163" spans="1:9" s="5" customFormat="1" ht="16.5" customHeight="1" x14ac:dyDescent="0.25">
      <c r="A163" s="428"/>
      <c r="B163" s="378" t="s">
        <v>230</v>
      </c>
      <c r="C163" s="12"/>
      <c r="D163" s="67">
        <v>1100</v>
      </c>
      <c r="E163" s="67"/>
      <c r="F163" s="67">
        <f t="shared" si="8"/>
        <v>1100</v>
      </c>
      <c r="G163" s="95" t="s">
        <v>26</v>
      </c>
      <c r="H163" s="12"/>
      <c r="I163" s="12" t="s">
        <v>217</v>
      </c>
    </row>
    <row r="164" spans="1:9" s="5" customFormat="1" ht="16.5" customHeight="1" x14ac:dyDescent="0.25">
      <c r="A164" s="428"/>
      <c r="B164" s="378" t="s">
        <v>225</v>
      </c>
      <c r="C164" s="12"/>
      <c r="D164" s="67">
        <v>1100</v>
      </c>
      <c r="E164" s="67"/>
      <c r="F164" s="67">
        <f t="shared" si="8"/>
        <v>1100</v>
      </c>
      <c r="G164" s="95" t="s">
        <v>41</v>
      </c>
      <c r="H164" s="12"/>
      <c r="I164" s="12" t="s">
        <v>217</v>
      </c>
    </row>
    <row r="165" spans="1:9" s="5" customFormat="1" ht="21" customHeight="1" x14ac:dyDescent="0.25">
      <c r="A165" s="428"/>
      <c r="B165" s="378" t="s">
        <v>219</v>
      </c>
      <c r="C165" s="12"/>
      <c r="D165" s="67">
        <v>1100</v>
      </c>
      <c r="E165" s="67"/>
      <c r="F165" s="67">
        <f t="shared" si="8"/>
        <v>1100</v>
      </c>
      <c r="G165" s="95" t="s">
        <v>41</v>
      </c>
      <c r="H165" s="12"/>
      <c r="I165" s="12" t="s">
        <v>217</v>
      </c>
    </row>
    <row r="166" spans="1:9" s="5" customFormat="1" ht="16.5" customHeight="1" x14ac:dyDescent="0.25">
      <c r="A166" s="428"/>
      <c r="B166" s="378" t="s">
        <v>231</v>
      </c>
      <c r="C166" s="12"/>
      <c r="D166" s="67">
        <v>800</v>
      </c>
      <c r="E166" s="67"/>
      <c r="F166" s="67">
        <f t="shared" si="8"/>
        <v>800</v>
      </c>
      <c r="G166" s="95" t="s">
        <v>41</v>
      </c>
      <c r="H166" s="12"/>
      <c r="I166" s="12" t="s">
        <v>217</v>
      </c>
    </row>
    <row r="167" spans="1:9" s="5" customFormat="1" ht="16.5" customHeight="1" x14ac:dyDescent="0.25">
      <c r="A167" s="428" t="s">
        <v>668</v>
      </c>
      <c r="B167" s="12" t="s">
        <v>245</v>
      </c>
      <c r="C167" s="12"/>
      <c r="D167" s="67"/>
      <c r="E167" s="67"/>
      <c r="F167" s="67"/>
      <c r="G167" s="95"/>
      <c r="H167" s="12"/>
      <c r="I167" s="12"/>
    </row>
    <row r="168" spans="1:9" s="5" customFormat="1" ht="16.5" customHeight="1" x14ac:dyDescent="0.25">
      <c r="A168" s="428"/>
      <c r="B168" s="378" t="s">
        <v>221</v>
      </c>
      <c r="C168" s="12"/>
      <c r="D168" s="67">
        <v>1800</v>
      </c>
      <c r="E168" s="67"/>
      <c r="F168" s="67">
        <f t="shared" si="7"/>
        <v>1800</v>
      </c>
      <c r="G168" s="95" t="s">
        <v>26</v>
      </c>
      <c r="H168" s="12"/>
      <c r="I168" s="12" t="s">
        <v>217</v>
      </c>
    </row>
    <row r="169" spans="1:9" s="5" customFormat="1" ht="16.5" customHeight="1" x14ac:dyDescent="0.25">
      <c r="A169" s="428"/>
      <c r="B169" s="378" t="s">
        <v>228</v>
      </c>
      <c r="C169" s="12"/>
      <c r="D169" s="67">
        <v>1300</v>
      </c>
      <c r="E169" s="67"/>
      <c r="F169" s="67">
        <f t="shared" si="7"/>
        <v>1300</v>
      </c>
      <c r="G169" s="95" t="s">
        <v>41</v>
      </c>
      <c r="H169" s="12"/>
      <c r="I169" s="12" t="s">
        <v>217</v>
      </c>
    </row>
    <row r="170" spans="1:9" s="5" customFormat="1" ht="16.5" customHeight="1" x14ac:dyDescent="0.25">
      <c r="A170" s="428"/>
      <c r="B170" s="378" t="s">
        <v>229</v>
      </c>
      <c r="C170" s="12"/>
      <c r="D170" s="67">
        <v>2200</v>
      </c>
      <c r="E170" s="67"/>
      <c r="F170" s="67">
        <f t="shared" si="7"/>
        <v>2200</v>
      </c>
      <c r="G170" s="95" t="s">
        <v>41</v>
      </c>
      <c r="H170" s="12"/>
      <c r="I170" s="12" t="s">
        <v>217</v>
      </c>
    </row>
    <row r="171" spans="1:9" s="5" customFormat="1" ht="16.5" customHeight="1" x14ac:dyDescent="0.25">
      <c r="A171" s="428"/>
      <c r="B171" s="378" t="s">
        <v>223</v>
      </c>
      <c r="C171" s="12"/>
      <c r="D171" s="67">
        <v>2500</v>
      </c>
      <c r="E171" s="67"/>
      <c r="F171" s="67">
        <f t="shared" si="7"/>
        <v>2500</v>
      </c>
      <c r="G171" s="95" t="s">
        <v>41</v>
      </c>
      <c r="H171" s="12"/>
      <c r="I171" s="12" t="s">
        <v>217</v>
      </c>
    </row>
    <row r="172" spans="1:9" s="5" customFormat="1" ht="16.5" customHeight="1" x14ac:dyDescent="0.25">
      <c r="A172" s="428"/>
      <c r="B172" s="378" t="s">
        <v>230</v>
      </c>
      <c r="C172" s="12"/>
      <c r="D172" s="67">
        <v>1100</v>
      </c>
      <c r="E172" s="67"/>
      <c r="F172" s="67">
        <f t="shared" si="7"/>
        <v>1100</v>
      </c>
      <c r="G172" s="95" t="s">
        <v>26</v>
      </c>
      <c r="H172" s="12"/>
      <c r="I172" s="12" t="s">
        <v>217</v>
      </c>
    </row>
    <row r="173" spans="1:9" s="5" customFormat="1" ht="16.5" customHeight="1" x14ac:dyDescent="0.25">
      <c r="A173" s="428"/>
      <c r="B173" s="378" t="s">
        <v>225</v>
      </c>
      <c r="C173" s="12"/>
      <c r="D173" s="67">
        <v>1100</v>
      </c>
      <c r="E173" s="67"/>
      <c r="F173" s="67">
        <f t="shared" si="7"/>
        <v>1100</v>
      </c>
      <c r="G173" s="95" t="s">
        <v>41</v>
      </c>
      <c r="H173" s="12"/>
      <c r="I173" s="12" t="s">
        <v>217</v>
      </c>
    </row>
    <row r="174" spans="1:9" s="5" customFormat="1" ht="24.75" customHeight="1" x14ac:dyDescent="0.25">
      <c r="A174" s="428"/>
      <c r="B174" s="378" t="s">
        <v>219</v>
      </c>
      <c r="C174" s="12"/>
      <c r="D174" s="67">
        <v>1100</v>
      </c>
      <c r="E174" s="67"/>
      <c r="F174" s="67">
        <f t="shared" si="7"/>
        <v>1100</v>
      </c>
      <c r="G174" s="95" t="s">
        <v>41</v>
      </c>
      <c r="H174" s="12"/>
      <c r="I174" s="12" t="s">
        <v>217</v>
      </c>
    </row>
    <row r="175" spans="1:9" s="5" customFormat="1" ht="16.5" customHeight="1" x14ac:dyDescent="0.25">
      <c r="A175" s="428"/>
      <c r="B175" s="378" t="s">
        <v>231</v>
      </c>
      <c r="C175" s="12"/>
      <c r="D175" s="67">
        <v>800</v>
      </c>
      <c r="E175" s="67"/>
      <c r="F175" s="67">
        <f t="shared" si="7"/>
        <v>800</v>
      </c>
      <c r="G175" s="95" t="s">
        <v>41</v>
      </c>
      <c r="H175" s="12"/>
      <c r="I175" s="12" t="s">
        <v>217</v>
      </c>
    </row>
    <row r="176" spans="1:9" s="5" customFormat="1" ht="16.5" customHeight="1" x14ac:dyDescent="0.25">
      <c r="A176" s="428"/>
      <c r="B176" s="379" t="s">
        <v>246</v>
      </c>
      <c r="C176" s="12"/>
      <c r="D176" s="73">
        <f>SUM(D10:D175)</f>
        <v>237800</v>
      </c>
      <c r="E176" s="67"/>
      <c r="F176" s="73">
        <f>SUM(F10:F175)</f>
        <v>237800</v>
      </c>
      <c r="G176" s="95"/>
      <c r="H176" s="12"/>
      <c r="I176" s="12"/>
    </row>
    <row r="177" spans="1:8" s="5" customFormat="1" x14ac:dyDescent="0.25">
      <c r="A177" s="4"/>
      <c r="C177" s="14"/>
      <c r="D177" s="14"/>
      <c r="E177" s="14"/>
      <c r="F177" s="14"/>
      <c r="G177" s="14"/>
      <c r="H177" s="14"/>
    </row>
    <row r="178" spans="1:8" s="5" customFormat="1" x14ac:dyDescent="0.25">
      <c r="A178" s="4"/>
      <c r="C178" s="14"/>
      <c r="D178" s="14"/>
      <c r="E178" s="14"/>
      <c r="F178" s="14"/>
      <c r="G178" s="14"/>
      <c r="H178" s="14"/>
    </row>
    <row r="179" spans="1:8" s="5" customFormat="1" x14ac:dyDescent="0.25">
      <c r="A179" s="4"/>
      <c r="C179" s="14"/>
      <c r="D179" s="14"/>
      <c r="E179" s="14"/>
      <c r="F179" s="14"/>
      <c r="G179" s="14"/>
      <c r="H179" s="14"/>
    </row>
    <row r="180" spans="1:8" s="5" customFormat="1" x14ac:dyDescent="0.25">
      <c r="A180" s="4"/>
      <c r="C180" s="14"/>
      <c r="D180" s="14"/>
      <c r="E180" s="14"/>
      <c r="F180" s="14"/>
      <c r="G180" s="14"/>
      <c r="H180" s="14"/>
    </row>
    <row r="181" spans="1:8" s="5" customFormat="1" x14ac:dyDescent="0.25">
      <c r="A181" s="4"/>
      <c r="C181" s="14"/>
      <c r="D181" s="14"/>
      <c r="E181" s="14"/>
      <c r="F181" s="14"/>
      <c r="G181" s="14"/>
      <c r="H181" s="14"/>
    </row>
    <row r="182" spans="1:8" s="5" customFormat="1" x14ac:dyDescent="0.25">
      <c r="A182" s="4"/>
      <c r="C182" s="14"/>
      <c r="D182" s="14"/>
      <c r="E182" s="14"/>
      <c r="F182" s="14"/>
      <c r="G182" s="14"/>
      <c r="H182" s="14"/>
    </row>
    <row r="183" spans="1:8" s="5" customFormat="1" x14ac:dyDescent="0.25">
      <c r="A183" s="4"/>
      <c r="C183" s="14"/>
      <c r="D183" s="14"/>
      <c r="E183" s="14"/>
      <c r="F183" s="14"/>
      <c r="G183" s="14"/>
      <c r="H183" s="14"/>
    </row>
    <row r="184" spans="1:8" s="5" customFormat="1" x14ac:dyDescent="0.25">
      <c r="A184" s="4"/>
      <c r="C184" s="14"/>
      <c r="D184" s="14"/>
      <c r="E184" s="14"/>
      <c r="F184" s="14"/>
      <c r="G184" s="14"/>
      <c r="H184" s="14"/>
    </row>
    <row r="185" spans="1:8" s="5" customFormat="1" x14ac:dyDescent="0.25">
      <c r="A185" s="4"/>
      <c r="C185" s="14"/>
      <c r="D185" s="14"/>
      <c r="E185" s="14"/>
      <c r="F185" s="14"/>
      <c r="G185" s="14"/>
      <c r="H185" s="14"/>
    </row>
    <row r="186" spans="1:8" s="5" customFormat="1" x14ac:dyDescent="0.25">
      <c r="A186" s="4"/>
      <c r="C186" s="14"/>
      <c r="D186" s="14"/>
      <c r="E186" s="14"/>
      <c r="F186" s="14"/>
      <c r="G186" s="14"/>
      <c r="H186" s="14"/>
    </row>
    <row r="187" spans="1:8" s="5" customFormat="1" x14ac:dyDescent="0.25">
      <c r="A187" s="4"/>
      <c r="C187" s="14"/>
      <c r="D187" s="14"/>
      <c r="E187" s="14"/>
      <c r="F187" s="14"/>
      <c r="G187" s="14"/>
      <c r="H187" s="14"/>
    </row>
    <row r="188" spans="1:8" s="5" customFormat="1" x14ac:dyDescent="0.25">
      <c r="A188" s="4"/>
      <c r="C188" s="14"/>
      <c r="D188" s="14"/>
      <c r="E188" s="14"/>
      <c r="F188" s="14"/>
      <c r="G188" s="14"/>
      <c r="H188" s="14"/>
    </row>
    <row r="189" spans="1:8" s="5" customFormat="1" x14ac:dyDescent="0.25">
      <c r="A189" s="4"/>
      <c r="C189" s="14"/>
      <c r="D189" s="14"/>
      <c r="E189" s="14"/>
      <c r="F189" s="14"/>
      <c r="G189" s="14"/>
      <c r="H189" s="14"/>
    </row>
    <row r="190" spans="1:8" s="5" customFormat="1" x14ac:dyDescent="0.25">
      <c r="A190" s="4"/>
      <c r="C190" s="14"/>
      <c r="D190" s="14"/>
      <c r="E190" s="14"/>
      <c r="F190" s="14"/>
      <c r="G190" s="14"/>
      <c r="H190" s="14"/>
    </row>
    <row r="191" spans="1:8" s="5" customFormat="1" x14ac:dyDescent="0.25">
      <c r="A191" s="4"/>
      <c r="C191" s="14"/>
      <c r="D191" s="14"/>
      <c r="E191" s="14"/>
      <c r="F191" s="14"/>
      <c r="G191" s="14"/>
      <c r="H191" s="14"/>
    </row>
    <row r="192" spans="1:8" s="5" customFormat="1" x14ac:dyDescent="0.25">
      <c r="A192" s="4"/>
      <c r="C192" s="14"/>
      <c r="D192" s="14"/>
      <c r="E192" s="14"/>
      <c r="F192" s="14"/>
      <c r="G192" s="14"/>
      <c r="H192" s="14"/>
    </row>
    <row r="193" spans="1:8" s="5" customFormat="1" x14ac:dyDescent="0.25">
      <c r="A193" s="4"/>
      <c r="C193" s="14"/>
      <c r="D193" s="14"/>
      <c r="E193" s="14"/>
      <c r="F193" s="14"/>
      <c r="G193" s="14"/>
      <c r="H193" s="14"/>
    </row>
    <row r="194" spans="1:8" s="5" customFormat="1" x14ac:dyDescent="0.25">
      <c r="A194" s="4"/>
      <c r="C194" s="14"/>
      <c r="D194" s="14"/>
      <c r="E194" s="14"/>
      <c r="F194" s="14"/>
      <c r="G194" s="14"/>
      <c r="H194" s="14"/>
    </row>
    <row r="195" spans="1:8" s="5" customFormat="1" x14ac:dyDescent="0.25">
      <c r="A195" s="4"/>
      <c r="C195" s="14"/>
      <c r="D195" s="14"/>
      <c r="E195" s="14"/>
      <c r="F195" s="14"/>
      <c r="G195" s="14"/>
      <c r="H195" s="14"/>
    </row>
    <row r="196" spans="1:8" s="5" customFormat="1" x14ac:dyDescent="0.25">
      <c r="A196" s="4"/>
      <c r="C196" s="14"/>
      <c r="D196" s="14"/>
      <c r="E196" s="14"/>
      <c r="F196" s="14"/>
      <c r="G196" s="14"/>
      <c r="H196" s="14"/>
    </row>
    <row r="197" spans="1:8" s="5" customFormat="1" x14ac:dyDescent="0.25">
      <c r="A197" s="4"/>
      <c r="C197" s="14"/>
      <c r="D197" s="14"/>
      <c r="E197" s="14"/>
      <c r="F197" s="14"/>
      <c r="G197" s="14"/>
      <c r="H197" s="14"/>
    </row>
    <row r="198" spans="1:8" s="5" customFormat="1" x14ac:dyDescent="0.25">
      <c r="A198" s="4"/>
      <c r="C198" s="14"/>
      <c r="D198" s="14"/>
      <c r="E198" s="14"/>
      <c r="F198" s="14"/>
      <c r="G198" s="14"/>
      <c r="H198" s="14"/>
    </row>
    <row r="199" spans="1:8" s="5" customFormat="1" x14ac:dyDescent="0.25">
      <c r="A199" s="4"/>
      <c r="C199" s="14"/>
      <c r="D199" s="14"/>
      <c r="E199" s="14"/>
      <c r="F199" s="14"/>
      <c r="G199" s="14"/>
      <c r="H199" s="14"/>
    </row>
    <row r="200" spans="1:8" s="5" customFormat="1" x14ac:dyDescent="0.25">
      <c r="A200" s="4"/>
      <c r="C200" s="14"/>
      <c r="D200" s="14"/>
      <c r="E200" s="14"/>
      <c r="F200" s="14"/>
      <c r="G200" s="14"/>
      <c r="H200" s="14"/>
    </row>
    <row r="201" spans="1:8" s="5" customFormat="1" x14ac:dyDescent="0.25">
      <c r="A201" s="4"/>
      <c r="C201" s="14"/>
      <c r="D201" s="14"/>
      <c r="E201" s="14"/>
      <c r="F201" s="14"/>
      <c r="G201" s="14"/>
      <c r="H201" s="14"/>
    </row>
    <row r="202" spans="1:8" s="5" customFormat="1" x14ac:dyDescent="0.25">
      <c r="A202" s="4"/>
      <c r="C202" s="14"/>
      <c r="D202" s="14"/>
      <c r="E202" s="14"/>
      <c r="F202" s="14"/>
      <c r="G202" s="14"/>
      <c r="H202" s="14"/>
    </row>
    <row r="203" spans="1:8" s="5" customFormat="1" x14ac:dyDescent="0.25">
      <c r="A203" s="4"/>
      <c r="C203" s="14"/>
      <c r="D203" s="14"/>
      <c r="E203" s="14"/>
      <c r="F203" s="14"/>
      <c r="G203" s="14"/>
      <c r="H203" s="14"/>
    </row>
    <row r="204" spans="1:8" s="5" customFormat="1" x14ac:dyDescent="0.25">
      <c r="A204" s="4"/>
      <c r="C204" s="14"/>
      <c r="D204" s="14"/>
      <c r="E204" s="14"/>
      <c r="F204" s="14"/>
      <c r="G204" s="14"/>
      <c r="H204" s="14"/>
    </row>
    <row r="205" spans="1:8" s="5" customFormat="1" x14ac:dyDescent="0.25">
      <c r="A205" s="4"/>
      <c r="C205" s="14"/>
      <c r="D205" s="14"/>
      <c r="E205" s="14"/>
      <c r="F205" s="14"/>
      <c r="G205" s="14"/>
      <c r="H205" s="14"/>
    </row>
    <row r="206" spans="1:8" s="5" customFormat="1" x14ac:dyDescent="0.25">
      <c r="A206" s="4"/>
      <c r="C206" s="14"/>
      <c r="D206" s="14"/>
      <c r="E206" s="14"/>
      <c r="F206" s="14"/>
      <c r="G206" s="14"/>
      <c r="H206" s="14"/>
    </row>
    <row r="207" spans="1:8" s="5" customFormat="1" x14ac:dyDescent="0.25">
      <c r="A207" s="4"/>
      <c r="C207" s="14"/>
      <c r="D207" s="14"/>
      <c r="E207" s="14"/>
      <c r="F207" s="14"/>
      <c r="G207" s="14"/>
      <c r="H207" s="14"/>
    </row>
    <row r="208" spans="1:8" s="5" customFormat="1" x14ac:dyDescent="0.25">
      <c r="A208" s="4"/>
      <c r="C208" s="14"/>
      <c r="D208" s="14"/>
      <c r="E208" s="14"/>
      <c r="F208" s="14"/>
      <c r="G208" s="14"/>
      <c r="H208" s="14"/>
    </row>
    <row r="209" spans="1:8" s="5" customFormat="1" x14ac:dyDescent="0.25">
      <c r="A209" s="4"/>
      <c r="C209" s="14"/>
      <c r="D209" s="14"/>
      <c r="E209" s="14"/>
      <c r="F209" s="14"/>
      <c r="G209" s="14"/>
      <c r="H209" s="14"/>
    </row>
    <row r="210" spans="1:8" s="5" customFormat="1" x14ac:dyDescent="0.25">
      <c r="A210" s="4"/>
      <c r="C210" s="14"/>
      <c r="D210" s="14"/>
      <c r="E210" s="14"/>
      <c r="F210" s="14"/>
      <c r="G210" s="14"/>
      <c r="H210" s="14"/>
    </row>
    <row r="211" spans="1:8" s="5" customFormat="1" x14ac:dyDescent="0.25">
      <c r="A211" s="4"/>
      <c r="C211" s="14"/>
      <c r="D211" s="14"/>
      <c r="E211" s="14"/>
      <c r="F211" s="14"/>
      <c r="G211" s="14"/>
      <c r="H211" s="14"/>
    </row>
    <row r="212" spans="1:8" s="5" customFormat="1" x14ac:dyDescent="0.25">
      <c r="A212" s="4"/>
      <c r="C212" s="14"/>
      <c r="D212" s="14"/>
      <c r="E212" s="14"/>
      <c r="F212" s="14"/>
      <c r="G212" s="14"/>
      <c r="H212" s="14"/>
    </row>
    <row r="213" spans="1:8" s="5" customFormat="1" x14ac:dyDescent="0.25">
      <c r="A213" s="4"/>
      <c r="C213" s="14"/>
      <c r="D213" s="14"/>
      <c r="E213" s="14"/>
      <c r="F213" s="14"/>
      <c r="G213" s="14"/>
      <c r="H213" s="14"/>
    </row>
    <row r="214" spans="1:8" s="5" customFormat="1" x14ac:dyDescent="0.25">
      <c r="A214" s="4"/>
      <c r="C214" s="14"/>
      <c r="D214" s="14"/>
      <c r="E214" s="14"/>
      <c r="F214" s="14"/>
      <c r="G214" s="14"/>
      <c r="H214" s="14"/>
    </row>
    <row r="215" spans="1:8" s="5" customFormat="1" x14ac:dyDescent="0.25">
      <c r="A215" s="4"/>
      <c r="C215" s="14"/>
      <c r="D215" s="14"/>
      <c r="E215" s="14"/>
      <c r="F215" s="14"/>
      <c r="G215" s="14"/>
      <c r="H215" s="14"/>
    </row>
    <row r="216" spans="1:8" s="5" customFormat="1" x14ac:dyDescent="0.25">
      <c r="A216" s="4"/>
      <c r="C216" s="14"/>
      <c r="D216" s="14"/>
      <c r="E216" s="14"/>
      <c r="F216" s="14"/>
      <c r="G216" s="14"/>
      <c r="H216" s="14"/>
    </row>
    <row r="217" spans="1:8" s="5" customFormat="1" x14ac:dyDescent="0.25">
      <c r="A217" s="4"/>
      <c r="C217" s="14"/>
      <c r="D217" s="14"/>
      <c r="E217" s="14"/>
      <c r="F217" s="14"/>
      <c r="G217" s="14"/>
      <c r="H217" s="14"/>
    </row>
    <row r="218" spans="1:8" s="5" customFormat="1" x14ac:dyDescent="0.25">
      <c r="A218" s="4"/>
      <c r="C218" s="14"/>
      <c r="D218" s="14"/>
      <c r="E218" s="14"/>
      <c r="F218" s="14"/>
      <c r="G218" s="14"/>
      <c r="H218" s="14"/>
    </row>
    <row r="219" spans="1:8" s="5" customFormat="1" x14ac:dyDescent="0.25">
      <c r="A219" s="4"/>
      <c r="C219" s="14"/>
      <c r="D219" s="14"/>
      <c r="E219" s="14"/>
      <c r="F219" s="14"/>
      <c r="G219" s="14"/>
      <c r="H219" s="14"/>
    </row>
    <row r="220" spans="1:8" s="5" customFormat="1" x14ac:dyDescent="0.25">
      <c r="A220" s="4"/>
      <c r="C220" s="14"/>
      <c r="D220" s="14"/>
      <c r="E220" s="14"/>
      <c r="F220" s="14"/>
      <c r="G220" s="14"/>
      <c r="H220" s="14"/>
    </row>
    <row r="221" spans="1:8" s="5" customFormat="1" x14ac:dyDescent="0.25">
      <c r="A221" s="4"/>
      <c r="C221" s="14"/>
      <c r="D221" s="14"/>
      <c r="E221" s="14"/>
      <c r="F221" s="14"/>
      <c r="G221" s="14"/>
      <c r="H221" s="14"/>
    </row>
    <row r="222" spans="1:8" s="5" customFormat="1" x14ac:dyDescent="0.25">
      <c r="A222" s="4"/>
      <c r="C222" s="14"/>
      <c r="D222" s="14"/>
      <c r="E222" s="14"/>
      <c r="F222" s="14"/>
      <c r="G222" s="14"/>
      <c r="H222" s="14"/>
    </row>
    <row r="223" spans="1:8" s="5" customFormat="1" x14ac:dyDescent="0.25">
      <c r="A223" s="4"/>
      <c r="C223" s="14"/>
      <c r="D223" s="14"/>
      <c r="E223" s="14"/>
      <c r="F223" s="14"/>
      <c r="G223" s="14"/>
      <c r="H223" s="14"/>
    </row>
    <row r="224" spans="1:8" s="5" customFormat="1" x14ac:dyDescent="0.25">
      <c r="A224" s="4"/>
      <c r="C224" s="14"/>
      <c r="D224" s="14"/>
      <c r="E224" s="14"/>
      <c r="F224" s="14"/>
      <c r="G224" s="14"/>
      <c r="H224" s="14"/>
    </row>
    <row r="225" spans="1:8" s="5" customFormat="1" x14ac:dyDescent="0.25">
      <c r="A225" s="4"/>
      <c r="C225" s="14"/>
      <c r="D225" s="14"/>
      <c r="E225" s="14"/>
      <c r="F225" s="14"/>
      <c r="G225" s="14"/>
      <c r="H225" s="14"/>
    </row>
    <row r="226" spans="1:8" s="5" customFormat="1" x14ac:dyDescent="0.25">
      <c r="A226" s="4"/>
      <c r="C226" s="14"/>
      <c r="D226" s="14"/>
      <c r="E226" s="14"/>
      <c r="F226" s="14"/>
      <c r="G226" s="14"/>
      <c r="H226" s="14"/>
    </row>
    <row r="227" spans="1:8" s="5" customFormat="1" x14ac:dyDescent="0.25">
      <c r="A227" s="4"/>
      <c r="C227" s="14"/>
      <c r="D227" s="14"/>
      <c r="E227" s="14"/>
      <c r="F227" s="14"/>
      <c r="G227" s="14"/>
      <c r="H227" s="14"/>
    </row>
    <row r="228" spans="1:8" s="5" customFormat="1" x14ac:dyDescent="0.25">
      <c r="A228" s="4"/>
      <c r="C228" s="14"/>
      <c r="D228" s="14"/>
      <c r="E228" s="14"/>
      <c r="F228" s="14"/>
      <c r="G228" s="14"/>
      <c r="H228" s="14"/>
    </row>
    <row r="229" spans="1:8" s="5" customFormat="1" x14ac:dyDescent="0.25">
      <c r="A229" s="4"/>
      <c r="C229" s="14"/>
      <c r="D229" s="14"/>
      <c r="E229" s="14"/>
      <c r="F229" s="14"/>
      <c r="G229" s="14"/>
      <c r="H229" s="14"/>
    </row>
    <row r="230" spans="1:8" s="5" customFormat="1" x14ac:dyDescent="0.25">
      <c r="A230" s="4"/>
      <c r="C230" s="14"/>
      <c r="D230" s="14"/>
      <c r="E230" s="14"/>
      <c r="F230" s="14"/>
      <c r="G230" s="14"/>
      <c r="H230" s="14"/>
    </row>
    <row r="231" spans="1:8" s="5" customFormat="1" x14ac:dyDescent="0.25">
      <c r="A231" s="4"/>
      <c r="C231" s="14"/>
      <c r="D231" s="14"/>
      <c r="E231" s="14"/>
      <c r="F231" s="14"/>
      <c r="G231" s="14"/>
      <c r="H231" s="14"/>
    </row>
    <row r="232" spans="1:8" s="5" customFormat="1" x14ac:dyDescent="0.25">
      <c r="A232" s="4"/>
      <c r="C232" s="14"/>
      <c r="D232" s="14"/>
      <c r="E232" s="14"/>
      <c r="F232" s="14"/>
      <c r="G232" s="14"/>
      <c r="H232" s="14"/>
    </row>
    <row r="233" spans="1:8" s="5" customFormat="1" x14ac:dyDescent="0.25">
      <c r="A233" s="4"/>
      <c r="C233" s="14"/>
      <c r="D233" s="14"/>
      <c r="E233" s="14"/>
      <c r="F233" s="14"/>
      <c r="G233" s="14"/>
      <c r="H233" s="14"/>
    </row>
    <row r="234" spans="1:8" s="5" customFormat="1" x14ac:dyDescent="0.25">
      <c r="A234" s="4"/>
      <c r="C234" s="14"/>
      <c r="D234" s="14"/>
      <c r="E234" s="14"/>
      <c r="F234" s="14"/>
      <c r="G234" s="14"/>
      <c r="H234" s="14"/>
    </row>
    <row r="235" spans="1:8" s="5" customFormat="1" x14ac:dyDescent="0.25">
      <c r="A235" s="4"/>
      <c r="C235" s="14"/>
      <c r="D235" s="14"/>
      <c r="E235" s="14"/>
      <c r="F235" s="14"/>
      <c r="G235" s="14"/>
      <c r="H235" s="14"/>
    </row>
    <row r="236" spans="1:8" s="5" customFormat="1" x14ac:dyDescent="0.25">
      <c r="A236" s="4"/>
      <c r="C236" s="14"/>
      <c r="D236" s="14"/>
      <c r="E236" s="14"/>
      <c r="F236" s="14"/>
      <c r="G236" s="14"/>
      <c r="H236" s="14"/>
    </row>
    <row r="237" spans="1:8" s="5" customFormat="1" x14ac:dyDescent="0.25">
      <c r="A237" s="4"/>
      <c r="C237" s="14"/>
      <c r="D237" s="14"/>
      <c r="E237" s="14"/>
      <c r="F237" s="14"/>
      <c r="G237" s="14"/>
      <c r="H237" s="14"/>
    </row>
    <row r="238" spans="1:8" s="5" customFormat="1" x14ac:dyDescent="0.25">
      <c r="A238" s="4"/>
      <c r="C238" s="14"/>
      <c r="D238" s="14"/>
      <c r="E238" s="14"/>
      <c r="F238" s="14"/>
      <c r="G238" s="14"/>
      <c r="H238" s="14"/>
    </row>
    <row r="239" spans="1:8" s="97" customFormat="1" x14ac:dyDescent="0.25">
      <c r="A239" s="89"/>
      <c r="C239" s="98"/>
      <c r="D239" s="98"/>
      <c r="E239" s="98"/>
      <c r="F239" s="98"/>
      <c r="G239" s="98"/>
      <c r="H239" s="98"/>
    </row>
  </sheetData>
  <mergeCells count="8">
    <mergeCell ref="B1:H1"/>
    <mergeCell ref="B2:H2"/>
    <mergeCell ref="B3:H3"/>
    <mergeCell ref="A5:A6"/>
    <mergeCell ref="B5:B6"/>
    <mergeCell ref="C5:F5"/>
    <mergeCell ref="G5:G6"/>
    <mergeCell ref="H5:H6"/>
  </mergeCells>
  <pageMargins left="0.23622047244094491" right="0.15748031496062992" top="0.15748031496062992" bottom="0.15748031496062992" header="0.15748031496062992" footer="0.15748031496062992"/>
  <pageSetup paperSize="9" scale="8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7"/>
  <sheetViews>
    <sheetView topLeftCell="A256" workbookViewId="0">
      <selection activeCell="N1" sqref="N1:O1048576"/>
    </sheetView>
  </sheetViews>
  <sheetFormatPr defaultColWidth="9.1796875" defaultRowHeight="11.5" x14ac:dyDescent="0.25"/>
  <cols>
    <col min="1" max="1" width="5.54296875" style="92" customWidth="1"/>
    <col min="2" max="2" width="57.1796875" style="7" customWidth="1"/>
    <col min="3" max="3" width="10.54296875" style="13" customWidth="1"/>
    <col min="4" max="4" width="14.1796875" style="13" customWidth="1"/>
    <col min="5" max="5" width="10.1796875" style="13" customWidth="1"/>
    <col min="6" max="6" width="11.7265625" style="13" customWidth="1"/>
    <col min="7" max="7" width="14.54296875" style="13" customWidth="1"/>
    <col min="8" max="8" width="16.7265625" style="13" customWidth="1"/>
    <col min="9" max="9" width="12.08984375" style="7" customWidth="1"/>
    <col min="10" max="10" width="11.7265625" style="7" customWidth="1"/>
    <col min="11" max="11" width="9.453125" style="7" customWidth="1"/>
    <col min="12" max="12" width="10.81640625" style="7" customWidth="1"/>
    <col min="13" max="13" width="8.6328125" style="7" customWidth="1"/>
    <col min="14" max="253" width="9.1796875" style="5"/>
    <col min="254" max="254" width="5.54296875" style="5" customWidth="1"/>
    <col min="255" max="255" width="57.1796875" style="5" customWidth="1"/>
    <col min="256" max="256" width="10.54296875" style="5" customWidth="1"/>
    <col min="257" max="257" width="14.1796875" style="5" customWidth="1"/>
    <col min="258" max="258" width="10.1796875" style="5" customWidth="1"/>
    <col min="259" max="259" width="10.453125" style="5" customWidth="1"/>
    <col min="260" max="260" width="14.54296875" style="5" customWidth="1"/>
    <col min="261" max="261" width="9.7265625" style="5" customWidth="1"/>
    <col min="262" max="262" width="29.453125" style="5" customWidth="1"/>
    <col min="263" max="263" width="0.1796875" style="5" customWidth="1"/>
    <col min="264" max="268" width="0" style="5" hidden="1" customWidth="1"/>
    <col min="269" max="509" width="9.1796875" style="5"/>
    <col min="510" max="510" width="5.54296875" style="5" customWidth="1"/>
    <col min="511" max="511" width="57.1796875" style="5" customWidth="1"/>
    <col min="512" max="512" width="10.54296875" style="5" customWidth="1"/>
    <col min="513" max="513" width="14.1796875" style="5" customWidth="1"/>
    <col min="514" max="514" width="10.1796875" style="5" customWidth="1"/>
    <col min="515" max="515" width="10.453125" style="5" customWidth="1"/>
    <col min="516" max="516" width="14.54296875" style="5" customWidth="1"/>
    <col min="517" max="517" width="9.7265625" style="5" customWidth="1"/>
    <col min="518" max="518" width="29.453125" style="5" customWidth="1"/>
    <col min="519" max="519" width="0.1796875" style="5" customWidth="1"/>
    <col min="520" max="524" width="0" style="5" hidden="1" customWidth="1"/>
    <col min="525" max="765" width="9.1796875" style="5"/>
    <col min="766" max="766" width="5.54296875" style="5" customWidth="1"/>
    <col min="767" max="767" width="57.1796875" style="5" customWidth="1"/>
    <col min="768" max="768" width="10.54296875" style="5" customWidth="1"/>
    <col min="769" max="769" width="14.1796875" style="5" customWidth="1"/>
    <col min="770" max="770" width="10.1796875" style="5" customWidth="1"/>
    <col min="771" max="771" width="10.453125" style="5" customWidth="1"/>
    <col min="772" max="772" width="14.54296875" style="5" customWidth="1"/>
    <col min="773" max="773" width="9.7265625" style="5" customWidth="1"/>
    <col min="774" max="774" width="29.453125" style="5" customWidth="1"/>
    <col min="775" max="775" width="0.1796875" style="5" customWidth="1"/>
    <col min="776" max="780" width="0" style="5" hidden="1" customWidth="1"/>
    <col min="781" max="1021" width="9.1796875" style="5"/>
    <col min="1022" max="1022" width="5.54296875" style="5" customWidth="1"/>
    <col min="1023" max="1023" width="57.1796875" style="5" customWidth="1"/>
    <col min="1024" max="1024" width="10.54296875" style="5" customWidth="1"/>
    <col min="1025" max="1025" width="14.1796875" style="5" customWidth="1"/>
    <col min="1026" max="1026" width="10.1796875" style="5" customWidth="1"/>
    <col min="1027" max="1027" width="10.453125" style="5" customWidth="1"/>
    <col min="1028" max="1028" width="14.54296875" style="5" customWidth="1"/>
    <col min="1029" max="1029" width="9.7265625" style="5" customWidth="1"/>
    <col min="1030" max="1030" width="29.453125" style="5" customWidth="1"/>
    <col min="1031" max="1031" width="0.1796875" style="5" customWidth="1"/>
    <col min="1032" max="1036" width="0" style="5" hidden="1" customWidth="1"/>
    <col min="1037" max="1277" width="9.1796875" style="5"/>
    <col min="1278" max="1278" width="5.54296875" style="5" customWidth="1"/>
    <col min="1279" max="1279" width="57.1796875" style="5" customWidth="1"/>
    <col min="1280" max="1280" width="10.54296875" style="5" customWidth="1"/>
    <col min="1281" max="1281" width="14.1796875" style="5" customWidth="1"/>
    <col min="1282" max="1282" width="10.1796875" style="5" customWidth="1"/>
    <col min="1283" max="1283" width="10.453125" style="5" customWidth="1"/>
    <col min="1284" max="1284" width="14.54296875" style="5" customWidth="1"/>
    <col min="1285" max="1285" width="9.7265625" style="5" customWidth="1"/>
    <col min="1286" max="1286" width="29.453125" style="5" customWidth="1"/>
    <col min="1287" max="1287" width="0.1796875" style="5" customWidth="1"/>
    <col min="1288" max="1292" width="0" style="5" hidden="1" customWidth="1"/>
    <col min="1293" max="1533" width="9.1796875" style="5"/>
    <col min="1534" max="1534" width="5.54296875" style="5" customWidth="1"/>
    <col min="1535" max="1535" width="57.1796875" style="5" customWidth="1"/>
    <col min="1536" max="1536" width="10.54296875" style="5" customWidth="1"/>
    <col min="1537" max="1537" width="14.1796875" style="5" customWidth="1"/>
    <col min="1538" max="1538" width="10.1796875" style="5" customWidth="1"/>
    <col min="1539" max="1539" width="10.453125" style="5" customWidth="1"/>
    <col min="1540" max="1540" width="14.54296875" style="5" customWidth="1"/>
    <col min="1541" max="1541" width="9.7265625" style="5" customWidth="1"/>
    <col min="1542" max="1542" width="29.453125" style="5" customWidth="1"/>
    <col min="1543" max="1543" width="0.1796875" style="5" customWidth="1"/>
    <col min="1544" max="1548" width="0" style="5" hidden="1" customWidth="1"/>
    <col min="1549" max="1789" width="9.1796875" style="5"/>
    <col min="1790" max="1790" width="5.54296875" style="5" customWidth="1"/>
    <col min="1791" max="1791" width="57.1796875" style="5" customWidth="1"/>
    <col min="1792" max="1792" width="10.54296875" style="5" customWidth="1"/>
    <col min="1793" max="1793" width="14.1796875" style="5" customWidth="1"/>
    <col min="1794" max="1794" width="10.1796875" style="5" customWidth="1"/>
    <col min="1795" max="1795" width="10.453125" style="5" customWidth="1"/>
    <col min="1796" max="1796" width="14.54296875" style="5" customWidth="1"/>
    <col min="1797" max="1797" width="9.7265625" style="5" customWidth="1"/>
    <col min="1798" max="1798" width="29.453125" style="5" customWidth="1"/>
    <col min="1799" max="1799" width="0.1796875" style="5" customWidth="1"/>
    <col min="1800" max="1804" width="0" style="5" hidden="1" customWidth="1"/>
    <col min="1805" max="2045" width="9.1796875" style="5"/>
    <col min="2046" max="2046" width="5.54296875" style="5" customWidth="1"/>
    <col min="2047" max="2047" width="57.1796875" style="5" customWidth="1"/>
    <col min="2048" max="2048" width="10.54296875" style="5" customWidth="1"/>
    <col min="2049" max="2049" width="14.1796875" style="5" customWidth="1"/>
    <col min="2050" max="2050" width="10.1796875" style="5" customWidth="1"/>
    <col min="2051" max="2051" width="10.453125" style="5" customWidth="1"/>
    <col min="2052" max="2052" width="14.54296875" style="5" customWidth="1"/>
    <col min="2053" max="2053" width="9.7265625" style="5" customWidth="1"/>
    <col min="2054" max="2054" width="29.453125" style="5" customWidth="1"/>
    <col min="2055" max="2055" width="0.1796875" style="5" customWidth="1"/>
    <col min="2056" max="2060" width="0" style="5" hidden="1" customWidth="1"/>
    <col min="2061" max="2301" width="9.1796875" style="5"/>
    <col min="2302" max="2302" width="5.54296875" style="5" customWidth="1"/>
    <col min="2303" max="2303" width="57.1796875" style="5" customWidth="1"/>
    <col min="2304" max="2304" width="10.54296875" style="5" customWidth="1"/>
    <col min="2305" max="2305" width="14.1796875" style="5" customWidth="1"/>
    <col min="2306" max="2306" width="10.1796875" style="5" customWidth="1"/>
    <col min="2307" max="2307" width="10.453125" style="5" customWidth="1"/>
    <col min="2308" max="2308" width="14.54296875" style="5" customWidth="1"/>
    <col min="2309" max="2309" width="9.7265625" style="5" customWidth="1"/>
    <col min="2310" max="2310" width="29.453125" style="5" customWidth="1"/>
    <col min="2311" max="2311" width="0.1796875" style="5" customWidth="1"/>
    <col min="2312" max="2316" width="0" style="5" hidden="1" customWidth="1"/>
    <col min="2317" max="2557" width="9.1796875" style="5"/>
    <col min="2558" max="2558" width="5.54296875" style="5" customWidth="1"/>
    <col min="2559" max="2559" width="57.1796875" style="5" customWidth="1"/>
    <col min="2560" max="2560" width="10.54296875" style="5" customWidth="1"/>
    <col min="2561" max="2561" width="14.1796875" style="5" customWidth="1"/>
    <col min="2562" max="2562" width="10.1796875" style="5" customWidth="1"/>
    <col min="2563" max="2563" width="10.453125" style="5" customWidth="1"/>
    <col min="2564" max="2564" width="14.54296875" style="5" customWidth="1"/>
    <col min="2565" max="2565" width="9.7265625" style="5" customWidth="1"/>
    <col min="2566" max="2566" width="29.453125" style="5" customWidth="1"/>
    <col min="2567" max="2567" width="0.1796875" style="5" customWidth="1"/>
    <col min="2568" max="2572" width="0" style="5" hidden="1" customWidth="1"/>
    <col min="2573" max="2813" width="9.1796875" style="5"/>
    <col min="2814" max="2814" width="5.54296875" style="5" customWidth="1"/>
    <col min="2815" max="2815" width="57.1796875" style="5" customWidth="1"/>
    <col min="2816" max="2816" width="10.54296875" style="5" customWidth="1"/>
    <col min="2817" max="2817" width="14.1796875" style="5" customWidth="1"/>
    <col min="2818" max="2818" width="10.1796875" style="5" customWidth="1"/>
    <col min="2819" max="2819" width="10.453125" style="5" customWidth="1"/>
    <col min="2820" max="2820" width="14.54296875" style="5" customWidth="1"/>
    <col min="2821" max="2821" width="9.7265625" style="5" customWidth="1"/>
    <col min="2822" max="2822" width="29.453125" style="5" customWidth="1"/>
    <col min="2823" max="2823" width="0.1796875" style="5" customWidth="1"/>
    <col min="2824" max="2828" width="0" style="5" hidden="1" customWidth="1"/>
    <col min="2829" max="3069" width="9.1796875" style="5"/>
    <col min="3070" max="3070" width="5.54296875" style="5" customWidth="1"/>
    <col min="3071" max="3071" width="57.1796875" style="5" customWidth="1"/>
    <col min="3072" max="3072" width="10.54296875" style="5" customWidth="1"/>
    <col min="3073" max="3073" width="14.1796875" style="5" customWidth="1"/>
    <col min="3074" max="3074" width="10.1796875" style="5" customWidth="1"/>
    <col min="3075" max="3075" width="10.453125" style="5" customWidth="1"/>
    <col min="3076" max="3076" width="14.54296875" style="5" customWidth="1"/>
    <col min="3077" max="3077" width="9.7265625" style="5" customWidth="1"/>
    <col min="3078" max="3078" width="29.453125" style="5" customWidth="1"/>
    <col min="3079" max="3079" width="0.1796875" style="5" customWidth="1"/>
    <col min="3080" max="3084" width="0" style="5" hidden="1" customWidth="1"/>
    <col min="3085" max="3325" width="9.1796875" style="5"/>
    <col min="3326" max="3326" width="5.54296875" style="5" customWidth="1"/>
    <col min="3327" max="3327" width="57.1796875" style="5" customWidth="1"/>
    <col min="3328" max="3328" width="10.54296875" style="5" customWidth="1"/>
    <col min="3329" max="3329" width="14.1796875" style="5" customWidth="1"/>
    <col min="3330" max="3330" width="10.1796875" style="5" customWidth="1"/>
    <col min="3331" max="3331" width="10.453125" style="5" customWidth="1"/>
    <col min="3332" max="3332" width="14.54296875" style="5" customWidth="1"/>
    <col min="3333" max="3333" width="9.7265625" style="5" customWidth="1"/>
    <col min="3334" max="3334" width="29.453125" style="5" customWidth="1"/>
    <col min="3335" max="3335" width="0.1796875" style="5" customWidth="1"/>
    <col min="3336" max="3340" width="0" style="5" hidden="1" customWidth="1"/>
    <col min="3341" max="3581" width="9.1796875" style="5"/>
    <col min="3582" max="3582" width="5.54296875" style="5" customWidth="1"/>
    <col min="3583" max="3583" width="57.1796875" style="5" customWidth="1"/>
    <col min="3584" max="3584" width="10.54296875" style="5" customWidth="1"/>
    <col min="3585" max="3585" width="14.1796875" style="5" customWidth="1"/>
    <col min="3586" max="3586" width="10.1796875" style="5" customWidth="1"/>
    <col min="3587" max="3587" width="10.453125" style="5" customWidth="1"/>
    <col min="3588" max="3588" width="14.54296875" style="5" customWidth="1"/>
    <col min="3589" max="3589" width="9.7265625" style="5" customWidth="1"/>
    <col min="3590" max="3590" width="29.453125" style="5" customWidth="1"/>
    <col min="3591" max="3591" width="0.1796875" style="5" customWidth="1"/>
    <col min="3592" max="3596" width="0" style="5" hidden="1" customWidth="1"/>
    <col min="3597" max="3837" width="9.1796875" style="5"/>
    <col min="3838" max="3838" width="5.54296875" style="5" customWidth="1"/>
    <col min="3839" max="3839" width="57.1796875" style="5" customWidth="1"/>
    <col min="3840" max="3840" width="10.54296875" style="5" customWidth="1"/>
    <col min="3841" max="3841" width="14.1796875" style="5" customWidth="1"/>
    <col min="3842" max="3842" width="10.1796875" style="5" customWidth="1"/>
    <col min="3843" max="3843" width="10.453125" style="5" customWidth="1"/>
    <col min="3844" max="3844" width="14.54296875" style="5" customWidth="1"/>
    <col min="3845" max="3845" width="9.7265625" style="5" customWidth="1"/>
    <col min="3846" max="3846" width="29.453125" style="5" customWidth="1"/>
    <col min="3847" max="3847" width="0.1796875" style="5" customWidth="1"/>
    <col min="3848" max="3852" width="0" style="5" hidden="1" customWidth="1"/>
    <col min="3853" max="4093" width="9.1796875" style="5"/>
    <col min="4094" max="4094" width="5.54296875" style="5" customWidth="1"/>
    <col min="4095" max="4095" width="57.1796875" style="5" customWidth="1"/>
    <col min="4096" max="4096" width="10.54296875" style="5" customWidth="1"/>
    <col min="4097" max="4097" width="14.1796875" style="5" customWidth="1"/>
    <col min="4098" max="4098" width="10.1796875" style="5" customWidth="1"/>
    <col min="4099" max="4099" width="10.453125" style="5" customWidth="1"/>
    <col min="4100" max="4100" width="14.54296875" style="5" customWidth="1"/>
    <col min="4101" max="4101" width="9.7265625" style="5" customWidth="1"/>
    <col min="4102" max="4102" width="29.453125" style="5" customWidth="1"/>
    <col min="4103" max="4103" width="0.1796875" style="5" customWidth="1"/>
    <col min="4104" max="4108" width="0" style="5" hidden="1" customWidth="1"/>
    <col min="4109" max="4349" width="9.1796875" style="5"/>
    <col min="4350" max="4350" width="5.54296875" style="5" customWidth="1"/>
    <col min="4351" max="4351" width="57.1796875" style="5" customWidth="1"/>
    <col min="4352" max="4352" width="10.54296875" style="5" customWidth="1"/>
    <col min="4353" max="4353" width="14.1796875" style="5" customWidth="1"/>
    <col min="4354" max="4354" width="10.1796875" style="5" customWidth="1"/>
    <col min="4355" max="4355" width="10.453125" style="5" customWidth="1"/>
    <col min="4356" max="4356" width="14.54296875" style="5" customWidth="1"/>
    <col min="4357" max="4357" width="9.7265625" style="5" customWidth="1"/>
    <col min="4358" max="4358" width="29.453125" style="5" customWidth="1"/>
    <col min="4359" max="4359" width="0.1796875" style="5" customWidth="1"/>
    <col min="4360" max="4364" width="0" style="5" hidden="1" customWidth="1"/>
    <col min="4365" max="4605" width="9.1796875" style="5"/>
    <col min="4606" max="4606" width="5.54296875" style="5" customWidth="1"/>
    <col min="4607" max="4607" width="57.1796875" style="5" customWidth="1"/>
    <col min="4608" max="4608" width="10.54296875" style="5" customWidth="1"/>
    <col min="4609" max="4609" width="14.1796875" style="5" customWidth="1"/>
    <col min="4610" max="4610" width="10.1796875" style="5" customWidth="1"/>
    <col min="4611" max="4611" width="10.453125" style="5" customWidth="1"/>
    <col min="4612" max="4612" width="14.54296875" style="5" customWidth="1"/>
    <col min="4613" max="4613" width="9.7265625" style="5" customWidth="1"/>
    <col min="4614" max="4614" width="29.453125" style="5" customWidth="1"/>
    <col min="4615" max="4615" width="0.1796875" style="5" customWidth="1"/>
    <col min="4616" max="4620" width="0" style="5" hidden="1" customWidth="1"/>
    <col min="4621" max="4861" width="9.1796875" style="5"/>
    <col min="4862" max="4862" width="5.54296875" style="5" customWidth="1"/>
    <col min="4863" max="4863" width="57.1796875" style="5" customWidth="1"/>
    <col min="4864" max="4864" width="10.54296875" style="5" customWidth="1"/>
    <col min="4865" max="4865" width="14.1796875" style="5" customWidth="1"/>
    <col min="4866" max="4866" width="10.1796875" style="5" customWidth="1"/>
    <col min="4867" max="4867" width="10.453125" style="5" customWidth="1"/>
    <col min="4868" max="4868" width="14.54296875" style="5" customWidth="1"/>
    <col min="4869" max="4869" width="9.7265625" style="5" customWidth="1"/>
    <col min="4870" max="4870" width="29.453125" style="5" customWidth="1"/>
    <col min="4871" max="4871" width="0.1796875" style="5" customWidth="1"/>
    <col min="4872" max="4876" width="0" style="5" hidden="1" customWidth="1"/>
    <col min="4877" max="5117" width="9.1796875" style="5"/>
    <col min="5118" max="5118" width="5.54296875" style="5" customWidth="1"/>
    <col min="5119" max="5119" width="57.1796875" style="5" customWidth="1"/>
    <col min="5120" max="5120" width="10.54296875" style="5" customWidth="1"/>
    <col min="5121" max="5121" width="14.1796875" style="5" customWidth="1"/>
    <col min="5122" max="5122" width="10.1796875" style="5" customWidth="1"/>
    <col min="5123" max="5123" width="10.453125" style="5" customWidth="1"/>
    <col min="5124" max="5124" width="14.54296875" style="5" customWidth="1"/>
    <col min="5125" max="5125" width="9.7265625" style="5" customWidth="1"/>
    <col min="5126" max="5126" width="29.453125" style="5" customWidth="1"/>
    <col min="5127" max="5127" width="0.1796875" style="5" customWidth="1"/>
    <col min="5128" max="5132" width="0" style="5" hidden="1" customWidth="1"/>
    <col min="5133" max="5373" width="9.1796875" style="5"/>
    <col min="5374" max="5374" width="5.54296875" style="5" customWidth="1"/>
    <col min="5375" max="5375" width="57.1796875" style="5" customWidth="1"/>
    <col min="5376" max="5376" width="10.54296875" style="5" customWidth="1"/>
    <col min="5377" max="5377" width="14.1796875" style="5" customWidth="1"/>
    <col min="5378" max="5378" width="10.1796875" style="5" customWidth="1"/>
    <col min="5379" max="5379" width="10.453125" style="5" customWidth="1"/>
    <col min="5380" max="5380" width="14.54296875" style="5" customWidth="1"/>
    <col min="5381" max="5381" width="9.7265625" style="5" customWidth="1"/>
    <col min="5382" max="5382" width="29.453125" style="5" customWidth="1"/>
    <col min="5383" max="5383" width="0.1796875" style="5" customWidth="1"/>
    <col min="5384" max="5388" width="0" style="5" hidden="1" customWidth="1"/>
    <col min="5389" max="5629" width="9.1796875" style="5"/>
    <col min="5630" max="5630" width="5.54296875" style="5" customWidth="1"/>
    <col min="5631" max="5631" width="57.1796875" style="5" customWidth="1"/>
    <col min="5632" max="5632" width="10.54296875" style="5" customWidth="1"/>
    <col min="5633" max="5633" width="14.1796875" style="5" customWidth="1"/>
    <col min="5634" max="5634" width="10.1796875" style="5" customWidth="1"/>
    <col min="5635" max="5635" width="10.453125" style="5" customWidth="1"/>
    <col min="5636" max="5636" width="14.54296875" style="5" customWidth="1"/>
    <col min="5637" max="5637" width="9.7265625" style="5" customWidth="1"/>
    <col min="5638" max="5638" width="29.453125" style="5" customWidth="1"/>
    <col min="5639" max="5639" width="0.1796875" style="5" customWidth="1"/>
    <col min="5640" max="5644" width="0" style="5" hidden="1" customWidth="1"/>
    <col min="5645" max="5885" width="9.1796875" style="5"/>
    <col min="5886" max="5886" width="5.54296875" style="5" customWidth="1"/>
    <col min="5887" max="5887" width="57.1796875" style="5" customWidth="1"/>
    <col min="5888" max="5888" width="10.54296875" style="5" customWidth="1"/>
    <col min="5889" max="5889" width="14.1796875" style="5" customWidth="1"/>
    <col min="5890" max="5890" width="10.1796875" style="5" customWidth="1"/>
    <col min="5891" max="5891" width="10.453125" style="5" customWidth="1"/>
    <col min="5892" max="5892" width="14.54296875" style="5" customWidth="1"/>
    <col min="5893" max="5893" width="9.7265625" style="5" customWidth="1"/>
    <col min="5894" max="5894" width="29.453125" style="5" customWidth="1"/>
    <col min="5895" max="5895" width="0.1796875" style="5" customWidth="1"/>
    <col min="5896" max="5900" width="0" style="5" hidden="1" customWidth="1"/>
    <col min="5901" max="6141" width="9.1796875" style="5"/>
    <col min="6142" max="6142" width="5.54296875" style="5" customWidth="1"/>
    <col min="6143" max="6143" width="57.1796875" style="5" customWidth="1"/>
    <col min="6144" max="6144" width="10.54296875" style="5" customWidth="1"/>
    <col min="6145" max="6145" width="14.1796875" style="5" customWidth="1"/>
    <col min="6146" max="6146" width="10.1796875" style="5" customWidth="1"/>
    <col min="6147" max="6147" width="10.453125" style="5" customWidth="1"/>
    <col min="6148" max="6148" width="14.54296875" style="5" customWidth="1"/>
    <col min="6149" max="6149" width="9.7265625" style="5" customWidth="1"/>
    <col min="6150" max="6150" width="29.453125" style="5" customWidth="1"/>
    <col min="6151" max="6151" width="0.1796875" style="5" customWidth="1"/>
    <col min="6152" max="6156" width="0" style="5" hidden="1" customWidth="1"/>
    <col min="6157" max="6397" width="9.1796875" style="5"/>
    <col min="6398" max="6398" width="5.54296875" style="5" customWidth="1"/>
    <col min="6399" max="6399" width="57.1796875" style="5" customWidth="1"/>
    <col min="6400" max="6400" width="10.54296875" style="5" customWidth="1"/>
    <col min="6401" max="6401" width="14.1796875" style="5" customWidth="1"/>
    <col min="6402" max="6402" width="10.1796875" style="5" customWidth="1"/>
    <col min="6403" max="6403" width="10.453125" style="5" customWidth="1"/>
    <col min="6404" max="6404" width="14.54296875" style="5" customWidth="1"/>
    <col min="6405" max="6405" width="9.7265625" style="5" customWidth="1"/>
    <col min="6406" max="6406" width="29.453125" style="5" customWidth="1"/>
    <col min="6407" max="6407" width="0.1796875" style="5" customWidth="1"/>
    <col min="6408" max="6412" width="0" style="5" hidden="1" customWidth="1"/>
    <col min="6413" max="6653" width="9.1796875" style="5"/>
    <col min="6654" max="6654" width="5.54296875" style="5" customWidth="1"/>
    <col min="6655" max="6655" width="57.1796875" style="5" customWidth="1"/>
    <col min="6656" max="6656" width="10.54296875" style="5" customWidth="1"/>
    <col min="6657" max="6657" width="14.1796875" style="5" customWidth="1"/>
    <col min="6658" max="6658" width="10.1796875" style="5" customWidth="1"/>
    <col min="6659" max="6659" width="10.453125" style="5" customWidth="1"/>
    <col min="6660" max="6660" width="14.54296875" style="5" customWidth="1"/>
    <col min="6661" max="6661" width="9.7265625" style="5" customWidth="1"/>
    <col min="6662" max="6662" width="29.453125" style="5" customWidth="1"/>
    <col min="6663" max="6663" width="0.1796875" style="5" customWidth="1"/>
    <col min="6664" max="6668" width="0" style="5" hidden="1" customWidth="1"/>
    <col min="6669" max="6909" width="9.1796875" style="5"/>
    <col min="6910" max="6910" width="5.54296875" style="5" customWidth="1"/>
    <col min="6911" max="6911" width="57.1796875" style="5" customWidth="1"/>
    <col min="6912" max="6912" width="10.54296875" style="5" customWidth="1"/>
    <col min="6913" max="6913" width="14.1796875" style="5" customWidth="1"/>
    <col min="6914" max="6914" width="10.1796875" style="5" customWidth="1"/>
    <col min="6915" max="6915" width="10.453125" style="5" customWidth="1"/>
    <col min="6916" max="6916" width="14.54296875" style="5" customWidth="1"/>
    <col min="6917" max="6917" width="9.7265625" style="5" customWidth="1"/>
    <col min="6918" max="6918" width="29.453125" style="5" customWidth="1"/>
    <col min="6919" max="6919" width="0.1796875" style="5" customWidth="1"/>
    <col min="6920" max="6924" width="0" style="5" hidden="1" customWidth="1"/>
    <col min="6925" max="7165" width="9.1796875" style="5"/>
    <col min="7166" max="7166" width="5.54296875" style="5" customWidth="1"/>
    <col min="7167" max="7167" width="57.1796875" style="5" customWidth="1"/>
    <col min="7168" max="7168" width="10.54296875" style="5" customWidth="1"/>
    <col min="7169" max="7169" width="14.1796875" style="5" customWidth="1"/>
    <col min="7170" max="7170" width="10.1796875" style="5" customWidth="1"/>
    <col min="7171" max="7171" width="10.453125" style="5" customWidth="1"/>
    <col min="7172" max="7172" width="14.54296875" style="5" customWidth="1"/>
    <col min="7173" max="7173" width="9.7265625" style="5" customWidth="1"/>
    <col min="7174" max="7174" width="29.453125" style="5" customWidth="1"/>
    <col min="7175" max="7175" width="0.1796875" style="5" customWidth="1"/>
    <col min="7176" max="7180" width="0" style="5" hidden="1" customWidth="1"/>
    <col min="7181" max="7421" width="9.1796875" style="5"/>
    <col min="7422" max="7422" width="5.54296875" style="5" customWidth="1"/>
    <col min="7423" max="7423" width="57.1796875" style="5" customWidth="1"/>
    <col min="7424" max="7424" width="10.54296875" style="5" customWidth="1"/>
    <col min="7425" max="7425" width="14.1796875" style="5" customWidth="1"/>
    <col min="7426" max="7426" width="10.1796875" style="5" customWidth="1"/>
    <col min="7427" max="7427" width="10.453125" style="5" customWidth="1"/>
    <col min="7428" max="7428" width="14.54296875" style="5" customWidth="1"/>
    <col min="7429" max="7429" width="9.7265625" style="5" customWidth="1"/>
    <col min="7430" max="7430" width="29.453125" style="5" customWidth="1"/>
    <col min="7431" max="7431" width="0.1796875" style="5" customWidth="1"/>
    <col min="7432" max="7436" width="0" style="5" hidden="1" customWidth="1"/>
    <col min="7437" max="7677" width="9.1796875" style="5"/>
    <col min="7678" max="7678" width="5.54296875" style="5" customWidth="1"/>
    <col min="7679" max="7679" width="57.1796875" style="5" customWidth="1"/>
    <col min="7680" max="7680" width="10.54296875" style="5" customWidth="1"/>
    <col min="7681" max="7681" width="14.1796875" style="5" customWidth="1"/>
    <col min="7682" max="7682" width="10.1796875" style="5" customWidth="1"/>
    <col min="7683" max="7683" width="10.453125" style="5" customWidth="1"/>
    <col min="7684" max="7684" width="14.54296875" style="5" customWidth="1"/>
    <col min="7685" max="7685" width="9.7265625" style="5" customWidth="1"/>
    <col min="7686" max="7686" width="29.453125" style="5" customWidth="1"/>
    <col min="7687" max="7687" width="0.1796875" style="5" customWidth="1"/>
    <col min="7688" max="7692" width="0" style="5" hidden="1" customWidth="1"/>
    <col min="7693" max="7933" width="9.1796875" style="5"/>
    <col min="7934" max="7934" width="5.54296875" style="5" customWidth="1"/>
    <col min="7935" max="7935" width="57.1796875" style="5" customWidth="1"/>
    <col min="7936" max="7936" width="10.54296875" style="5" customWidth="1"/>
    <col min="7937" max="7937" width="14.1796875" style="5" customWidth="1"/>
    <col min="7938" max="7938" width="10.1796875" style="5" customWidth="1"/>
    <col min="7939" max="7939" width="10.453125" style="5" customWidth="1"/>
    <col min="7940" max="7940" width="14.54296875" style="5" customWidth="1"/>
    <col min="7941" max="7941" width="9.7265625" style="5" customWidth="1"/>
    <col min="7942" max="7942" width="29.453125" style="5" customWidth="1"/>
    <col min="7943" max="7943" width="0.1796875" style="5" customWidth="1"/>
    <col min="7944" max="7948" width="0" style="5" hidden="1" customWidth="1"/>
    <col min="7949" max="8189" width="9.1796875" style="5"/>
    <col min="8190" max="8190" width="5.54296875" style="5" customWidth="1"/>
    <col min="8191" max="8191" width="57.1796875" style="5" customWidth="1"/>
    <col min="8192" max="8192" width="10.54296875" style="5" customWidth="1"/>
    <col min="8193" max="8193" width="14.1796875" style="5" customWidth="1"/>
    <col min="8194" max="8194" width="10.1796875" style="5" customWidth="1"/>
    <col min="8195" max="8195" width="10.453125" style="5" customWidth="1"/>
    <col min="8196" max="8196" width="14.54296875" style="5" customWidth="1"/>
    <col min="8197" max="8197" width="9.7265625" style="5" customWidth="1"/>
    <col min="8198" max="8198" width="29.453125" style="5" customWidth="1"/>
    <col min="8199" max="8199" width="0.1796875" style="5" customWidth="1"/>
    <col min="8200" max="8204" width="0" style="5" hidden="1" customWidth="1"/>
    <col min="8205" max="8445" width="9.1796875" style="5"/>
    <col min="8446" max="8446" width="5.54296875" style="5" customWidth="1"/>
    <col min="8447" max="8447" width="57.1796875" style="5" customWidth="1"/>
    <col min="8448" max="8448" width="10.54296875" style="5" customWidth="1"/>
    <col min="8449" max="8449" width="14.1796875" style="5" customWidth="1"/>
    <col min="8450" max="8450" width="10.1796875" style="5" customWidth="1"/>
    <col min="8451" max="8451" width="10.453125" style="5" customWidth="1"/>
    <col min="8452" max="8452" width="14.54296875" style="5" customWidth="1"/>
    <col min="8453" max="8453" width="9.7265625" style="5" customWidth="1"/>
    <col min="8454" max="8454" width="29.453125" style="5" customWidth="1"/>
    <col min="8455" max="8455" width="0.1796875" style="5" customWidth="1"/>
    <col min="8456" max="8460" width="0" style="5" hidden="1" customWidth="1"/>
    <col min="8461" max="8701" width="9.1796875" style="5"/>
    <col min="8702" max="8702" width="5.54296875" style="5" customWidth="1"/>
    <col min="8703" max="8703" width="57.1796875" style="5" customWidth="1"/>
    <col min="8704" max="8704" width="10.54296875" style="5" customWidth="1"/>
    <col min="8705" max="8705" width="14.1796875" style="5" customWidth="1"/>
    <col min="8706" max="8706" width="10.1796875" style="5" customWidth="1"/>
    <col min="8707" max="8707" width="10.453125" style="5" customWidth="1"/>
    <col min="8708" max="8708" width="14.54296875" style="5" customWidth="1"/>
    <col min="8709" max="8709" width="9.7265625" style="5" customWidth="1"/>
    <col min="8710" max="8710" width="29.453125" style="5" customWidth="1"/>
    <col min="8711" max="8711" width="0.1796875" style="5" customWidth="1"/>
    <col min="8712" max="8716" width="0" style="5" hidden="1" customWidth="1"/>
    <col min="8717" max="8957" width="9.1796875" style="5"/>
    <col min="8958" max="8958" width="5.54296875" style="5" customWidth="1"/>
    <col min="8959" max="8959" width="57.1796875" style="5" customWidth="1"/>
    <col min="8960" max="8960" width="10.54296875" style="5" customWidth="1"/>
    <col min="8961" max="8961" width="14.1796875" style="5" customWidth="1"/>
    <col min="8962" max="8962" width="10.1796875" style="5" customWidth="1"/>
    <col min="8963" max="8963" width="10.453125" style="5" customWidth="1"/>
    <col min="8964" max="8964" width="14.54296875" style="5" customWidth="1"/>
    <col min="8965" max="8965" width="9.7265625" style="5" customWidth="1"/>
    <col min="8966" max="8966" width="29.453125" style="5" customWidth="1"/>
    <col min="8967" max="8967" width="0.1796875" style="5" customWidth="1"/>
    <col min="8968" max="8972" width="0" style="5" hidden="1" customWidth="1"/>
    <col min="8973" max="9213" width="9.1796875" style="5"/>
    <col min="9214" max="9214" width="5.54296875" style="5" customWidth="1"/>
    <col min="9215" max="9215" width="57.1796875" style="5" customWidth="1"/>
    <col min="9216" max="9216" width="10.54296875" style="5" customWidth="1"/>
    <col min="9217" max="9217" width="14.1796875" style="5" customWidth="1"/>
    <col min="9218" max="9218" width="10.1796875" style="5" customWidth="1"/>
    <col min="9219" max="9219" width="10.453125" style="5" customWidth="1"/>
    <col min="9220" max="9220" width="14.54296875" style="5" customWidth="1"/>
    <col min="9221" max="9221" width="9.7265625" style="5" customWidth="1"/>
    <col min="9222" max="9222" width="29.453125" style="5" customWidth="1"/>
    <col min="9223" max="9223" width="0.1796875" style="5" customWidth="1"/>
    <col min="9224" max="9228" width="0" style="5" hidden="1" customWidth="1"/>
    <col min="9229" max="9469" width="9.1796875" style="5"/>
    <col min="9470" max="9470" width="5.54296875" style="5" customWidth="1"/>
    <col min="9471" max="9471" width="57.1796875" style="5" customWidth="1"/>
    <col min="9472" max="9472" width="10.54296875" style="5" customWidth="1"/>
    <col min="9473" max="9473" width="14.1796875" style="5" customWidth="1"/>
    <col min="9474" max="9474" width="10.1796875" style="5" customWidth="1"/>
    <col min="9475" max="9475" width="10.453125" style="5" customWidth="1"/>
    <col min="9476" max="9476" width="14.54296875" style="5" customWidth="1"/>
    <col min="9477" max="9477" width="9.7265625" style="5" customWidth="1"/>
    <col min="9478" max="9478" width="29.453125" style="5" customWidth="1"/>
    <col min="9479" max="9479" width="0.1796875" style="5" customWidth="1"/>
    <col min="9480" max="9484" width="0" style="5" hidden="1" customWidth="1"/>
    <col min="9485" max="9725" width="9.1796875" style="5"/>
    <col min="9726" max="9726" width="5.54296875" style="5" customWidth="1"/>
    <col min="9727" max="9727" width="57.1796875" style="5" customWidth="1"/>
    <col min="9728" max="9728" width="10.54296875" style="5" customWidth="1"/>
    <col min="9729" max="9729" width="14.1796875" style="5" customWidth="1"/>
    <col min="9730" max="9730" width="10.1796875" style="5" customWidth="1"/>
    <col min="9731" max="9731" width="10.453125" style="5" customWidth="1"/>
    <col min="9732" max="9732" width="14.54296875" style="5" customWidth="1"/>
    <col min="9733" max="9733" width="9.7265625" style="5" customWidth="1"/>
    <col min="9734" max="9734" width="29.453125" style="5" customWidth="1"/>
    <col min="9735" max="9735" width="0.1796875" style="5" customWidth="1"/>
    <col min="9736" max="9740" width="0" style="5" hidden="1" customWidth="1"/>
    <col min="9741" max="9981" width="9.1796875" style="5"/>
    <col min="9982" max="9982" width="5.54296875" style="5" customWidth="1"/>
    <col min="9983" max="9983" width="57.1796875" style="5" customWidth="1"/>
    <col min="9984" max="9984" width="10.54296875" style="5" customWidth="1"/>
    <col min="9985" max="9985" width="14.1796875" style="5" customWidth="1"/>
    <col min="9986" max="9986" width="10.1796875" style="5" customWidth="1"/>
    <col min="9987" max="9987" width="10.453125" style="5" customWidth="1"/>
    <col min="9988" max="9988" width="14.54296875" style="5" customWidth="1"/>
    <col min="9989" max="9989" width="9.7265625" style="5" customWidth="1"/>
    <col min="9990" max="9990" width="29.453125" style="5" customWidth="1"/>
    <col min="9991" max="9991" width="0.1796875" style="5" customWidth="1"/>
    <col min="9992" max="9996" width="0" style="5" hidden="1" customWidth="1"/>
    <col min="9997" max="10237" width="9.1796875" style="5"/>
    <col min="10238" max="10238" width="5.54296875" style="5" customWidth="1"/>
    <col min="10239" max="10239" width="57.1796875" style="5" customWidth="1"/>
    <col min="10240" max="10240" width="10.54296875" style="5" customWidth="1"/>
    <col min="10241" max="10241" width="14.1796875" style="5" customWidth="1"/>
    <col min="10242" max="10242" width="10.1796875" style="5" customWidth="1"/>
    <col min="10243" max="10243" width="10.453125" style="5" customWidth="1"/>
    <col min="10244" max="10244" width="14.54296875" style="5" customWidth="1"/>
    <col min="10245" max="10245" width="9.7265625" style="5" customWidth="1"/>
    <col min="10246" max="10246" width="29.453125" style="5" customWidth="1"/>
    <col min="10247" max="10247" width="0.1796875" style="5" customWidth="1"/>
    <col min="10248" max="10252" width="0" style="5" hidden="1" customWidth="1"/>
    <col min="10253" max="10493" width="9.1796875" style="5"/>
    <col min="10494" max="10494" width="5.54296875" style="5" customWidth="1"/>
    <col min="10495" max="10495" width="57.1796875" style="5" customWidth="1"/>
    <col min="10496" max="10496" width="10.54296875" style="5" customWidth="1"/>
    <col min="10497" max="10497" width="14.1796875" style="5" customWidth="1"/>
    <col min="10498" max="10498" width="10.1796875" style="5" customWidth="1"/>
    <col min="10499" max="10499" width="10.453125" style="5" customWidth="1"/>
    <col min="10500" max="10500" width="14.54296875" style="5" customWidth="1"/>
    <col min="10501" max="10501" width="9.7265625" style="5" customWidth="1"/>
    <col min="10502" max="10502" width="29.453125" style="5" customWidth="1"/>
    <col min="10503" max="10503" width="0.1796875" style="5" customWidth="1"/>
    <col min="10504" max="10508" width="0" style="5" hidden="1" customWidth="1"/>
    <col min="10509" max="10749" width="9.1796875" style="5"/>
    <col min="10750" max="10750" width="5.54296875" style="5" customWidth="1"/>
    <col min="10751" max="10751" width="57.1796875" style="5" customWidth="1"/>
    <col min="10752" max="10752" width="10.54296875" style="5" customWidth="1"/>
    <col min="10753" max="10753" width="14.1796875" style="5" customWidth="1"/>
    <col min="10754" max="10754" width="10.1796875" style="5" customWidth="1"/>
    <col min="10755" max="10755" width="10.453125" style="5" customWidth="1"/>
    <col min="10756" max="10756" width="14.54296875" style="5" customWidth="1"/>
    <col min="10757" max="10757" width="9.7265625" style="5" customWidth="1"/>
    <col min="10758" max="10758" width="29.453125" style="5" customWidth="1"/>
    <col min="10759" max="10759" width="0.1796875" style="5" customWidth="1"/>
    <col min="10760" max="10764" width="0" style="5" hidden="1" customWidth="1"/>
    <col min="10765" max="11005" width="9.1796875" style="5"/>
    <col min="11006" max="11006" width="5.54296875" style="5" customWidth="1"/>
    <col min="11007" max="11007" width="57.1796875" style="5" customWidth="1"/>
    <col min="11008" max="11008" width="10.54296875" style="5" customWidth="1"/>
    <col min="11009" max="11009" width="14.1796875" style="5" customWidth="1"/>
    <col min="11010" max="11010" width="10.1796875" style="5" customWidth="1"/>
    <col min="11011" max="11011" width="10.453125" style="5" customWidth="1"/>
    <col min="11012" max="11012" width="14.54296875" style="5" customWidth="1"/>
    <col min="11013" max="11013" width="9.7265625" style="5" customWidth="1"/>
    <col min="11014" max="11014" width="29.453125" style="5" customWidth="1"/>
    <col min="11015" max="11015" width="0.1796875" style="5" customWidth="1"/>
    <col min="11016" max="11020" width="0" style="5" hidden="1" customWidth="1"/>
    <col min="11021" max="11261" width="9.1796875" style="5"/>
    <col min="11262" max="11262" width="5.54296875" style="5" customWidth="1"/>
    <col min="11263" max="11263" width="57.1796875" style="5" customWidth="1"/>
    <col min="11264" max="11264" width="10.54296875" style="5" customWidth="1"/>
    <col min="11265" max="11265" width="14.1796875" style="5" customWidth="1"/>
    <col min="11266" max="11266" width="10.1796875" style="5" customWidth="1"/>
    <col min="11267" max="11267" width="10.453125" style="5" customWidth="1"/>
    <col min="11268" max="11268" width="14.54296875" style="5" customWidth="1"/>
    <col min="11269" max="11269" width="9.7265625" style="5" customWidth="1"/>
    <col min="11270" max="11270" width="29.453125" style="5" customWidth="1"/>
    <col min="11271" max="11271" width="0.1796875" style="5" customWidth="1"/>
    <col min="11272" max="11276" width="0" style="5" hidden="1" customWidth="1"/>
    <col min="11277" max="11517" width="9.1796875" style="5"/>
    <col min="11518" max="11518" width="5.54296875" style="5" customWidth="1"/>
    <col min="11519" max="11519" width="57.1796875" style="5" customWidth="1"/>
    <col min="11520" max="11520" width="10.54296875" style="5" customWidth="1"/>
    <col min="11521" max="11521" width="14.1796875" style="5" customWidth="1"/>
    <col min="11522" max="11522" width="10.1796875" style="5" customWidth="1"/>
    <col min="11523" max="11523" width="10.453125" style="5" customWidth="1"/>
    <col min="11524" max="11524" width="14.54296875" style="5" customWidth="1"/>
    <col min="11525" max="11525" width="9.7265625" style="5" customWidth="1"/>
    <col min="11526" max="11526" width="29.453125" style="5" customWidth="1"/>
    <col min="11527" max="11527" width="0.1796875" style="5" customWidth="1"/>
    <col min="11528" max="11532" width="0" style="5" hidden="1" customWidth="1"/>
    <col min="11533" max="11773" width="9.1796875" style="5"/>
    <col min="11774" max="11774" width="5.54296875" style="5" customWidth="1"/>
    <col min="11775" max="11775" width="57.1796875" style="5" customWidth="1"/>
    <col min="11776" max="11776" width="10.54296875" style="5" customWidth="1"/>
    <col min="11777" max="11777" width="14.1796875" style="5" customWidth="1"/>
    <col min="11778" max="11778" width="10.1796875" style="5" customWidth="1"/>
    <col min="11779" max="11779" width="10.453125" style="5" customWidth="1"/>
    <col min="11780" max="11780" width="14.54296875" style="5" customWidth="1"/>
    <col min="11781" max="11781" width="9.7265625" style="5" customWidth="1"/>
    <col min="11782" max="11782" width="29.453125" style="5" customWidth="1"/>
    <col min="11783" max="11783" width="0.1796875" style="5" customWidth="1"/>
    <col min="11784" max="11788" width="0" style="5" hidden="1" customWidth="1"/>
    <col min="11789" max="12029" width="9.1796875" style="5"/>
    <col min="12030" max="12030" width="5.54296875" style="5" customWidth="1"/>
    <col min="12031" max="12031" width="57.1796875" style="5" customWidth="1"/>
    <col min="12032" max="12032" width="10.54296875" style="5" customWidth="1"/>
    <col min="12033" max="12033" width="14.1796875" style="5" customWidth="1"/>
    <col min="12034" max="12034" width="10.1796875" style="5" customWidth="1"/>
    <col min="12035" max="12035" width="10.453125" style="5" customWidth="1"/>
    <col min="12036" max="12036" width="14.54296875" style="5" customWidth="1"/>
    <col min="12037" max="12037" width="9.7265625" style="5" customWidth="1"/>
    <col min="12038" max="12038" width="29.453125" style="5" customWidth="1"/>
    <col min="12039" max="12039" width="0.1796875" style="5" customWidth="1"/>
    <col min="12040" max="12044" width="0" style="5" hidden="1" customWidth="1"/>
    <col min="12045" max="12285" width="9.1796875" style="5"/>
    <col min="12286" max="12286" width="5.54296875" style="5" customWidth="1"/>
    <col min="12287" max="12287" width="57.1796875" style="5" customWidth="1"/>
    <col min="12288" max="12288" width="10.54296875" style="5" customWidth="1"/>
    <col min="12289" max="12289" width="14.1796875" style="5" customWidth="1"/>
    <col min="12290" max="12290" width="10.1796875" style="5" customWidth="1"/>
    <col min="12291" max="12291" width="10.453125" style="5" customWidth="1"/>
    <col min="12292" max="12292" width="14.54296875" style="5" customWidth="1"/>
    <col min="12293" max="12293" width="9.7265625" style="5" customWidth="1"/>
    <col min="12294" max="12294" width="29.453125" style="5" customWidth="1"/>
    <col min="12295" max="12295" width="0.1796875" style="5" customWidth="1"/>
    <col min="12296" max="12300" width="0" style="5" hidden="1" customWidth="1"/>
    <col min="12301" max="12541" width="9.1796875" style="5"/>
    <col min="12542" max="12542" width="5.54296875" style="5" customWidth="1"/>
    <col min="12543" max="12543" width="57.1796875" style="5" customWidth="1"/>
    <col min="12544" max="12544" width="10.54296875" style="5" customWidth="1"/>
    <col min="12545" max="12545" width="14.1796875" style="5" customWidth="1"/>
    <col min="12546" max="12546" width="10.1796875" style="5" customWidth="1"/>
    <col min="12547" max="12547" width="10.453125" style="5" customWidth="1"/>
    <col min="12548" max="12548" width="14.54296875" style="5" customWidth="1"/>
    <col min="12549" max="12549" width="9.7265625" style="5" customWidth="1"/>
    <col min="12550" max="12550" width="29.453125" style="5" customWidth="1"/>
    <col min="12551" max="12551" width="0.1796875" style="5" customWidth="1"/>
    <col min="12552" max="12556" width="0" style="5" hidden="1" customWidth="1"/>
    <col min="12557" max="12797" width="9.1796875" style="5"/>
    <col min="12798" max="12798" width="5.54296875" style="5" customWidth="1"/>
    <col min="12799" max="12799" width="57.1796875" style="5" customWidth="1"/>
    <col min="12800" max="12800" width="10.54296875" style="5" customWidth="1"/>
    <col min="12801" max="12801" width="14.1796875" style="5" customWidth="1"/>
    <col min="12802" max="12802" width="10.1796875" style="5" customWidth="1"/>
    <col min="12803" max="12803" width="10.453125" style="5" customWidth="1"/>
    <col min="12804" max="12804" width="14.54296875" style="5" customWidth="1"/>
    <col min="12805" max="12805" width="9.7265625" style="5" customWidth="1"/>
    <col min="12806" max="12806" width="29.453125" style="5" customWidth="1"/>
    <col min="12807" max="12807" width="0.1796875" style="5" customWidth="1"/>
    <col min="12808" max="12812" width="0" style="5" hidden="1" customWidth="1"/>
    <col min="12813" max="13053" width="9.1796875" style="5"/>
    <col min="13054" max="13054" width="5.54296875" style="5" customWidth="1"/>
    <col min="13055" max="13055" width="57.1796875" style="5" customWidth="1"/>
    <col min="13056" max="13056" width="10.54296875" style="5" customWidth="1"/>
    <col min="13057" max="13057" width="14.1796875" style="5" customWidth="1"/>
    <col min="13058" max="13058" width="10.1796875" style="5" customWidth="1"/>
    <col min="13059" max="13059" width="10.453125" style="5" customWidth="1"/>
    <col min="13060" max="13060" width="14.54296875" style="5" customWidth="1"/>
    <col min="13061" max="13061" width="9.7265625" style="5" customWidth="1"/>
    <col min="13062" max="13062" width="29.453125" style="5" customWidth="1"/>
    <col min="13063" max="13063" width="0.1796875" style="5" customWidth="1"/>
    <col min="13064" max="13068" width="0" style="5" hidden="1" customWidth="1"/>
    <col min="13069" max="13309" width="9.1796875" style="5"/>
    <col min="13310" max="13310" width="5.54296875" style="5" customWidth="1"/>
    <col min="13311" max="13311" width="57.1796875" style="5" customWidth="1"/>
    <col min="13312" max="13312" width="10.54296875" style="5" customWidth="1"/>
    <col min="13313" max="13313" width="14.1796875" style="5" customWidth="1"/>
    <col min="13314" max="13314" width="10.1796875" style="5" customWidth="1"/>
    <col min="13315" max="13315" width="10.453125" style="5" customWidth="1"/>
    <col min="13316" max="13316" width="14.54296875" style="5" customWidth="1"/>
    <col min="13317" max="13317" width="9.7265625" style="5" customWidth="1"/>
    <col min="13318" max="13318" width="29.453125" style="5" customWidth="1"/>
    <col min="13319" max="13319" width="0.1796875" style="5" customWidth="1"/>
    <col min="13320" max="13324" width="0" style="5" hidden="1" customWidth="1"/>
    <col min="13325" max="13565" width="9.1796875" style="5"/>
    <col min="13566" max="13566" width="5.54296875" style="5" customWidth="1"/>
    <col min="13567" max="13567" width="57.1796875" style="5" customWidth="1"/>
    <col min="13568" max="13568" width="10.54296875" style="5" customWidth="1"/>
    <col min="13569" max="13569" width="14.1796875" style="5" customWidth="1"/>
    <col min="13570" max="13570" width="10.1796875" style="5" customWidth="1"/>
    <col min="13571" max="13571" width="10.453125" style="5" customWidth="1"/>
    <col min="13572" max="13572" width="14.54296875" style="5" customWidth="1"/>
    <col min="13573" max="13573" width="9.7265625" style="5" customWidth="1"/>
    <col min="13574" max="13574" width="29.453125" style="5" customWidth="1"/>
    <col min="13575" max="13575" width="0.1796875" style="5" customWidth="1"/>
    <col min="13576" max="13580" width="0" style="5" hidden="1" customWidth="1"/>
    <col min="13581" max="13821" width="9.1796875" style="5"/>
    <col min="13822" max="13822" width="5.54296875" style="5" customWidth="1"/>
    <col min="13823" max="13823" width="57.1796875" style="5" customWidth="1"/>
    <col min="13824" max="13824" width="10.54296875" style="5" customWidth="1"/>
    <col min="13825" max="13825" width="14.1796875" style="5" customWidth="1"/>
    <col min="13826" max="13826" width="10.1796875" style="5" customWidth="1"/>
    <col min="13827" max="13827" width="10.453125" style="5" customWidth="1"/>
    <col min="13828" max="13828" width="14.54296875" style="5" customWidth="1"/>
    <col min="13829" max="13829" width="9.7265625" style="5" customWidth="1"/>
    <col min="13830" max="13830" width="29.453125" style="5" customWidth="1"/>
    <col min="13831" max="13831" width="0.1796875" style="5" customWidth="1"/>
    <col min="13832" max="13836" width="0" style="5" hidden="1" customWidth="1"/>
    <col min="13837" max="14077" width="9.1796875" style="5"/>
    <col min="14078" max="14078" width="5.54296875" style="5" customWidth="1"/>
    <col min="14079" max="14079" width="57.1796875" style="5" customWidth="1"/>
    <col min="14080" max="14080" width="10.54296875" style="5" customWidth="1"/>
    <col min="14081" max="14081" width="14.1796875" style="5" customWidth="1"/>
    <col min="14082" max="14082" width="10.1796875" style="5" customWidth="1"/>
    <col min="14083" max="14083" width="10.453125" style="5" customWidth="1"/>
    <col min="14084" max="14084" width="14.54296875" style="5" customWidth="1"/>
    <col min="14085" max="14085" width="9.7265625" style="5" customWidth="1"/>
    <col min="14086" max="14086" width="29.453125" style="5" customWidth="1"/>
    <col min="14087" max="14087" width="0.1796875" style="5" customWidth="1"/>
    <col min="14088" max="14092" width="0" style="5" hidden="1" customWidth="1"/>
    <col min="14093" max="14333" width="9.1796875" style="5"/>
    <col min="14334" max="14334" width="5.54296875" style="5" customWidth="1"/>
    <col min="14335" max="14335" width="57.1796875" style="5" customWidth="1"/>
    <col min="14336" max="14336" width="10.54296875" style="5" customWidth="1"/>
    <col min="14337" max="14337" width="14.1796875" style="5" customWidth="1"/>
    <col min="14338" max="14338" width="10.1796875" style="5" customWidth="1"/>
    <col min="14339" max="14339" width="10.453125" style="5" customWidth="1"/>
    <col min="14340" max="14340" width="14.54296875" style="5" customWidth="1"/>
    <col min="14341" max="14341" width="9.7265625" style="5" customWidth="1"/>
    <col min="14342" max="14342" width="29.453125" style="5" customWidth="1"/>
    <col min="14343" max="14343" width="0.1796875" style="5" customWidth="1"/>
    <col min="14344" max="14348" width="0" style="5" hidden="1" customWidth="1"/>
    <col min="14349" max="14589" width="9.1796875" style="5"/>
    <col min="14590" max="14590" width="5.54296875" style="5" customWidth="1"/>
    <col min="14591" max="14591" width="57.1796875" style="5" customWidth="1"/>
    <col min="14592" max="14592" width="10.54296875" style="5" customWidth="1"/>
    <col min="14593" max="14593" width="14.1796875" style="5" customWidth="1"/>
    <col min="14594" max="14594" width="10.1796875" style="5" customWidth="1"/>
    <col min="14595" max="14595" width="10.453125" style="5" customWidth="1"/>
    <col min="14596" max="14596" width="14.54296875" style="5" customWidth="1"/>
    <col min="14597" max="14597" width="9.7265625" style="5" customWidth="1"/>
    <col min="14598" max="14598" width="29.453125" style="5" customWidth="1"/>
    <col min="14599" max="14599" width="0.1796875" style="5" customWidth="1"/>
    <col min="14600" max="14604" width="0" style="5" hidden="1" customWidth="1"/>
    <col min="14605" max="14845" width="9.1796875" style="5"/>
    <col min="14846" max="14846" width="5.54296875" style="5" customWidth="1"/>
    <col min="14847" max="14847" width="57.1796875" style="5" customWidth="1"/>
    <col min="14848" max="14848" width="10.54296875" style="5" customWidth="1"/>
    <col min="14849" max="14849" width="14.1796875" style="5" customWidth="1"/>
    <col min="14850" max="14850" width="10.1796875" style="5" customWidth="1"/>
    <col min="14851" max="14851" width="10.453125" style="5" customWidth="1"/>
    <col min="14852" max="14852" width="14.54296875" style="5" customWidth="1"/>
    <col min="14853" max="14853" width="9.7265625" style="5" customWidth="1"/>
    <col min="14854" max="14854" width="29.453125" style="5" customWidth="1"/>
    <col min="14855" max="14855" width="0.1796875" style="5" customWidth="1"/>
    <col min="14856" max="14860" width="0" style="5" hidden="1" customWidth="1"/>
    <col min="14861" max="15101" width="9.1796875" style="5"/>
    <col min="15102" max="15102" width="5.54296875" style="5" customWidth="1"/>
    <col min="15103" max="15103" width="57.1796875" style="5" customWidth="1"/>
    <col min="15104" max="15104" width="10.54296875" style="5" customWidth="1"/>
    <col min="15105" max="15105" width="14.1796875" style="5" customWidth="1"/>
    <col min="15106" max="15106" width="10.1796875" style="5" customWidth="1"/>
    <col min="15107" max="15107" width="10.453125" style="5" customWidth="1"/>
    <col min="15108" max="15108" width="14.54296875" style="5" customWidth="1"/>
    <col min="15109" max="15109" width="9.7265625" style="5" customWidth="1"/>
    <col min="15110" max="15110" width="29.453125" style="5" customWidth="1"/>
    <col min="15111" max="15111" width="0.1796875" style="5" customWidth="1"/>
    <col min="15112" max="15116" width="0" style="5" hidden="1" customWidth="1"/>
    <col min="15117" max="15357" width="9.1796875" style="5"/>
    <col min="15358" max="15358" width="5.54296875" style="5" customWidth="1"/>
    <col min="15359" max="15359" width="57.1796875" style="5" customWidth="1"/>
    <col min="15360" max="15360" width="10.54296875" style="5" customWidth="1"/>
    <col min="15361" max="15361" width="14.1796875" style="5" customWidth="1"/>
    <col min="15362" max="15362" width="10.1796875" style="5" customWidth="1"/>
    <col min="15363" max="15363" width="10.453125" style="5" customWidth="1"/>
    <col min="15364" max="15364" width="14.54296875" style="5" customWidth="1"/>
    <col min="15365" max="15365" width="9.7265625" style="5" customWidth="1"/>
    <col min="15366" max="15366" width="29.453125" style="5" customWidth="1"/>
    <col min="15367" max="15367" width="0.1796875" style="5" customWidth="1"/>
    <col min="15368" max="15372" width="0" style="5" hidden="1" customWidth="1"/>
    <col min="15373" max="15613" width="9.1796875" style="5"/>
    <col min="15614" max="15614" width="5.54296875" style="5" customWidth="1"/>
    <col min="15615" max="15615" width="57.1796875" style="5" customWidth="1"/>
    <col min="15616" max="15616" width="10.54296875" style="5" customWidth="1"/>
    <col min="15617" max="15617" width="14.1796875" style="5" customWidth="1"/>
    <col min="15618" max="15618" width="10.1796875" style="5" customWidth="1"/>
    <col min="15619" max="15619" width="10.453125" style="5" customWidth="1"/>
    <col min="15620" max="15620" width="14.54296875" style="5" customWidth="1"/>
    <col min="15621" max="15621" width="9.7265625" style="5" customWidth="1"/>
    <col min="15622" max="15622" width="29.453125" style="5" customWidth="1"/>
    <col min="15623" max="15623" width="0.1796875" style="5" customWidth="1"/>
    <col min="15624" max="15628" width="0" style="5" hidden="1" customWidth="1"/>
    <col min="15629" max="15869" width="9.1796875" style="5"/>
    <col min="15870" max="15870" width="5.54296875" style="5" customWidth="1"/>
    <col min="15871" max="15871" width="57.1796875" style="5" customWidth="1"/>
    <col min="15872" max="15872" width="10.54296875" style="5" customWidth="1"/>
    <col min="15873" max="15873" width="14.1796875" style="5" customWidth="1"/>
    <col min="15874" max="15874" width="10.1796875" style="5" customWidth="1"/>
    <col min="15875" max="15875" width="10.453125" style="5" customWidth="1"/>
    <col min="15876" max="15876" width="14.54296875" style="5" customWidth="1"/>
    <col min="15877" max="15877" width="9.7265625" style="5" customWidth="1"/>
    <col min="15878" max="15878" width="29.453125" style="5" customWidth="1"/>
    <col min="15879" max="15879" width="0.1796875" style="5" customWidth="1"/>
    <col min="15880" max="15884" width="0" style="5" hidden="1" customWidth="1"/>
    <col min="15885" max="16125" width="9.1796875" style="5"/>
    <col min="16126" max="16126" width="5.54296875" style="5" customWidth="1"/>
    <col min="16127" max="16127" width="57.1796875" style="5" customWidth="1"/>
    <col min="16128" max="16128" width="10.54296875" style="5" customWidth="1"/>
    <col min="16129" max="16129" width="14.1796875" style="5" customWidth="1"/>
    <col min="16130" max="16130" width="10.1796875" style="5" customWidth="1"/>
    <col min="16131" max="16131" width="10.453125" style="5" customWidth="1"/>
    <col min="16132" max="16132" width="14.54296875" style="5" customWidth="1"/>
    <col min="16133" max="16133" width="9.7265625" style="5" customWidth="1"/>
    <col min="16134" max="16134" width="29.453125" style="5" customWidth="1"/>
    <col min="16135" max="16135" width="0.1796875" style="5" customWidth="1"/>
    <col min="16136" max="16140" width="0" style="5" hidden="1" customWidth="1"/>
    <col min="16141" max="16384" width="9.1796875" style="5"/>
  </cols>
  <sheetData>
    <row r="1" spans="1:10" s="7" customFormat="1" ht="27.75" customHeight="1" x14ac:dyDescent="0.25">
      <c r="A1" s="4"/>
      <c r="B1" s="483" t="s">
        <v>28</v>
      </c>
      <c r="C1" s="483"/>
      <c r="D1" s="483"/>
      <c r="E1" s="483"/>
      <c r="F1" s="483"/>
      <c r="G1" s="483"/>
      <c r="H1" s="483"/>
      <c r="I1" s="9"/>
      <c r="J1" s="10"/>
    </row>
    <row r="2" spans="1:10" s="7" customFormat="1" ht="12.75" customHeight="1" x14ac:dyDescent="0.25">
      <c r="A2" s="4"/>
      <c r="B2" s="483" t="s">
        <v>1</v>
      </c>
      <c r="C2" s="483"/>
      <c r="D2" s="483"/>
      <c r="E2" s="483"/>
      <c r="F2" s="483"/>
      <c r="G2" s="483"/>
      <c r="H2" s="483"/>
      <c r="I2" s="6"/>
    </row>
    <row r="3" spans="1:10" s="7" customFormat="1" ht="12" customHeight="1" x14ac:dyDescent="0.25">
      <c r="A3" s="4"/>
      <c r="B3" s="483" t="s">
        <v>194</v>
      </c>
      <c r="C3" s="483"/>
      <c r="D3" s="483"/>
      <c r="E3" s="483"/>
      <c r="F3" s="483"/>
      <c r="G3" s="483"/>
      <c r="H3" s="483"/>
      <c r="I3" s="6"/>
    </row>
    <row r="4" spans="1:10" s="7" customFormat="1" ht="17.25" customHeight="1" x14ac:dyDescent="0.25">
      <c r="A4" s="454" t="s">
        <v>20</v>
      </c>
      <c r="B4" s="455" t="s">
        <v>4</v>
      </c>
      <c r="C4" s="485" t="s">
        <v>358</v>
      </c>
      <c r="D4" s="485"/>
      <c r="E4" s="485"/>
      <c r="F4" s="485"/>
      <c r="G4" s="485" t="s">
        <v>5</v>
      </c>
      <c r="H4" s="456" t="s">
        <v>6</v>
      </c>
    </row>
    <row r="5" spans="1:10" s="7" customFormat="1" ht="52.5" customHeight="1" x14ac:dyDescent="0.25">
      <c r="A5" s="454"/>
      <c r="B5" s="455"/>
      <c r="C5" s="94" t="s">
        <v>7</v>
      </c>
      <c r="D5" s="94" t="s">
        <v>8</v>
      </c>
      <c r="E5" s="94" t="s">
        <v>9</v>
      </c>
      <c r="F5" s="94" t="s">
        <v>10</v>
      </c>
      <c r="G5" s="485"/>
      <c r="H5" s="456"/>
    </row>
    <row r="6" spans="1:10" s="7" customFormat="1" ht="18" customHeight="1" x14ac:dyDescent="0.25">
      <c r="A6" s="140" t="s">
        <v>59</v>
      </c>
      <c r="B6" s="139">
        <v>2</v>
      </c>
      <c r="C6" s="142">
        <v>3</v>
      </c>
      <c r="D6" s="142">
        <v>4</v>
      </c>
      <c r="E6" s="142">
        <v>5</v>
      </c>
      <c r="F6" s="142">
        <v>6</v>
      </c>
      <c r="G6" s="142">
        <v>7</v>
      </c>
      <c r="H6" s="141">
        <v>8</v>
      </c>
      <c r="I6" s="6"/>
    </row>
    <row r="7" spans="1:10" s="7" customFormat="1" ht="16.899999999999999" customHeight="1" x14ac:dyDescent="0.25">
      <c r="A7" s="110" t="s">
        <v>357</v>
      </c>
      <c r="B7" s="457" t="s">
        <v>267</v>
      </c>
      <c r="C7" s="457"/>
      <c r="D7" s="457"/>
      <c r="E7" s="457"/>
      <c r="F7" s="457"/>
      <c r="G7" s="457"/>
      <c r="H7" s="457"/>
      <c r="I7" s="6"/>
    </row>
    <row r="8" spans="1:10" s="7" customFormat="1" ht="15.75" customHeight="1" x14ac:dyDescent="0.25">
      <c r="A8" s="527">
        <v>1</v>
      </c>
      <c r="B8" s="126" t="s">
        <v>265</v>
      </c>
      <c r="C8" s="519"/>
      <c r="D8" s="522">
        <v>158757.67000000001</v>
      </c>
      <c r="E8" s="522"/>
      <c r="F8" s="522">
        <f>D8</f>
        <v>158757.67000000001</v>
      </c>
      <c r="G8" s="506" t="s">
        <v>266</v>
      </c>
      <c r="H8" s="513" t="s">
        <v>267</v>
      </c>
      <c r="I8" s="6"/>
    </row>
    <row r="9" spans="1:10" s="7" customFormat="1" ht="15.75" customHeight="1" x14ac:dyDescent="0.25">
      <c r="A9" s="528"/>
      <c r="B9" s="116" t="s">
        <v>268</v>
      </c>
      <c r="C9" s="519"/>
      <c r="D9" s="522"/>
      <c r="E9" s="522"/>
      <c r="F9" s="522"/>
      <c r="G9" s="506"/>
      <c r="H9" s="513"/>
      <c r="I9" s="6"/>
    </row>
    <row r="10" spans="1:10" s="7" customFormat="1" ht="15.75" customHeight="1" x14ac:dyDescent="0.25">
      <c r="A10" s="528"/>
      <c r="B10" s="116" t="s">
        <v>269</v>
      </c>
      <c r="C10" s="519"/>
      <c r="D10" s="522"/>
      <c r="E10" s="522"/>
      <c r="F10" s="522"/>
      <c r="G10" s="506"/>
      <c r="H10" s="513"/>
      <c r="I10" s="6"/>
    </row>
    <row r="11" spans="1:10" s="7" customFormat="1" ht="15.75" customHeight="1" x14ac:dyDescent="0.25">
      <c r="A11" s="528"/>
      <c r="B11" s="116" t="s">
        <v>270</v>
      </c>
      <c r="C11" s="519"/>
      <c r="D11" s="522"/>
      <c r="E11" s="522"/>
      <c r="F11" s="522"/>
      <c r="G11" s="506"/>
      <c r="H11" s="513"/>
      <c r="I11" s="6"/>
    </row>
    <row r="12" spans="1:10" s="7" customFormat="1" ht="15.75" customHeight="1" x14ac:dyDescent="0.25">
      <c r="A12" s="528"/>
      <c r="B12" s="116" t="s">
        <v>271</v>
      </c>
      <c r="C12" s="519"/>
      <c r="D12" s="522"/>
      <c r="E12" s="522"/>
      <c r="F12" s="522"/>
      <c r="G12" s="506"/>
      <c r="H12" s="513"/>
      <c r="I12" s="6"/>
    </row>
    <row r="13" spans="1:10" s="7" customFormat="1" ht="15.75" customHeight="1" x14ac:dyDescent="0.25">
      <c r="A13" s="528"/>
      <c r="B13" s="116" t="s">
        <v>272</v>
      </c>
      <c r="C13" s="519"/>
      <c r="D13" s="522"/>
      <c r="E13" s="522"/>
      <c r="F13" s="522"/>
      <c r="G13" s="506"/>
      <c r="H13" s="513"/>
      <c r="I13" s="6"/>
    </row>
    <row r="14" spans="1:10" s="7" customFormat="1" ht="15.75" customHeight="1" x14ac:dyDescent="0.25">
      <c r="A14" s="528"/>
      <c r="B14" s="116" t="s">
        <v>273</v>
      </c>
      <c r="C14" s="519"/>
      <c r="D14" s="522"/>
      <c r="E14" s="522"/>
      <c r="F14" s="522"/>
      <c r="G14" s="506"/>
      <c r="H14" s="513"/>
      <c r="I14" s="6"/>
    </row>
    <row r="15" spans="1:10" s="7" customFormat="1" ht="15.75" customHeight="1" x14ac:dyDescent="0.25">
      <c r="A15" s="528"/>
      <c r="B15" s="116" t="s">
        <v>274</v>
      </c>
      <c r="C15" s="519"/>
      <c r="D15" s="522"/>
      <c r="E15" s="522"/>
      <c r="F15" s="522"/>
      <c r="G15" s="506"/>
      <c r="H15" s="513"/>
      <c r="I15" s="6"/>
    </row>
    <row r="16" spans="1:10" s="7" customFormat="1" ht="15.75" customHeight="1" x14ac:dyDescent="0.25">
      <c r="A16" s="528"/>
      <c r="B16" s="116" t="s">
        <v>275</v>
      </c>
      <c r="C16" s="519"/>
      <c r="D16" s="522"/>
      <c r="E16" s="522"/>
      <c r="F16" s="522"/>
      <c r="G16" s="506"/>
      <c r="H16" s="513"/>
      <c r="I16" s="6"/>
    </row>
    <row r="17" spans="1:9" s="7" customFormat="1" ht="15.75" customHeight="1" x14ac:dyDescent="0.25">
      <c r="A17" s="528"/>
      <c r="B17" s="116" t="s">
        <v>276</v>
      </c>
      <c r="C17" s="519"/>
      <c r="D17" s="522"/>
      <c r="E17" s="522"/>
      <c r="F17" s="522"/>
      <c r="G17" s="506"/>
      <c r="H17" s="513"/>
      <c r="I17" s="6"/>
    </row>
    <row r="18" spans="1:9" s="7" customFormat="1" ht="15.75" customHeight="1" x14ac:dyDescent="0.25">
      <c r="A18" s="528"/>
      <c r="B18" s="116" t="s">
        <v>277</v>
      </c>
      <c r="C18" s="519"/>
      <c r="D18" s="522"/>
      <c r="E18" s="522"/>
      <c r="F18" s="522"/>
      <c r="G18" s="506"/>
      <c r="H18" s="513"/>
      <c r="I18" s="6"/>
    </row>
    <row r="19" spans="1:9" s="7" customFormat="1" ht="15.75" customHeight="1" x14ac:dyDescent="0.25">
      <c r="A19" s="528"/>
      <c r="B19" s="116" t="s">
        <v>278</v>
      </c>
      <c r="C19" s="519"/>
      <c r="D19" s="522"/>
      <c r="E19" s="522"/>
      <c r="F19" s="522"/>
      <c r="G19" s="506"/>
      <c r="H19" s="513"/>
      <c r="I19" s="6"/>
    </row>
    <row r="20" spans="1:9" s="7" customFormat="1" ht="15.75" customHeight="1" thickBot="1" x14ac:dyDescent="0.3">
      <c r="A20" s="529"/>
      <c r="B20" s="117" t="s">
        <v>279</v>
      </c>
      <c r="C20" s="520"/>
      <c r="D20" s="523"/>
      <c r="E20" s="523"/>
      <c r="F20" s="523"/>
      <c r="G20" s="525"/>
      <c r="H20" s="514"/>
      <c r="I20" s="6"/>
    </row>
    <row r="21" spans="1:9" s="7" customFormat="1" ht="15.75" customHeight="1" x14ac:dyDescent="0.25">
      <c r="A21" s="515">
        <v>2</v>
      </c>
      <c r="B21" s="118" t="s">
        <v>280</v>
      </c>
      <c r="C21" s="518"/>
      <c r="D21" s="521">
        <v>34734.33</v>
      </c>
      <c r="E21" s="521"/>
      <c r="F21" s="521">
        <f>D21</f>
        <v>34734.33</v>
      </c>
      <c r="G21" s="524" t="s">
        <v>266</v>
      </c>
      <c r="H21" s="526" t="s">
        <v>267</v>
      </c>
      <c r="I21" s="6"/>
    </row>
    <row r="22" spans="1:9" s="7" customFormat="1" ht="15.75" customHeight="1" x14ac:dyDescent="0.25">
      <c r="A22" s="516"/>
      <c r="B22" s="99" t="s">
        <v>281</v>
      </c>
      <c r="C22" s="519"/>
      <c r="D22" s="522"/>
      <c r="E22" s="522"/>
      <c r="F22" s="522"/>
      <c r="G22" s="506"/>
      <c r="H22" s="513"/>
      <c r="I22" s="6"/>
    </row>
    <row r="23" spans="1:9" s="7" customFormat="1" ht="15.75" customHeight="1" x14ac:dyDescent="0.25">
      <c r="A23" s="516"/>
      <c r="B23" s="99" t="s">
        <v>268</v>
      </c>
      <c r="C23" s="519"/>
      <c r="D23" s="522"/>
      <c r="E23" s="522"/>
      <c r="F23" s="522"/>
      <c r="G23" s="506"/>
      <c r="H23" s="513"/>
      <c r="I23" s="6"/>
    </row>
    <row r="24" spans="1:9" s="7" customFormat="1" ht="15.75" customHeight="1" x14ac:dyDescent="0.25">
      <c r="A24" s="516"/>
      <c r="B24" s="119" t="s">
        <v>282</v>
      </c>
      <c r="C24" s="519"/>
      <c r="D24" s="522"/>
      <c r="E24" s="522"/>
      <c r="F24" s="522"/>
      <c r="G24" s="506"/>
      <c r="H24" s="513"/>
      <c r="I24" s="6"/>
    </row>
    <row r="25" spans="1:9" s="7" customFormat="1" ht="15.75" customHeight="1" x14ac:dyDescent="0.25">
      <c r="A25" s="516"/>
      <c r="B25" s="99" t="s">
        <v>283</v>
      </c>
      <c r="C25" s="519"/>
      <c r="D25" s="522"/>
      <c r="E25" s="522"/>
      <c r="F25" s="522"/>
      <c r="G25" s="506"/>
      <c r="H25" s="513"/>
      <c r="I25" s="6"/>
    </row>
    <row r="26" spans="1:9" s="7" customFormat="1" ht="15.75" customHeight="1" x14ac:dyDescent="0.25">
      <c r="A26" s="516"/>
      <c r="B26" s="99" t="s">
        <v>270</v>
      </c>
      <c r="C26" s="519"/>
      <c r="D26" s="522"/>
      <c r="E26" s="522"/>
      <c r="F26" s="522"/>
      <c r="G26" s="506"/>
      <c r="H26" s="513"/>
      <c r="I26" s="6"/>
    </row>
    <row r="27" spans="1:9" s="7" customFormat="1" ht="15.75" customHeight="1" x14ac:dyDescent="0.25">
      <c r="A27" s="516"/>
      <c r="B27" s="99" t="s">
        <v>271</v>
      </c>
      <c r="C27" s="519"/>
      <c r="D27" s="522"/>
      <c r="E27" s="522"/>
      <c r="F27" s="522"/>
      <c r="G27" s="506"/>
      <c r="H27" s="513"/>
      <c r="I27" s="6"/>
    </row>
    <row r="28" spans="1:9" s="7" customFormat="1" ht="15.75" customHeight="1" x14ac:dyDescent="0.25">
      <c r="A28" s="516"/>
      <c r="B28" s="99" t="s">
        <v>284</v>
      </c>
      <c r="C28" s="519"/>
      <c r="D28" s="522"/>
      <c r="E28" s="522"/>
      <c r="F28" s="522"/>
      <c r="G28" s="506"/>
      <c r="H28" s="513"/>
      <c r="I28" s="6"/>
    </row>
    <row r="29" spans="1:9" s="7" customFormat="1" ht="15.75" customHeight="1" x14ac:dyDescent="0.25">
      <c r="A29" s="516"/>
      <c r="B29" s="99" t="s">
        <v>285</v>
      </c>
      <c r="C29" s="519"/>
      <c r="D29" s="522"/>
      <c r="E29" s="522"/>
      <c r="F29" s="522"/>
      <c r="G29" s="506"/>
      <c r="H29" s="513"/>
      <c r="I29" s="6"/>
    </row>
    <row r="30" spans="1:9" s="7" customFormat="1" ht="15.75" customHeight="1" x14ac:dyDescent="0.25">
      <c r="A30" s="516"/>
      <c r="B30" s="99" t="s">
        <v>286</v>
      </c>
      <c r="C30" s="519"/>
      <c r="D30" s="522"/>
      <c r="E30" s="522"/>
      <c r="F30" s="522"/>
      <c r="G30" s="506"/>
      <c r="H30" s="513"/>
      <c r="I30" s="6"/>
    </row>
    <row r="31" spans="1:9" s="7" customFormat="1" ht="15.75" customHeight="1" thickBot="1" x14ac:dyDescent="0.3">
      <c r="A31" s="517"/>
      <c r="B31" s="120" t="s">
        <v>287</v>
      </c>
      <c r="C31" s="520"/>
      <c r="D31" s="523"/>
      <c r="E31" s="523"/>
      <c r="F31" s="523"/>
      <c r="G31" s="525"/>
      <c r="H31" s="514"/>
      <c r="I31" s="6"/>
    </row>
    <row r="32" spans="1:9" s="7" customFormat="1" ht="15.75" customHeight="1" x14ac:dyDescent="0.25">
      <c r="A32" s="515">
        <v>3</v>
      </c>
      <c r="B32" s="118" t="s">
        <v>288</v>
      </c>
      <c r="C32" s="518"/>
      <c r="D32" s="521">
        <v>41427.620000000003</v>
      </c>
      <c r="E32" s="521"/>
      <c r="F32" s="521">
        <f>D32</f>
        <v>41427.620000000003</v>
      </c>
      <c r="G32" s="524" t="s">
        <v>266</v>
      </c>
      <c r="H32" s="526" t="s">
        <v>267</v>
      </c>
      <c r="I32" s="6"/>
    </row>
    <row r="33" spans="1:9" s="7" customFormat="1" ht="15.75" customHeight="1" x14ac:dyDescent="0.25">
      <c r="A33" s="516"/>
      <c r="B33" s="99" t="s">
        <v>289</v>
      </c>
      <c r="C33" s="519"/>
      <c r="D33" s="522"/>
      <c r="E33" s="522"/>
      <c r="F33" s="522"/>
      <c r="G33" s="506"/>
      <c r="H33" s="513"/>
      <c r="I33" s="6"/>
    </row>
    <row r="34" spans="1:9" s="7" customFormat="1" ht="15.75" customHeight="1" x14ac:dyDescent="0.25">
      <c r="A34" s="516"/>
      <c r="B34" s="99" t="s">
        <v>290</v>
      </c>
      <c r="C34" s="519"/>
      <c r="D34" s="522"/>
      <c r="E34" s="522"/>
      <c r="F34" s="522"/>
      <c r="G34" s="506"/>
      <c r="H34" s="513"/>
      <c r="I34" s="6"/>
    </row>
    <row r="35" spans="1:9" s="7" customFormat="1" ht="15.75" customHeight="1" x14ac:dyDescent="0.25">
      <c r="A35" s="516"/>
      <c r="B35" s="99" t="s">
        <v>291</v>
      </c>
      <c r="C35" s="519"/>
      <c r="D35" s="522"/>
      <c r="E35" s="522"/>
      <c r="F35" s="522"/>
      <c r="G35" s="506"/>
      <c r="H35" s="513"/>
      <c r="I35" s="6"/>
    </row>
    <row r="36" spans="1:9" s="7" customFormat="1" ht="15.75" customHeight="1" x14ac:dyDescent="0.25">
      <c r="A36" s="516"/>
      <c r="B36" s="99" t="s">
        <v>268</v>
      </c>
      <c r="C36" s="519"/>
      <c r="D36" s="522"/>
      <c r="E36" s="522"/>
      <c r="F36" s="522"/>
      <c r="G36" s="506"/>
      <c r="H36" s="513"/>
      <c r="I36" s="6"/>
    </row>
    <row r="37" spans="1:9" s="7" customFormat="1" ht="15.75" customHeight="1" x14ac:dyDescent="0.25">
      <c r="A37" s="516"/>
      <c r="B37" s="119" t="s">
        <v>282</v>
      </c>
      <c r="C37" s="519"/>
      <c r="D37" s="522"/>
      <c r="E37" s="522"/>
      <c r="F37" s="522"/>
      <c r="G37" s="506"/>
      <c r="H37" s="513"/>
      <c r="I37" s="6"/>
    </row>
    <row r="38" spans="1:9" s="7" customFormat="1" ht="15.75" customHeight="1" x14ac:dyDescent="0.25">
      <c r="A38" s="516"/>
      <c r="B38" s="99" t="s">
        <v>292</v>
      </c>
      <c r="C38" s="519"/>
      <c r="D38" s="522"/>
      <c r="E38" s="522"/>
      <c r="F38" s="522"/>
      <c r="G38" s="506"/>
      <c r="H38" s="513"/>
      <c r="I38" s="6"/>
    </row>
    <row r="39" spans="1:9" s="7" customFormat="1" ht="15.75" customHeight="1" x14ac:dyDescent="0.25">
      <c r="A39" s="516"/>
      <c r="B39" s="99" t="s">
        <v>293</v>
      </c>
      <c r="C39" s="519"/>
      <c r="D39" s="522"/>
      <c r="E39" s="522"/>
      <c r="F39" s="522"/>
      <c r="G39" s="506"/>
      <c r="H39" s="513"/>
      <c r="I39" s="6"/>
    </row>
    <row r="40" spans="1:9" s="7" customFormat="1" ht="15.75" customHeight="1" x14ac:dyDescent="0.25">
      <c r="A40" s="516"/>
      <c r="B40" s="99" t="s">
        <v>294</v>
      </c>
      <c r="C40" s="519"/>
      <c r="D40" s="522"/>
      <c r="E40" s="522"/>
      <c r="F40" s="522"/>
      <c r="G40" s="506"/>
      <c r="H40" s="513"/>
      <c r="I40" s="6"/>
    </row>
    <row r="41" spans="1:9" s="7" customFormat="1" ht="15.75" customHeight="1" x14ac:dyDescent="0.25">
      <c r="A41" s="516"/>
      <c r="B41" s="99" t="s">
        <v>272</v>
      </c>
      <c r="C41" s="519"/>
      <c r="D41" s="522"/>
      <c r="E41" s="522"/>
      <c r="F41" s="522"/>
      <c r="G41" s="506"/>
      <c r="H41" s="513"/>
      <c r="I41" s="6"/>
    </row>
    <row r="42" spans="1:9" s="7" customFormat="1" ht="15.75" customHeight="1" x14ac:dyDescent="0.25">
      <c r="A42" s="516"/>
      <c r="B42" s="99" t="s">
        <v>286</v>
      </c>
      <c r="C42" s="519"/>
      <c r="D42" s="522"/>
      <c r="E42" s="522"/>
      <c r="F42" s="522"/>
      <c r="G42" s="506"/>
      <c r="H42" s="513"/>
      <c r="I42" s="6"/>
    </row>
    <row r="43" spans="1:9" s="7" customFormat="1" ht="15.75" customHeight="1" x14ac:dyDescent="0.25">
      <c r="A43" s="516"/>
      <c r="B43" s="99" t="s">
        <v>295</v>
      </c>
      <c r="C43" s="519"/>
      <c r="D43" s="522"/>
      <c r="E43" s="522"/>
      <c r="F43" s="522"/>
      <c r="G43" s="506"/>
      <c r="H43" s="513"/>
      <c r="I43" s="6"/>
    </row>
    <row r="44" spans="1:9" s="7" customFormat="1" ht="15.75" customHeight="1" x14ac:dyDescent="0.25">
      <c r="A44" s="516"/>
      <c r="B44" s="99" t="s">
        <v>296</v>
      </c>
      <c r="C44" s="519"/>
      <c r="D44" s="522"/>
      <c r="E44" s="522"/>
      <c r="F44" s="522"/>
      <c r="G44" s="506"/>
      <c r="H44" s="513"/>
      <c r="I44" s="6"/>
    </row>
    <row r="45" spans="1:9" s="7" customFormat="1" ht="15.75" customHeight="1" thickBot="1" x14ac:dyDescent="0.3">
      <c r="A45" s="517"/>
      <c r="B45" s="120" t="s">
        <v>278</v>
      </c>
      <c r="C45" s="520"/>
      <c r="D45" s="523"/>
      <c r="E45" s="523"/>
      <c r="F45" s="523"/>
      <c r="G45" s="525"/>
      <c r="H45" s="514"/>
      <c r="I45" s="6"/>
    </row>
    <row r="46" spans="1:9" s="7" customFormat="1" ht="15.75" customHeight="1" x14ac:dyDescent="0.25">
      <c r="A46" s="515">
        <v>4</v>
      </c>
      <c r="B46" s="121" t="s">
        <v>297</v>
      </c>
      <c r="C46" s="519"/>
      <c r="D46" s="522">
        <v>32940.99</v>
      </c>
      <c r="E46" s="522"/>
      <c r="F46" s="522">
        <f>D46</f>
        <v>32940.99</v>
      </c>
      <c r="G46" s="506" t="s">
        <v>266</v>
      </c>
      <c r="H46" s="506" t="s">
        <v>267</v>
      </c>
    </row>
    <row r="47" spans="1:9" s="7" customFormat="1" ht="15.75" customHeight="1" x14ac:dyDescent="0.25">
      <c r="A47" s="516"/>
      <c r="B47" s="99" t="s">
        <v>298</v>
      </c>
      <c r="C47" s="519"/>
      <c r="D47" s="522"/>
      <c r="E47" s="522"/>
      <c r="F47" s="522"/>
      <c r="G47" s="506"/>
      <c r="H47" s="506"/>
    </row>
    <row r="48" spans="1:9" s="7" customFormat="1" ht="15.75" customHeight="1" x14ac:dyDescent="0.25">
      <c r="A48" s="516"/>
      <c r="B48" s="99" t="s">
        <v>268</v>
      </c>
      <c r="C48" s="519"/>
      <c r="D48" s="522"/>
      <c r="E48" s="522"/>
      <c r="F48" s="522"/>
      <c r="G48" s="506"/>
      <c r="H48" s="506"/>
    </row>
    <row r="49" spans="1:9" s="7" customFormat="1" ht="15.75" customHeight="1" x14ac:dyDescent="0.25">
      <c r="A49" s="516"/>
      <c r="B49" s="119" t="s">
        <v>282</v>
      </c>
      <c r="C49" s="519"/>
      <c r="D49" s="522"/>
      <c r="E49" s="522"/>
      <c r="F49" s="522"/>
      <c r="G49" s="506"/>
      <c r="H49" s="506"/>
    </row>
    <row r="50" spans="1:9" s="7" customFormat="1" ht="15.75" customHeight="1" x14ac:dyDescent="0.25">
      <c r="A50" s="516"/>
      <c r="B50" s="99" t="s">
        <v>293</v>
      </c>
      <c r="C50" s="519"/>
      <c r="D50" s="522"/>
      <c r="E50" s="522"/>
      <c r="F50" s="522"/>
      <c r="G50" s="506"/>
      <c r="H50" s="506"/>
    </row>
    <row r="51" spans="1:9" s="7" customFormat="1" ht="15.75" customHeight="1" x14ac:dyDescent="0.25">
      <c r="A51" s="516"/>
      <c r="B51" s="99" t="s">
        <v>294</v>
      </c>
      <c r="C51" s="519"/>
      <c r="D51" s="522"/>
      <c r="E51" s="522"/>
      <c r="F51" s="522"/>
      <c r="G51" s="506"/>
      <c r="H51" s="506"/>
    </row>
    <row r="52" spans="1:9" s="7" customFormat="1" ht="15.75" customHeight="1" x14ac:dyDescent="0.25">
      <c r="A52" s="516"/>
      <c r="B52" s="99" t="s">
        <v>286</v>
      </c>
      <c r="C52" s="519"/>
      <c r="D52" s="522"/>
      <c r="E52" s="522"/>
      <c r="F52" s="522"/>
      <c r="G52" s="506"/>
      <c r="H52" s="506"/>
    </row>
    <row r="53" spans="1:9" s="7" customFormat="1" ht="15.75" customHeight="1" x14ac:dyDescent="0.25">
      <c r="A53" s="516"/>
      <c r="B53" s="99" t="s">
        <v>295</v>
      </c>
      <c r="C53" s="519"/>
      <c r="D53" s="522"/>
      <c r="E53" s="522"/>
      <c r="F53" s="522"/>
      <c r="G53" s="506"/>
      <c r="H53" s="506"/>
    </row>
    <row r="54" spans="1:9" s="7" customFormat="1" ht="15.75" customHeight="1" x14ac:dyDescent="0.25">
      <c r="A54" s="516"/>
      <c r="B54" s="99" t="s">
        <v>296</v>
      </c>
      <c r="C54" s="519"/>
      <c r="D54" s="522"/>
      <c r="E54" s="522"/>
      <c r="F54" s="522"/>
      <c r="G54" s="506"/>
      <c r="H54" s="506"/>
    </row>
    <row r="55" spans="1:9" s="7" customFormat="1" ht="15.75" customHeight="1" x14ac:dyDescent="0.25">
      <c r="A55" s="516"/>
      <c r="B55" s="99" t="s">
        <v>299</v>
      </c>
      <c r="C55" s="519"/>
      <c r="D55" s="522"/>
      <c r="E55" s="522"/>
      <c r="F55" s="522"/>
      <c r="G55" s="506"/>
      <c r="H55" s="506"/>
    </row>
    <row r="56" spans="1:9" s="7" customFormat="1" ht="15.75" customHeight="1" x14ac:dyDescent="0.25">
      <c r="A56" s="516"/>
      <c r="B56" s="99" t="s">
        <v>300</v>
      </c>
      <c r="C56" s="519"/>
      <c r="D56" s="522"/>
      <c r="E56" s="522"/>
      <c r="F56" s="522"/>
      <c r="G56" s="506"/>
      <c r="H56" s="506"/>
    </row>
    <row r="57" spans="1:9" s="7" customFormat="1" ht="15.75" customHeight="1" x14ac:dyDescent="0.25">
      <c r="A57" s="516"/>
      <c r="B57" s="99" t="s">
        <v>284</v>
      </c>
      <c r="C57" s="519"/>
      <c r="D57" s="522"/>
      <c r="E57" s="522"/>
      <c r="F57" s="522"/>
      <c r="G57" s="506"/>
      <c r="H57" s="506"/>
    </row>
    <row r="58" spans="1:9" s="7" customFormat="1" ht="15.75" customHeight="1" thickBot="1" x14ac:dyDescent="0.3">
      <c r="A58" s="516"/>
      <c r="B58" s="122" t="s">
        <v>278</v>
      </c>
      <c r="C58" s="519"/>
      <c r="D58" s="522"/>
      <c r="E58" s="522"/>
      <c r="F58" s="522"/>
      <c r="G58" s="506"/>
      <c r="H58" s="506"/>
    </row>
    <row r="59" spans="1:9" s="7" customFormat="1" ht="15.75" customHeight="1" x14ac:dyDescent="0.25">
      <c r="A59" s="515">
        <v>5</v>
      </c>
      <c r="B59" s="118" t="s">
        <v>301</v>
      </c>
      <c r="C59" s="518"/>
      <c r="D59" s="521">
        <v>48357.34</v>
      </c>
      <c r="E59" s="521"/>
      <c r="F59" s="521">
        <f>D59</f>
        <v>48357.34</v>
      </c>
      <c r="G59" s="524" t="s">
        <v>266</v>
      </c>
      <c r="H59" s="526" t="s">
        <v>267</v>
      </c>
      <c r="I59" s="6"/>
    </row>
    <row r="60" spans="1:9" s="7" customFormat="1" ht="15.75" customHeight="1" x14ac:dyDescent="0.25">
      <c r="A60" s="516"/>
      <c r="B60" s="99" t="s">
        <v>268</v>
      </c>
      <c r="C60" s="519"/>
      <c r="D60" s="522"/>
      <c r="E60" s="522"/>
      <c r="F60" s="522"/>
      <c r="G60" s="506"/>
      <c r="H60" s="513"/>
      <c r="I60" s="6"/>
    </row>
    <row r="61" spans="1:9" s="7" customFormat="1" ht="15.75" customHeight="1" x14ac:dyDescent="0.25">
      <c r="A61" s="516"/>
      <c r="B61" s="119" t="s">
        <v>282</v>
      </c>
      <c r="C61" s="519"/>
      <c r="D61" s="522"/>
      <c r="E61" s="522"/>
      <c r="F61" s="522"/>
      <c r="G61" s="506"/>
      <c r="H61" s="513"/>
      <c r="I61" s="6"/>
    </row>
    <row r="62" spans="1:9" s="7" customFormat="1" ht="15.75" customHeight="1" x14ac:dyDescent="0.25">
      <c r="A62" s="516"/>
      <c r="B62" s="99" t="s">
        <v>302</v>
      </c>
      <c r="C62" s="519"/>
      <c r="D62" s="522"/>
      <c r="E62" s="522"/>
      <c r="F62" s="522"/>
      <c r="G62" s="506"/>
      <c r="H62" s="513"/>
      <c r="I62" s="6"/>
    </row>
    <row r="63" spans="1:9" s="7" customFormat="1" ht="15.75" customHeight="1" x14ac:dyDescent="0.25">
      <c r="A63" s="516"/>
      <c r="B63" s="99" t="s">
        <v>270</v>
      </c>
      <c r="C63" s="519"/>
      <c r="D63" s="522"/>
      <c r="E63" s="522"/>
      <c r="F63" s="522"/>
      <c r="G63" s="506"/>
      <c r="H63" s="513"/>
      <c r="I63" s="6"/>
    </row>
    <row r="64" spans="1:9" s="7" customFormat="1" ht="15.75" customHeight="1" x14ac:dyDescent="0.25">
      <c r="A64" s="516"/>
      <c r="B64" s="99" t="s">
        <v>271</v>
      </c>
      <c r="C64" s="519"/>
      <c r="D64" s="522"/>
      <c r="E64" s="522"/>
      <c r="F64" s="522"/>
      <c r="G64" s="506"/>
      <c r="H64" s="513"/>
      <c r="I64" s="6"/>
    </row>
    <row r="65" spans="1:9" s="7" customFormat="1" ht="15.75" customHeight="1" x14ac:dyDescent="0.25">
      <c r="A65" s="516"/>
      <c r="B65" s="99" t="s">
        <v>272</v>
      </c>
      <c r="C65" s="519"/>
      <c r="D65" s="522"/>
      <c r="E65" s="522"/>
      <c r="F65" s="522"/>
      <c r="G65" s="506"/>
      <c r="H65" s="513"/>
      <c r="I65" s="6"/>
    </row>
    <row r="66" spans="1:9" s="7" customFormat="1" ht="15.75" customHeight="1" x14ac:dyDescent="0.25">
      <c r="A66" s="516"/>
      <c r="B66" s="99" t="s">
        <v>286</v>
      </c>
      <c r="C66" s="519"/>
      <c r="D66" s="522"/>
      <c r="E66" s="522"/>
      <c r="F66" s="522"/>
      <c r="G66" s="506"/>
      <c r="H66" s="513"/>
      <c r="I66" s="6"/>
    </row>
    <row r="67" spans="1:9" s="7" customFormat="1" ht="15.75" customHeight="1" x14ac:dyDescent="0.25">
      <c r="A67" s="516"/>
      <c r="B67" s="99" t="s">
        <v>303</v>
      </c>
      <c r="C67" s="519"/>
      <c r="D67" s="522"/>
      <c r="E67" s="522"/>
      <c r="F67" s="522"/>
      <c r="G67" s="506"/>
      <c r="H67" s="513"/>
      <c r="I67" s="6"/>
    </row>
    <row r="68" spans="1:9" s="7" customFormat="1" ht="15.75" customHeight="1" x14ac:dyDescent="0.25">
      <c r="A68" s="516"/>
      <c r="B68" s="99" t="s">
        <v>296</v>
      </c>
      <c r="C68" s="519"/>
      <c r="D68" s="522"/>
      <c r="E68" s="522"/>
      <c r="F68" s="522"/>
      <c r="G68" s="506"/>
      <c r="H68" s="513"/>
      <c r="I68" s="6"/>
    </row>
    <row r="69" spans="1:9" s="7" customFormat="1" ht="15.75" customHeight="1" x14ac:dyDescent="0.25">
      <c r="A69" s="516"/>
      <c r="B69" s="99" t="s">
        <v>299</v>
      </c>
      <c r="C69" s="519"/>
      <c r="D69" s="522"/>
      <c r="E69" s="522"/>
      <c r="F69" s="522"/>
      <c r="G69" s="506"/>
      <c r="H69" s="513"/>
      <c r="I69" s="6"/>
    </row>
    <row r="70" spans="1:9" s="7" customFormat="1" ht="15.75" customHeight="1" thickBot="1" x14ac:dyDescent="0.3">
      <c r="A70" s="517"/>
      <c r="B70" s="120" t="s">
        <v>278</v>
      </c>
      <c r="C70" s="520"/>
      <c r="D70" s="523"/>
      <c r="E70" s="523"/>
      <c r="F70" s="523"/>
      <c r="G70" s="525"/>
      <c r="H70" s="514"/>
      <c r="I70" s="6"/>
    </row>
    <row r="71" spans="1:9" s="7" customFormat="1" ht="15.75" customHeight="1" x14ac:dyDescent="0.25">
      <c r="A71" s="515">
        <v>6</v>
      </c>
      <c r="B71" s="118" t="s">
        <v>304</v>
      </c>
      <c r="C71" s="518"/>
      <c r="D71" s="521">
        <v>51238.05</v>
      </c>
      <c r="E71" s="521"/>
      <c r="F71" s="521">
        <f>D71</f>
        <v>51238.05</v>
      </c>
      <c r="G71" s="524" t="s">
        <v>266</v>
      </c>
      <c r="H71" s="526" t="s">
        <v>267</v>
      </c>
      <c r="I71" s="6"/>
    </row>
    <row r="72" spans="1:9" s="7" customFormat="1" ht="15.75" customHeight="1" x14ac:dyDescent="0.25">
      <c r="A72" s="516"/>
      <c r="B72" s="99" t="s">
        <v>290</v>
      </c>
      <c r="C72" s="519"/>
      <c r="D72" s="522"/>
      <c r="E72" s="522"/>
      <c r="F72" s="522"/>
      <c r="G72" s="506"/>
      <c r="H72" s="513"/>
      <c r="I72" s="6"/>
    </row>
    <row r="73" spans="1:9" s="7" customFormat="1" ht="15.75" customHeight="1" x14ac:dyDescent="0.25">
      <c r="A73" s="516"/>
      <c r="B73" s="99" t="s">
        <v>291</v>
      </c>
      <c r="C73" s="519"/>
      <c r="D73" s="522"/>
      <c r="E73" s="522"/>
      <c r="F73" s="522"/>
      <c r="G73" s="506"/>
      <c r="H73" s="513"/>
      <c r="I73" s="6"/>
    </row>
    <row r="74" spans="1:9" s="7" customFormat="1" ht="15.75" customHeight="1" x14ac:dyDescent="0.25">
      <c r="A74" s="516"/>
      <c r="B74" s="99" t="s">
        <v>268</v>
      </c>
      <c r="C74" s="519"/>
      <c r="D74" s="522"/>
      <c r="E74" s="522"/>
      <c r="F74" s="522"/>
      <c r="G74" s="506"/>
      <c r="H74" s="513"/>
      <c r="I74" s="6"/>
    </row>
    <row r="75" spans="1:9" s="7" customFormat="1" ht="15.75" customHeight="1" x14ac:dyDescent="0.25">
      <c r="A75" s="516"/>
      <c r="B75" s="119" t="s">
        <v>282</v>
      </c>
      <c r="C75" s="519"/>
      <c r="D75" s="522"/>
      <c r="E75" s="522"/>
      <c r="F75" s="522"/>
      <c r="G75" s="506"/>
      <c r="H75" s="513"/>
      <c r="I75" s="6"/>
    </row>
    <row r="76" spans="1:9" s="7" customFormat="1" ht="15.75" customHeight="1" x14ac:dyDescent="0.25">
      <c r="A76" s="516"/>
      <c r="B76" s="99" t="s">
        <v>270</v>
      </c>
      <c r="C76" s="519"/>
      <c r="D76" s="522"/>
      <c r="E76" s="522"/>
      <c r="F76" s="522"/>
      <c r="G76" s="506"/>
      <c r="H76" s="513"/>
      <c r="I76" s="6"/>
    </row>
    <row r="77" spans="1:9" s="7" customFormat="1" ht="15.75" customHeight="1" x14ac:dyDescent="0.25">
      <c r="A77" s="516"/>
      <c r="B77" s="99" t="s">
        <v>271</v>
      </c>
      <c r="C77" s="519"/>
      <c r="D77" s="522"/>
      <c r="E77" s="522"/>
      <c r="F77" s="522"/>
      <c r="G77" s="506"/>
      <c r="H77" s="513"/>
      <c r="I77" s="6"/>
    </row>
    <row r="78" spans="1:9" s="7" customFormat="1" ht="15.75" customHeight="1" x14ac:dyDescent="0.25">
      <c r="A78" s="516"/>
      <c r="B78" s="99" t="s">
        <v>286</v>
      </c>
      <c r="C78" s="519"/>
      <c r="D78" s="522"/>
      <c r="E78" s="522"/>
      <c r="F78" s="522"/>
      <c r="G78" s="506"/>
      <c r="H78" s="513"/>
      <c r="I78" s="6"/>
    </row>
    <row r="79" spans="1:9" s="7" customFormat="1" ht="15.75" customHeight="1" x14ac:dyDescent="0.25">
      <c r="A79" s="516"/>
      <c r="B79" s="99" t="s">
        <v>303</v>
      </c>
      <c r="C79" s="519"/>
      <c r="D79" s="522"/>
      <c r="E79" s="522"/>
      <c r="F79" s="522"/>
      <c r="G79" s="506"/>
      <c r="H79" s="513"/>
      <c r="I79" s="6"/>
    </row>
    <row r="80" spans="1:9" s="7" customFormat="1" ht="15.75" customHeight="1" x14ac:dyDescent="0.25">
      <c r="A80" s="516"/>
      <c r="B80" s="99" t="s">
        <v>296</v>
      </c>
      <c r="C80" s="519"/>
      <c r="D80" s="522"/>
      <c r="E80" s="522"/>
      <c r="F80" s="522"/>
      <c r="G80" s="506"/>
      <c r="H80" s="513"/>
      <c r="I80" s="6"/>
    </row>
    <row r="81" spans="1:9" s="7" customFormat="1" ht="15.75" customHeight="1" x14ac:dyDescent="0.25">
      <c r="A81" s="516"/>
      <c r="B81" s="99" t="s">
        <v>299</v>
      </c>
      <c r="C81" s="519"/>
      <c r="D81" s="522"/>
      <c r="E81" s="522"/>
      <c r="F81" s="522"/>
      <c r="G81" s="506"/>
      <c r="H81" s="513"/>
      <c r="I81" s="6"/>
    </row>
    <row r="82" spans="1:9" s="7" customFormat="1" ht="15.75" customHeight="1" x14ac:dyDescent="0.25">
      <c r="A82" s="516"/>
      <c r="B82" s="99" t="s">
        <v>305</v>
      </c>
      <c r="C82" s="519"/>
      <c r="D82" s="522"/>
      <c r="E82" s="522"/>
      <c r="F82" s="522"/>
      <c r="G82" s="506"/>
      <c r="H82" s="513"/>
      <c r="I82" s="6"/>
    </row>
    <row r="83" spans="1:9" s="7" customFormat="1" ht="15.75" customHeight="1" thickBot="1" x14ac:dyDescent="0.3">
      <c r="A83" s="517"/>
      <c r="B83" s="120" t="s">
        <v>278</v>
      </c>
      <c r="C83" s="520"/>
      <c r="D83" s="523"/>
      <c r="E83" s="523"/>
      <c r="F83" s="523"/>
      <c r="G83" s="525"/>
      <c r="H83" s="514"/>
      <c r="I83" s="6"/>
    </row>
    <row r="84" spans="1:9" s="7" customFormat="1" ht="15.75" customHeight="1" x14ac:dyDescent="0.25">
      <c r="A84" s="515">
        <v>7</v>
      </c>
      <c r="B84" s="121" t="s">
        <v>306</v>
      </c>
      <c r="C84" s="519"/>
      <c r="D84" s="522">
        <v>36029.86</v>
      </c>
      <c r="E84" s="522"/>
      <c r="F84" s="522">
        <f>D84</f>
        <v>36029.86</v>
      </c>
      <c r="G84" s="506" t="s">
        <v>266</v>
      </c>
      <c r="H84" s="506" t="s">
        <v>267</v>
      </c>
    </row>
    <row r="85" spans="1:9" s="7" customFormat="1" ht="15.75" customHeight="1" x14ac:dyDescent="0.25">
      <c r="A85" s="516"/>
      <c r="B85" s="99" t="s">
        <v>268</v>
      </c>
      <c r="C85" s="519"/>
      <c r="D85" s="522"/>
      <c r="E85" s="522"/>
      <c r="F85" s="522"/>
      <c r="G85" s="506"/>
      <c r="H85" s="506"/>
    </row>
    <row r="86" spans="1:9" s="7" customFormat="1" ht="15.75" customHeight="1" x14ac:dyDescent="0.25">
      <c r="A86" s="516"/>
      <c r="B86" s="119" t="s">
        <v>282</v>
      </c>
      <c r="C86" s="519"/>
      <c r="D86" s="522"/>
      <c r="E86" s="522"/>
      <c r="F86" s="522"/>
      <c r="G86" s="506"/>
      <c r="H86" s="506"/>
    </row>
    <row r="87" spans="1:9" s="7" customFormat="1" ht="15.75" customHeight="1" x14ac:dyDescent="0.25">
      <c r="A87" s="516"/>
      <c r="B87" s="99" t="s">
        <v>292</v>
      </c>
      <c r="C87" s="519"/>
      <c r="D87" s="522"/>
      <c r="E87" s="522"/>
      <c r="F87" s="522"/>
      <c r="G87" s="506"/>
      <c r="H87" s="506"/>
    </row>
    <row r="88" spans="1:9" s="7" customFormat="1" ht="15.75" customHeight="1" x14ac:dyDescent="0.25">
      <c r="A88" s="516"/>
      <c r="B88" s="99" t="s">
        <v>293</v>
      </c>
      <c r="C88" s="519"/>
      <c r="D88" s="522"/>
      <c r="E88" s="522"/>
      <c r="F88" s="522"/>
      <c r="G88" s="506"/>
      <c r="H88" s="506"/>
    </row>
    <row r="89" spans="1:9" s="7" customFormat="1" ht="15.75" customHeight="1" x14ac:dyDescent="0.25">
      <c r="A89" s="516"/>
      <c r="B89" s="99" t="s">
        <v>294</v>
      </c>
      <c r="C89" s="519"/>
      <c r="D89" s="522"/>
      <c r="E89" s="522"/>
      <c r="F89" s="522"/>
      <c r="G89" s="506"/>
      <c r="H89" s="506"/>
    </row>
    <row r="90" spans="1:9" s="7" customFormat="1" ht="15.75" customHeight="1" x14ac:dyDescent="0.25">
      <c r="A90" s="516"/>
      <c r="B90" s="99" t="s">
        <v>307</v>
      </c>
      <c r="C90" s="519"/>
      <c r="D90" s="522"/>
      <c r="E90" s="522"/>
      <c r="F90" s="522"/>
      <c r="G90" s="506"/>
      <c r="H90" s="506"/>
    </row>
    <row r="91" spans="1:9" s="7" customFormat="1" ht="15.75" customHeight="1" x14ac:dyDescent="0.25">
      <c r="A91" s="516"/>
      <c r="B91" s="99" t="s">
        <v>279</v>
      </c>
      <c r="C91" s="519"/>
      <c r="D91" s="522"/>
      <c r="E91" s="522"/>
      <c r="F91" s="522"/>
      <c r="G91" s="506"/>
      <c r="H91" s="506"/>
    </row>
    <row r="92" spans="1:9" s="7" customFormat="1" ht="15.75" customHeight="1" x14ac:dyDescent="0.25">
      <c r="A92" s="516"/>
      <c r="B92" s="99" t="s">
        <v>303</v>
      </c>
      <c r="C92" s="519"/>
      <c r="D92" s="522"/>
      <c r="E92" s="522"/>
      <c r="F92" s="522"/>
      <c r="G92" s="506"/>
      <c r="H92" s="506"/>
    </row>
    <row r="93" spans="1:9" s="7" customFormat="1" ht="15.75" customHeight="1" x14ac:dyDescent="0.25">
      <c r="A93" s="516"/>
      <c r="B93" s="99" t="s">
        <v>296</v>
      </c>
      <c r="C93" s="519"/>
      <c r="D93" s="522"/>
      <c r="E93" s="522"/>
      <c r="F93" s="522"/>
      <c r="G93" s="506"/>
      <c r="H93" s="506"/>
    </row>
    <row r="94" spans="1:9" s="7" customFormat="1" ht="15.75" customHeight="1" x14ac:dyDescent="0.25">
      <c r="A94" s="516"/>
      <c r="B94" s="99" t="s">
        <v>299</v>
      </c>
      <c r="C94" s="519"/>
      <c r="D94" s="522"/>
      <c r="E94" s="522"/>
      <c r="F94" s="522"/>
      <c r="G94" s="506"/>
      <c r="H94" s="506"/>
    </row>
    <row r="95" spans="1:9" s="7" customFormat="1" ht="15.75" customHeight="1" x14ac:dyDescent="0.25">
      <c r="A95" s="516"/>
      <c r="B95" s="99" t="s">
        <v>305</v>
      </c>
      <c r="C95" s="519"/>
      <c r="D95" s="522"/>
      <c r="E95" s="522"/>
      <c r="F95" s="522"/>
      <c r="G95" s="506"/>
      <c r="H95" s="506"/>
    </row>
    <row r="96" spans="1:9" s="7" customFormat="1" ht="15.75" customHeight="1" thickBot="1" x14ac:dyDescent="0.3">
      <c r="A96" s="517"/>
      <c r="B96" s="122" t="s">
        <v>308</v>
      </c>
      <c r="C96" s="519"/>
      <c r="D96" s="522"/>
      <c r="E96" s="522"/>
      <c r="F96" s="522"/>
      <c r="G96" s="506"/>
      <c r="H96" s="506"/>
    </row>
    <row r="97" spans="1:9" s="7" customFormat="1" ht="15.75" customHeight="1" x14ac:dyDescent="0.25">
      <c r="A97" s="515">
        <v>8</v>
      </c>
      <c r="B97" s="115" t="s">
        <v>309</v>
      </c>
      <c r="C97" s="518"/>
      <c r="D97" s="521">
        <v>52005.63</v>
      </c>
      <c r="E97" s="521"/>
      <c r="F97" s="521">
        <f>D97</f>
        <v>52005.63</v>
      </c>
      <c r="G97" s="524" t="s">
        <v>266</v>
      </c>
      <c r="H97" s="526" t="s">
        <v>267</v>
      </c>
      <c r="I97" s="6"/>
    </row>
    <row r="98" spans="1:9" s="7" customFormat="1" ht="15.75" customHeight="1" x14ac:dyDescent="0.25">
      <c r="A98" s="516"/>
      <c r="B98" s="116" t="s">
        <v>310</v>
      </c>
      <c r="C98" s="519"/>
      <c r="D98" s="522"/>
      <c r="E98" s="522"/>
      <c r="F98" s="522"/>
      <c r="G98" s="506"/>
      <c r="H98" s="513"/>
      <c r="I98" s="6"/>
    </row>
    <row r="99" spans="1:9" s="7" customFormat="1" ht="15.75" customHeight="1" x14ac:dyDescent="0.25">
      <c r="A99" s="516"/>
      <c r="B99" s="116" t="s">
        <v>268</v>
      </c>
      <c r="C99" s="519"/>
      <c r="D99" s="522"/>
      <c r="E99" s="522"/>
      <c r="F99" s="522"/>
      <c r="G99" s="506"/>
      <c r="H99" s="513"/>
      <c r="I99" s="6"/>
    </row>
    <row r="100" spans="1:9" s="7" customFormat="1" ht="15.75" customHeight="1" x14ac:dyDescent="0.25">
      <c r="A100" s="516"/>
      <c r="B100" s="123" t="s">
        <v>282</v>
      </c>
      <c r="C100" s="519"/>
      <c r="D100" s="522"/>
      <c r="E100" s="522"/>
      <c r="F100" s="522"/>
      <c r="G100" s="506"/>
      <c r="H100" s="513"/>
      <c r="I100" s="6"/>
    </row>
    <row r="101" spans="1:9" s="7" customFormat="1" ht="15.75" customHeight="1" x14ac:dyDescent="0.25">
      <c r="A101" s="516"/>
      <c r="B101" s="116" t="s">
        <v>311</v>
      </c>
      <c r="C101" s="519"/>
      <c r="D101" s="522"/>
      <c r="E101" s="522"/>
      <c r="F101" s="522"/>
      <c r="G101" s="506"/>
      <c r="H101" s="513"/>
      <c r="I101" s="6"/>
    </row>
    <row r="102" spans="1:9" s="7" customFormat="1" ht="15.75" customHeight="1" x14ac:dyDescent="0.25">
      <c r="A102" s="516"/>
      <c r="B102" s="116" t="s">
        <v>270</v>
      </c>
      <c r="C102" s="519"/>
      <c r="D102" s="522"/>
      <c r="E102" s="522"/>
      <c r="F102" s="522"/>
      <c r="G102" s="506"/>
      <c r="H102" s="513"/>
      <c r="I102" s="6"/>
    </row>
    <row r="103" spans="1:9" s="7" customFormat="1" ht="15.75" customHeight="1" x14ac:dyDescent="0.25">
      <c r="A103" s="516"/>
      <c r="B103" s="116" t="s">
        <v>271</v>
      </c>
      <c r="C103" s="519"/>
      <c r="D103" s="522"/>
      <c r="E103" s="522"/>
      <c r="F103" s="522"/>
      <c r="G103" s="506"/>
      <c r="H103" s="513"/>
      <c r="I103" s="6"/>
    </row>
    <row r="104" spans="1:9" s="7" customFormat="1" ht="15.75" customHeight="1" x14ac:dyDescent="0.25">
      <c r="A104" s="516"/>
      <c r="B104" s="116" t="s">
        <v>279</v>
      </c>
      <c r="C104" s="519"/>
      <c r="D104" s="522"/>
      <c r="E104" s="522"/>
      <c r="F104" s="522"/>
      <c r="G104" s="506"/>
      <c r="H104" s="513"/>
      <c r="I104" s="6"/>
    </row>
    <row r="105" spans="1:9" s="7" customFormat="1" ht="15.75" customHeight="1" x14ac:dyDescent="0.25">
      <c r="A105" s="516"/>
      <c r="B105" s="116" t="s">
        <v>303</v>
      </c>
      <c r="C105" s="519"/>
      <c r="D105" s="522"/>
      <c r="E105" s="522"/>
      <c r="F105" s="522"/>
      <c r="G105" s="506"/>
      <c r="H105" s="513"/>
      <c r="I105" s="6"/>
    </row>
    <row r="106" spans="1:9" s="7" customFormat="1" ht="15.75" customHeight="1" x14ac:dyDescent="0.25">
      <c r="A106" s="516"/>
      <c r="B106" s="116" t="s">
        <v>296</v>
      </c>
      <c r="C106" s="519"/>
      <c r="D106" s="522"/>
      <c r="E106" s="522"/>
      <c r="F106" s="522"/>
      <c r="G106" s="506"/>
      <c r="H106" s="513"/>
      <c r="I106" s="6"/>
    </row>
    <row r="107" spans="1:9" s="7" customFormat="1" ht="15.75" customHeight="1" x14ac:dyDescent="0.25">
      <c r="A107" s="516"/>
      <c r="B107" s="116" t="s">
        <v>299</v>
      </c>
      <c r="C107" s="519"/>
      <c r="D107" s="522"/>
      <c r="E107" s="522"/>
      <c r="F107" s="522"/>
      <c r="G107" s="506"/>
      <c r="H107" s="513"/>
      <c r="I107" s="6"/>
    </row>
    <row r="108" spans="1:9" s="7" customFormat="1" ht="15.75" customHeight="1" thickBot="1" x14ac:dyDescent="0.3">
      <c r="A108" s="517"/>
      <c r="B108" s="117" t="s">
        <v>278</v>
      </c>
      <c r="C108" s="520"/>
      <c r="D108" s="523"/>
      <c r="E108" s="523"/>
      <c r="F108" s="523"/>
      <c r="G108" s="525"/>
      <c r="H108" s="514"/>
      <c r="I108" s="6"/>
    </row>
    <row r="109" spans="1:9" s="7" customFormat="1" ht="15.75" customHeight="1" x14ac:dyDescent="0.25">
      <c r="A109" s="515">
        <v>9</v>
      </c>
      <c r="B109" s="118" t="s">
        <v>312</v>
      </c>
      <c r="C109" s="518"/>
      <c r="D109" s="521">
        <v>57053.95</v>
      </c>
      <c r="E109" s="521"/>
      <c r="F109" s="521">
        <f>D109</f>
        <v>57053.95</v>
      </c>
      <c r="G109" s="524" t="s">
        <v>266</v>
      </c>
      <c r="H109" s="526" t="s">
        <v>267</v>
      </c>
      <c r="I109" s="6"/>
    </row>
    <row r="110" spans="1:9" s="7" customFormat="1" ht="15.75" customHeight="1" x14ac:dyDescent="0.25">
      <c r="A110" s="516"/>
      <c r="B110" s="99" t="s">
        <v>313</v>
      </c>
      <c r="C110" s="519"/>
      <c r="D110" s="522"/>
      <c r="E110" s="522"/>
      <c r="F110" s="522"/>
      <c r="G110" s="506"/>
      <c r="H110" s="513"/>
      <c r="I110" s="6"/>
    </row>
    <row r="111" spans="1:9" s="7" customFormat="1" ht="15.75" customHeight="1" x14ac:dyDescent="0.25">
      <c r="A111" s="516"/>
      <c r="B111" s="99" t="s">
        <v>268</v>
      </c>
      <c r="C111" s="519"/>
      <c r="D111" s="522"/>
      <c r="E111" s="522"/>
      <c r="F111" s="522"/>
      <c r="G111" s="506"/>
      <c r="H111" s="513"/>
      <c r="I111" s="6"/>
    </row>
    <row r="112" spans="1:9" s="7" customFormat="1" ht="15.75" customHeight="1" x14ac:dyDescent="0.25">
      <c r="A112" s="516"/>
      <c r="B112" s="119" t="s">
        <v>282</v>
      </c>
      <c r="C112" s="519"/>
      <c r="D112" s="522"/>
      <c r="E112" s="522"/>
      <c r="F112" s="522"/>
      <c r="G112" s="506"/>
      <c r="H112" s="513"/>
      <c r="I112" s="6"/>
    </row>
    <row r="113" spans="1:9" s="7" customFormat="1" ht="15.75" customHeight="1" x14ac:dyDescent="0.25">
      <c r="A113" s="516"/>
      <c r="B113" s="99" t="s">
        <v>270</v>
      </c>
      <c r="C113" s="519"/>
      <c r="D113" s="522"/>
      <c r="E113" s="522"/>
      <c r="F113" s="522"/>
      <c r="G113" s="506"/>
      <c r="H113" s="513"/>
      <c r="I113" s="6"/>
    </row>
    <row r="114" spans="1:9" s="7" customFormat="1" ht="15.75" customHeight="1" x14ac:dyDescent="0.25">
      <c r="A114" s="516"/>
      <c r="B114" s="99" t="s">
        <v>271</v>
      </c>
      <c r="C114" s="519"/>
      <c r="D114" s="522"/>
      <c r="E114" s="522"/>
      <c r="F114" s="522"/>
      <c r="G114" s="506"/>
      <c r="H114" s="513"/>
      <c r="I114" s="6"/>
    </row>
    <row r="115" spans="1:9" s="7" customFormat="1" ht="15.75" customHeight="1" x14ac:dyDescent="0.25">
      <c r="A115" s="516"/>
      <c r="B115" s="99" t="s">
        <v>279</v>
      </c>
      <c r="C115" s="519"/>
      <c r="D115" s="522"/>
      <c r="E115" s="522"/>
      <c r="F115" s="522"/>
      <c r="G115" s="506"/>
      <c r="H115" s="513"/>
      <c r="I115" s="6"/>
    </row>
    <row r="116" spans="1:9" s="7" customFormat="1" ht="15.75" customHeight="1" x14ac:dyDescent="0.25">
      <c r="A116" s="516"/>
      <c r="B116" s="99" t="s">
        <v>303</v>
      </c>
      <c r="C116" s="519"/>
      <c r="D116" s="522"/>
      <c r="E116" s="522"/>
      <c r="F116" s="522"/>
      <c r="G116" s="506"/>
      <c r="H116" s="513"/>
      <c r="I116" s="6"/>
    </row>
    <row r="117" spans="1:9" s="7" customFormat="1" ht="15.75" customHeight="1" x14ac:dyDescent="0.25">
      <c r="A117" s="516"/>
      <c r="B117" s="99" t="s">
        <v>296</v>
      </c>
      <c r="C117" s="519"/>
      <c r="D117" s="522"/>
      <c r="E117" s="522"/>
      <c r="F117" s="522"/>
      <c r="G117" s="506"/>
      <c r="H117" s="513"/>
      <c r="I117" s="6"/>
    </row>
    <row r="118" spans="1:9" s="7" customFormat="1" ht="15.75" customHeight="1" x14ac:dyDescent="0.25">
      <c r="A118" s="516"/>
      <c r="B118" s="99" t="s">
        <v>299</v>
      </c>
      <c r="C118" s="519"/>
      <c r="D118" s="522"/>
      <c r="E118" s="522"/>
      <c r="F118" s="522"/>
      <c r="G118" s="506"/>
      <c r="H118" s="513"/>
      <c r="I118" s="6"/>
    </row>
    <row r="119" spans="1:9" s="7" customFormat="1" ht="15.75" customHeight="1" x14ac:dyDescent="0.25">
      <c r="A119" s="516"/>
      <c r="B119" s="99" t="s">
        <v>314</v>
      </c>
      <c r="C119" s="519"/>
      <c r="D119" s="522"/>
      <c r="E119" s="522"/>
      <c r="F119" s="522"/>
      <c r="G119" s="506"/>
      <c r="H119" s="513"/>
      <c r="I119" s="6"/>
    </row>
    <row r="120" spans="1:9" s="7" customFormat="1" ht="15.75" customHeight="1" x14ac:dyDescent="0.25">
      <c r="A120" s="516"/>
      <c r="B120" s="99" t="s">
        <v>305</v>
      </c>
      <c r="C120" s="519"/>
      <c r="D120" s="522"/>
      <c r="E120" s="522"/>
      <c r="F120" s="522"/>
      <c r="G120" s="506"/>
      <c r="H120" s="513"/>
      <c r="I120" s="6"/>
    </row>
    <row r="121" spans="1:9" s="7" customFormat="1" ht="15.75" customHeight="1" x14ac:dyDescent="0.25">
      <c r="A121" s="516"/>
      <c r="B121" s="99" t="s">
        <v>315</v>
      </c>
      <c r="C121" s="519"/>
      <c r="D121" s="522"/>
      <c r="E121" s="522"/>
      <c r="F121" s="522"/>
      <c r="G121" s="506"/>
      <c r="H121" s="513"/>
      <c r="I121" s="6"/>
    </row>
    <row r="122" spans="1:9" s="7" customFormat="1" ht="15.75" customHeight="1" x14ac:dyDescent="0.25">
      <c r="A122" s="516"/>
      <c r="B122" s="124" t="s">
        <v>316</v>
      </c>
      <c r="C122" s="519"/>
      <c r="D122" s="522"/>
      <c r="E122" s="522"/>
      <c r="F122" s="522"/>
      <c r="G122" s="506"/>
      <c r="H122" s="513"/>
      <c r="I122" s="6"/>
    </row>
    <row r="123" spans="1:9" s="7" customFormat="1" ht="15.75" customHeight="1" thickBot="1" x14ac:dyDescent="0.3">
      <c r="A123" s="517"/>
      <c r="B123" s="120" t="s">
        <v>278</v>
      </c>
      <c r="C123" s="520"/>
      <c r="D123" s="523"/>
      <c r="E123" s="523"/>
      <c r="F123" s="523"/>
      <c r="G123" s="525"/>
      <c r="H123" s="514"/>
      <c r="I123" s="6"/>
    </row>
    <row r="124" spans="1:9" s="7" customFormat="1" ht="15.75" customHeight="1" x14ac:dyDescent="0.25">
      <c r="A124" s="515">
        <v>10</v>
      </c>
      <c r="B124" s="118" t="s">
        <v>317</v>
      </c>
      <c r="C124" s="518"/>
      <c r="D124" s="521">
        <v>58290.27</v>
      </c>
      <c r="E124" s="521"/>
      <c r="F124" s="521">
        <v>58290.27</v>
      </c>
      <c r="G124" s="524" t="s">
        <v>266</v>
      </c>
      <c r="H124" s="526" t="s">
        <v>267</v>
      </c>
      <c r="I124" s="6"/>
    </row>
    <row r="125" spans="1:9" s="7" customFormat="1" ht="15.75" customHeight="1" x14ac:dyDescent="0.25">
      <c r="A125" s="530"/>
      <c r="B125" s="99" t="s">
        <v>268</v>
      </c>
      <c r="C125" s="519"/>
      <c r="D125" s="522"/>
      <c r="E125" s="522"/>
      <c r="F125" s="522"/>
      <c r="G125" s="506"/>
      <c r="H125" s="513"/>
      <c r="I125" s="6"/>
    </row>
    <row r="126" spans="1:9" s="7" customFormat="1" ht="15.75" customHeight="1" x14ac:dyDescent="0.25">
      <c r="A126" s="530"/>
      <c r="B126" s="119" t="s">
        <v>282</v>
      </c>
      <c r="C126" s="519"/>
      <c r="D126" s="522"/>
      <c r="E126" s="522"/>
      <c r="F126" s="522"/>
      <c r="G126" s="506"/>
      <c r="H126" s="513"/>
      <c r="I126" s="6"/>
    </row>
    <row r="127" spans="1:9" s="7" customFormat="1" ht="15.75" customHeight="1" x14ac:dyDescent="0.25">
      <c r="A127" s="530"/>
      <c r="B127" s="99" t="s">
        <v>302</v>
      </c>
      <c r="C127" s="519"/>
      <c r="D127" s="522"/>
      <c r="E127" s="522"/>
      <c r="F127" s="522"/>
      <c r="G127" s="506"/>
      <c r="H127" s="513"/>
      <c r="I127" s="6"/>
    </row>
    <row r="128" spans="1:9" s="7" customFormat="1" ht="15.75" customHeight="1" x14ac:dyDescent="0.25">
      <c r="A128" s="530"/>
      <c r="B128" s="99" t="s">
        <v>270</v>
      </c>
      <c r="C128" s="519"/>
      <c r="D128" s="522"/>
      <c r="E128" s="522"/>
      <c r="F128" s="522"/>
      <c r="G128" s="506"/>
      <c r="H128" s="513"/>
      <c r="I128" s="6"/>
    </row>
    <row r="129" spans="1:9" s="7" customFormat="1" ht="15.75" customHeight="1" x14ac:dyDescent="0.25">
      <c r="A129" s="530"/>
      <c r="B129" s="99" t="s">
        <v>271</v>
      </c>
      <c r="C129" s="519"/>
      <c r="D129" s="522"/>
      <c r="E129" s="522"/>
      <c r="F129" s="522"/>
      <c r="G129" s="506"/>
      <c r="H129" s="513"/>
      <c r="I129" s="6"/>
    </row>
    <row r="130" spans="1:9" s="7" customFormat="1" ht="15.75" customHeight="1" x14ac:dyDescent="0.25">
      <c r="A130" s="530"/>
      <c r="B130" s="99" t="s">
        <v>272</v>
      </c>
      <c r="C130" s="519"/>
      <c r="D130" s="522"/>
      <c r="E130" s="522"/>
      <c r="F130" s="522"/>
      <c r="G130" s="506"/>
      <c r="H130" s="513"/>
      <c r="I130" s="6"/>
    </row>
    <row r="131" spans="1:9" s="7" customFormat="1" ht="15.75" customHeight="1" x14ac:dyDescent="0.25">
      <c r="A131" s="530"/>
      <c r="B131" s="99" t="s">
        <v>279</v>
      </c>
      <c r="C131" s="519"/>
      <c r="D131" s="522"/>
      <c r="E131" s="522"/>
      <c r="F131" s="522"/>
      <c r="G131" s="506"/>
      <c r="H131" s="513"/>
      <c r="I131" s="6"/>
    </row>
    <row r="132" spans="1:9" s="7" customFormat="1" ht="15.75" customHeight="1" x14ac:dyDescent="0.25">
      <c r="A132" s="530"/>
      <c r="B132" s="99" t="s">
        <v>296</v>
      </c>
      <c r="C132" s="519"/>
      <c r="D132" s="522"/>
      <c r="E132" s="522"/>
      <c r="F132" s="522"/>
      <c r="G132" s="506"/>
      <c r="H132" s="513"/>
      <c r="I132" s="6"/>
    </row>
    <row r="133" spans="1:9" s="7" customFormat="1" ht="15.75" customHeight="1" x14ac:dyDescent="0.25">
      <c r="A133" s="530"/>
      <c r="B133" s="99" t="s">
        <v>299</v>
      </c>
      <c r="C133" s="519"/>
      <c r="D133" s="522"/>
      <c r="E133" s="522"/>
      <c r="F133" s="522"/>
      <c r="G133" s="506"/>
      <c r="H133" s="513"/>
      <c r="I133" s="6"/>
    </row>
    <row r="134" spans="1:9" s="7" customFormat="1" ht="15.75" customHeight="1" thickBot="1" x14ac:dyDescent="0.3">
      <c r="A134" s="531"/>
      <c r="B134" s="120" t="s">
        <v>278</v>
      </c>
      <c r="C134" s="520"/>
      <c r="D134" s="523"/>
      <c r="E134" s="523"/>
      <c r="F134" s="523"/>
      <c r="G134" s="525"/>
      <c r="H134" s="514"/>
      <c r="I134" s="6"/>
    </row>
    <row r="135" spans="1:9" s="7" customFormat="1" ht="15.75" customHeight="1" x14ac:dyDescent="0.25">
      <c r="A135" s="515">
        <v>11</v>
      </c>
      <c r="B135" s="118" t="s">
        <v>318</v>
      </c>
      <c r="C135" s="518"/>
      <c r="D135" s="521">
        <v>92461.02</v>
      </c>
      <c r="E135" s="521"/>
      <c r="F135" s="521">
        <f>D135</f>
        <v>92461.02</v>
      </c>
      <c r="G135" s="524" t="s">
        <v>266</v>
      </c>
      <c r="H135" s="526" t="s">
        <v>267</v>
      </c>
      <c r="I135" s="6"/>
    </row>
    <row r="136" spans="1:9" s="7" customFormat="1" ht="15.75" customHeight="1" x14ac:dyDescent="0.25">
      <c r="A136" s="516"/>
      <c r="B136" s="99" t="s">
        <v>313</v>
      </c>
      <c r="C136" s="519"/>
      <c r="D136" s="522"/>
      <c r="E136" s="522"/>
      <c r="F136" s="522"/>
      <c r="G136" s="506"/>
      <c r="H136" s="513"/>
      <c r="I136" s="6"/>
    </row>
    <row r="137" spans="1:9" s="7" customFormat="1" ht="15.75" customHeight="1" x14ac:dyDescent="0.25">
      <c r="A137" s="516"/>
      <c r="B137" s="119" t="s">
        <v>282</v>
      </c>
      <c r="C137" s="519"/>
      <c r="D137" s="522"/>
      <c r="E137" s="522"/>
      <c r="F137" s="522"/>
      <c r="G137" s="506"/>
      <c r="H137" s="513"/>
      <c r="I137" s="6"/>
    </row>
    <row r="138" spans="1:9" s="7" customFormat="1" ht="15.75" customHeight="1" x14ac:dyDescent="0.25">
      <c r="A138" s="516"/>
      <c r="B138" s="99" t="s">
        <v>319</v>
      </c>
      <c r="C138" s="519"/>
      <c r="D138" s="522"/>
      <c r="E138" s="522"/>
      <c r="F138" s="522"/>
      <c r="G138" s="506"/>
      <c r="H138" s="513"/>
      <c r="I138" s="6"/>
    </row>
    <row r="139" spans="1:9" s="7" customFormat="1" ht="15.75" customHeight="1" x14ac:dyDescent="0.25">
      <c r="A139" s="516"/>
      <c r="B139" s="99" t="s">
        <v>270</v>
      </c>
      <c r="C139" s="519"/>
      <c r="D139" s="522"/>
      <c r="E139" s="522"/>
      <c r="F139" s="522"/>
      <c r="G139" s="506"/>
      <c r="H139" s="513"/>
      <c r="I139" s="6"/>
    </row>
    <row r="140" spans="1:9" s="7" customFormat="1" ht="15.75" customHeight="1" x14ac:dyDescent="0.25">
      <c r="A140" s="516"/>
      <c r="B140" s="99" t="s">
        <v>271</v>
      </c>
      <c r="C140" s="519"/>
      <c r="D140" s="522"/>
      <c r="E140" s="522"/>
      <c r="F140" s="522"/>
      <c r="G140" s="506"/>
      <c r="H140" s="513"/>
      <c r="I140" s="6"/>
    </row>
    <row r="141" spans="1:9" s="7" customFormat="1" ht="15.75" customHeight="1" x14ac:dyDescent="0.25">
      <c r="A141" s="516"/>
      <c r="B141" s="99" t="s">
        <v>320</v>
      </c>
      <c r="C141" s="519"/>
      <c r="D141" s="522"/>
      <c r="E141" s="522"/>
      <c r="F141" s="522"/>
      <c r="G141" s="506"/>
      <c r="H141" s="513"/>
      <c r="I141" s="6"/>
    </row>
    <row r="142" spans="1:9" s="7" customFormat="1" ht="15.75" customHeight="1" x14ac:dyDescent="0.25">
      <c r="A142" s="516"/>
      <c r="B142" s="99" t="s">
        <v>50</v>
      </c>
      <c r="C142" s="519"/>
      <c r="D142" s="522"/>
      <c r="E142" s="522"/>
      <c r="F142" s="522"/>
      <c r="G142" s="506"/>
      <c r="H142" s="513"/>
      <c r="I142" s="6"/>
    </row>
    <row r="143" spans="1:9" s="7" customFormat="1" ht="15.75" customHeight="1" x14ac:dyDescent="0.25">
      <c r="A143" s="516"/>
      <c r="B143" s="99" t="s">
        <v>279</v>
      </c>
      <c r="C143" s="519"/>
      <c r="D143" s="522"/>
      <c r="E143" s="522"/>
      <c r="F143" s="522"/>
      <c r="G143" s="506"/>
      <c r="H143" s="513"/>
      <c r="I143" s="6"/>
    </row>
    <row r="144" spans="1:9" s="7" customFormat="1" ht="15.75" customHeight="1" x14ac:dyDescent="0.25">
      <c r="A144" s="516"/>
      <c r="B144" s="99" t="s">
        <v>321</v>
      </c>
      <c r="C144" s="519"/>
      <c r="D144" s="522"/>
      <c r="E144" s="522"/>
      <c r="F144" s="522"/>
      <c r="G144" s="506"/>
      <c r="H144" s="513"/>
      <c r="I144" s="6"/>
    </row>
    <row r="145" spans="1:9" s="7" customFormat="1" ht="15.75" customHeight="1" x14ac:dyDescent="0.25">
      <c r="A145" s="516"/>
      <c r="B145" s="99" t="s">
        <v>322</v>
      </c>
      <c r="C145" s="519"/>
      <c r="D145" s="522"/>
      <c r="E145" s="522"/>
      <c r="F145" s="522"/>
      <c r="G145" s="506"/>
      <c r="H145" s="513"/>
      <c r="I145" s="6"/>
    </row>
    <row r="146" spans="1:9" s="7" customFormat="1" ht="15.75" customHeight="1" thickBot="1" x14ac:dyDescent="0.3">
      <c r="A146" s="517"/>
      <c r="B146" s="120" t="s">
        <v>277</v>
      </c>
      <c r="C146" s="520"/>
      <c r="D146" s="523"/>
      <c r="E146" s="523"/>
      <c r="F146" s="523"/>
      <c r="G146" s="525"/>
      <c r="H146" s="514"/>
      <c r="I146" s="6"/>
    </row>
    <row r="147" spans="1:9" s="7" customFormat="1" ht="15.75" customHeight="1" x14ac:dyDescent="0.25">
      <c r="A147" s="515">
        <v>12</v>
      </c>
      <c r="B147" s="118" t="s">
        <v>323</v>
      </c>
      <c r="C147" s="518"/>
      <c r="D147" s="521">
        <v>97744.17</v>
      </c>
      <c r="E147" s="521"/>
      <c r="F147" s="521">
        <f>D147</f>
        <v>97744.17</v>
      </c>
      <c r="G147" s="524" t="s">
        <v>266</v>
      </c>
      <c r="H147" s="526" t="s">
        <v>267</v>
      </c>
      <c r="I147" s="6"/>
    </row>
    <row r="148" spans="1:9" s="7" customFormat="1" ht="15.75" customHeight="1" x14ac:dyDescent="0.25">
      <c r="A148" s="516"/>
      <c r="B148" s="99" t="s">
        <v>324</v>
      </c>
      <c r="C148" s="519"/>
      <c r="D148" s="522"/>
      <c r="E148" s="522"/>
      <c r="F148" s="522"/>
      <c r="G148" s="506"/>
      <c r="H148" s="513"/>
      <c r="I148" s="6"/>
    </row>
    <row r="149" spans="1:9" s="7" customFormat="1" ht="15.75" customHeight="1" x14ac:dyDescent="0.25">
      <c r="A149" s="516"/>
      <c r="B149" s="99" t="s">
        <v>291</v>
      </c>
      <c r="C149" s="519"/>
      <c r="D149" s="522"/>
      <c r="E149" s="522"/>
      <c r="F149" s="522"/>
      <c r="G149" s="506"/>
      <c r="H149" s="513"/>
      <c r="I149" s="6"/>
    </row>
    <row r="150" spans="1:9" s="7" customFormat="1" ht="15.75" customHeight="1" x14ac:dyDescent="0.25">
      <c r="A150" s="516"/>
      <c r="B150" s="99" t="s">
        <v>268</v>
      </c>
      <c r="C150" s="519"/>
      <c r="D150" s="522"/>
      <c r="E150" s="522"/>
      <c r="F150" s="522"/>
      <c r="G150" s="506"/>
      <c r="H150" s="513"/>
      <c r="I150" s="6"/>
    </row>
    <row r="151" spans="1:9" s="7" customFormat="1" ht="15.75" customHeight="1" x14ac:dyDescent="0.25">
      <c r="A151" s="516"/>
      <c r="B151" s="119" t="s">
        <v>282</v>
      </c>
      <c r="C151" s="519"/>
      <c r="D151" s="522"/>
      <c r="E151" s="522"/>
      <c r="F151" s="522"/>
      <c r="G151" s="506"/>
      <c r="H151" s="513"/>
      <c r="I151" s="6"/>
    </row>
    <row r="152" spans="1:9" s="7" customFormat="1" ht="15.75" customHeight="1" x14ac:dyDescent="0.25">
      <c r="A152" s="516"/>
      <c r="B152" s="99" t="s">
        <v>270</v>
      </c>
      <c r="C152" s="519"/>
      <c r="D152" s="522"/>
      <c r="E152" s="522"/>
      <c r="F152" s="522"/>
      <c r="G152" s="506"/>
      <c r="H152" s="513"/>
      <c r="I152" s="6"/>
    </row>
    <row r="153" spans="1:9" s="7" customFormat="1" ht="15.75" customHeight="1" x14ac:dyDescent="0.25">
      <c r="A153" s="516"/>
      <c r="B153" s="99" t="s">
        <v>271</v>
      </c>
      <c r="C153" s="519"/>
      <c r="D153" s="522"/>
      <c r="E153" s="522"/>
      <c r="F153" s="522"/>
      <c r="G153" s="506"/>
      <c r="H153" s="513"/>
      <c r="I153" s="6"/>
    </row>
    <row r="154" spans="1:9" s="7" customFormat="1" ht="15.75" customHeight="1" x14ac:dyDescent="0.25">
      <c r="A154" s="516"/>
      <c r="B154" s="99" t="s">
        <v>272</v>
      </c>
      <c r="C154" s="519"/>
      <c r="D154" s="522"/>
      <c r="E154" s="522"/>
      <c r="F154" s="522"/>
      <c r="G154" s="506"/>
      <c r="H154" s="513"/>
      <c r="I154" s="6"/>
    </row>
    <row r="155" spans="1:9" s="7" customFormat="1" ht="15.75" customHeight="1" x14ac:dyDescent="0.25">
      <c r="A155" s="516"/>
      <c r="B155" s="99" t="s">
        <v>50</v>
      </c>
      <c r="C155" s="519"/>
      <c r="D155" s="522"/>
      <c r="E155" s="522"/>
      <c r="F155" s="522"/>
      <c r="G155" s="506"/>
      <c r="H155" s="513"/>
      <c r="I155" s="6"/>
    </row>
    <row r="156" spans="1:9" s="7" customFormat="1" ht="15.75" customHeight="1" x14ac:dyDescent="0.25">
      <c r="A156" s="516"/>
      <c r="B156" s="99" t="s">
        <v>286</v>
      </c>
      <c r="C156" s="519"/>
      <c r="D156" s="522"/>
      <c r="E156" s="522"/>
      <c r="F156" s="522"/>
      <c r="G156" s="506"/>
      <c r="H156" s="513"/>
      <c r="I156" s="6"/>
    </row>
    <row r="157" spans="1:9" s="7" customFormat="1" ht="15.75" customHeight="1" x14ac:dyDescent="0.25">
      <c r="A157" s="516"/>
      <c r="B157" s="99" t="s">
        <v>321</v>
      </c>
      <c r="C157" s="519"/>
      <c r="D157" s="522"/>
      <c r="E157" s="522"/>
      <c r="F157" s="522"/>
      <c r="G157" s="506"/>
      <c r="H157" s="513"/>
      <c r="I157" s="6"/>
    </row>
    <row r="158" spans="1:9" s="7" customFormat="1" ht="15.75" customHeight="1" x14ac:dyDescent="0.25">
      <c r="A158" s="516"/>
      <c r="B158" s="99" t="s">
        <v>322</v>
      </c>
      <c r="C158" s="519"/>
      <c r="D158" s="522"/>
      <c r="E158" s="522"/>
      <c r="F158" s="522"/>
      <c r="G158" s="506"/>
      <c r="H158" s="513"/>
      <c r="I158" s="6"/>
    </row>
    <row r="159" spans="1:9" s="7" customFormat="1" ht="15.75" customHeight="1" x14ac:dyDescent="0.25">
      <c r="A159" s="516"/>
      <c r="B159" s="99" t="s">
        <v>277</v>
      </c>
      <c r="C159" s="519"/>
      <c r="D159" s="522"/>
      <c r="E159" s="522"/>
      <c r="F159" s="522"/>
      <c r="G159" s="506"/>
      <c r="H159" s="513"/>
      <c r="I159" s="6"/>
    </row>
    <row r="160" spans="1:9" s="7" customFormat="1" ht="15.75" customHeight="1" thickBot="1" x14ac:dyDescent="0.3">
      <c r="A160" s="517"/>
      <c r="B160" s="120" t="s">
        <v>278</v>
      </c>
      <c r="C160" s="520"/>
      <c r="D160" s="523"/>
      <c r="E160" s="523"/>
      <c r="F160" s="523"/>
      <c r="G160" s="525"/>
      <c r="H160" s="514"/>
      <c r="I160" s="6"/>
    </row>
    <row r="161" spans="1:9" s="7" customFormat="1" ht="15.75" customHeight="1" x14ac:dyDescent="0.25">
      <c r="A161" s="515">
        <v>13</v>
      </c>
      <c r="B161" s="118" t="s">
        <v>325</v>
      </c>
      <c r="C161" s="518"/>
      <c r="D161" s="521">
        <v>13118.27</v>
      </c>
      <c r="E161" s="521"/>
      <c r="F161" s="521">
        <f>D161</f>
        <v>13118.27</v>
      </c>
      <c r="G161" s="524" t="s">
        <v>266</v>
      </c>
      <c r="H161" s="526" t="s">
        <v>267</v>
      </c>
      <c r="I161" s="6"/>
    </row>
    <row r="162" spans="1:9" s="7" customFormat="1" ht="15.75" customHeight="1" x14ac:dyDescent="0.25">
      <c r="A162" s="516"/>
      <c r="B162" s="99" t="s">
        <v>319</v>
      </c>
      <c r="C162" s="519"/>
      <c r="D162" s="522"/>
      <c r="E162" s="522"/>
      <c r="F162" s="522"/>
      <c r="G162" s="506"/>
      <c r="H162" s="513"/>
      <c r="I162" s="6"/>
    </row>
    <row r="163" spans="1:9" s="7" customFormat="1" ht="15.75" customHeight="1" x14ac:dyDescent="0.25">
      <c r="A163" s="516"/>
      <c r="B163" s="119" t="s">
        <v>326</v>
      </c>
      <c r="C163" s="519"/>
      <c r="D163" s="522"/>
      <c r="E163" s="522"/>
      <c r="F163" s="522"/>
      <c r="G163" s="506"/>
      <c r="H163" s="513"/>
      <c r="I163" s="6"/>
    </row>
    <row r="164" spans="1:9" s="7" customFormat="1" ht="15.75" customHeight="1" x14ac:dyDescent="0.25">
      <c r="A164" s="516"/>
      <c r="B164" s="99" t="s">
        <v>327</v>
      </c>
      <c r="C164" s="519"/>
      <c r="D164" s="522"/>
      <c r="E164" s="522"/>
      <c r="F164" s="522"/>
      <c r="G164" s="506"/>
      <c r="H164" s="513"/>
      <c r="I164" s="6"/>
    </row>
    <row r="165" spans="1:9" s="7" customFormat="1" ht="15.75" customHeight="1" x14ac:dyDescent="0.25">
      <c r="A165" s="516"/>
      <c r="B165" s="99" t="s">
        <v>328</v>
      </c>
      <c r="C165" s="519"/>
      <c r="D165" s="522"/>
      <c r="E165" s="522"/>
      <c r="F165" s="522"/>
      <c r="G165" s="506"/>
      <c r="H165" s="513"/>
      <c r="I165" s="6"/>
    </row>
    <row r="166" spans="1:9" s="7" customFormat="1" ht="15.75" customHeight="1" thickBot="1" x14ac:dyDescent="0.3">
      <c r="A166" s="517"/>
      <c r="B166" s="120" t="s">
        <v>278</v>
      </c>
      <c r="C166" s="520"/>
      <c r="D166" s="523"/>
      <c r="E166" s="523"/>
      <c r="F166" s="523"/>
      <c r="G166" s="525"/>
      <c r="H166" s="514"/>
      <c r="I166" s="6"/>
    </row>
    <row r="167" spans="1:9" s="7" customFormat="1" ht="15.75" customHeight="1" x14ac:dyDescent="0.25">
      <c r="A167" s="515">
        <v>14</v>
      </c>
      <c r="B167" s="115" t="s">
        <v>329</v>
      </c>
      <c r="C167" s="518"/>
      <c r="D167" s="521">
        <v>22506.52</v>
      </c>
      <c r="E167" s="521"/>
      <c r="F167" s="521">
        <f>D167</f>
        <v>22506.52</v>
      </c>
      <c r="G167" s="524" t="s">
        <v>266</v>
      </c>
      <c r="H167" s="526" t="s">
        <v>267</v>
      </c>
      <c r="I167" s="6"/>
    </row>
    <row r="168" spans="1:9" s="7" customFormat="1" ht="15.75" customHeight="1" x14ac:dyDescent="0.25">
      <c r="A168" s="516"/>
      <c r="B168" s="116" t="s">
        <v>313</v>
      </c>
      <c r="C168" s="519"/>
      <c r="D168" s="522"/>
      <c r="E168" s="522"/>
      <c r="F168" s="522"/>
      <c r="G168" s="506"/>
      <c r="H168" s="513"/>
      <c r="I168" s="6"/>
    </row>
    <row r="169" spans="1:9" s="7" customFormat="1" ht="15.75" customHeight="1" x14ac:dyDescent="0.25">
      <c r="A169" s="516"/>
      <c r="B169" s="116" t="s">
        <v>268</v>
      </c>
      <c r="C169" s="519"/>
      <c r="D169" s="522"/>
      <c r="E169" s="522"/>
      <c r="F169" s="522"/>
      <c r="G169" s="506"/>
      <c r="H169" s="513"/>
      <c r="I169" s="6"/>
    </row>
    <row r="170" spans="1:9" s="7" customFormat="1" ht="15.75" customHeight="1" x14ac:dyDescent="0.25">
      <c r="A170" s="516"/>
      <c r="B170" s="123" t="s">
        <v>282</v>
      </c>
      <c r="C170" s="519"/>
      <c r="D170" s="522"/>
      <c r="E170" s="522"/>
      <c r="F170" s="522"/>
      <c r="G170" s="506"/>
      <c r="H170" s="513"/>
      <c r="I170" s="6"/>
    </row>
    <row r="171" spans="1:9" s="7" customFormat="1" ht="15.75" customHeight="1" x14ac:dyDescent="0.25">
      <c r="A171" s="516"/>
      <c r="B171" s="116" t="s">
        <v>330</v>
      </c>
      <c r="C171" s="519"/>
      <c r="D171" s="522"/>
      <c r="E171" s="522"/>
      <c r="F171" s="522"/>
      <c r="G171" s="506"/>
      <c r="H171" s="513"/>
      <c r="I171" s="6"/>
    </row>
    <row r="172" spans="1:9" s="7" customFormat="1" ht="15.75" customHeight="1" x14ac:dyDescent="0.25">
      <c r="A172" s="516"/>
      <c r="B172" s="116" t="s">
        <v>270</v>
      </c>
      <c r="C172" s="519"/>
      <c r="D172" s="522"/>
      <c r="E172" s="522"/>
      <c r="F172" s="522"/>
      <c r="G172" s="506"/>
      <c r="H172" s="513"/>
      <c r="I172" s="6"/>
    </row>
    <row r="173" spans="1:9" s="7" customFormat="1" ht="15.75" customHeight="1" x14ac:dyDescent="0.25">
      <c r="A173" s="516"/>
      <c r="B173" s="116" t="s">
        <v>271</v>
      </c>
      <c r="C173" s="519"/>
      <c r="D173" s="522"/>
      <c r="E173" s="522"/>
      <c r="F173" s="522"/>
      <c r="G173" s="506"/>
      <c r="H173" s="513"/>
      <c r="I173" s="6"/>
    </row>
    <row r="174" spans="1:9" s="7" customFormat="1" ht="15.75" customHeight="1" thickBot="1" x14ac:dyDescent="0.3">
      <c r="A174" s="516"/>
      <c r="B174" s="125" t="s">
        <v>278</v>
      </c>
      <c r="C174" s="519"/>
      <c r="D174" s="522"/>
      <c r="E174" s="522"/>
      <c r="F174" s="522"/>
      <c r="G174" s="506"/>
      <c r="H174" s="513"/>
      <c r="I174" s="6"/>
    </row>
    <row r="175" spans="1:9" s="7" customFormat="1" ht="15.75" customHeight="1" x14ac:dyDescent="0.25">
      <c r="A175" s="532">
        <v>15</v>
      </c>
      <c r="B175" s="118" t="s">
        <v>331</v>
      </c>
      <c r="C175" s="535"/>
      <c r="D175" s="521">
        <v>51635.54</v>
      </c>
      <c r="E175" s="521"/>
      <c r="F175" s="521">
        <f>D175</f>
        <v>51635.54</v>
      </c>
      <c r="G175" s="524" t="s">
        <v>266</v>
      </c>
      <c r="H175" s="526" t="s">
        <v>267</v>
      </c>
      <c r="I175" s="6"/>
    </row>
    <row r="176" spans="1:9" s="7" customFormat="1" ht="15.75" customHeight="1" x14ac:dyDescent="0.25">
      <c r="A176" s="533"/>
      <c r="B176" s="99" t="s">
        <v>332</v>
      </c>
      <c r="C176" s="536"/>
      <c r="D176" s="522"/>
      <c r="E176" s="522"/>
      <c r="F176" s="522"/>
      <c r="G176" s="506"/>
      <c r="H176" s="513"/>
      <c r="I176" s="6"/>
    </row>
    <row r="177" spans="1:9" s="7" customFormat="1" ht="15.75" customHeight="1" thickBot="1" x14ac:dyDescent="0.3">
      <c r="A177" s="534"/>
      <c r="B177" s="120" t="s">
        <v>278</v>
      </c>
      <c r="C177" s="537"/>
      <c r="D177" s="523"/>
      <c r="E177" s="523"/>
      <c r="F177" s="523"/>
      <c r="G177" s="525"/>
      <c r="H177" s="514"/>
      <c r="I177" s="6"/>
    </row>
    <row r="178" spans="1:9" s="7" customFormat="1" ht="15.75" customHeight="1" x14ac:dyDescent="0.25">
      <c r="A178" s="515">
        <v>16</v>
      </c>
      <c r="B178" s="118" t="s">
        <v>333</v>
      </c>
      <c r="C178" s="518"/>
      <c r="D178" s="521">
        <v>24264.36</v>
      </c>
      <c r="E178" s="521"/>
      <c r="F178" s="521">
        <f>D178</f>
        <v>24264.36</v>
      </c>
      <c r="G178" s="524" t="s">
        <v>266</v>
      </c>
      <c r="H178" s="526" t="s">
        <v>267</v>
      </c>
      <c r="I178" s="6"/>
    </row>
    <row r="179" spans="1:9" s="7" customFormat="1" ht="15.75" customHeight="1" x14ac:dyDescent="0.25">
      <c r="A179" s="528"/>
      <c r="B179" s="99" t="s">
        <v>296</v>
      </c>
      <c r="C179" s="519"/>
      <c r="D179" s="522"/>
      <c r="E179" s="522"/>
      <c r="F179" s="522"/>
      <c r="G179" s="506"/>
      <c r="H179" s="513"/>
      <c r="I179" s="6"/>
    </row>
    <row r="180" spans="1:9" s="7" customFormat="1" ht="15.75" customHeight="1" x14ac:dyDescent="0.25">
      <c r="A180" s="528"/>
      <c r="B180" s="99" t="s">
        <v>299</v>
      </c>
      <c r="C180" s="519"/>
      <c r="D180" s="522"/>
      <c r="E180" s="522"/>
      <c r="F180" s="522"/>
      <c r="G180" s="506"/>
      <c r="H180" s="513"/>
      <c r="I180" s="6"/>
    </row>
    <row r="181" spans="1:9" s="7" customFormat="1" ht="15.75" customHeight="1" x14ac:dyDescent="0.25">
      <c r="A181" s="528"/>
      <c r="B181" s="99" t="s">
        <v>305</v>
      </c>
      <c r="C181" s="519"/>
      <c r="D181" s="522"/>
      <c r="E181" s="522"/>
      <c r="F181" s="522"/>
      <c r="G181" s="506"/>
      <c r="H181" s="513"/>
      <c r="I181" s="6"/>
    </row>
    <row r="182" spans="1:9" s="7" customFormat="1" ht="15.75" customHeight="1" x14ac:dyDescent="0.25">
      <c r="A182" s="528"/>
      <c r="B182" s="99" t="s">
        <v>334</v>
      </c>
      <c r="C182" s="519"/>
      <c r="D182" s="522"/>
      <c r="E182" s="522"/>
      <c r="F182" s="522"/>
      <c r="G182" s="506"/>
      <c r="H182" s="513"/>
      <c r="I182" s="6"/>
    </row>
    <row r="183" spans="1:9" s="7" customFormat="1" ht="15.75" customHeight="1" thickBot="1" x14ac:dyDescent="0.3">
      <c r="A183" s="529"/>
      <c r="B183" s="120" t="s">
        <v>335</v>
      </c>
      <c r="C183" s="520"/>
      <c r="D183" s="523"/>
      <c r="E183" s="523"/>
      <c r="F183" s="523"/>
      <c r="G183" s="525"/>
      <c r="H183" s="514"/>
      <c r="I183" s="6"/>
    </row>
    <row r="184" spans="1:9" s="7" customFormat="1" ht="15.75" customHeight="1" x14ac:dyDescent="0.25">
      <c r="A184" s="515">
        <v>17</v>
      </c>
      <c r="B184" s="118" t="s">
        <v>336</v>
      </c>
      <c r="C184" s="518"/>
      <c r="D184" s="521">
        <v>6258.84</v>
      </c>
      <c r="E184" s="521"/>
      <c r="F184" s="521">
        <f>D184</f>
        <v>6258.84</v>
      </c>
      <c r="G184" s="524" t="s">
        <v>266</v>
      </c>
      <c r="H184" s="526" t="s">
        <v>267</v>
      </c>
      <c r="I184" s="6"/>
    </row>
    <row r="185" spans="1:9" s="7" customFormat="1" ht="15.75" customHeight="1" x14ac:dyDescent="0.25">
      <c r="A185" s="528"/>
      <c r="B185" s="99" t="s">
        <v>268</v>
      </c>
      <c r="C185" s="519"/>
      <c r="D185" s="522"/>
      <c r="E185" s="522"/>
      <c r="F185" s="522"/>
      <c r="G185" s="506"/>
      <c r="H185" s="513"/>
      <c r="I185" s="6"/>
    </row>
    <row r="186" spans="1:9" s="7" customFormat="1" ht="15.75" customHeight="1" x14ac:dyDescent="0.25">
      <c r="A186" s="528"/>
      <c r="B186" s="119" t="s">
        <v>282</v>
      </c>
      <c r="C186" s="519"/>
      <c r="D186" s="522"/>
      <c r="E186" s="522"/>
      <c r="F186" s="522"/>
      <c r="G186" s="506"/>
      <c r="H186" s="513"/>
      <c r="I186" s="6"/>
    </row>
    <row r="187" spans="1:9" s="7" customFormat="1" ht="15.75" customHeight="1" thickBot="1" x14ac:dyDescent="0.3">
      <c r="A187" s="529"/>
      <c r="B187" s="120" t="s">
        <v>278</v>
      </c>
      <c r="C187" s="520"/>
      <c r="D187" s="523"/>
      <c r="E187" s="523"/>
      <c r="F187" s="523"/>
      <c r="G187" s="525"/>
      <c r="H187" s="514"/>
      <c r="I187" s="6"/>
    </row>
    <row r="188" spans="1:9" s="7" customFormat="1" ht="15.75" customHeight="1" x14ac:dyDescent="0.25">
      <c r="A188" s="515">
        <v>18</v>
      </c>
      <c r="B188" s="118" t="s">
        <v>337</v>
      </c>
      <c r="C188" s="518"/>
      <c r="D188" s="521">
        <v>81941.94</v>
      </c>
      <c r="E188" s="521"/>
      <c r="F188" s="521">
        <f>D188</f>
        <v>81941.94</v>
      </c>
      <c r="G188" s="524" t="s">
        <v>266</v>
      </c>
      <c r="H188" s="526" t="s">
        <v>267</v>
      </c>
      <c r="I188" s="6"/>
    </row>
    <row r="189" spans="1:9" s="7" customFormat="1" ht="15.75" customHeight="1" x14ac:dyDescent="0.25">
      <c r="A189" s="528"/>
      <c r="B189" s="99" t="s">
        <v>338</v>
      </c>
      <c r="C189" s="519"/>
      <c r="D189" s="522"/>
      <c r="E189" s="522"/>
      <c r="F189" s="522"/>
      <c r="G189" s="506"/>
      <c r="H189" s="513"/>
      <c r="I189" s="6"/>
    </row>
    <row r="190" spans="1:9" s="7" customFormat="1" ht="15.75" customHeight="1" x14ac:dyDescent="0.25">
      <c r="A190" s="528"/>
      <c r="B190" s="99" t="s">
        <v>268</v>
      </c>
      <c r="C190" s="519"/>
      <c r="D190" s="522"/>
      <c r="E190" s="522"/>
      <c r="F190" s="522"/>
      <c r="G190" s="506"/>
      <c r="H190" s="513"/>
      <c r="I190" s="6"/>
    </row>
    <row r="191" spans="1:9" s="7" customFormat="1" ht="15.75" customHeight="1" x14ac:dyDescent="0.25">
      <c r="A191" s="528"/>
      <c r="B191" s="119" t="s">
        <v>282</v>
      </c>
      <c r="C191" s="519"/>
      <c r="D191" s="522"/>
      <c r="E191" s="522"/>
      <c r="F191" s="522"/>
      <c r="G191" s="506"/>
      <c r="H191" s="513"/>
      <c r="I191" s="6"/>
    </row>
    <row r="192" spans="1:9" s="7" customFormat="1" ht="15.75" customHeight="1" x14ac:dyDescent="0.25">
      <c r="A192" s="528"/>
      <c r="B192" s="99" t="s">
        <v>50</v>
      </c>
      <c r="C192" s="519"/>
      <c r="D192" s="522"/>
      <c r="E192" s="522"/>
      <c r="F192" s="522"/>
      <c r="G192" s="506"/>
      <c r="H192" s="513"/>
      <c r="I192" s="6"/>
    </row>
    <row r="193" spans="1:9" s="7" customFormat="1" ht="15.75" customHeight="1" x14ac:dyDescent="0.25">
      <c r="A193" s="528"/>
      <c r="B193" s="99" t="s">
        <v>286</v>
      </c>
      <c r="C193" s="519"/>
      <c r="D193" s="522"/>
      <c r="E193" s="522"/>
      <c r="F193" s="522"/>
      <c r="G193" s="506"/>
      <c r="H193" s="513"/>
      <c r="I193" s="6"/>
    </row>
    <row r="194" spans="1:9" s="7" customFormat="1" ht="15.75" customHeight="1" x14ac:dyDescent="0.25">
      <c r="A194" s="528"/>
      <c r="B194" s="99" t="s">
        <v>321</v>
      </c>
      <c r="C194" s="519"/>
      <c r="D194" s="522"/>
      <c r="E194" s="522"/>
      <c r="F194" s="522"/>
      <c r="G194" s="506"/>
      <c r="H194" s="513"/>
      <c r="I194" s="6"/>
    </row>
    <row r="195" spans="1:9" s="7" customFormat="1" ht="15.75" customHeight="1" x14ac:dyDescent="0.25">
      <c r="A195" s="528"/>
      <c r="B195" s="99" t="s">
        <v>322</v>
      </c>
      <c r="C195" s="519"/>
      <c r="D195" s="522"/>
      <c r="E195" s="522"/>
      <c r="F195" s="522"/>
      <c r="G195" s="506"/>
      <c r="H195" s="513"/>
      <c r="I195" s="6"/>
    </row>
    <row r="196" spans="1:9" s="7" customFormat="1" ht="15.75" customHeight="1" x14ac:dyDescent="0.25">
      <c r="A196" s="528"/>
      <c r="B196" s="99" t="s">
        <v>339</v>
      </c>
      <c r="C196" s="519"/>
      <c r="D196" s="522"/>
      <c r="E196" s="522"/>
      <c r="F196" s="522"/>
      <c r="G196" s="506"/>
      <c r="H196" s="513"/>
      <c r="I196" s="6"/>
    </row>
    <row r="197" spans="1:9" s="7" customFormat="1" ht="15.75" customHeight="1" x14ac:dyDescent="0.25">
      <c r="A197" s="528"/>
      <c r="B197" s="99" t="s">
        <v>305</v>
      </c>
      <c r="C197" s="519"/>
      <c r="D197" s="522"/>
      <c r="E197" s="522"/>
      <c r="F197" s="522"/>
      <c r="G197" s="506"/>
      <c r="H197" s="513"/>
      <c r="I197" s="6"/>
    </row>
    <row r="198" spans="1:9" s="7" customFormat="1" ht="15.75" customHeight="1" x14ac:dyDescent="0.25">
      <c r="A198" s="528"/>
      <c r="B198" s="99" t="s">
        <v>340</v>
      </c>
      <c r="C198" s="519"/>
      <c r="D198" s="522"/>
      <c r="E198" s="522"/>
      <c r="F198" s="522"/>
      <c r="G198" s="506"/>
      <c r="H198" s="513"/>
      <c r="I198" s="6"/>
    </row>
    <row r="199" spans="1:9" s="7" customFormat="1" ht="15.75" customHeight="1" thickBot="1" x14ac:dyDescent="0.3">
      <c r="A199" s="529"/>
      <c r="B199" s="120" t="s">
        <v>278</v>
      </c>
      <c r="C199" s="520"/>
      <c r="D199" s="523"/>
      <c r="E199" s="523"/>
      <c r="F199" s="523"/>
      <c r="G199" s="525"/>
      <c r="H199" s="514"/>
      <c r="I199" s="6"/>
    </row>
    <row r="200" spans="1:9" s="7" customFormat="1" ht="15.75" customHeight="1" x14ac:dyDescent="0.25">
      <c r="A200" s="515">
        <v>19</v>
      </c>
      <c r="B200" s="118" t="s">
        <v>341</v>
      </c>
      <c r="C200" s="518"/>
      <c r="D200" s="521">
        <v>73025.08</v>
      </c>
      <c r="E200" s="521"/>
      <c r="F200" s="521">
        <f>D200</f>
        <v>73025.08</v>
      </c>
      <c r="G200" s="524" t="s">
        <v>266</v>
      </c>
      <c r="H200" s="526" t="s">
        <v>267</v>
      </c>
      <c r="I200" s="6"/>
    </row>
    <row r="201" spans="1:9" s="7" customFormat="1" ht="15.75" customHeight="1" x14ac:dyDescent="0.25">
      <c r="A201" s="528"/>
      <c r="B201" s="99" t="s">
        <v>342</v>
      </c>
      <c r="C201" s="519"/>
      <c r="D201" s="522"/>
      <c r="E201" s="522"/>
      <c r="F201" s="522"/>
      <c r="G201" s="506"/>
      <c r="H201" s="513"/>
      <c r="I201" s="6"/>
    </row>
    <row r="202" spans="1:9" s="7" customFormat="1" ht="15.75" customHeight="1" x14ac:dyDescent="0.25">
      <c r="A202" s="528"/>
      <c r="B202" s="99" t="s">
        <v>343</v>
      </c>
      <c r="C202" s="519"/>
      <c r="D202" s="522"/>
      <c r="E202" s="522"/>
      <c r="F202" s="522"/>
      <c r="G202" s="506"/>
      <c r="H202" s="513"/>
      <c r="I202" s="6"/>
    </row>
    <row r="203" spans="1:9" s="7" customFormat="1" ht="15.75" customHeight="1" x14ac:dyDescent="0.25">
      <c r="A203" s="528"/>
      <c r="B203" s="99" t="s">
        <v>268</v>
      </c>
      <c r="C203" s="519"/>
      <c r="D203" s="522"/>
      <c r="E203" s="522"/>
      <c r="F203" s="522"/>
      <c r="G203" s="506"/>
      <c r="H203" s="513"/>
      <c r="I203" s="6"/>
    </row>
    <row r="204" spans="1:9" s="7" customFormat="1" ht="15.75" customHeight="1" x14ac:dyDescent="0.25">
      <c r="A204" s="528"/>
      <c r="B204" s="119" t="s">
        <v>282</v>
      </c>
      <c r="C204" s="519"/>
      <c r="D204" s="522"/>
      <c r="E204" s="522"/>
      <c r="F204" s="522"/>
      <c r="G204" s="506"/>
      <c r="H204" s="513"/>
      <c r="I204" s="6"/>
    </row>
    <row r="205" spans="1:9" s="7" customFormat="1" ht="15.75" customHeight="1" x14ac:dyDescent="0.25">
      <c r="A205" s="528"/>
      <c r="B205" s="99" t="s">
        <v>50</v>
      </c>
      <c r="C205" s="519"/>
      <c r="D205" s="522"/>
      <c r="E205" s="522"/>
      <c r="F205" s="522"/>
      <c r="G205" s="506"/>
      <c r="H205" s="513"/>
      <c r="I205" s="6"/>
    </row>
    <row r="206" spans="1:9" s="7" customFormat="1" ht="15.75" customHeight="1" x14ac:dyDescent="0.25">
      <c r="A206" s="528"/>
      <c r="B206" s="99" t="s">
        <v>279</v>
      </c>
      <c r="C206" s="519"/>
      <c r="D206" s="522"/>
      <c r="E206" s="522"/>
      <c r="F206" s="522"/>
      <c r="G206" s="506"/>
      <c r="H206" s="513"/>
      <c r="I206" s="6"/>
    </row>
    <row r="207" spans="1:9" s="7" customFormat="1" ht="15.75" customHeight="1" x14ac:dyDescent="0.25">
      <c r="A207" s="528"/>
      <c r="B207" s="99" t="s">
        <v>321</v>
      </c>
      <c r="C207" s="519"/>
      <c r="D207" s="522"/>
      <c r="E207" s="522"/>
      <c r="F207" s="522"/>
      <c r="G207" s="506"/>
      <c r="H207" s="513"/>
      <c r="I207" s="6"/>
    </row>
    <row r="208" spans="1:9" s="7" customFormat="1" ht="15.75" customHeight="1" x14ac:dyDescent="0.25">
      <c r="A208" s="528"/>
      <c r="B208" s="99" t="s">
        <v>64</v>
      </c>
      <c r="C208" s="519"/>
      <c r="D208" s="522"/>
      <c r="E208" s="522"/>
      <c r="F208" s="522"/>
      <c r="G208" s="506"/>
      <c r="H208" s="513"/>
      <c r="I208" s="6"/>
    </row>
    <row r="209" spans="1:9" s="7" customFormat="1" ht="15.75" customHeight="1" x14ac:dyDescent="0.25">
      <c r="A209" s="528"/>
      <c r="B209" s="99" t="s">
        <v>305</v>
      </c>
      <c r="C209" s="519"/>
      <c r="D209" s="522"/>
      <c r="E209" s="522"/>
      <c r="F209" s="522"/>
      <c r="G209" s="506"/>
      <c r="H209" s="513"/>
      <c r="I209" s="6"/>
    </row>
    <row r="210" spans="1:9" s="7" customFormat="1" ht="15.75" customHeight="1" x14ac:dyDescent="0.25">
      <c r="A210" s="528"/>
      <c r="B210" s="99" t="s">
        <v>340</v>
      </c>
      <c r="C210" s="519"/>
      <c r="D210" s="522"/>
      <c r="E210" s="522"/>
      <c r="F210" s="522"/>
      <c r="G210" s="506"/>
      <c r="H210" s="513"/>
      <c r="I210" s="6"/>
    </row>
    <row r="211" spans="1:9" s="7" customFormat="1" ht="15.75" customHeight="1" x14ac:dyDescent="0.25">
      <c r="A211" s="528"/>
      <c r="B211" s="99" t="s">
        <v>344</v>
      </c>
      <c r="C211" s="519"/>
      <c r="D211" s="522"/>
      <c r="E211" s="522"/>
      <c r="F211" s="522"/>
      <c r="G211" s="506"/>
      <c r="H211" s="513"/>
      <c r="I211" s="6"/>
    </row>
    <row r="212" spans="1:9" s="7" customFormat="1" ht="15.75" customHeight="1" thickBot="1" x14ac:dyDescent="0.3">
      <c r="A212" s="529"/>
      <c r="B212" s="120" t="s">
        <v>278</v>
      </c>
      <c r="C212" s="520"/>
      <c r="D212" s="523"/>
      <c r="E212" s="523"/>
      <c r="F212" s="523"/>
      <c r="G212" s="525"/>
      <c r="H212" s="514"/>
      <c r="I212" s="6"/>
    </row>
    <row r="213" spans="1:9" s="7" customFormat="1" ht="15.75" customHeight="1" x14ac:dyDescent="0.25">
      <c r="A213" s="515">
        <v>20</v>
      </c>
      <c r="B213" s="118" t="s">
        <v>345</v>
      </c>
      <c r="C213" s="518"/>
      <c r="D213" s="521">
        <v>34046.980000000003</v>
      </c>
      <c r="E213" s="521"/>
      <c r="F213" s="521">
        <f>D213</f>
        <v>34046.980000000003</v>
      </c>
      <c r="G213" s="524" t="s">
        <v>266</v>
      </c>
      <c r="H213" s="526" t="s">
        <v>267</v>
      </c>
      <c r="I213" s="6"/>
    </row>
    <row r="214" spans="1:9" s="7" customFormat="1" ht="15.75" customHeight="1" x14ac:dyDescent="0.25">
      <c r="A214" s="527"/>
      <c r="B214" s="99" t="s">
        <v>268</v>
      </c>
      <c r="C214" s="519"/>
      <c r="D214" s="522"/>
      <c r="E214" s="522"/>
      <c r="F214" s="522"/>
      <c r="G214" s="506"/>
      <c r="H214" s="513"/>
      <c r="I214" s="6"/>
    </row>
    <row r="215" spans="1:9" s="7" customFormat="1" ht="15.75" customHeight="1" x14ac:dyDescent="0.25">
      <c r="A215" s="527"/>
      <c r="B215" s="119" t="s">
        <v>282</v>
      </c>
      <c r="C215" s="519"/>
      <c r="D215" s="522"/>
      <c r="E215" s="522"/>
      <c r="F215" s="522"/>
      <c r="G215" s="506"/>
      <c r="H215" s="513"/>
      <c r="I215" s="6"/>
    </row>
    <row r="216" spans="1:9" s="7" customFormat="1" ht="15.75" customHeight="1" x14ac:dyDescent="0.25">
      <c r="A216" s="527"/>
      <c r="B216" s="99" t="s">
        <v>270</v>
      </c>
      <c r="C216" s="519"/>
      <c r="D216" s="522"/>
      <c r="E216" s="522"/>
      <c r="F216" s="522"/>
      <c r="G216" s="506"/>
      <c r="H216" s="513"/>
      <c r="I216" s="6"/>
    </row>
    <row r="217" spans="1:9" s="7" customFormat="1" ht="15.75" customHeight="1" x14ac:dyDescent="0.25">
      <c r="A217" s="527"/>
      <c r="B217" s="99" t="s">
        <v>271</v>
      </c>
      <c r="C217" s="519"/>
      <c r="D217" s="522"/>
      <c r="E217" s="522"/>
      <c r="F217" s="522"/>
      <c r="G217" s="506"/>
      <c r="H217" s="513"/>
      <c r="I217" s="6"/>
    </row>
    <row r="218" spans="1:9" s="7" customFormat="1" ht="15.75" customHeight="1" x14ac:dyDescent="0.25">
      <c r="A218" s="528"/>
      <c r="B218" s="99" t="s">
        <v>346</v>
      </c>
      <c r="C218" s="519"/>
      <c r="D218" s="522"/>
      <c r="E218" s="522"/>
      <c r="F218" s="522"/>
      <c r="G218" s="506"/>
      <c r="H218" s="513"/>
      <c r="I218" s="6"/>
    </row>
    <row r="219" spans="1:9" s="7" customFormat="1" ht="15.75" customHeight="1" x14ac:dyDescent="0.25">
      <c r="A219" s="528"/>
      <c r="B219" s="99" t="s">
        <v>347</v>
      </c>
      <c r="C219" s="519"/>
      <c r="D219" s="522"/>
      <c r="E219" s="522"/>
      <c r="F219" s="522"/>
      <c r="G219" s="506"/>
      <c r="H219" s="513"/>
      <c r="I219" s="6"/>
    </row>
    <row r="220" spans="1:9" s="7" customFormat="1" ht="15.75" customHeight="1" thickBot="1" x14ac:dyDescent="0.3">
      <c r="A220" s="529"/>
      <c r="B220" s="120" t="s">
        <v>278</v>
      </c>
      <c r="C220" s="520"/>
      <c r="D220" s="523"/>
      <c r="E220" s="523"/>
      <c r="F220" s="523"/>
      <c r="G220" s="525"/>
      <c r="H220" s="514"/>
      <c r="I220" s="6"/>
    </row>
    <row r="221" spans="1:9" s="7" customFormat="1" ht="15.75" customHeight="1" x14ac:dyDescent="0.25">
      <c r="A221" s="515">
        <v>21</v>
      </c>
      <c r="B221" s="118" t="s">
        <v>348</v>
      </c>
      <c r="C221" s="518"/>
      <c r="D221" s="521">
        <v>32966.559999999998</v>
      </c>
      <c r="E221" s="521"/>
      <c r="F221" s="521">
        <f>D221</f>
        <v>32966.559999999998</v>
      </c>
      <c r="G221" s="524" t="s">
        <v>266</v>
      </c>
      <c r="H221" s="526" t="s">
        <v>267</v>
      </c>
      <c r="I221" s="6"/>
    </row>
    <row r="222" spans="1:9" s="7" customFormat="1" ht="15.75" customHeight="1" x14ac:dyDescent="0.25">
      <c r="A222" s="528"/>
      <c r="B222" s="99" t="s">
        <v>268</v>
      </c>
      <c r="C222" s="519"/>
      <c r="D222" s="522"/>
      <c r="E222" s="522"/>
      <c r="F222" s="522"/>
      <c r="G222" s="506"/>
      <c r="H222" s="513"/>
      <c r="I222" s="6"/>
    </row>
    <row r="223" spans="1:9" s="7" customFormat="1" ht="15.75" customHeight="1" x14ac:dyDescent="0.25">
      <c r="A223" s="528"/>
      <c r="B223" s="119" t="s">
        <v>282</v>
      </c>
      <c r="C223" s="519"/>
      <c r="D223" s="522"/>
      <c r="E223" s="522"/>
      <c r="F223" s="522"/>
      <c r="G223" s="506"/>
      <c r="H223" s="513"/>
      <c r="I223" s="6"/>
    </row>
    <row r="224" spans="1:9" s="7" customFormat="1" ht="15.75" customHeight="1" x14ac:dyDescent="0.25">
      <c r="A224" s="528"/>
      <c r="B224" s="99" t="s">
        <v>270</v>
      </c>
      <c r="C224" s="519"/>
      <c r="D224" s="522"/>
      <c r="E224" s="522"/>
      <c r="F224" s="522"/>
      <c r="G224" s="506"/>
      <c r="H224" s="513"/>
      <c r="I224" s="6"/>
    </row>
    <row r="225" spans="1:9" s="7" customFormat="1" ht="15.75" customHeight="1" x14ac:dyDescent="0.25">
      <c r="A225" s="528"/>
      <c r="B225" s="99" t="s">
        <v>271</v>
      </c>
      <c r="C225" s="519"/>
      <c r="D225" s="522"/>
      <c r="E225" s="522"/>
      <c r="F225" s="522"/>
      <c r="G225" s="506"/>
      <c r="H225" s="513"/>
      <c r="I225" s="6"/>
    </row>
    <row r="226" spans="1:9" s="7" customFormat="1" ht="15.75" customHeight="1" x14ac:dyDescent="0.25">
      <c r="A226" s="528"/>
      <c r="B226" s="99" t="s">
        <v>50</v>
      </c>
      <c r="C226" s="519"/>
      <c r="D226" s="522"/>
      <c r="E226" s="522"/>
      <c r="F226" s="522"/>
      <c r="G226" s="506"/>
      <c r="H226" s="513"/>
      <c r="I226" s="6"/>
    </row>
    <row r="227" spans="1:9" s="7" customFormat="1" ht="15.75" customHeight="1" x14ac:dyDescent="0.25">
      <c r="A227" s="528"/>
      <c r="B227" s="99" t="s">
        <v>279</v>
      </c>
      <c r="C227" s="519"/>
      <c r="D227" s="522"/>
      <c r="E227" s="522"/>
      <c r="F227" s="522"/>
      <c r="G227" s="506"/>
      <c r="H227" s="513"/>
      <c r="I227" s="6"/>
    </row>
    <row r="228" spans="1:9" s="7" customFormat="1" ht="15.75" customHeight="1" x14ac:dyDescent="0.25">
      <c r="A228" s="528"/>
      <c r="B228" s="99" t="s">
        <v>349</v>
      </c>
      <c r="C228" s="519"/>
      <c r="D228" s="522"/>
      <c r="E228" s="522"/>
      <c r="F228" s="522"/>
      <c r="G228" s="506"/>
      <c r="H228" s="513"/>
      <c r="I228" s="6"/>
    </row>
    <row r="229" spans="1:9" s="7" customFormat="1" ht="15.75" customHeight="1" x14ac:dyDescent="0.25">
      <c r="A229" s="528"/>
      <c r="B229" s="99" t="s">
        <v>276</v>
      </c>
      <c r="C229" s="519"/>
      <c r="D229" s="522"/>
      <c r="E229" s="522"/>
      <c r="F229" s="522"/>
      <c r="G229" s="506"/>
      <c r="H229" s="513"/>
      <c r="I229" s="6"/>
    </row>
    <row r="230" spans="1:9" s="7" customFormat="1" ht="15.75" customHeight="1" thickBot="1" x14ac:dyDescent="0.3">
      <c r="A230" s="529"/>
      <c r="B230" s="120" t="s">
        <v>278</v>
      </c>
      <c r="C230" s="520"/>
      <c r="D230" s="523"/>
      <c r="E230" s="523"/>
      <c r="F230" s="523"/>
      <c r="G230" s="525"/>
      <c r="H230" s="514"/>
      <c r="I230" s="6"/>
    </row>
    <row r="231" spans="1:9" s="7" customFormat="1" ht="15.75" customHeight="1" x14ac:dyDescent="0.25">
      <c r="A231" s="515">
        <v>22</v>
      </c>
      <c r="B231" s="121" t="s">
        <v>350</v>
      </c>
      <c r="C231" s="519"/>
      <c r="D231" s="522">
        <v>44501.39</v>
      </c>
      <c r="E231" s="522"/>
      <c r="F231" s="522">
        <f>D231</f>
        <v>44501.39</v>
      </c>
      <c r="G231" s="506" t="s">
        <v>266</v>
      </c>
      <c r="H231" s="506" t="s">
        <v>267</v>
      </c>
    </row>
    <row r="232" spans="1:9" s="7" customFormat="1" ht="15.75" customHeight="1" x14ac:dyDescent="0.25">
      <c r="A232" s="528"/>
      <c r="B232" s="99" t="s">
        <v>268</v>
      </c>
      <c r="C232" s="519"/>
      <c r="D232" s="522"/>
      <c r="E232" s="522"/>
      <c r="F232" s="522"/>
      <c r="G232" s="506"/>
      <c r="H232" s="506"/>
    </row>
    <row r="233" spans="1:9" s="7" customFormat="1" ht="15.75" customHeight="1" x14ac:dyDescent="0.25">
      <c r="A233" s="528"/>
      <c r="B233" s="119" t="s">
        <v>282</v>
      </c>
      <c r="C233" s="519"/>
      <c r="D233" s="522"/>
      <c r="E233" s="522"/>
      <c r="F233" s="522"/>
      <c r="G233" s="506"/>
      <c r="H233" s="506"/>
    </row>
    <row r="234" spans="1:9" s="7" customFormat="1" ht="15.75" customHeight="1" x14ac:dyDescent="0.25">
      <c r="A234" s="528"/>
      <c r="B234" s="99" t="s">
        <v>270</v>
      </c>
      <c r="C234" s="519"/>
      <c r="D234" s="522"/>
      <c r="E234" s="522"/>
      <c r="F234" s="522"/>
      <c r="G234" s="506"/>
      <c r="H234" s="506"/>
    </row>
    <row r="235" spans="1:9" s="7" customFormat="1" ht="15.75" customHeight="1" x14ac:dyDescent="0.25">
      <c r="A235" s="528"/>
      <c r="B235" s="99" t="s">
        <v>271</v>
      </c>
      <c r="C235" s="519"/>
      <c r="D235" s="522"/>
      <c r="E235" s="522"/>
      <c r="F235" s="522"/>
      <c r="G235" s="506"/>
      <c r="H235" s="506"/>
    </row>
    <row r="236" spans="1:9" s="7" customFormat="1" ht="15.75" customHeight="1" x14ac:dyDescent="0.25">
      <c r="A236" s="528"/>
      <c r="B236" s="99" t="s">
        <v>351</v>
      </c>
      <c r="C236" s="519"/>
      <c r="D236" s="522"/>
      <c r="E236" s="522"/>
      <c r="F236" s="522"/>
      <c r="G236" s="506"/>
      <c r="H236" s="506"/>
    </row>
    <row r="237" spans="1:9" s="7" customFormat="1" ht="15.75" customHeight="1" x14ac:dyDescent="0.25">
      <c r="A237" s="528"/>
      <c r="B237" s="99" t="s">
        <v>50</v>
      </c>
      <c r="C237" s="519"/>
      <c r="D237" s="522"/>
      <c r="E237" s="522"/>
      <c r="F237" s="522"/>
      <c r="G237" s="506"/>
      <c r="H237" s="506"/>
    </row>
    <row r="238" spans="1:9" s="7" customFormat="1" ht="15.75" customHeight="1" x14ac:dyDescent="0.25">
      <c r="A238" s="528"/>
      <c r="B238" s="99" t="s">
        <v>322</v>
      </c>
      <c r="C238" s="519"/>
      <c r="D238" s="522"/>
      <c r="E238" s="522"/>
      <c r="F238" s="522"/>
      <c r="G238" s="506"/>
      <c r="H238" s="506"/>
    </row>
    <row r="239" spans="1:9" s="7" customFormat="1" ht="15.75" customHeight="1" x14ac:dyDescent="0.25">
      <c r="A239" s="528"/>
      <c r="B239" s="99" t="s">
        <v>279</v>
      </c>
      <c r="C239" s="519"/>
      <c r="D239" s="522"/>
      <c r="E239" s="522"/>
      <c r="F239" s="522"/>
      <c r="G239" s="506"/>
      <c r="H239" s="506"/>
    </row>
    <row r="240" spans="1:9" s="7" customFormat="1" ht="15.75" customHeight="1" x14ac:dyDescent="0.25">
      <c r="A240" s="528"/>
      <c r="B240" s="99" t="s">
        <v>352</v>
      </c>
      <c r="C240" s="519"/>
      <c r="D240" s="522"/>
      <c r="E240" s="522"/>
      <c r="F240" s="522"/>
      <c r="G240" s="506"/>
      <c r="H240" s="506"/>
    </row>
    <row r="241" spans="1:9" s="7" customFormat="1" ht="15.75" customHeight="1" thickBot="1" x14ac:dyDescent="0.3">
      <c r="A241" s="528"/>
      <c r="B241" s="122" t="s">
        <v>278</v>
      </c>
      <c r="C241" s="519"/>
      <c r="D241" s="522"/>
      <c r="E241" s="522"/>
      <c r="F241" s="522"/>
      <c r="G241" s="506"/>
      <c r="H241" s="506"/>
    </row>
    <row r="242" spans="1:9" s="7" customFormat="1" ht="15.75" customHeight="1" x14ac:dyDescent="0.25">
      <c r="A242" s="515">
        <v>23</v>
      </c>
      <c r="B242" s="118" t="s">
        <v>353</v>
      </c>
      <c r="C242" s="518"/>
      <c r="D242" s="521">
        <v>41236.78</v>
      </c>
      <c r="E242" s="521"/>
      <c r="F242" s="521">
        <f>D242</f>
        <v>41236.78</v>
      </c>
      <c r="G242" s="524" t="s">
        <v>266</v>
      </c>
      <c r="H242" s="526" t="s">
        <v>267</v>
      </c>
      <c r="I242" s="6"/>
    </row>
    <row r="243" spans="1:9" s="7" customFormat="1" ht="15.75" customHeight="1" x14ac:dyDescent="0.25">
      <c r="A243" s="528"/>
      <c r="B243" s="99" t="s">
        <v>268</v>
      </c>
      <c r="C243" s="519"/>
      <c r="D243" s="522"/>
      <c r="E243" s="522"/>
      <c r="F243" s="522"/>
      <c r="G243" s="506"/>
      <c r="H243" s="513"/>
      <c r="I243" s="6"/>
    </row>
    <row r="244" spans="1:9" s="7" customFormat="1" ht="15.75" customHeight="1" x14ac:dyDescent="0.25">
      <c r="A244" s="528"/>
      <c r="B244" s="119" t="s">
        <v>282</v>
      </c>
      <c r="C244" s="519"/>
      <c r="D244" s="522"/>
      <c r="E244" s="522"/>
      <c r="F244" s="522"/>
      <c r="G244" s="506"/>
      <c r="H244" s="513"/>
      <c r="I244" s="6"/>
    </row>
    <row r="245" spans="1:9" s="7" customFormat="1" ht="15.75" customHeight="1" x14ac:dyDescent="0.25">
      <c r="A245" s="528"/>
      <c r="B245" s="99" t="s">
        <v>270</v>
      </c>
      <c r="C245" s="519"/>
      <c r="D245" s="522"/>
      <c r="E245" s="522"/>
      <c r="F245" s="522"/>
      <c r="G245" s="506"/>
      <c r="H245" s="513"/>
      <c r="I245" s="6"/>
    </row>
    <row r="246" spans="1:9" s="7" customFormat="1" ht="15.75" customHeight="1" x14ac:dyDescent="0.25">
      <c r="A246" s="528"/>
      <c r="B246" s="99" t="s">
        <v>271</v>
      </c>
      <c r="C246" s="519"/>
      <c r="D246" s="522"/>
      <c r="E246" s="522"/>
      <c r="F246" s="522"/>
      <c r="G246" s="506"/>
      <c r="H246" s="513"/>
      <c r="I246" s="6"/>
    </row>
    <row r="247" spans="1:9" s="7" customFormat="1" ht="15.75" customHeight="1" x14ac:dyDescent="0.25">
      <c r="A247" s="528"/>
      <c r="B247" s="99" t="s">
        <v>322</v>
      </c>
      <c r="C247" s="519"/>
      <c r="D247" s="522"/>
      <c r="E247" s="522"/>
      <c r="F247" s="522"/>
      <c r="G247" s="506"/>
      <c r="H247" s="513"/>
      <c r="I247" s="6"/>
    </row>
    <row r="248" spans="1:9" s="7" customFormat="1" ht="15.75" customHeight="1" x14ac:dyDescent="0.25">
      <c r="A248" s="528"/>
      <c r="B248" s="99" t="s">
        <v>279</v>
      </c>
      <c r="C248" s="519"/>
      <c r="D248" s="522"/>
      <c r="E248" s="522"/>
      <c r="F248" s="522"/>
      <c r="G248" s="506"/>
      <c r="H248" s="513"/>
      <c r="I248" s="6"/>
    </row>
    <row r="249" spans="1:9" s="7" customFormat="1" ht="15.75" customHeight="1" x14ac:dyDescent="0.25">
      <c r="A249" s="528"/>
      <c r="B249" s="99" t="s">
        <v>50</v>
      </c>
      <c r="C249" s="519"/>
      <c r="D249" s="522"/>
      <c r="E249" s="522"/>
      <c r="F249" s="522"/>
      <c r="G249" s="506"/>
      <c r="H249" s="513"/>
      <c r="I249" s="6"/>
    </row>
    <row r="250" spans="1:9" s="7" customFormat="1" ht="15.75" customHeight="1" x14ac:dyDescent="0.25">
      <c r="A250" s="528"/>
      <c r="B250" s="99" t="s">
        <v>276</v>
      </c>
      <c r="C250" s="519"/>
      <c r="D250" s="522"/>
      <c r="E250" s="522"/>
      <c r="F250" s="522"/>
      <c r="G250" s="506"/>
      <c r="H250" s="513"/>
      <c r="I250" s="6"/>
    </row>
    <row r="251" spans="1:9" s="7" customFormat="1" ht="15.75" customHeight="1" thickBot="1" x14ac:dyDescent="0.3">
      <c r="A251" s="529"/>
      <c r="B251" s="120" t="s">
        <v>278</v>
      </c>
      <c r="C251" s="520"/>
      <c r="D251" s="523"/>
      <c r="E251" s="523"/>
      <c r="F251" s="523"/>
      <c r="G251" s="525"/>
      <c r="H251" s="514"/>
      <c r="I251" s="6"/>
    </row>
    <row r="252" spans="1:9" s="7" customFormat="1" ht="15.75" customHeight="1" x14ac:dyDescent="0.25">
      <c r="A252" s="515">
        <v>24</v>
      </c>
      <c r="B252" s="121" t="s">
        <v>354</v>
      </c>
      <c r="C252" s="519"/>
      <c r="D252" s="522">
        <v>51336.2</v>
      </c>
      <c r="E252" s="522"/>
      <c r="F252" s="522">
        <f>D252</f>
        <v>51336.2</v>
      </c>
      <c r="G252" s="506" t="s">
        <v>266</v>
      </c>
      <c r="H252" s="506" t="s">
        <v>267</v>
      </c>
    </row>
    <row r="253" spans="1:9" s="7" customFormat="1" ht="15.75" customHeight="1" x14ac:dyDescent="0.25">
      <c r="A253" s="528"/>
      <c r="B253" s="99" t="s">
        <v>268</v>
      </c>
      <c r="C253" s="519"/>
      <c r="D253" s="522"/>
      <c r="E253" s="522"/>
      <c r="F253" s="522"/>
      <c r="G253" s="506"/>
      <c r="H253" s="506"/>
    </row>
    <row r="254" spans="1:9" ht="15.75" customHeight="1" x14ac:dyDescent="0.25">
      <c r="A254" s="528"/>
      <c r="B254" s="119" t="s">
        <v>282</v>
      </c>
      <c r="C254" s="519"/>
      <c r="D254" s="522"/>
      <c r="E254" s="522"/>
      <c r="F254" s="522"/>
      <c r="G254" s="506"/>
      <c r="H254" s="506"/>
    </row>
    <row r="255" spans="1:9" ht="15.75" customHeight="1" x14ac:dyDescent="0.25">
      <c r="A255" s="528"/>
      <c r="B255" s="99" t="s">
        <v>270</v>
      </c>
      <c r="C255" s="519"/>
      <c r="D255" s="522"/>
      <c r="E255" s="522"/>
      <c r="F255" s="522"/>
      <c r="G255" s="506"/>
      <c r="H255" s="506"/>
    </row>
    <row r="256" spans="1:9" ht="15.75" customHeight="1" x14ac:dyDescent="0.25">
      <c r="A256" s="528"/>
      <c r="B256" s="99" t="s">
        <v>271</v>
      </c>
      <c r="C256" s="519"/>
      <c r="D256" s="522"/>
      <c r="E256" s="522"/>
      <c r="F256" s="522"/>
      <c r="G256" s="506"/>
      <c r="H256" s="506"/>
    </row>
    <row r="257" spans="1:13" ht="15.75" customHeight="1" x14ac:dyDescent="0.25">
      <c r="A257" s="528"/>
      <c r="B257" s="99" t="s">
        <v>322</v>
      </c>
      <c r="C257" s="519"/>
      <c r="D257" s="522"/>
      <c r="E257" s="522"/>
      <c r="F257" s="522"/>
      <c r="G257" s="506"/>
      <c r="H257" s="506"/>
    </row>
    <row r="258" spans="1:13" ht="15.75" customHeight="1" x14ac:dyDescent="0.25">
      <c r="A258" s="528"/>
      <c r="B258" s="99" t="s">
        <v>279</v>
      </c>
      <c r="C258" s="519"/>
      <c r="D258" s="522"/>
      <c r="E258" s="522"/>
      <c r="F258" s="522"/>
      <c r="G258" s="506"/>
      <c r="H258" s="506"/>
    </row>
    <row r="259" spans="1:13" ht="15.75" customHeight="1" x14ac:dyDescent="0.25">
      <c r="A259" s="528"/>
      <c r="B259" s="99" t="s">
        <v>355</v>
      </c>
      <c r="C259" s="519"/>
      <c r="D259" s="522"/>
      <c r="E259" s="522"/>
      <c r="F259" s="522"/>
      <c r="G259" s="506"/>
      <c r="H259" s="506"/>
    </row>
    <row r="260" spans="1:13" ht="15.75" customHeight="1" x14ac:dyDescent="0.25">
      <c r="A260" s="528"/>
      <c r="B260" s="99" t="s">
        <v>50</v>
      </c>
      <c r="C260" s="519"/>
      <c r="D260" s="522"/>
      <c r="E260" s="522"/>
      <c r="F260" s="522"/>
      <c r="G260" s="506"/>
      <c r="H260" s="506"/>
    </row>
    <row r="261" spans="1:13" ht="15.75" customHeight="1" x14ac:dyDescent="0.25">
      <c r="A261" s="528"/>
      <c r="B261" s="99" t="s">
        <v>276</v>
      </c>
      <c r="C261" s="519"/>
      <c r="D261" s="522"/>
      <c r="E261" s="522"/>
      <c r="F261" s="522"/>
      <c r="G261" s="506"/>
      <c r="H261" s="506"/>
    </row>
    <row r="262" spans="1:13" ht="15.75" customHeight="1" thickBot="1" x14ac:dyDescent="0.3">
      <c r="A262" s="529"/>
      <c r="B262" s="99" t="s">
        <v>278</v>
      </c>
      <c r="C262" s="538"/>
      <c r="D262" s="539"/>
      <c r="E262" s="539"/>
      <c r="F262" s="539"/>
      <c r="G262" s="502"/>
      <c r="H262" s="502"/>
    </row>
    <row r="263" spans="1:13" s="85" customFormat="1" ht="16.149999999999999" customHeight="1" thickBot="1" x14ac:dyDescent="0.4">
      <c r="A263" s="128"/>
      <c r="B263" s="127" t="s">
        <v>356</v>
      </c>
      <c r="C263" s="129"/>
      <c r="D263" s="138">
        <f>SUM(D8:D262)</f>
        <v>1237879.3600000001</v>
      </c>
      <c r="E263" s="131"/>
      <c r="F263" s="131"/>
      <c r="G263" s="132"/>
      <c r="H263" s="130"/>
      <c r="I263" s="93"/>
      <c r="J263" s="93"/>
      <c r="K263" s="93"/>
      <c r="L263" s="93"/>
      <c r="M263" s="93"/>
    </row>
    <row r="264" spans="1:13" x14ac:dyDescent="0.25">
      <c r="A264" s="4"/>
      <c r="B264" s="5"/>
      <c r="C264" s="14"/>
      <c r="D264" s="14"/>
      <c r="E264" s="14"/>
      <c r="F264" s="14"/>
      <c r="G264" s="14"/>
      <c r="H264" s="14"/>
      <c r="I264" s="6"/>
    </row>
    <row r="265" spans="1:13" x14ac:dyDescent="0.25">
      <c r="A265" s="4"/>
      <c r="B265" s="5"/>
      <c r="C265" s="14"/>
      <c r="D265" s="14"/>
      <c r="E265" s="14"/>
      <c r="F265" s="14"/>
      <c r="G265" s="14"/>
      <c r="H265" s="14"/>
      <c r="I265" s="6"/>
    </row>
    <row r="266" spans="1:13" x14ac:dyDescent="0.25">
      <c r="A266" s="4"/>
      <c r="B266" s="5"/>
      <c r="C266" s="14"/>
      <c r="D266" s="15"/>
      <c r="E266" s="14"/>
      <c r="F266" s="14"/>
      <c r="G266" s="14"/>
      <c r="H266" s="14"/>
      <c r="I266" s="6"/>
    </row>
    <row r="267" spans="1:13" x14ac:dyDescent="0.25">
      <c r="A267" s="4"/>
      <c r="B267" s="5"/>
      <c r="C267" s="14"/>
      <c r="D267" s="14"/>
      <c r="E267" s="14"/>
      <c r="F267" s="14"/>
      <c r="G267" s="14"/>
      <c r="H267" s="14"/>
      <c r="I267" s="6"/>
    </row>
    <row r="268" spans="1:13" x14ac:dyDescent="0.25">
      <c r="A268" s="4"/>
      <c r="B268" s="5"/>
      <c r="C268" s="14"/>
      <c r="D268" s="14"/>
      <c r="E268" s="14"/>
      <c r="F268" s="15"/>
      <c r="G268" s="14"/>
      <c r="H268" s="14"/>
      <c r="I268" s="6"/>
    </row>
    <row r="269" spans="1:13" x14ac:dyDescent="0.25">
      <c r="A269" s="4"/>
      <c r="B269" s="5"/>
      <c r="C269" s="14"/>
      <c r="D269" s="14"/>
      <c r="E269" s="14"/>
      <c r="F269" s="14"/>
      <c r="G269" s="14"/>
      <c r="H269" s="14"/>
      <c r="I269" s="6"/>
    </row>
    <row r="270" spans="1:13" s="7" customFormat="1" x14ac:dyDescent="0.25">
      <c r="A270" s="4"/>
      <c r="B270" s="5"/>
      <c r="C270" s="14"/>
      <c r="D270" s="14"/>
      <c r="E270" s="14"/>
      <c r="F270" s="14"/>
      <c r="G270" s="14"/>
      <c r="H270" s="14"/>
      <c r="I270" s="6"/>
    </row>
    <row r="271" spans="1:13" s="7" customFormat="1" x14ac:dyDescent="0.25">
      <c r="A271" s="4"/>
      <c r="B271" s="5"/>
      <c r="C271" s="14"/>
      <c r="D271" s="14"/>
      <c r="E271" s="14"/>
      <c r="F271" s="14"/>
      <c r="G271" s="14"/>
      <c r="H271" s="14"/>
      <c r="I271" s="6"/>
    </row>
    <row r="272" spans="1:13" s="7" customFormat="1" x14ac:dyDescent="0.25">
      <c r="A272" s="4"/>
      <c r="B272" s="5"/>
      <c r="C272" s="14"/>
      <c r="D272" s="14"/>
      <c r="E272" s="14"/>
      <c r="F272" s="14"/>
      <c r="G272" s="14"/>
      <c r="H272" s="14"/>
      <c r="I272" s="6"/>
    </row>
    <row r="273" spans="1:9" s="7" customFormat="1" x14ac:dyDescent="0.25">
      <c r="A273" s="4"/>
      <c r="B273" s="5"/>
      <c r="C273" s="14"/>
      <c r="D273" s="14"/>
      <c r="E273" s="14"/>
      <c r="F273" s="14"/>
      <c r="G273" s="14"/>
      <c r="H273" s="14"/>
      <c r="I273" s="6"/>
    </row>
    <row r="274" spans="1:9" s="7" customFormat="1" x14ac:dyDescent="0.25">
      <c r="A274" s="4"/>
      <c r="B274" s="5"/>
      <c r="C274" s="14"/>
      <c r="D274" s="14"/>
      <c r="E274" s="14"/>
      <c r="F274" s="14"/>
      <c r="G274" s="14"/>
      <c r="H274" s="14"/>
      <c r="I274" s="6"/>
    </row>
    <row r="275" spans="1:9" s="7" customFormat="1" x14ac:dyDescent="0.25">
      <c r="A275" s="4"/>
      <c r="B275" s="5"/>
      <c r="C275" s="14"/>
      <c r="D275" s="14"/>
      <c r="E275" s="14"/>
      <c r="F275" s="14"/>
      <c r="G275" s="14"/>
      <c r="H275" s="14"/>
      <c r="I275" s="6"/>
    </row>
    <row r="276" spans="1:9" s="7" customFormat="1" x14ac:dyDescent="0.25">
      <c r="A276" s="4"/>
      <c r="B276" s="5"/>
      <c r="C276" s="14"/>
      <c r="D276" s="14"/>
      <c r="E276" s="14"/>
      <c r="F276" s="14"/>
      <c r="G276" s="14"/>
      <c r="H276" s="14"/>
      <c r="I276" s="6"/>
    </row>
    <row r="277" spans="1:9" s="7" customFormat="1" x14ac:dyDescent="0.25">
      <c r="A277" s="4"/>
      <c r="B277" s="5"/>
      <c r="C277" s="14"/>
      <c r="D277" s="14"/>
      <c r="E277" s="14"/>
      <c r="F277" s="14"/>
      <c r="G277" s="14"/>
      <c r="H277" s="14"/>
      <c r="I277" s="6"/>
    </row>
    <row r="278" spans="1:9" s="7" customFormat="1" x14ac:dyDescent="0.25">
      <c r="A278" s="4"/>
      <c r="B278" s="5"/>
      <c r="C278" s="14"/>
      <c r="D278" s="14"/>
      <c r="E278" s="14"/>
      <c r="F278" s="14"/>
      <c r="G278" s="14"/>
      <c r="H278" s="14"/>
      <c r="I278" s="6"/>
    </row>
    <row r="279" spans="1:9" s="7" customFormat="1" x14ac:dyDescent="0.25">
      <c r="A279" s="4"/>
      <c r="B279" s="5"/>
      <c r="C279" s="14"/>
      <c r="D279" s="14"/>
      <c r="E279" s="14"/>
      <c r="F279" s="14"/>
      <c r="G279" s="14"/>
      <c r="H279" s="14"/>
      <c r="I279" s="6"/>
    </row>
    <row r="280" spans="1:9" s="7" customFormat="1" x14ac:dyDescent="0.25">
      <c r="A280" s="4"/>
      <c r="B280" s="5"/>
      <c r="C280" s="14"/>
      <c r="D280" s="14"/>
      <c r="E280" s="14"/>
      <c r="F280" s="14"/>
      <c r="G280" s="14"/>
      <c r="H280" s="14"/>
      <c r="I280" s="6"/>
    </row>
    <row r="281" spans="1:9" s="7" customFormat="1" x14ac:dyDescent="0.25">
      <c r="A281" s="4"/>
      <c r="B281" s="5"/>
      <c r="C281" s="14"/>
      <c r="D281" s="14"/>
      <c r="E281" s="14"/>
      <c r="F281" s="14"/>
      <c r="G281" s="14"/>
      <c r="H281" s="14"/>
      <c r="I281" s="6"/>
    </row>
    <row r="282" spans="1:9" s="7" customFormat="1" x14ac:dyDescent="0.25">
      <c r="A282" s="4"/>
      <c r="B282" s="5"/>
      <c r="C282" s="14"/>
      <c r="D282" s="14"/>
      <c r="E282" s="14"/>
      <c r="F282" s="14"/>
      <c r="G282" s="14"/>
      <c r="H282" s="14"/>
      <c r="I282" s="6"/>
    </row>
    <row r="283" spans="1:9" s="7" customFormat="1" x14ac:dyDescent="0.25">
      <c r="A283" s="4"/>
      <c r="B283" s="5"/>
      <c r="C283" s="14"/>
      <c r="D283" s="14"/>
      <c r="E283" s="14"/>
      <c r="F283" s="14"/>
      <c r="G283" s="14"/>
      <c r="H283" s="14"/>
      <c r="I283" s="6"/>
    </row>
    <row r="284" spans="1:9" s="7" customFormat="1" x14ac:dyDescent="0.25">
      <c r="A284" s="4"/>
      <c r="B284" s="5"/>
      <c r="C284" s="14"/>
      <c r="D284" s="14"/>
      <c r="E284" s="14"/>
      <c r="F284" s="14"/>
      <c r="G284" s="14"/>
      <c r="H284" s="14"/>
      <c r="I284" s="6"/>
    </row>
    <row r="285" spans="1:9" s="7" customFormat="1" x14ac:dyDescent="0.25">
      <c r="A285" s="4"/>
      <c r="B285" s="5"/>
      <c r="C285" s="14"/>
      <c r="D285" s="14"/>
      <c r="E285" s="14"/>
      <c r="F285" s="14"/>
      <c r="G285" s="14"/>
      <c r="H285" s="14"/>
      <c r="I285" s="6"/>
    </row>
    <row r="286" spans="1:9" s="7" customFormat="1" x14ac:dyDescent="0.25">
      <c r="A286" s="4"/>
      <c r="B286" s="5"/>
      <c r="C286" s="14"/>
      <c r="D286" s="14"/>
      <c r="E286" s="14"/>
      <c r="F286" s="14"/>
      <c r="G286" s="14"/>
      <c r="H286" s="14"/>
      <c r="I286" s="6"/>
    </row>
    <row r="287" spans="1:9" s="7" customFormat="1" x14ac:dyDescent="0.25">
      <c r="A287" s="4"/>
      <c r="B287" s="5"/>
      <c r="C287" s="14"/>
      <c r="D287" s="14"/>
      <c r="E287" s="14"/>
      <c r="F287" s="14"/>
      <c r="G287" s="14"/>
      <c r="H287" s="14"/>
      <c r="I287" s="6"/>
    </row>
    <row r="288" spans="1:9" s="7" customFormat="1" x14ac:dyDescent="0.25">
      <c r="A288" s="4"/>
      <c r="B288" s="5"/>
      <c r="C288" s="14"/>
      <c r="D288" s="14"/>
      <c r="E288" s="14"/>
      <c r="F288" s="14"/>
      <c r="G288" s="14"/>
      <c r="H288" s="14"/>
      <c r="I288" s="6"/>
    </row>
    <row r="289" spans="1:9" s="7" customFormat="1" x14ac:dyDescent="0.25">
      <c r="A289" s="4"/>
      <c r="B289" s="5"/>
      <c r="C289" s="14"/>
      <c r="D289" s="14"/>
      <c r="E289" s="14"/>
      <c r="F289" s="14"/>
      <c r="G289" s="14"/>
      <c r="H289" s="14"/>
      <c r="I289" s="6"/>
    </row>
    <row r="290" spans="1:9" s="7" customFormat="1" x14ac:dyDescent="0.25">
      <c r="A290" s="4"/>
      <c r="B290" s="5"/>
      <c r="C290" s="14"/>
      <c r="D290" s="14"/>
      <c r="E290" s="14"/>
      <c r="F290" s="14"/>
      <c r="G290" s="14"/>
      <c r="H290" s="14"/>
      <c r="I290" s="6"/>
    </row>
    <row r="291" spans="1:9" s="7" customFormat="1" x14ac:dyDescent="0.25">
      <c r="A291" s="4"/>
      <c r="B291" s="5"/>
      <c r="C291" s="14"/>
      <c r="D291" s="14"/>
      <c r="E291" s="14"/>
      <c r="F291" s="14"/>
      <c r="G291" s="14"/>
      <c r="H291" s="14"/>
      <c r="I291" s="6"/>
    </row>
    <row r="292" spans="1:9" s="7" customFormat="1" x14ac:dyDescent="0.25">
      <c r="A292" s="4"/>
      <c r="B292" s="5"/>
      <c r="C292" s="14"/>
      <c r="D292" s="14"/>
      <c r="E292" s="14"/>
      <c r="F292" s="14"/>
      <c r="G292" s="14"/>
      <c r="H292" s="14"/>
      <c r="I292" s="6"/>
    </row>
    <row r="293" spans="1:9" s="7" customFormat="1" x14ac:dyDescent="0.25">
      <c r="A293" s="4"/>
      <c r="B293" s="5"/>
      <c r="C293" s="14"/>
      <c r="D293" s="14"/>
      <c r="E293" s="14"/>
      <c r="F293" s="14"/>
      <c r="G293" s="14"/>
      <c r="H293" s="14"/>
      <c r="I293" s="6"/>
    </row>
    <row r="294" spans="1:9" s="7" customFormat="1" x14ac:dyDescent="0.25">
      <c r="A294" s="4"/>
      <c r="B294" s="5"/>
      <c r="C294" s="14"/>
      <c r="D294" s="14"/>
      <c r="E294" s="14"/>
      <c r="F294" s="14"/>
      <c r="G294" s="14"/>
      <c r="H294" s="14"/>
      <c r="I294" s="6"/>
    </row>
    <row r="295" spans="1:9" s="7" customFormat="1" x14ac:dyDescent="0.25">
      <c r="A295" s="4"/>
      <c r="B295" s="5"/>
      <c r="C295" s="14"/>
      <c r="D295" s="14"/>
      <c r="E295" s="14"/>
      <c r="F295" s="14"/>
      <c r="G295" s="14"/>
      <c r="H295" s="14"/>
      <c r="I295" s="6"/>
    </row>
    <row r="296" spans="1:9" s="7" customFormat="1" x14ac:dyDescent="0.25">
      <c r="A296" s="4"/>
      <c r="B296" s="5"/>
      <c r="C296" s="14"/>
      <c r="D296" s="14"/>
      <c r="E296" s="14"/>
      <c r="F296" s="14"/>
      <c r="G296" s="14"/>
      <c r="H296" s="14"/>
      <c r="I296" s="6"/>
    </row>
    <row r="297" spans="1:9" s="7" customFormat="1" x14ac:dyDescent="0.25">
      <c r="A297" s="4"/>
      <c r="B297" s="5"/>
      <c r="C297" s="14"/>
      <c r="D297" s="14"/>
      <c r="E297" s="14"/>
      <c r="F297" s="14"/>
      <c r="G297" s="14"/>
      <c r="H297" s="14"/>
      <c r="I297" s="6"/>
    </row>
    <row r="298" spans="1:9" s="7" customFormat="1" x14ac:dyDescent="0.25">
      <c r="A298" s="4"/>
      <c r="B298" s="5"/>
      <c r="C298" s="14"/>
      <c r="D298" s="14"/>
      <c r="E298" s="14"/>
      <c r="F298" s="14"/>
      <c r="G298" s="14"/>
      <c r="H298" s="14"/>
      <c r="I298" s="6"/>
    </row>
    <row r="299" spans="1:9" s="7" customFormat="1" x14ac:dyDescent="0.25">
      <c r="A299" s="4"/>
      <c r="B299" s="5"/>
      <c r="C299" s="14"/>
      <c r="D299" s="14"/>
      <c r="E299" s="14"/>
      <c r="F299" s="14"/>
      <c r="G299" s="14"/>
      <c r="H299" s="14"/>
      <c r="I299" s="6"/>
    </row>
    <row r="300" spans="1:9" s="7" customFormat="1" x14ac:dyDescent="0.25">
      <c r="A300" s="4"/>
      <c r="B300" s="5"/>
      <c r="C300" s="14"/>
      <c r="D300" s="14"/>
      <c r="E300" s="14"/>
      <c r="F300" s="14"/>
      <c r="G300" s="14"/>
      <c r="H300" s="14"/>
      <c r="I300" s="6"/>
    </row>
    <row r="301" spans="1:9" s="7" customFormat="1" x14ac:dyDescent="0.25">
      <c r="A301" s="4"/>
      <c r="B301" s="5"/>
      <c r="C301" s="14"/>
      <c r="D301" s="14"/>
      <c r="E301" s="14"/>
      <c r="F301" s="14"/>
      <c r="G301" s="14"/>
      <c r="H301" s="14"/>
      <c r="I301" s="6"/>
    </row>
    <row r="302" spans="1:9" s="7" customFormat="1" x14ac:dyDescent="0.25">
      <c r="A302" s="4"/>
      <c r="B302" s="5"/>
      <c r="C302" s="14"/>
      <c r="D302" s="14"/>
      <c r="E302" s="14"/>
      <c r="F302" s="14"/>
      <c r="G302" s="14"/>
      <c r="H302" s="14"/>
      <c r="I302" s="6"/>
    </row>
    <row r="303" spans="1:9" s="7" customFormat="1" x14ac:dyDescent="0.25">
      <c r="A303" s="4"/>
      <c r="B303" s="5"/>
      <c r="C303" s="14"/>
      <c r="D303" s="14"/>
      <c r="E303" s="14"/>
      <c r="F303" s="14"/>
      <c r="G303" s="14"/>
      <c r="H303" s="14"/>
      <c r="I303" s="6"/>
    </row>
    <row r="304" spans="1:9" s="7" customFormat="1" x14ac:dyDescent="0.25">
      <c r="A304" s="4"/>
      <c r="B304" s="5"/>
      <c r="C304" s="14"/>
      <c r="D304" s="14"/>
      <c r="E304" s="14"/>
      <c r="F304" s="14"/>
      <c r="G304" s="14"/>
      <c r="H304" s="14"/>
      <c r="I304" s="6"/>
    </row>
    <row r="305" spans="1:9" s="7" customFormat="1" x14ac:dyDescent="0.25">
      <c r="A305" s="4"/>
      <c r="B305" s="5"/>
      <c r="C305" s="14"/>
      <c r="D305" s="14"/>
      <c r="E305" s="14"/>
      <c r="F305" s="14"/>
      <c r="G305" s="14"/>
      <c r="H305" s="14"/>
      <c r="I305" s="6"/>
    </row>
    <row r="306" spans="1:9" s="7" customFormat="1" x14ac:dyDescent="0.25">
      <c r="A306" s="4"/>
      <c r="B306" s="5"/>
      <c r="C306" s="14"/>
      <c r="D306" s="14"/>
      <c r="E306" s="14"/>
      <c r="F306" s="14"/>
      <c r="G306" s="14"/>
      <c r="H306" s="14"/>
      <c r="I306" s="6"/>
    </row>
    <row r="307" spans="1:9" s="7" customFormat="1" x14ac:dyDescent="0.25">
      <c r="A307" s="4"/>
      <c r="B307" s="5"/>
      <c r="C307" s="14"/>
      <c r="D307" s="14"/>
      <c r="E307" s="14"/>
      <c r="F307" s="14"/>
      <c r="G307" s="14"/>
      <c r="H307" s="14"/>
      <c r="I307" s="6"/>
    </row>
  </sheetData>
  <mergeCells count="177">
    <mergeCell ref="H242:H251"/>
    <mergeCell ref="A252:A262"/>
    <mergeCell ref="C252:C262"/>
    <mergeCell ref="D252:D262"/>
    <mergeCell ref="E252:E262"/>
    <mergeCell ref="F252:F262"/>
    <mergeCell ref="G252:G262"/>
    <mergeCell ref="H252:H262"/>
    <mergeCell ref="A242:A251"/>
    <mergeCell ref="C242:C251"/>
    <mergeCell ref="D242:D251"/>
    <mergeCell ref="E242:E251"/>
    <mergeCell ref="F242:F251"/>
    <mergeCell ref="G242:G251"/>
    <mergeCell ref="H221:H230"/>
    <mergeCell ref="A231:A241"/>
    <mergeCell ref="C231:C241"/>
    <mergeCell ref="D231:D241"/>
    <mergeCell ref="E231:E241"/>
    <mergeCell ref="F231:F241"/>
    <mergeCell ref="G231:G241"/>
    <mergeCell ref="H231:H241"/>
    <mergeCell ref="A221:A230"/>
    <mergeCell ref="C221:C230"/>
    <mergeCell ref="D221:D230"/>
    <mergeCell ref="E221:E230"/>
    <mergeCell ref="F221:F230"/>
    <mergeCell ref="G221:G230"/>
    <mergeCell ref="H200:H212"/>
    <mergeCell ref="A213:A220"/>
    <mergeCell ref="C213:C220"/>
    <mergeCell ref="D213:D220"/>
    <mergeCell ref="E213:E220"/>
    <mergeCell ref="F213:F220"/>
    <mergeCell ref="G213:G220"/>
    <mergeCell ref="H213:H220"/>
    <mergeCell ref="A200:A212"/>
    <mergeCell ref="C200:C212"/>
    <mergeCell ref="D200:D212"/>
    <mergeCell ref="E200:E212"/>
    <mergeCell ref="F200:F212"/>
    <mergeCell ref="G200:G212"/>
    <mergeCell ref="H184:H187"/>
    <mergeCell ref="A188:A199"/>
    <mergeCell ref="C188:C199"/>
    <mergeCell ref="D188:D199"/>
    <mergeCell ref="E188:E199"/>
    <mergeCell ref="F188:F199"/>
    <mergeCell ref="G188:G199"/>
    <mergeCell ref="H188:H199"/>
    <mergeCell ref="A184:A187"/>
    <mergeCell ref="C184:C187"/>
    <mergeCell ref="D184:D187"/>
    <mergeCell ref="E184:E187"/>
    <mergeCell ref="F184:F187"/>
    <mergeCell ref="G184:G187"/>
    <mergeCell ref="H175:H177"/>
    <mergeCell ref="A178:A183"/>
    <mergeCell ref="C178:C183"/>
    <mergeCell ref="D178:D183"/>
    <mergeCell ref="E178:E183"/>
    <mergeCell ref="F178:F183"/>
    <mergeCell ref="G178:G183"/>
    <mergeCell ref="H178:H183"/>
    <mergeCell ref="A175:A177"/>
    <mergeCell ref="C175:C177"/>
    <mergeCell ref="D175:D177"/>
    <mergeCell ref="E175:E177"/>
    <mergeCell ref="F175:F177"/>
    <mergeCell ref="G175:G177"/>
    <mergeCell ref="H161:H166"/>
    <mergeCell ref="A167:A174"/>
    <mergeCell ref="C167:C174"/>
    <mergeCell ref="D167:D174"/>
    <mergeCell ref="E167:E174"/>
    <mergeCell ref="F167:F174"/>
    <mergeCell ref="G167:G174"/>
    <mergeCell ref="H167:H174"/>
    <mergeCell ref="A161:A166"/>
    <mergeCell ref="C161:C166"/>
    <mergeCell ref="D161:D166"/>
    <mergeCell ref="E161:E166"/>
    <mergeCell ref="F161:F166"/>
    <mergeCell ref="G161:G166"/>
    <mergeCell ref="H135:H146"/>
    <mergeCell ref="A147:A160"/>
    <mergeCell ref="C147:C160"/>
    <mergeCell ref="D147:D160"/>
    <mergeCell ref="E147:E160"/>
    <mergeCell ref="F147:F160"/>
    <mergeCell ref="G147:G160"/>
    <mergeCell ref="H147:H160"/>
    <mergeCell ref="A135:A146"/>
    <mergeCell ref="C135:C146"/>
    <mergeCell ref="D135:D146"/>
    <mergeCell ref="E135:E146"/>
    <mergeCell ref="F135:F146"/>
    <mergeCell ref="G135:G146"/>
    <mergeCell ref="H109:H123"/>
    <mergeCell ref="A124:A134"/>
    <mergeCell ref="C124:C134"/>
    <mergeCell ref="D124:D134"/>
    <mergeCell ref="E124:E134"/>
    <mergeCell ref="F124:F134"/>
    <mergeCell ref="G124:G134"/>
    <mergeCell ref="H124:H134"/>
    <mergeCell ref="A109:A123"/>
    <mergeCell ref="C109:C123"/>
    <mergeCell ref="D109:D123"/>
    <mergeCell ref="E109:E123"/>
    <mergeCell ref="F109:F123"/>
    <mergeCell ref="G109:G123"/>
    <mergeCell ref="H84:H96"/>
    <mergeCell ref="A97:A108"/>
    <mergeCell ref="C97:C108"/>
    <mergeCell ref="D97:D108"/>
    <mergeCell ref="E97:E108"/>
    <mergeCell ref="F97:F108"/>
    <mergeCell ref="G97:G108"/>
    <mergeCell ref="H97:H108"/>
    <mergeCell ref="A84:A96"/>
    <mergeCell ref="C84:C96"/>
    <mergeCell ref="D84:D96"/>
    <mergeCell ref="E84:E96"/>
    <mergeCell ref="F84:F96"/>
    <mergeCell ref="G84:G96"/>
    <mergeCell ref="H59:H70"/>
    <mergeCell ref="A71:A83"/>
    <mergeCell ref="C71:C83"/>
    <mergeCell ref="D71:D83"/>
    <mergeCell ref="E71:E83"/>
    <mergeCell ref="F71:F83"/>
    <mergeCell ref="G71:G83"/>
    <mergeCell ref="H71:H83"/>
    <mergeCell ref="A59:A70"/>
    <mergeCell ref="C59:C70"/>
    <mergeCell ref="D59:D70"/>
    <mergeCell ref="E59:E70"/>
    <mergeCell ref="F59:F70"/>
    <mergeCell ref="G59:G70"/>
    <mergeCell ref="H32:H45"/>
    <mergeCell ref="A46:A58"/>
    <mergeCell ref="C46:C58"/>
    <mergeCell ref="D46:D58"/>
    <mergeCell ref="E46:E58"/>
    <mergeCell ref="F46:F58"/>
    <mergeCell ref="G46:G58"/>
    <mergeCell ref="H46:H58"/>
    <mergeCell ref="A32:A45"/>
    <mergeCell ref="C32:C45"/>
    <mergeCell ref="D32:D45"/>
    <mergeCell ref="E32:E45"/>
    <mergeCell ref="F32:F45"/>
    <mergeCell ref="G32:G45"/>
    <mergeCell ref="H8:H20"/>
    <mergeCell ref="A21:A31"/>
    <mergeCell ref="C21:C31"/>
    <mergeCell ref="D21:D31"/>
    <mergeCell ref="E21:E31"/>
    <mergeCell ref="F21:F31"/>
    <mergeCell ref="G21:G31"/>
    <mergeCell ref="H21:H31"/>
    <mergeCell ref="A8:A20"/>
    <mergeCell ref="C8:C20"/>
    <mergeCell ref="D8:D20"/>
    <mergeCell ref="E8:E20"/>
    <mergeCell ref="F8:F20"/>
    <mergeCell ref="G8:G20"/>
    <mergeCell ref="B3:H3"/>
    <mergeCell ref="A4:A5"/>
    <mergeCell ref="B4:B5"/>
    <mergeCell ref="C4:F4"/>
    <mergeCell ref="G4:G5"/>
    <mergeCell ref="H4:H5"/>
    <mergeCell ref="B1:H1"/>
    <mergeCell ref="B2:H2"/>
    <mergeCell ref="B7:H7"/>
  </mergeCells>
  <pageMargins left="0.23622047244094491" right="0.23622047244094491" top="0.35433070866141736" bottom="0.35433070866141736" header="0.31496062992125984" footer="0.31496062992125984"/>
  <pageSetup paperSize="9" fitToWidth="4" fitToHeight="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opLeftCell="A29" workbookViewId="0">
      <selection activeCell="B40" sqref="B40"/>
    </sheetView>
  </sheetViews>
  <sheetFormatPr defaultColWidth="9.1796875" defaultRowHeight="11.5" x14ac:dyDescent="0.25"/>
  <cols>
    <col min="1" max="1" width="3.7265625" style="381" customWidth="1"/>
    <col min="2" max="2" width="57.1796875" style="78" customWidth="1"/>
    <col min="3" max="3" width="10.54296875" style="382" customWidth="1"/>
    <col min="4" max="4" width="14.1796875" style="382" customWidth="1"/>
    <col min="5" max="5" width="10.1796875" style="382" customWidth="1"/>
    <col min="6" max="6" width="10.453125" style="382" customWidth="1"/>
    <col min="7" max="7" width="14.54296875" style="382" customWidth="1"/>
    <col min="8" max="8" width="14.54296875" style="382" hidden="1" customWidth="1"/>
    <col min="9" max="9" width="20.26953125" style="382" customWidth="1"/>
    <col min="10" max="10" width="0.1796875" style="78" hidden="1" customWidth="1"/>
    <col min="11" max="15" width="9.1796875" style="78" hidden="1" customWidth="1"/>
    <col min="16" max="253" width="9.1796875" style="78"/>
    <col min="254" max="254" width="5.54296875" style="78" customWidth="1"/>
    <col min="255" max="255" width="57.1796875" style="78" customWidth="1"/>
    <col min="256" max="256" width="10.54296875" style="78" customWidth="1"/>
    <col min="257" max="257" width="14.1796875" style="78" customWidth="1"/>
    <col min="258" max="258" width="10.1796875" style="78" customWidth="1"/>
    <col min="259" max="259" width="10.453125" style="78" customWidth="1"/>
    <col min="260" max="261" width="14.54296875" style="78" customWidth="1"/>
    <col min="262" max="262" width="8" style="78" customWidth="1"/>
    <col min="263" max="263" width="29.453125" style="78" customWidth="1"/>
    <col min="264" max="264" width="0.1796875" style="78" customWidth="1"/>
    <col min="265" max="269" width="0" style="78" hidden="1" customWidth="1"/>
    <col min="270" max="509" width="9.1796875" style="78"/>
    <col min="510" max="510" width="5.54296875" style="78" customWidth="1"/>
    <col min="511" max="511" width="57.1796875" style="78" customWidth="1"/>
    <col min="512" max="512" width="10.54296875" style="78" customWidth="1"/>
    <col min="513" max="513" width="14.1796875" style="78" customWidth="1"/>
    <col min="514" max="514" width="10.1796875" style="78" customWidth="1"/>
    <col min="515" max="515" width="10.453125" style="78" customWidth="1"/>
    <col min="516" max="517" width="14.54296875" style="78" customWidth="1"/>
    <col min="518" max="518" width="8" style="78" customWidth="1"/>
    <col min="519" max="519" width="29.453125" style="78" customWidth="1"/>
    <col min="520" max="520" width="0.1796875" style="78" customWidth="1"/>
    <col min="521" max="525" width="0" style="78" hidden="1" customWidth="1"/>
    <col min="526" max="765" width="9.1796875" style="78"/>
    <col min="766" max="766" width="5.54296875" style="78" customWidth="1"/>
    <col min="767" max="767" width="57.1796875" style="78" customWidth="1"/>
    <col min="768" max="768" width="10.54296875" style="78" customWidth="1"/>
    <col min="769" max="769" width="14.1796875" style="78" customWidth="1"/>
    <col min="770" max="770" width="10.1796875" style="78" customWidth="1"/>
    <col min="771" max="771" width="10.453125" style="78" customWidth="1"/>
    <col min="772" max="773" width="14.54296875" style="78" customWidth="1"/>
    <col min="774" max="774" width="8" style="78" customWidth="1"/>
    <col min="775" max="775" width="29.453125" style="78" customWidth="1"/>
    <col min="776" max="776" width="0.1796875" style="78" customWidth="1"/>
    <col min="777" max="781" width="0" style="78" hidden="1" customWidth="1"/>
    <col min="782" max="1021" width="9.1796875" style="78"/>
    <col min="1022" max="1022" width="5.54296875" style="78" customWidth="1"/>
    <col min="1023" max="1023" width="57.1796875" style="78" customWidth="1"/>
    <col min="1024" max="1024" width="10.54296875" style="78" customWidth="1"/>
    <col min="1025" max="1025" width="14.1796875" style="78" customWidth="1"/>
    <col min="1026" max="1026" width="10.1796875" style="78" customWidth="1"/>
    <col min="1027" max="1027" width="10.453125" style="78" customWidth="1"/>
    <col min="1028" max="1029" width="14.54296875" style="78" customWidth="1"/>
    <col min="1030" max="1030" width="8" style="78" customWidth="1"/>
    <col min="1031" max="1031" width="29.453125" style="78" customWidth="1"/>
    <col min="1032" max="1032" width="0.1796875" style="78" customWidth="1"/>
    <col min="1033" max="1037" width="0" style="78" hidden="1" customWidth="1"/>
    <col min="1038" max="1277" width="9.1796875" style="78"/>
    <col min="1278" max="1278" width="5.54296875" style="78" customWidth="1"/>
    <col min="1279" max="1279" width="57.1796875" style="78" customWidth="1"/>
    <col min="1280" max="1280" width="10.54296875" style="78" customWidth="1"/>
    <col min="1281" max="1281" width="14.1796875" style="78" customWidth="1"/>
    <col min="1282" max="1282" width="10.1796875" style="78" customWidth="1"/>
    <col min="1283" max="1283" width="10.453125" style="78" customWidth="1"/>
    <col min="1284" max="1285" width="14.54296875" style="78" customWidth="1"/>
    <col min="1286" max="1286" width="8" style="78" customWidth="1"/>
    <col min="1287" max="1287" width="29.453125" style="78" customWidth="1"/>
    <col min="1288" max="1288" width="0.1796875" style="78" customWidth="1"/>
    <col min="1289" max="1293" width="0" style="78" hidden="1" customWidth="1"/>
    <col min="1294" max="1533" width="9.1796875" style="78"/>
    <col min="1534" max="1534" width="5.54296875" style="78" customWidth="1"/>
    <col min="1535" max="1535" width="57.1796875" style="78" customWidth="1"/>
    <col min="1536" max="1536" width="10.54296875" style="78" customWidth="1"/>
    <col min="1537" max="1537" width="14.1796875" style="78" customWidth="1"/>
    <col min="1538" max="1538" width="10.1796875" style="78" customWidth="1"/>
    <col min="1539" max="1539" width="10.453125" style="78" customWidth="1"/>
    <col min="1540" max="1541" width="14.54296875" style="78" customWidth="1"/>
    <col min="1542" max="1542" width="8" style="78" customWidth="1"/>
    <col min="1543" max="1543" width="29.453125" style="78" customWidth="1"/>
    <col min="1544" max="1544" width="0.1796875" style="78" customWidth="1"/>
    <col min="1545" max="1549" width="0" style="78" hidden="1" customWidth="1"/>
    <col min="1550" max="1789" width="9.1796875" style="78"/>
    <col min="1790" max="1790" width="5.54296875" style="78" customWidth="1"/>
    <col min="1791" max="1791" width="57.1796875" style="78" customWidth="1"/>
    <col min="1792" max="1792" width="10.54296875" style="78" customWidth="1"/>
    <col min="1793" max="1793" width="14.1796875" style="78" customWidth="1"/>
    <col min="1794" max="1794" width="10.1796875" style="78" customWidth="1"/>
    <col min="1795" max="1795" width="10.453125" style="78" customWidth="1"/>
    <col min="1796" max="1797" width="14.54296875" style="78" customWidth="1"/>
    <col min="1798" max="1798" width="8" style="78" customWidth="1"/>
    <col min="1799" max="1799" width="29.453125" style="78" customWidth="1"/>
    <col min="1800" max="1800" width="0.1796875" style="78" customWidth="1"/>
    <col min="1801" max="1805" width="0" style="78" hidden="1" customWidth="1"/>
    <col min="1806" max="2045" width="9.1796875" style="78"/>
    <col min="2046" max="2046" width="5.54296875" style="78" customWidth="1"/>
    <col min="2047" max="2047" width="57.1796875" style="78" customWidth="1"/>
    <col min="2048" max="2048" width="10.54296875" style="78" customWidth="1"/>
    <col min="2049" max="2049" width="14.1796875" style="78" customWidth="1"/>
    <col min="2050" max="2050" width="10.1796875" style="78" customWidth="1"/>
    <col min="2051" max="2051" width="10.453125" style="78" customWidth="1"/>
    <col min="2052" max="2053" width="14.54296875" style="78" customWidth="1"/>
    <col min="2054" max="2054" width="8" style="78" customWidth="1"/>
    <col min="2055" max="2055" width="29.453125" style="78" customWidth="1"/>
    <col min="2056" max="2056" width="0.1796875" style="78" customWidth="1"/>
    <col min="2057" max="2061" width="0" style="78" hidden="1" customWidth="1"/>
    <col min="2062" max="2301" width="9.1796875" style="78"/>
    <col min="2302" max="2302" width="5.54296875" style="78" customWidth="1"/>
    <col min="2303" max="2303" width="57.1796875" style="78" customWidth="1"/>
    <col min="2304" max="2304" width="10.54296875" style="78" customWidth="1"/>
    <col min="2305" max="2305" width="14.1796875" style="78" customWidth="1"/>
    <col min="2306" max="2306" width="10.1796875" style="78" customWidth="1"/>
    <col min="2307" max="2307" width="10.453125" style="78" customWidth="1"/>
    <col min="2308" max="2309" width="14.54296875" style="78" customWidth="1"/>
    <col min="2310" max="2310" width="8" style="78" customWidth="1"/>
    <col min="2311" max="2311" width="29.453125" style="78" customWidth="1"/>
    <col min="2312" max="2312" width="0.1796875" style="78" customWidth="1"/>
    <col min="2313" max="2317" width="0" style="78" hidden="1" customWidth="1"/>
    <col min="2318" max="2557" width="9.1796875" style="78"/>
    <col min="2558" max="2558" width="5.54296875" style="78" customWidth="1"/>
    <col min="2559" max="2559" width="57.1796875" style="78" customWidth="1"/>
    <col min="2560" max="2560" width="10.54296875" style="78" customWidth="1"/>
    <col min="2561" max="2561" width="14.1796875" style="78" customWidth="1"/>
    <col min="2562" max="2562" width="10.1796875" style="78" customWidth="1"/>
    <col min="2563" max="2563" width="10.453125" style="78" customWidth="1"/>
    <col min="2564" max="2565" width="14.54296875" style="78" customWidth="1"/>
    <col min="2566" max="2566" width="8" style="78" customWidth="1"/>
    <col min="2567" max="2567" width="29.453125" style="78" customWidth="1"/>
    <col min="2568" max="2568" width="0.1796875" style="78" customWidth="1"/>
    <col min="2569" max="2573" width="0" style="78" hidden="1" customWidth="1"/>
    <col min="2574" max="2813" width="9.1796875" style="78"/>
    <col min="2814" max="2814" width="5.54296875" style="78" customWidth="1"/>
    <col min="2815" max="2815" width="57.1796875" style="78" customWidth="1"/>
    <col min="2816" max="2816" width="10.54296875" style="78" customWidth="1"/>
    <col min="2817" max="2817" width="14.1796875" style="78" customWidth="1"/>
    <col min="2818" max="2818" width="10.1796875" style="78" customWidth="1"/>
    <col min="2819" max="2819" width="10.453125" style="78" customWidth="1"/>
    <col min="2820" max="2821" width="14.54296875" style="78" customWidth="1"/>
    <col min="2822" max="2822" width="8" style="78" customWidth="1"/>
    <col min="2823" max="2823" width="29.453125" style="78" customWidth="1"/>
    <col min="2824" max="2824" width="0.1796875" style="78" customWidth="1"/>
    <col min="2825" max="2829" width="0" style="78" hidden="1" customWidth="1"/>
    <col min="2830" max="3069" width="9.1796875" style="78"/>
    <col min="3070" max="3070" width="5.54296875" style="78" customWidth="1"/>
    <col min="3071" max="3071" width="57.1796875" style="78" customWidth="1"/>
    <col min="3072" max="3072" width="10.54296875" style="78" customWidth="1"/>
    <col min="3073" max="3073" width="14.1796875" style="78" customWidth="1"/>
    <col min="3074" max="3074" width="10.1796875" style="78" customWidth="1"/>
    <col min="3075" max="3075" width="10.453125" style="78" customWidth="1"/>
    <col min="3076" max="3077" width="14.54296875" style="78" customWidth="1"/>
    <col min="3078" max="3078" width="8" style="78" customWidth="1"/>
    <col min="3079" max="3079" width="29.453125" style="78" customWidth="1"/>
    <col min="3080" max="3080" width="0.1796875" style="78" customWidth="1"/>
    <col min="3081" max="3085" width="0" style="78" hidden="1" customWidth="1"/>
    <col min="3086" max="3325" width="9.1796875" style="78"/>
    <col min="3326" max="3326" width="5.54296875" style="78" customWidth="1"/>
    <col min="3327" max="3327" width="57.1796875" style="78" customWidth="1"/>
    <col min="3328" max="3328" width="10.54296875" style="78" customWidth="1"/>
    <col min="3329" max="3329" width="14.1796875" style="78" customWidth="1"/>
    <col min="3330" max="3330" width="10.1796875" style="78" customWidth="1"/>
    <col min="3331" max="3331" width="10.453125" style="78" customWidth="1"/>
    <col min="3332" max="3333" width="14.54296875" style="78" customWidth="1"/>
    <col min="3334" max="3334" width="8" style="78" customWidth="1"/>
    <col min="3335" max="3335" width="29.453125" style="78" customWidth="1"/>
    <col min="3336" max="3336" width="0.1796875" style="78" customWidth="1"/>
    <col min="3337" max="3341" width="0" style="78" hidden="1" customWidth="1"/>
    <col min="3342" max="3581" width="9.1796875" style="78"/>
    <col min="3582" max="3582" width="5.54296875" style="78" customWidth="1"/>
    <col min="3583" max="3583" width="57.1796875" style="78" customWidth="1"/>
    <col min="3584" max="3584" width="10.54296875" style="78" customWidth="1"/>
    <col min="3585" max="3585" width="14.1796875" style="78" customWidth="1"/>
    <col min="3586" max="3586" width="10.1796875" style="78" customWidth="1"/>
    <col min="3587" max="3587" width="10.453125" style="78" customWidth="1"/>
    <col min="3588" max="3589" width="14.54296875" style="78" customWidth="1"/>
    <col min="3590" max="3590" width="8" style="78" customWidth="1"/>
    <col min="3591" max="3591" width="29.453125" style="78" customWidth="1"/>
    <col min="3592" max="3592" width="0.1796875" style="78" customWidth="1"/>
    <col min="3593" max="3597" width="0" style="78" hidden="1" customWidth="1"/>
    <col min="3598" max="3837" width="9.1796875" style="78"/>
    <col min="3838" max="3838" width="5.54296875" style="78" customWidth="1"/>
    <col min="3839" max="3839" width="57.1796875" style="78" customWidth="1"/>
    <col min="3840" max="3840" width="10.54296875" style="78" customWidth="1"/>
    <col min="3841" max="3841" width="14.1796875" style="78" customWidth="1"/>
    <col min="3842" max="3842" width="10.1796875" style="78" customWidth="1"/>
    <col min="3843" max="3843" width="10.453125" style="78" customWidth="1"/>
    <col min="3844" max="3845" width="14.54296875" style="78" customWidth="1"/>
    <col min="3846" max="3846" width="8" style="78" customWidth="1"/>
    <col min="3847" max="3847" width="29.453125" style="78" customWidth="1"/>
    <col min="3848" max="3848" width="0.1796875" style="78" customWidth="1"/>
    <col min="3849" max="3853" width="0" style="78" hidden="1" customWidth="1"/>
    <col min="3854" max="4093" width="9.1796875" style="78"/>
    <col min="4094" max="4094" width="5.54296875" style="78" customWidth="1"/>
    <col min="4095" max="4095" width="57.1796875" style="78" customWidth="1"/>
    <col min="4096" max="4096" width="10.54296875" style="78" customWidth="1"/>
    <col min="4097" max="4097" width="14.1796875" style="78" customWidth="1"/>
    <col min="4098" max="4098" width="10.1796875" style="78" customWidth="1"/>
    <col min="4099" max="4099" width="10.453125" style="78" customWidth="1"/>
    <col min="4100" max="4101" width="14.54296875" style="78" customWidth="1"/>
    <col min="4102" max="4102" width="8" style="78" customWidth="1"/>
    <col min="4103" max="4103" width="29.453125" style="78" customWidth="1"/>
    <col min="4104" max="4104" width="0.1796875" style="78" customWidth="1"/>
    <col min="4105" max="4109" width="0" style="78" hidden="1" customWidth="1"/>
    <col min="4110" max="4349" width="9.1796875" style="78"/>
    <col min="4350" max="4350" width="5.54296875" style="78" customWidth="1"/>
    <col min="4351" max="4351" width="57.1796875" style="78" customWidth="1"/>
    <col min="4352" max="4352" width="10.54296875" style="78" customWidth="1"/>
    <col min="4353" max="4353" width="14.1796875" style="78" customWidth="1"/>
    <col min="4354" max="4354" width="10.1796875" style="78" customWidth="1"/>
    <col min="4355" max="4355" width="10.453125" style="78" customWidth="1"/>
    <col min="4356" max="4357" width="14.54296875" style="78" customWidth="1"/>
    <col min="4358" max="4358" width="8" style="78" customWidth="1"/>
    <col min="4359" max="4359" width="29.453125" style="78" customWidth="1"/>
    <col min="4360" max="4360" width="0.1796875" style="78" customWidth="1"/>
    <col min="4361" max="4365" width="0" style="78" hidden="1" customWidth="1"/>
    <col min="4366" max="4605" width="9.1796875" style="78"/>
    <col min="4606" max="4606" width="5.54296875" style="78" customWidth="1"/>
    <col min="4607" max="4607" width="57.1796875" style="78" customWidth="1"/>
    <col min="4608" max="4608" width="10.54296875" style="78" customWidth="1"/>
    <col min="4609" max="4609" width="14.1796875" style="78" customWidth="1"/>
    <col min="4610" max="4610" width="10.1796875" style="78" customWidth="1"/>
    <col min="4611" max="4611" width="10.453125" style="78" customWidth="1"/>
    <col min="4612" max="4613" width="14.54296875" style="78" customWidth="1"/>
    <col min="4614" max="4614" width="8" style="78" customWidth="1"/>
    <col min="4615" max="4615" width="29.453125" style="78" customWidth="1"/>
    <col min="4616" max="4616" width="0.1796875" style="78" customWidth="1"/>
    <col min="4617" max="4621" width="0" style="78" hidden="1" customWidth="1"/>
    <col min="4622" max="4861" width="9.1796875" style="78"/>
    <col min="4862" max="4862" width="5.54296875" style="78" customWidth="1"/>
    <col min="4863" max="4863" width="57.1796875" style="78" customWidth="1"/>
    <col min="4864" max="4864" width="10.54296875" style="78" customWidth="1"/>
    <col min="4865" max="4865" width="14.1796875" style="78" customWidth="1"/>
    <col min="4866" max="4866" width="10.1796875" style="78" customWidth="1"/>
    <col min="4867" max="4867" width="10.453125" style="78" customWidth="1"/>
    <col min="4868" max="4869" width="14.54296875" style="78" customWidth="1"/>
    <col min="4870" max="4870" width="8" style="78" customWidth="1"/>
    <col min="4871" max="4871" width="29.453125" style="78" customWidth="1"/>
    <col min="4872" max="4872" width="0.1796875" style="78" customWidth="1"/>
    <col min="4873" max="4877" width="0" style="78" hidden="1" customWidth="1"/>
    <col min="4878" max="5117" width="9.1796875" style="78"/>
    <col min="5118" max="5118" width="5.54296875" style="78" customWidth="1"/>
    <col min="5119" max="5119" width="57.1796875" style="78" customWidth="1"/>
    <col min="5120" max="5120" width="10.54296875" style="78" customWidth="1"/>
    <col min="5121" max="5121" width="14.1796875" style="78" customWidth="1"/>
    <col min="5122" max="5122" width="10.1796875" style="78" customWidth="1"/>
    <col min="5123" max="5123" width="10.453125" style="78" customWidth="1"/>
    <col min="5124" max="5125" width="14.54296875" style="78" customWidth="1"/>
    <col min="5126" max="5126" width="8" style="78" customWidth="1"/>
    <col min="5127" max="5127" width="29.453125" style="78" customWidth="1"/>
    <col min="5128" max="5128" width="0.1796875" style="78" customWidth="1"/>
    <col min="5129" max="5133" width="0" style="78" hidden="1" customWidth="1"/>
    <col min="5134" max="5373" width="9.1796875" style="78"/>
    <col min="5374" max="5374" width="5.54296875" style="78" customWidth="1"/>
    <col min="5375" max="5375" width="57.1796875" style="78" customWidth="1"/>
    <col min="5376" max="5376" width="10.54296875" style="78" customWidth="1"/>
    <col min="5377" max="5377" width="14.1796875" style="78" customWidth="1"/>
    <col min="5378" max="5378" width="10.1796875" style="78" customWidth="1"/>
    <col min="5379" max="5379" width="10.453125" style="78" customWidth="1"/>
    <col min="5380" max="5381" width="14.54296875" style="78" customWidth="1"/>
    <col min="5382" max="5382" width="8" style="78" customWidth="1"/>
    <col min="5383" max="5383" width="29.453125" style="78" customWidth="1"/>
    <col min="5384" max="5384" width="0.1796875" style="78" customWidth="1"/>
    <col min="5385" max="5389" width="0" style="78" hidden="1" customWidth="1"/>
    <col min="5390" max="5629" width="9.1796875" style="78"/>
    <col min="5630" max="5630" width="5.54296875" style="78" customWidth="1"/>
    <col min="5631" max="5631" width="57.1796875" style="78" customWidth="1"/>
    <col min="5632" max="5632" width="10.54296875" style="78" customWidth="1"/>
    <col min="5633" max="5633" width="14.1796875" style="78" customWidth="1"/>
    <col min="5634" max="5634" width="10.1796875" style="78" customWidth="1"/>
    <col min="5635" max="5635" width="10.453125" style="78" customWidth="1"/>
    <col min="5636" max="5637" width="14.54296875" style="78" customWidth="1"/>
    <col min="5638" max="5638" width="8" style="78" customWidth="1"/>
    <col min="5639" max="5639" width="29.453125" style="78" customWidth="1"/>
    <col min="5640" max="5640" width="0.1796875" style="78" customWidth="1"/>
    <col min="5641" max="5645" width="0" style="78" hidden="1" customWidth="1"/>
    <col min="5646" max="5885" width="9.1796875" style="78"/>
    <col min="5886" max="5886" width="5.54296875" style="78" customWidth="1"/>
    <col min="5887" max="5887" width="57.1796875" style="78" customWidth="1"/>
    <col min="5888" max="5888" width="10.54296875" style="78" customWidth="1"/>
    <col min="5889" max="5889" width="14.1796875" style="78" customWidth="1"/>
    <col min="5890" max="5890" width="10.1796875" style="78" customWidth="1"/>
    <col min="5891" max="5891" width="10.453125" style="78" customWidth="1"/>
    <col min="5892" max="5893" width="14.54296875" style="78" customWidth="1"/>
    <col min="5894" max="5894" width="8" style="78" customWidth="1"/>
    <col min="5895" max="5895" width="29.453125" style="78" customWidth="1"/>
    <col min="5896" max="5896" width="0.1796875" style="78" customWidth="1"/>
    <col min="5897" max="5901" width="0" style="78" hidden="1" customWidth="1"/>
    <col min="5902" max="6141" width="9.1796875" style="78"/>
    <col min="6142" max="6142" width="5.54296875" style="78" customWidth="1"/>
    <col min="6143" max="6143" width="57.1796875" style="78" customWidth="1"/>
    <col min="6144" max="6144" width="10.54296875" style="78" customWidth="1"/>
    <col min="6145" max="6145" width="14.1796875" style="78" customWidth="1"/>
    <col min="6146" max="6146" width="10.1796875" style="78" customWidth="1"/>
    <col min="6147" max="6147" width="10.453125" style="78" customWidth="1"/>
    <col min="6148" max="6149" width="14.54296875" style="78" customWidth="1"/>
    <col min="6150" max="6150" width="8" style="78" customWidth="1"/>
    <col min="6151" max="6151" width="29.453125" style="78" customWidth="1"/>
    <col min="6152" max="6152" width="0.1796875" style="78" customWidth="1"/>
    <col min="6153" max="6157" width="0" style="78" hidden="1" customWidth="1"/>
    <col min="6158" max="6397" width="9.1796875" style="78"/>
    <col min="6398" max="6398" width="5.54296875" style="78" customWidth="1"/>
    <col min="6399" max="6399" width="57.1796875" style="78" customWidth="1"/>
    <col min="6400" max="6400" width="10.54296875" style="78" customWidth="1"/>
    <col min="6401" max="6401" width="14.1796875" style="78" customWidth="1"/>
    <col min="6402" max="6402" width="10.1796875" style="78" customWidth="1"/>
    <col min="6403" max="6403" width="10.453125" style="78" customWidth="1"/>
    <col min="6404" max="6405" width="14.54296875" style="78" customWidth="1"/>
    <col min="6406" max="6406" width="8" style="78" customWidth="1"/>
    <col min="6407" max="6407" width="29.453125" style="78" customWidth="1"/>
    <col min="6408" max="6408" width="0.1796875" style="78" customWidth="1"/>
    <col min="6409" max="6413" width="0" style="78" hidden="1" customWidth="1"/>
    <col min="6414" max="6653" width="9.1796875" style="78"/>
    <col min="6654" max="6654" width="5.54296875" style="78" customWidth="1"/>
    <col min="6655" max="6655" width="57.1796875" style="78" customWidth="1"/>
    <col min="6656" max="6656" width="10.54296875" style="78" customWidth="1"/>
    <col min="6657" max="6657" width="14.1796875" style="78" customWidth="1"/>
    <col min="6658" max="6658" width="10.1796875" style="78" customWidth="1"/>
    <col min="6659" max="6659" width="10.453125" style="78" customWidth="1"/>
    <col min="6660" max="6661" width="14.54296875" style="78" customWidth="1"/>
    <col min="6662" max="6662" width="8" style="78" customWidth="1"/>
    <col min="6663" max="6663" width="29.453125" style="78" customWidth="1"/>
    <col min="6664" max="6664" width="0.1796875" style="78" customWidth="1"/>
    <col min="6665" max="6669" width="0" style="78" hidden="1" customWidth="1"/>
    <col min="6670" max="6909" width="9.1796875" style="78"/>
    <col min="6910" max="6910" width="5.54296875" style="78" customWidth="1"/>
    <col min="6911" max="6911" width="57.1796875" style="78" customWidth="1"/>
    <col min="6912" max="6912" width="10.54296875" style="78" customWidth="1"/>
    <col min="6913" max="6913" width="14.1796875" style="78" customWidth="1"/>
    <col min="6914" max="6914" width="10.1796875" style="78" customWidth="1"/>
    <col min="6915" max="6915" width="10.453125" style="78" customWidth="1"/>
    <col min="6916" max="6917" width="14.54296875" style="78" customWidth="1"/>
    <col min="6918" max="6918" width="8" style="78" customWidth="1"/>
    <col min="6919" max="6919" width="29.453125" style="78" customWidth="1"/>
    <col min="6920" max="6920" width="0.1796875" style="78" customWidth="1"/>
    <col min="6921" max="6925" width="0" style="78" hidden="1" customWidth="1"/>
    <col min="6926" max="7165" width="9.1796875" style="78"/>
    <col min="7166" max="7166" width="5.54296875" style="78" customWidth="1"/>
    <col min="7167" max="7167" width="57.1796875" style="78" customWidth="1"/>
    <col min="7168" max="7168" width="10.54296875" style="78" customWidth="1"/>
    <col min="7169" max="7169" width="14.1796875" style="78" customWidth="1"/>
    <col min="7170" max="7170" width="10.1796875" style="78" customWidth="1"/>
    <col min="7171" max="7171" width="10.453125" style="78" customWidth="1"/>
    <col min="7172" max="7173" width="14.54296875" style="78" customWidth="1"/>
    <col min="7174" max="7174" width="8" style="78" customWidth="1"/>
    <col min="7175" max="7175" width="29.453125" style="78" customWidth="1"/>
    <col min="7176" max="7176" width="0.1796875" style="78" customWidth="1"/>
    <col min="7177" max="7181" width="0" style="78" hidden="1" customWidth="1"/>
    <col min="7182" max="7421" width="9.1796875" style="78"/>
    <col min="7422" max="7422" width="5.54296875" style="78" customWidth="1"/>
    <col min="7423" max="7423" width="57.1796875" style="78" customWidth="1"/>
    <col min="7424" max="7424" width="10.54296875" style="78" customWidth="1"/>
    <col min="7425" max="7425" width="14.1796875" style="78" customWidth="1"/>
    <col min="7426" max="7426" width="10.1796875" style="78" customWidth="1"/>
    <col min="7427" max="7427" width="10.453125" style="78" customWidth="1"/>
    <col min="7428" max="7429" width="14.54296875" style="78" customWidth="1"/>
    <col min="7430" max="7430" width="8" style="78" customWidth="1"/>
    <col min="7431" max="7431" width="29.453125" style="78" customWidth="1"/>
    <col min="7432" max="7432" width="0.1796875" style="78" customWidth="1"/>
    <col min="7433" max="7437" width="0" style="78" hidden="1" customWidth="1"/>
    <col min="7438" max="7677" width="9.1796875" style="78"/>
    <col min="7678" max="7678" width="5.54296875" style="78" customWidth="1"/>
    <col min="7679" max="7679" width="57.1796875" style="78" customWidth="1"/>
    <col min="7680" max="7680" width="10.54296875" style="78" customWidth="1"/>
    <col min="7681" max="7681" width="14.1796875" style="78" customWidth="1"/>
    <col min="7682" max="7682" width="10.1796875" style="78" customWidth="1"/>
    <col min="7683" max="7683" width="10.453125" style="78" customWidth="1"/>
    <col min="7684" max="7685" width="14.54296875" style="78" customWidth="1"/>
    <col min="7686" max="7686" width="8" style="78" customWidth="1"/>
    <col min="7687" max="7687" width="29.453125" style="78" customWidth="1"/>
    <col min="7688" max="7688" width="0.1796875" style="78" customWidth="1"/>
    <col min="7689" max="7693" width="0" style="78" hidden="1" customWidth="1"/>
    <col min="7694" max="7933" width="9.1796875" style="78"/>
    <col min="7934" max="7934" width="5.54296875" style="78" customWidth="1"/>
    <col min="7935" max="7935" width="57.1796875" style="78" customWidth="1"/>
    <col min="7936" max="7936" width="10.54296875" style="78" customWidth="1"/>
    <col min="7937" max="7937" width="14.1796875" style="78" customWidth="1"/>
    <col min="7938" max="7938" width="10.1796875" style="78" customWidth="1"/>
    <col min="7939" max="7939" width="10.453125" style="78" customWidth="1"/>
    <col min="7940" max="7941" width="14.54296875" style="78" customWidth="1"/>
    <col min="7942" max="7942" width="8" style="78" customWidth="1"/>
    <col min="7943" max="7943" width="29.453125" style="78" customWidth="1"/>
    <col min="7944" max="7944" width="0.1796875" style="78" customWidth="1"/>
    <col min="7945" max="7949" width="0" style="78" hidden="1" customWidth="1"/>
    <col min="7950" max="8189" width="9.1796875" style="78"/>
    <col min="8190" max="8190" width="5.54296875" style="78" customWidth="1"/>
    <col min="8191" max="8191" width="57.1796875" style="78" customWidth="1"/>
    <col min="8192" max="8192" width="10.54296875" style="78" customWidth="1"/>
    <col min="8193" max="8193" width="14.1796875" style="78" customWidth="1"/>
    <col min="8194" max="8194" width="10.1796875" style="78" customWidth="1"/>
    <col min="8195" max="8195" width="10.453125" style="78" customWidth="1"/>
    <col min="8196" max="8197" width="14.54296875" style="78" customWidth="1"/>
    <col min="8198" max="8198" width="8" style="78" customWidth="1"/>
    <col min="8199" max="8199" width="29.453125" style="78" customWidth="1"/>
    <col min="8200" max="8200" width="0.1796875" style="78" customWidth="1"/>
    <col min="8201" max="8205" width="0" style="78" hidden="1" customWidth="1"/>
    <col min="8206" max="8445" width="9.1796875" style="78"/>
    <col min="8446" max="8446" width="5.54296875" style="78" customWidth="1"/>
    <col min="8447" max="8447" width="57.1796875" style="78" customWidth="1"/>
    <col min="8448" max="8448" width="10.54296875" style="78" customWidth="1"/>
    <col min="8449" max="8449" width="14.1796875" style="78" customWidth="1"/>
    <col min="8450" max="8450" width="10.1796875" style="78" customWidth="1"/>
    <col min="8451" max="8451" width="10.453125" style="78" customWidth="1"/>
    <col min="8452" max="8453" width="14.54296875" style="78" customWidth="1"/>
    <col min="8454" max="8454" width="8" style="78" customWidth="1"/>
    <col min="8455" max="8455" width="29.453125" style="78" customWidth="1"/>
    <col min="8456" max="8456" width="0.1796875" style="78" customWidth="1"/>
    <col min="8457" max="8461" width="0" style="78" hidden="1" customWidth="1"/>
    <col min="8462" max="8701" width="9.1796875" style="78"/>
    <col min="8702" max="8702" width="5.54296875" style="78" customWidth="1"/>
    <col min="8703" max="8703" width="57.1796875" style="78" customWidth="1"/>
    <col min="8704" max="8704" width="10.54296875" style="78" customWidth="1"/>
    <col min="8705" max="8705" width="14.1796875" style="78" customWidth="1"/>
    <col min="8706" max="8706" width="10.1796875" style="78" customWidth="1"/>
    <col min="8707" max="8707" width="10.453125" style="78" customWidth="1"/>
    <col min="8708" max="8709" width="14.54296875" style="78" customWidth="1"/>
    <col min="8710" max="8710" width="8" style="78" customWidth="1"/>
    <col min="8711" max="8711" width="29.453125" style="78" customWidth="1"/>
    <col min="8712" max="8712" width="0.1796875" style="78" customWidth="1"/>
    <col min="8713" max="8717" width="0" style="78" hidden="1" customWidth="1"/>
    <col min="8718" max="8957" width="9.1796875" style="78"/>
    <col min="8958" max="8958" width="5.54296875" style="78" customWidth="1"/>
    <col min="8959" max="8959" width="57.1796875" style="78" customWidth="1"/>
    <col min="8960" max="8960" width="10.54296875" style="78" customWidth="1"/>
    <col min="8961" max="8961" width="14.1796875" style="78" customWidth="1"/>
    <col min="8962" max="8962" width="10.1796875" style="78" customWidth="1"/>
    <col min="8963" max="8963" width="10.453125" style="78" customWidth="1"/>
    <col min="8964" max="8965" width="14.54296875" style="78" customWidth="1"/>
    <col min="8966" max="8966" width="8" style="78" customWidth="1"/>
    <col min="8967" max="8967" width="29.453125" style="78" customWidth="1"/>
    <col min="8968" max="8968" width="0.1796875" style="78" customWidth="1"/>
    <col min="8969" max="8973" width="0" style="78" hidden="1" customWidth="1"/>
    <col min="8974" max="9213" width="9.1796875" style="78"/>
    <col min="9214" max="9214" width="5.54296875" style="78" customWidth="1"/>
    <col min="9215" max="9215" width="57.1796875" style="78" customWidth="1"/>
    <col min="9216" max="9216" width="10.54296875" style="78" customWidth="1"/>
    <col min="9217" max="9217" width="14.1796875" style="78" customWidth="1"/>
    <col min="9218" max="9218" width="10.1796875" style="78" customWidth="1"/>
    <col min="9219" max="9219" width="10.453125" style="78" customWidth="1"/>
    <col min="9220" max="9221" width="14.54296875" style="78" customWidth="1"/>
    <col min="9222" max="9222" width="8" style="78" customWidth="1"/>
    <col min="9223" max="9223" width="29.453125" style="78" customWidth="1"/>
    <col min="9224" max="9224" width="0.1796875" style="78" customWidth="1"/>
    <col min="9225" max="9229" width="0" style="78" hidden="1" customWidth="1"/>
    <col min="9230" max="9469" width="9.1796875" style="78"/>
    <col min="9470" max="9470" width="5.54296875" style="78" customWidth="1"/>
    <col min="9471" max="9471" width="57.1796875" style="78" customWidth="1"/>
    <col min="9472" max="9472" width="10.54296875" style="78" customWidth="1"/>
    <col min="9473" max="9473" width="14.1796875" style="78" customWidth="1"/>
    <col min="9474" max="9474" width="10.1796875" style="78" customWidth="1"/>
    <col min="9475" max="9475" width="10.453125" style="78" customWidth="1"/>
    <col min="9476" max="9477" width="14.54296875" style="78" customWidth="1"/>
    <col min="9478" max="9478" width="8" style="78" customWidth="1"/>
    <col min="9479" max="9479" width="29.453125" style="78" customWidth="1"/>
    <col min="9480" max="9480" width="0.1796875" style="78" customWidth="1"/>
    <col min="9481" max="9485" width="0" style="78" hidden="1" customWidth="1"/>
    <col min="9486" max="9725" width="9.1796875" style="78"/>
    <col min="9726" max="9726" width="5.54296875" style="78" customWidth="1"/>
    <col min="9727" max="9727" width="57.1796875" style="78" customWidth="1"/>
    <col min="9728" max="9728" width="10.54296875" style="78" customWidth="1"/>
    <col min="9729" max="9729" width="14.1796875" style="78" customWidth="1"/>
    <col min="9730" max="9730" width="10.1796875" style="78" customWidth="1"/>
    <col min="9731" max="9731" width="10.453125" style="78" customWidth="1"/>
    <col min="9732" max="9733" width="14.54296875" style="78" customWidth="1"/>
    <col min="9734" max="9734" width="8" style="78" customWidth="1"/>
    <col min="9735" max="9735" width="29.453125" style="78" customWidth="1"/>
    <col min="9736" max="9736" width="0.1796875" style="78" customWidth="1"/>
    <col min="9737" max="9741" width="0" style="78" hidden="1" customWidth="1"/>
    <col min="9742" max="9981" width="9.1796875" style="78"/>
    <col min="9982" max="9982" width="5.54296875" style="78" customWidth="1"/>
    <col min="9983" max="9983" width="57.1796875" style="78" customWidth="1"/>
    <col min="9984" max="9984" width="10.54296875" style="78" customWidth="1"/>
    <col min="9985" max="9985" width="14.1796875" style="78" customWidth="1"/>
    <col min="9986" max="9986" width="10.1796875" style="78" customWidth="1"/>
    <col min="9987" max="9987" width="10.453125" style="78" customWidth="1"/>
    <col min="9988" max="9989" width="14.54296875" style="78" customWidth="1"/>
    <col min="9990" max="9990" width="8" style="78" customWidth="1"/>
    <col min="9991" max="9991" width="29.453125" style="78" customWidth="1"/>
    <col min="9992" max="9992" width="0.1796875" style="78" customWidth="1"/>
    <col min="9993" max="9997" width="0" style="78" hidden="1" customWidth="1"/>
    <col min="9998" max="10237" width="9.1796875" style="78"/>
    <col min="10238" max="10238" width="5.54296875" style="78" customWidth="1"/>
    <col min="10239" max="10239" width="57.1796875" style="78" customWidth="1"/>
    <col min="10240" max="10240" width="10.54296875" style="78" customWidth="1"/>
    <col min="10241" max="10241" width="14.1796875" style="78" customWidth="1"/>
    <col min="10242" max="10242" width="10.1796875" style="78" customWidth="1"/>
    <col min="10243" max="10243" width="10.453125" style="78" customWidth="1"/>
    <col min="10244" max="10245" width="14.54296875" style="78" customWidth="1"/>
    <col min="10246" max="10246" width="8" style="78" customWidth="1"/>
    <col min="10247" max="10247" width="29.453125" style="78" customWidth="1"/>
    <col min="10248" max="10248" width="0.1796875" style="78" customWidth="1"/>
    <col min="10249" max="10253" width="0" style="78" hidden="1" customWidth="1"/>
    <col min="10254" max="10493" width="9.1796875" style="78"/>
    <col min="10494" max="10494" width="5.54296875" style="78" customWidth="1"/>
    <col min="10495" max="10495" width="57.1796875" style="78" customWidth="1"/>
    <col min="10496" max="10496" width="10.54296875" style="78" customWidth="1"/>
    <col min="10497" max="10497" width="14.1796875" style="78" customWidth="1"/>
    <col min="10498" max="10498" width="10.1796875" style="78" customWidth="1"/>
    <col min="10499" max="10499" width="10.453125" style="78" customWidth="1"/>
    <col min="10500" max="10501" width="14.54296875" style="78" customWidth="1"/>
    <col min="10502" max="10502" width="8" style="78" customWidth="1"/>
    <col min="10503" max="10503" width="29.453125" style="78" customWidth="1"/>
    <col min="10504" max="10504" width="0.1796875" style="78" customWidth="1"/>
    <col min="10505" max="10509" width="0" style="78" hidden="1" customWidth="1"/>
    <col min="10510" max="10749" width="9.1796875" style="78"/>
    <col min="10750" max="10750" width="5.54296875" style="78" customWidth="1"/>
    <col min="10751" max="10751" width="57.1796875" style="78" customWidth="1"/>
    <col min="10752" max="10752" width="10.54296875" style="78" customWidth="1"/>
    <col min="10753" max="10753" width="14.1796875" style="78" customWidth="1"/>
    <col min="10754" max="10754" width="10.1796875" style="78" customWidth="1"/>
    <col min="10755" max="10755" width="10.453125" style="78" customWidth="1"/>
    <col min="10756" max="10757" width="14.54296875" style="78" customWidth="1"/>
    <col min="10758" max="10758" width="8" style="78" customWidth="1"/>
    <col min="10759" max="10759" width="29.453125" style="78" customWidth="1"/>
    <col min="10760" max="10760" width="0.1796875" style="78" customWidth="1"/>
    <col min="10761" max="10765" width="0" style="78" hidden="1" customWidth="1"/>
    <col min="10766" max="11005" width="9.1796875" style="78"/>
    <col min="11006" max="11006" width="5.54296875" style="78" customWidth="1"/>
    <col min="11007" max="11007" width="57.1796875" style="78" customWidth="1"/>
    <col min="11008" max="11008" width="10.54296875" style="78" customWidth="1"/>
    <col min="11009" max="11009" width="14.1796875" style="78" customWidth="1"/>
    <col min="11010" max="11010" width="10.1796875" style="78" customWidth="1"/>
    <col min="11011" max="11011" width="10.453125" style="78" customWidth="1"/>
    <col min="11012" max="11013" width="14.54296875" style="78" customWidth="1"/>
    <col min="11014" max="11014" width="8" style="78" customWidth="1"/>
    <col min="11015" max="11015" width="29.453125" style="78" customWidth="1"/>
    <col min="11016" max="11016" width="0.1796875" style="78" customWidth="1"/>
    <col min="11017" max="11021" width="0" style="78" hidden="1" customWidth="1"/>
    <col min="11022" max="11261" width="9.1796875" style="78"/>
    <col min="11262" max="11262" width="5.54296875" style="78" customWidth="1"/>
    <col min="11263" max="11263" width="57.1796875" style="78" customWidth="1"/>
    <col min="11264" max="11264" width="10.54296875" style="78" customWidth="1"/>
    <col min="11265" max="11265" width="14.1796875" style="78" customWidth="1"/>
    <col min="11266" max="11266" width="10.1796875" style="78" customWidth="1"/>
    <col min="11267" max="11267" width="10.453125" style="78" customWidth="1"/>
    <col min="11268" max="11269" width="14.54296875" style="78" customWidth="1"/>
    <col min="11270" max="11270" width="8" style="78" customWidth="1"/>
    <col min="11271" max="11271" width="29.453125" style="78" customWidth="1"/>
    <col min="11272" max="11272" width="0.1796875" style="78" customWidth="1"/>
    <col min="11273" max="11277" width="0" style="78" hidden="1" customWidth="1"/>
    <col min="11278" max="11517" width="9.1796875" style="78"/>
    <col min="11518" max="11518" width="5.54296875" style="78" customWidth="1"/>
    <col min="11519" max="11519" width="57.1796875" style="78" customWidth="1"/>
    <col min="11520" max="11520" width="10.54296875" style="78" customWidth="1"/>
    <col min="11521" max="11521" width="14.1796875" style="78" customWidth="1"/>
    <col min="11522" max="11522" width="10.1796875" style="78" customWidth="1"/>
    <col min="11523" max="11523" width="10.453125" style="78" customWidth="1"/>
    <col min="11524" max="11525" width="14.54296875" style="78" customWidth="1"/>
    <col min="11526" max="11526" width="8" style="78" customWidth="1"/>
    <col min="11527" max="11527" width="29.453125" style="78" customWidth="1"/>
    <col min="11528" max="11528" width="0.1796875" style="78" customWidth="1"/>
    <col min="11529" max="11533" width="0" style="78" hidden="1" customWidth="1"/>
    <col min="11534" max="11773" width="9.1796875" style="78"/>
    <col min="11774" max="11774" width="5.54296875" style="78" customWidth="1"/>
    <col min="11775" max="11775" width="57.1796875" style="78" customWidth="1"/>
    <col min="11776" max="11776" width="10.54296875" style="78" customWidth="1"/>
    <col min="11777" max="11777" width="14.1796875" style="78" customWidth="1"/>
    <col min="11778" max="11778" width="10.1796875" style="78" customWidth="1"/>
    <col min="11779" max="11779" width="10.453125" style="78" customWidth="1"/>
    <col min="11780" max="11781" width="14.54296875" style="78" customWidth="1"/>
    <col min="11782" max="11782" width="8" style="78" customWidth="1"/>
    <col min="11783" max="11783" width="29.453125" style="78" customWidth="1"/>
    <col min="11784" max="11784" width="0.1796875" style="78" customWidth="1"/>
    <col min="11785" max="11789" width="0" style="78" hidden="1" customWidth="1"/>
    <col min="11790" max="12029" width="9.1796875" style="78"/>
    <col min="12030" max="12030" width="5.54296875" style="78" customWidth="1"/>
    <col min="12031" max="12031" width="57.1796875" style="78" customWidth="1"/>
    <col min="12032" max="12032" width="10.54296875" style="78" customWidth="1"/>
    <col min="12033" max="12033" width="14.1796875" style="78" customWidth="1"/>
    <col min="12034" max="12034" width="10.1796875" style="78" customWidth="1"/>
    <col min="12035" max="12035" width="10.453125" style="78" customWidth="1"/>
    <col min="12036" max="12037" width="14.54296875" style="78" customWidth="1"/>
    <col min="12038" max="12038" width="8" style="78" customWidth="1"/>
    <col min="12039" max="12039" width="29.453125" style="78" customWidth="1"/>
    <col min="12040" max="12040" width="0.1796875" style="78" customWidth="1"/>
    <col min="12041" max="12045" width="0" style="78" hidden="1" customWidth="1"/>
    <col min="12046" max="12285" width="9.1796875" style="78"/>
    <col min="12286" max="12286" width="5.54296875" style="78" customWidth="1"/>
    <col min="12287" max="12287" width="57.1796875" style="78" customWidth="1"/>
    <col min="12288" max="12288" width="10.54296875" style="78" customWidth="1"/>
    <col min="12289" max="12289" width="14.1796875" style="78" customWidth="1"/>
    <col min="12290" max="12290" width="10.1796875" style="78" customWidth="1"/>
    <col min="12291" max="12291" width="10.453125" style="78" customWidth="1"/>
    <col min="12292" max="12293" width="14.54296875" style="78" customWidth="1"/>
    <col min="12294" max="12294" width="8" style="78" customWidth="1"/>
    <col min="12295" max="12295" width="29.453125" style="78" customWidth="1"/>
    <col min="12296" max="12296" width="0.1796875" style="78" customWidth="1"/>
    <col min="12297" max="12301" width="0" style="78" hidden="1" customWidth="1"/>
    <col min="12302" max="12541" width="9.1796875" style="78"/>
    <col min="12542" max="12542" width="5.54296875" style="78" customWidth="1"/>
    <col min="12543" max="12543" width="57.1796875" style="78" customWidth="1"/>
    <col min="12544" max="12544" width="10.54296875" style="78" customWidth="1"/>
    <col min="12545" max="12545" width="14.1796875" style="78" customWidth="1"/>
    <col min="12546" max="12546" width="10.1796875" style="78" customWidth="1"/>
    <col min="12547" max="12547" width="10.453125" style="78" customWidth="1"/>
    <col min="12548" max="12549" width="14.54296875" style="78" customWidth="1"/>
    <col min="12550" max="12550" width="8" style="78" customWidth="1"/>
    <col min="12551" max="12551" width="29.453125" style="78" customWidth="1"/>
    <col min="12552" max="12552" width="0.1796875" style="78" customWidth="1"/>
    <col min="12553" max="12557" width="0" style="78" hidden="1" customWidth="1"/>
    <col min="12558" max="12797" width="9.1796875" style="78"/>
    <col min="12798" max="12798" width="5.54296875" style="78" customWidth="1"/>
    <col min="12799" max="12799" width="57.1796875" style="78" customWidth="1"/>
    <col min="12800" max="12800" width="10.54296875" style="78" customWidth="1"/>
    <col min="12801" max="12801" width="14.1796875" style="78" customWidth="1"/>
    <col min="12802" max="12802" width="10.1796875" style="78" customWidth="1"/>
    <col min="12803" max="12803" width="10.453125" style="78" customWidth="1"/>
    <col min="12804" max="12805" width="14.54296875" style="78" customWidth="1"/>
    <col min="12806" max="12806" width="8" style="78" customWidth="1"/>
    <col min="12807" max="12807" width="29.453125" style="78" customWidth="1"/>
    <col min="12808" max="12808" width="0.1796875" style="78" customWidth="1"/>
    <col min="12809" max="12813" width="0" style="78" hidden="1" customWidth="1"/>
    <col min="12814" max="13053" width="9.1796875" style="78"/>
    <col min="13054" max="13054" width="5.54296875" style="78" customWidth="1"/>
    <col min="13055" max="13055" width="57.1796875" style="78" customWidth="1"/>
    <col min="13056" max="13056" width="10.54296875" style="78" customWidth="1"/>
    <col min="13057" max="13057" width="14.1796875" style="78" customWidth="1"/>
    <col min="13058" max="13058" width="10.1796875" style="78" customWidth="1"/>
    <col min="13059" max="13059" width="10.453125" style="78" customWidth="1"/>
    <col min="13060" max="13061" width="14.54296875" style="78" customWidth="1"/>
    <col min="13062" max="13062" width="8" style="78" customWidth="1"/>
    <col min="13063" max="13063" width="29.453125" style="78" customWidth="1"/>
    <col min="13064" max="13064" width="0.1796875" style="78" customWidth="1"/>
    <col min="13065" max="13069" width="0" style="78" hidden="1" customWidth="1"/>
    <col min="13070" max="13309" width="9.1796875" style="78"/>
    <col min="13310" max="13310" width="5.54296875" style="78" customWidth="1"/>
    <col min="13311" max="13311" width="57.1796875" style="78" customWidth="1"/>
    <col min="13312" max="13312" width="10.54296875" style="78" customWidth="1"/>
    <col min="13313" max="13313" width="14.1796875" style="78" customWidth="1"/>
    <col min="13314" max="13314" width="10.1796875" style="78" customWidth="1"/>
    <col min="13315" max="13315" width="10.453125" style="78" customWidth="1"/>
    <col min="13316" max="13317" width="14.54296875" style="78" customWidth="1"/>
    <col min="13318" max="13318" width="8" style="78" customWidth="1"/>
    <col min="13319" max="13319" width="29.453125" style="78" customWidth="1"/>
    <col min="13320" max="13320" width="0.1796875" style="78" customWidth="1"/>
    <col min="13321" max="13325" width="0" style="78" hidden="1" customWidth="1"/>
    <col min="13326" max="13565" width="9.1796875" style="78"/>
    <col min="13566" max="13566" width="5.54296875" style="78" customWidth="1"/>
    <col min="13567" max="13567" width="57.1796875" style="78" customWidth="1"/>
    <col min="13568" max="13568" width="10.54296875" style="78" customWidth="1"/>
    <col min="13569" max="13569" width="14.1796875" style="78" customWidth="1"/>
    <col min="13570" max="13570" width="10.1796875" style="78" customWidth="1"/>
    <col min="13571" max="13571" width="10.453125" style="78" customWidth="1"/>
    <col min="13572" max="13573" width="14.54296875" style="78" customWidth="1"/>
    <col min="13574" max="13574" width="8" style="78" customWidth="1"/>
    <col min="13575" max="13575" width="29.453125" style="78" customWidth="1"/>
    <col min="13576" max="13576" width="0.1796875" style="78" customWidth="1"/>
    <col min="13577" max="13581" width="0" style="78" hidden="1" customWidth="1"/>
    <col min="13582" max="13821" width="9.1796875" style="78"/>
    <col min="13822" max="13822" width="5.54296875" style="78" customWidth="1"/>
    <col min="13823" max="13823" width="57.1796875" style="78" customWidth="1"/>
    <col min="13824" max="13824" width="10.54296875" style="78" customWidth="1"/>
    <col min="13825" max="13825" width="14.1796875" style="78" customWidth="1"/>
    <col min="13826" max="13826" width="10.1796875" style="78" customWidth="1"/>
    <col min="13827" max="13827" width="10.453125" style="78" customWidth="1"/>
    <col min="13828" max="13829" width="14.54296875" style="78" customWidth="1"/>
    <col min="13830" max="13830" width="8" style="78" customWidth="1"/>
    <col min="13831" max="13831" width="29.453125" style="78" customWidth="1"/>
    <col min="13832" max="13832" width="0.1796875" style="78" customWidth="1"/>
    <col min="13833" max="13837" width="0" style="78" hidden="1" customWidth="1"/>
    <col min="13838" max="14077" width="9.1796875" style="78"/>
    <col min="14078" max="14078" width="5.54296875" style="78" customWidth="1"/>
    <col min="14079" max="14079" width="57.1796875" style="78" customWidth="1"/>
    <col min="14080" max="14080" width="10.54296875" style="78" customWidth="1"/>
    <col min="14081" max="14081" width="14.1796875" style="78" customWidth="1"/>
    <col min="14082" max="14082" width="10.1796875" style="78" customWidth="1"/>
    <col min="14083" max="14083" width="10.453125" style="78" customWidth="1"/>
    <col min="14084" max="14085" width="14.54296875" style="78" customWidth="1"/>
    <col min="14086" max="14086" width="8" style="78" customWidth="1"/>
    <col min="14087" max="14087" width="29.453125" style="78" customWidth="1"/>
    <col min="14088" max="14088" width="0.1796875" style="78" customWidth="1"/>
    <col min="14089" max="14093" width="0" style="78" hidden="1" customWidth="1"/>
    <col min="14094" max="14333" width="9.1796875" style="78"/>
    <col min="14334" max="14334" width="5.54296875" style="78" customWidth="1"/>
    <col min="14335" max="14335" width="57.1796875" style="78" customWidth="1"/>
    <col min="14336" max="14336" width="10.54296875" style="78" customWidth="1"/>
    <col min="14337" max="14337" width="14.1796875" style="78" customWidth="1"/>
    <col min="14338" max="14338" width="10.1796875" style="78" customWidth="1"/>
    <col min="14339" max="14339" width="10.453125" style="78" customWidth="1"/>
    <col min="14340" max="14341" width="14.54296875" style="78" customWidth="1"/>
    <col min="14342" max="14342" width="8" style="78" customWidth="1"/>
    <col min="14343" max="14343" width="29.453125" style="78" customWidth="1"/>
    <col min="14344" max="14344" width="0.1796875" style="78" customWidth="1"/>
    <col min="14345" max="14349" width="0" style="78" hidden="1" customWidth="1"/>
    <col min="14350" max="14589" width="9.1796875" style="78"/>
    <col min="14590" max="14590" width="5.54296875" style="78" customWidth="1"/>
    <col min="14591" max="14591" width="57.1796875" style="78" customWidth="1"/>
    <col min="14592" max="14592" width="10.54296875" style="78" customWidth="1"/>
    <col min="14593" max="14593" width="14.1796875" style="78" customWidth="1"/>
    <col min="14594" max="14594" width="10.1796875" style="78" customWidth="1"/>
    <col min="14595" max="14595" width="10.453125" style="78" customWidth="1"/>
    <col min="14596" max="14597" width="14.54296875" style="78" customWidth="1"/>
    <col min="14598" max="14598" width="8" style="78" customWidth="1"/>
    <col min="14599" max="14599" width="29.453125" style="78" customWidth="1"/>
    <col min="14600" max="14600" width="0.1796875" style="78" customWidth="1"/>
    <col min="14601" max="14605" width="0" style="78" hidden="1" customWidth="1"/>
    <col min="14606" max="14845" width="9.1796875" style="78"/>
    <col min="14846" max="14846" width="5.54296875" style="78" customWidth="1"/>
    <col min="14847" max="14847" width="57.1796875" style="78" customWidth="1"/>
    <col min="14848" max="14848" width="10.54296875" style="78" customWidth="1"/>
    <col min="14849" max="14849" width="14.1796875" style="78" customWidth="1"/>
    <col min="14850" max="14850" width="10.1796875" style="78" customWidth="1"/>
    <col min="14851" max="14851" width="10.453125" style="78" customWidth="1"/>
    <col min="14852" max="14853" width="14.54296875" style="78" customWidth="1"/>
    <col min="14854" max="14854" width="8" style="78" customWidth="1"/>
    <col min="14855" max="14855" width="29.453125" style="78" customWidth="1"/>
    <col min="14856" max="14856" width="0.1796875" style="78" customWidth="1"/>
    <col min="14857" max="14861" width="0" style="78" hidden="1" customWidth="1"/>
    <col min="14862" max="15101" width="9.1796875" style="78"/>
    <col min="15102" max="15102" width="5.54296875" style="78" customWidth="1"/>
    <col min="15103" max="15103" width="57.1796875" style="78" customWidth="1"/>
    <col min="15104" max="15104" width="10.54296875" style="78" customWidth="1"/>
    <col min="15105" max="15105" width="14.1796875" style="78" customWidth="1"/>
    <col min="15106" max="15106" width="10.1796875" style="78" customWidth="1"/>
    <col min="15107" max="15107" width="10.453125" style="78" customWidth="1"/>
    <col min="15108" max="15109" width="14.54296875" style="78" customWidth="1"/>
    <col min="15110" max="15110" width="8" style="78" customWidth="1"/>
    <col min="15111" max="15111" width="29.453125" style="78" customWidth="1"/>
    <col min="15112" max="15112" width="0.1796875" style="78" customWidth="1"/>
    <col min="15113" max="15117" width="0" style="78" hidden="1" customWidth="1"/>
    <col min="15118" max="15357" width="9.1796875" style="78"/>
    <col min="15358" max="15358" width="5.54296875" style="78" customWidth="1"/>
    <col min="15359" max="15359" width="57.1796875" style="78" customWidth="1"/>
    <col min="15360" max="15360" width="10.54296875" style="78" customWidth="1"/>
    <col min="15361" max="15361" width="14.1796875" style="78" customWidth="1"/>
    <col min="15362" max="15362" width="10.1796875" style="78" customWidth="1"/>
    <col min="15363" max="15363" width="10.453125" style="78" customWidth="1"/>
    <col min="15364" max="15365" width="14.54296875" style="78" customWidth="1"/>
    <col min="15366" max="15366" width="8" style="78" customWidth="1"/>
    <col min="15367" max="15367" width="29.453125" style="78" customWidth="1"/>
    <col min="15368" max="15368" width="0.1796875" style="78" customWidth="1"/>
    <col min="15369" max="15373" width="0" style="78" hidden="1" customWidth="1"/>
    <col min="15374" max="15613" width="9.1796875" style="78"/>
    <col min="15614" max="15614" width="5.54296875" style="78" customWidth="1"/>
    <col min="15615" max="15615" width="57.1796875" style="78" customWidth="1"/>
    <col min="15616" max="15616" width="10.54296875" style="78" customWidth="1"/>
    <col min="15617" max="15617" width="14.1796875" style="78" customWidth="1"/>
    <col min="15618" max="15618" width="10.1796875" style="78" customWidth="1"/>
    <col min="15619" max="15619" width="10.453125" style="78" customWidth="1"/>
    <col min="15620" max="15621" width="14.54296875" style="78" customWidth="1"/>
    <col min="15622" max="15622" width="8" style="78" customWidth="1"/>
    <col min="15623" max="15623" width="29.453125" style="78" customWidth="1"/>
    <col min="15624" max="15624" width="0.1796875" style="78" customWidth="1"/>
    <col min="15625" max="15629" width="0" style="78" hidden="1" customWidth="1"/>
    <col min="15630" max="15869" width="9.1796875" style="78"/>
    <col min="15870" max="15870" width="5.54296875" style="78" customWidth="1"/>
    <col min="15871" max="15871" width="57.1796875" style="78" customWidth="1"/>
    <col min="15872" max="15872" width="10.54296875" style="78" customWidth="1"/>
    <col min="15873" max="15873" width="14.1796875" style="78" customWidth="1"/>
    <col min="15874" max="15874" width="10.1796875" style="78" customWidth="1"/>
    <col min="15875" max="15875" width="10.453125" style="78" customWidth="1"/>
    <col min="15876" max="15877" width="14.54296875" style="78" customWidth="1"/>
    <col min="15878" max="15878" width="8" style="78" customWidth="1"/>
    <col min="15879" max="15879" width="29.453125" style="78" customWidth="1"/>
    <col min="15880" max="15880" width="0.1796875" style="78" customWidth="1"/>
    <col min="15881" max="15885" width="0" style="78" hidden="1" customWidth="1"/>
    <col min="15886" max="16125" width="9.1796875" style="78"/>
    <col min="16126" max="16126" width="5.54296875" style="78" customWidth="1"/>
    <col min="16127" max="16127" width="57.1796875" style="78" customWidth="1"/>
    <col min="16128" max="16128" width="10.54296875" style="78" customWidth="1"/>
    <col min="16129" max="16129" width="14.1796875" style="78" customWidth="1"/>
    <col min="16130" max="16130" width="10.1796875" style="78" customWidth="1"/>
    <col min="16131" max="16131" width="10.453125" style="78" customWidth="1"/>
    <col min="16132" max="16133" width="14.54296875" style="78" customWidth="1"/>
    <col min="16134" max="16134" width="8" style="78" customWidth="1"/>
    <col min="16135" max="16135" width="29.453125" style="78" customWidth="1"/>
    <col min="16136" max="16136" width="0.1796875" style="78" customWidth="1"/>
    <col min="16137" max="16141" width="0" style="78" hidden="1" customWidth="1"/>
    <col min="16142" max="16384" width="9.1796875" style="78"/>
  </cols>
  <sheetData>
    <row r="1" spans="1:17" x14ac:dyDescent="0.25">
      <c r="A1" s="76"/>
      <c r="B1" s="489" t="s">
        <v>28</v>
      </c>
      <c r="C1" s="489"/>
      <c r="D1" s="489"/>
      <c r="E1" s="489"/>
      <c r="F1" s="489"/>
      <c r="G1" s="489"/>
      <c r="H1" s="489"/>
      <c r="I1" s="489"/>
      <c r="J1" s="80"/>
      <c r="K1" s="81"/>
    </row>
    <row r="2" spans="1:17" x14ac:dyDescent="0.25">
      <c r="A2" s="76"/>
      <c r="B2" s="489" t="s">
        <v>1</v>
      </c>
      <c r="C2" s="489"/>
      <c r="D2" s="489"/>
      <c r="E2" s="489"/>
      <c r="F2" s="489"/>
      <c r="G2" s="489"/>
      <c r="H2" s="489"/>
      <c r="I2" s="489"/>
      <c r="J2" s="77"/>
    </row>
    <row r="3" spans="1:17" x14ac:dyDescent="0.25">
      <c r="A3" s="76"/>
      <c r="B3" s="489" t="s">
        <v>575</v>
      </c>
      <c r="C3" s="489"/>
      <c r="D3" s="489"/>
      <c r="E3" s="489"/>
      <c r="F3" s="489"/>
      <c r="G3" s="489"/>
      <c r="H3" s="489"/>
      <c r="I3" s="489"/>
      <c r="J3" s="77"/>
    </row>
    <row r="4" spans="1:17" x14ac:dyDescent="0.25">
      <c r="A4" s="490" t="s">
        <v>20</v>
      </c>
      <c r="B4" s="491" t="s">
        <v>4</v>
      </c>
      <c r="C4" s="491" t="s">
        <v>358</v>
      </c>
      <c r="D4" s="491"/>
      <c r="E4" s="491"/>
      <c r="F4" s="491"/>
      <c r="G4" s="491" t="s">
        <v>5</v>
      </c>
      <c r="H4" s="382" t="s">
        <v>196</v>
      </c>
      <c r="I4" s="492" t="s">
        <v>6</v>
      </c>
    </row>
    <row r="5" spans="1:17" ht="34.5" x14ac:dyDescent="0.25">
      <c r="A5" s="490"/>
      <c r="B5" s="491"/>
      <c r="C5" s="382" t="s">
        <v>7</v>
      </c>
      <c r="D5" s="382" t="s">
        <v>8</v>
      </c>
      <c r="E5" s="382" t="s">
        <v>9</v>
      </c>
      <c r="F5" s="382" t="s">
        <v>10</v>
      </c>
      <c r="G5" s="491"/>
      <c r="I5" s="492"/>
    </row>
    <row r="6" spans="1:17" x14ac:dyDescent="0.25">
      <c r="A6" s="381" t="s">
        <v>59</v>
      </c>
      <c r="B6" s="156">
        <v>2</v>
      </c>
      <c r="C6" s="157">
        <v>3</v>
      </c>
      <c r="D6" s="157">
        <v>4</v>
      </c>
      <c r="E6" s="157">
        <v>5</v>
      </c>
      <c r="F6" s="157">
        <v>6</v>
      </c>
      <c r="G6" s="157">
        <v>7</v>
      </c>
      <c r="H6" s="157"/>
      <c r="I6" s="158">
        <v>8</v>
      </c>
    </row>
    <row r="7" spans="1:17" x14ac:dyDescent="0.25">
      <c r="A7" s="109" t="s">
        <v>670</v>
      </c>
      <c r="B7" s="486" t="s">
        <v>669</v>
      </c>
      <c r="C7" s="487"/>
      <c r="D7" s="487"/>
      <c r="E7" s="487"/>
      <c r="F7" s="487"/>
      <c r="G7" s="487"/>
      <c r="H7" s="487"/>
      <c r="I7" s="488"/>
    </row>
    <row r="8" spans="1:17" s="7" customFormat="1" ht="21.65" customHeight="1" x14ac:dyDescent="0.25">
      <c r="A8" s="380" t="s">
        <v>59</v>
      </c>
      <c r="B8" s="378" t="s">
        <v>221</v>
      </c>
      <c r="C8" s="119"/>
      <c r="D8" s="67"/>
      <c r="E8" s="67"/>
      <c r="F8" s="67"/>
      <c r="G8" s="383" t="s">
        <v>26</v>
      </c>
      <c r="H8" s="384"/>
      <c r="I8" s="384" t="s">
        <v>669</v>
      </c>
      <c r="L8" s="5"/>
      <c r="M8" s="5"/>
      <c r="N8" s="5"/>
      <c r="O8" s="5"/>
      <c r="P8" s="5"/>
      <c r="Q8" s="6"/>
    </row>
    <row r="9" spans="1:17" s="7" customFormat="1" ht="15.75" customHeight="1" x14ac:dyDescent="0.25">
      <c r="A9" s="380" t="s">
        <v>61</v>
      </c>
      <c r="B9" s="378" t="s">
        <v>229</v>
      </c>
      <c r="C9" s="119"/>
      <c r="D9" s="67"/>
      <c r="E9" s="67"/>
      <c r="F9" s="67"/>
      <c r="G9" s="383" t="s">
        <v>41</v>
      </c>
      <c r="H9" s="384"/>
      <c r="I9" s="384" t="s">
        <v>669</v>
      </c>
      <c r="L9" s="5"/>
      <c r="M9" s="5"/>
      <c r="N9" s="5"/>
      <c r="O9" s="5"/>
      <c r="P9" s="5"/>
      <c r="Q9" s="6"/>
    </row>
    <row r="10" spans="1:17" s="7" customFormat="1" ht="15.75" customHeight="1" x14ac:dyDescent="0.25">
      <c r="A10" s="380" t="s">
        <v>62</v>
      </c>
      <c r="B10" s="378" t="s">
        <v>230</v>
      </c>
      <c r="C10" s="119"/>
      <c r="D10" s="67"/>
      <c r="E10" s="67"/>
      <c r="F10" s="67"/>
      <c r="G10" s="383" t="s">
        <v>26</v>
      </c>
      <c r="H10" s="384"/>
      <c r="I10" s="384" t="s">
        <v>669</v>
      </c>
      <c r="L10" s="5"/>
      <c r="M10" s="5"/>
      <c r="N10" s="5"/>
      <c r="O10" s="5"/>
      <c r="P10" s="5"/>
      <c r="Q10" s="6"/>
    </row>
    <row r="11" spans="1:17" s="7" customFormat="1" ht="22.5" customHeight="1" x14ac:dyDescent="0.25">
      <c r="A11" s="380" t="s">
        <v>27</v>
      </c>
      <c r="B11" s="378" t="s">
        <v>219</v>
      </c>
      <c r="C11" s="119"/>
      <c r="D11" s="67"/>
      <c r="E11" s="67"/>
      <c r="F11" s="67"/>
      <c r="G11" s="383" t="s">
        <v>41</v>
      </c>
      <c r="H11" s="384"/>
      <c r="I11" s="384" t="s">
        <v>669</v>
      </c>
      <c r="L11" s="5"/>
      <c r="M11" s="5"/>
      <c r="N11" s="5"/>
      <c r="O11" s="5"/>
      <c r="P11" s="5"/>
      <c r="Q11" s="6"/>
    </row>
    <row r="12" spans="1:17" s="7" customFormat="1" ht="15.75" customHeight="1" x14ac:dyDescent="0.25">
      <c r="A12" s="380" t="s">
        <v>397</v>
      </c>
      <c r="B12" s="378" t="s">
        <v>231</v>
      </c>
      <c r="C12" s="119"/>
      <c r="D12" s="67"/>
      <c r="E12" s="67"/>
      <c r="F12" s="67"/>
      <c r="G12" s="383" t="s">
        <v>41</v>
      </c>
      <c r="H12" s="384"/>
      <c r="I12" s="384" t="s">
        <v>669</v>
      </c>
      <c r="L12" s="5"/>
      <c r="M12" s="5"/>
      <c r="N12" s="5"/>
      <c r="O12" s="5"/>
      <c r="P12" s="5"/>
      <c r="Q12" s="6"/>
    </row>
    <row r="13" spans="1:17" s="7" customFormat="1" ht="15.75" customHeight="1" x14ac:dyDescent="0.25">
      <c r="A13" s="380" t="s">
        <v>406</v>
      </c>
      <c r="B13" s="378" t="s">
        <v>220</v>
      </c>
      <c r="C13" s="119"/>
      <c r="D13" s="67"/>
      <c r="E13" s="67"/>
      <c r="F13" s="67"/>
      <c r="G13" s="383" t="s">
        <v>41</v>
      </c>
      <c r="H13" s="384"/>
      <c r="I13" s="384" t="s">
        <v>669</v>
      </c>
      <c r="L13" s="5"/>
      <c r="M13" s="5"/>
      <c r="N13" s="5"/>
      <c r="O13" s="5"/>
      <c r="P13" s="5"/>
      <c r="Q13" s="6"/>
    </row>
    <row r="14" spans="1:17" x14ac:dyDescent="0.25">
      <c r="A14" s="76"/>
      <c r="B14" s="211"/>
      <c r="C14" s="211"/>
      <c r="D14" s="211"/>
      <c r="E14" s="211"/>
      <c r="F14" s="211"/>
      <c r="G14" s="211"/>
      <c r="H14" s="211"/>
      <c r="I14" s="83"/>
      <c r="J14" s="77"/>
    </row>
    <row r="15" spans="1:17" x14ac:dyDescent="0.25">
      <c r="A15" s="109" t="s">
        <v>671</v>
      </c>
      <c r="B15" s="486" t="s">
        <v>672</v>
      </c>
      <c r="C15" s="487"/>
      <c r="D15" s="487"/>
      <c r="E15" s="487"/>
      <c r="F15" s="487"/>
      <c r="G15" s="487"/>
      <c r="H15" s="487"/>
      <c r="I15" s="488"/>
    </row>
    <row r="16" spans="1:17" s="7" customFormat="1" ht="21.65" customHeight="1" x14ac:dyDescent="0.25">
      <c r="A16" s="380" t="s">
        <v>59</v>
      </c>
      <c r="B16" s="378" t="s">
        <v>221</v>
      </c>
      <c r="C16" s="119"/>
      <c r="D16" s="67"/>
      <c r="E16" s="67"/>
      <c r="F16" s="67"/>
      <c r="G16" s="383" t="s">
        <v>26</v>
      </c>
      <c r="H16" s="384"/>
      <c r="I16" s="384" t="s">
        <v>669</v>
      </c>
      <c r="L16" s="5"/>
      <c r="M16" s="5"/>
      <c r="N16" s="5"/>
      <c r="O16" s="5"/>
      <c r="P16" s="5"/>
      <c r="Q16" s="6"/>
    </row>
    <row r="17" spans="1:17" s="7" customFormat="1" ht="15.75" customHeight="1" x14ac:dyDescent="0.25">
      <c r="A17" s="380" t="s">
        <v>61</v>
      </c>
      <c r="B17" s="378" t="s">
        <v>229</v>
      </c>
      <c r="C17" s="119"/>
      <c r="D17" s="67"/>
      <c r="E17" s="67"/>
      <c r="F17" s="67"/>
      <c r="G17" s="383" t="s">
        <v>41</v>
      </c>
      <c r="H17" s="384"/>
      <c r="I17" s="384" t="s">
        <v>669</v>
      </c>
      <c r="L17" s="5"/>
      <c r="M17" s="5"/>
      <c r="N17" s="5"/>
      <c r="O17" s="5"/>
      <c r="P17" s="5"/>
      <c r="Q17" s="6"/>
    </row>
    <row r="18" spans="1:17" s="7" customFormat="1" ht="15.75" customHeight="1" x14ac:dyDescent="0.25">
      <c r="A18" s="380" t="s">
        <v>62</v>
      </c>
      <c r="B18" s="378" t="s">
        <v>230</v>
      </c>
      <c r="C18" s="119"/>
      <c r="D18" s="67"/>
      <c r="E18" s="67"/>
      <c r="F18" s="67"/>
      <c r="G18" s="383" t="s">
        <v>26</v>
      </c>
      <c r="H18" s="384"/>
      <c r="I18" s="384" t="s">
        <v>669</v>
      </c>
      <c r="L18" s="5"/>
      <c r="M18" s="5"/>
      <c r="N18" s="5"/>
      <c r="O18" s="5"/>
      <c r="P18" s="5"/>
      <c r="Q18" s="6"/>
    </row>
    <row r="19" spans="1:17" s="7" customFormat="1" ht="22.5" customHeight="1" x14ac:dyDescent="0.25">
      <c r="A19" s="380" t="s">
        <v>27</v>
      </c>
      <c r="B19" s="378" t="s">
        <v>219</v>
      </c>
      <c r="C19" s="119"/>
      <c r="D19" s="67"/>
      <c r="E19" s="67"/>
      <c r="F19" s="67"/>
      <c r="G19" s="383" t="s">
        <v>41</v>
      </c>
      <c r="H19" s="384"/>
      <c r="I19" s="384" t="s">
        <v>669</v>
      </c>
      <c r="L19" s="5"/>
      <c r="M19" s="5"/>
      <c r="N19" s="5"/>
      <c r="O19" s="5"/>
      <c r="P19" s="5"/>
      <c r="Q19" s="6"/>
    </row>
    <row r="20" spans="1:17" s="7" customFormat="1" ht="15.75" customHeight="1" x14ac:dyDescent="0.25">
      <c r="A20" s="380" t="s">
        <v>397</v>
      </c>
      <c r="B20" s="378" t="s">
        <v>231</v>
      </c>
      <c r="C20" s="119"/>
      <c r="D20" s="67"/>
      <c r="E20" s="67"/>
      <c r="F20" s="67"/>
      <c r="G20" s="383" t="s">
        <v>41</v>
      </c>
      <c r="H20" s="384"/>
      <c r="I20" s="384" t="s">
        <v>669</v>
      </c>
      <c r="L20" s="5"/>
      <c r="M20" s="5"/>
      <c r="N20" s="5"/>
      <c r="O20" s="5"/>
      <c r="P20" s="5"/>
      <c r="Q20" s="6"/>
    </row>
    <row r="21" spans="1:17" s="7" customFormat="1" ht="15.75" customHeight="1" x14ac:dyDescent="0.25">
      <c r="A21" s="380" t="s">
        <v>406</v>
      </c>
      <c r="B21" s="378" t="s">
        <v>220</v>
      </c>
      <c r="C21" s="119"/>
      <c r="D21" s="67"/>
      <c r="E21" s="67"/>
      <c r="F21" s="67"/>
      <c r="G21" s="383" t="s">
        <v>41</v>
      </c>
      <c r="H21" s="384"/>
      <c r="I21" s="384" t="s">
        <v>669</v>
      </c>
      <c r="L21" s="5"/>
      <c r="M21" s="5"/>
      <c r="N21" s="5"/>
      <c r="O21" s="5"/>
      <c r="P21" s="5"/>
      <c r="Q21" s="6"/>
    </row>
    <row r="22" spans="1:17" x14ac:dyDescent="0.25">
      <c r="A22" s="76"/>
      <c r="B22" s="65"/>
      <c r="C22" s="211"/>
      <c r="D22" s="317"/>
      <c r="E22" s="211"/>
      <c r="F22" s="280"/>
      <c r="G22" s="103"/>
      <c r="H22" s="103"/>
      <c r="J22" s="77"/>
    </row>
    <row r="23" spans="1:17" x14ac:dyDescent="0.25">
      <c r="A23" s="109" t="s">
        <v>674</v>
      </c>
      <c r="B23" s="486" t="s">
        <v>673</v>
      </c>
      <c r="C23" s="487"/>
      <c r="D23" s="487"/>
      <c r="E23" s="487"/>
      <c r="F23" s="487"/>
      <c r="G23" s="487"/>
      <c r="H23" s="487"/>
      <c r="I23" s="488"/>
    </row>
    <row r="24" spans="1:17" s="7" customFormat="1" ht="21.65" customHeight="1" x14ac:dyDescent="0.25">
      <c r="A24" s="380" t="s">
        <v>59</v>
      </c>
      <c r="B24" s="378" t="s">
        <v>221</v>
      </c>
      <c r="C24" s="119"/>
      <c r="D24" s="67"/>
      <c r="E24" s="67"/>
      <c r="F24" s="67"/>
      <c r="G24" s="383" t="s">
        <v>26</v>
      </c>
      <c r="H24" s="384"/>
      <c r="I24" s="384" t="s">
        <v>669</v>
      </c>
      <c r="L24" s="5"/>
      <c r="M24" s="5"/>
      <c r="N24" s="5"/>
      <c r="O24" s="5"/>
      <c r="P24" s="5"/>
      <c r="Q24" s="6"/>
    </row>
    <row r="25" spans="1:17" s="7" customFormat="1" ht="15.75" customHeight="1" x14ac:dyDescent="0.25">
      <c r="A25" s="380" t="s">
        <v>61</v>
      </c>
      <c r="B25" s="378" t="s">
        <v>229</v>
      </c>
      <c r="C25" s="119"/>
      <c r="D25" s="67"/>
      <c r="E25" s="67"/>
      <c r="F25" s="67"/>
      <c r="G25" s="383" t="s">
        <v>41</v>
      </c>
      <c r="H25" s="384"/>
      <c r="I25" s="384" t="s">
        <v>669</v>
      </c>
      <c r="L25" s="5"/>
      <c r="M25" s="5"/>
      <c r="N25" s="5"/>
      <c r="O25" s="5"/>
      <c r="P25" s="5"/>
      <c r="Q25" s="6"/>
    </row>
    <row r="26" spans="1:17" s="7" customFormat="1" ht="15.75" customHeight="1" x14ac:dyDescent="0.25">
      <c r="A26" s="380" t="s">
        <v>62</v>
      </c>
      <c r="B26" s="378" t="s">
        <v>230</v>
      </c>
      <c r="C26" s="119"/>
      <c r="D26" s="67"/>
      <c r="E26" s="67"/>
      <c r="F26" s="67"/>
      <c r="G26" s="383" t="s">
        <v>26</v>
      </c>
      <c r="H26" s="384"/>
      <c r="I26" s="384" t="s">
        <v>669</v>
      </c>
      <c r="L26" s="5"/>
      <c r="M26" s="5"/>
      <c r="N26" s="5"/>
      <c r="O26" s="5"/>
      <c r="P26" s="5"/>
      <c r="Q26" s="6"/>
    </row>
    <row r="27" spans="1:17" s="7" customFormat="1" ht="22.5" customHeight="1" x14ac:dyDescent="0.25">
      <c r="A27" s="380" t="s">
        <v>27</v>
      </c>
      <c r="B27" s="378" t="s">
        <v>219</v>
      </c>
      <c r="C27" s="119"/>
      <c r="D27" s="67"/>
      <c r="E27" s="67"/>
      <c r="F27" s="67"/>
      <c r="G27" s="383" t="s">
        <v>41</v>
      </c>
      <c r="H27" s="384"/>
      <c r="I27" s="384" t="s">
        <v>669</v>
      </c>
      <c r="L27" s="5"/>
      <c r="M27" s="5"/>
      <c r="N27" s="5"/>
      <c r="O27" s="5"/>
      <c r="P27" s="5"/>
      <c r="Q27" s="6"/>
    </row>
    <row r="28" spans="1:17" s="7" customFormat="1" ht="15.75" customHeight="1" x14ac:dyDescent="0.25">
      <c r="A28" s="380" t="s">
        <v>397</v>
      </c>
      <c r="B28" s="378" t="s">
        <v>231</v>
      </c>
      <c r="C28" s="119"/>
      <c r="D28" s="67"/>
      <c r="E28" s="67"/>
      <c r="F28" s="67"/>
      <c r="G28" s="383" t="s">
        <v>41</v>
      </c>
      <c r="H28" s="384"/>
      <c r="I28" s="384" t="s">
        <v>669</v>
      </c>
      <c r="L28" s="5"/>
      <c r="M28" s="5"/>
      <c r="N28" s="5"/>
      <c r="O28" s="5"/>
      <c r="P28" s="5"/>
      <c r="Q28" s="6"/>
    </row>
    <row r="29" spans="1:17" s="7" customFormat="1" ht="15.75" customHeight="1" x14ac:dyDescent="0.25">
      <c r="A29" s="380" t="s">
        <v>406</v>
      </c>
      <c r="B29" s="378" t="s">
        <v>220</v>
      </c>
      <c r="C29" s="119"/>
      <c r="D29" s="67"/>
      <c r="E29" s="67"/>
      <c r="F29" s="67"/>
      <c r="G29" s="383" t="s">
        <v>41</v>
      </c>
      <c r="H29" s="384"/>
      <c r="I29" s="384" t="s">
        <v>669</v>
      </c>
      <c r="L29" s="5"/>
      <c r="M29" s="5"/>
      <c r="N29" s="5"/>
      <c r="O29" s="5"/>
      <c r="P29" s="5"/>
      <c r="Q29" s="6"/>
    </row>
    <row r="30" spans="1:17" ht="6.5" customHeight="1" x14ac:dyDescent="0.25">
      <c r="A30" s="76"/>
      <c r="B30" s="211"/>
      <c r="C30" s="211"/>
      <c r="D30" s="317"/>
      <c r="E30" s="211"/>
      <c r="F30" s="70"/>
      <c r="G30" s="103"/>
      <c r="H30" s="103"/>
      <c r="J30" s="77"/>
    </row>
    <row r="31" spans="1:17" x14ac:dyDescent="0.25">
      <c r="A31" s="109" t="s">
        <v>675</v>
      </c>
      <c r="B31" s="486" t="s">
        <v>676</v>
      </c>
      <c r="C31" s="487"/>
      <c r="D31" s="487"/>
      <c r="E31" s="487"/>
      <c r="F31" s="487"/>
      <c r="G31" s="487"/>
      <c r="H31" s="487"/>
      <c r="I31" s="488"/>
    </row>
    <row r="32" spans="1:17" s="7" customFormat="1" ht="14.5" customHeight="1" x14ac:dyDescent="0.25">
      <c r="A32" s="380" t="s">
        <v>59</v>
      </c>
      <c r="B32" s="378" t="s">
        <v>221</v>
      </c>
      <c r="C32" s="119"/>
      <c r="D32" s="67"/>
      <c r="E32" s="67"/>
      <c r="F32" s="67"/>
      <c r="G32" s="383" t="s">
        <v>26</v>
      </c>
      <c r="H32" s="384"/>
      <c r="I32" s="384" t="s">
        <v>669</v>
      </c>
      <c r="L32" s="5"/>
      <c r="M32" s="5"/>
      <c r="N32" s="5"/>
      <c r="O32" s="5"/>
      <c r="P32" s="5"/>
      <c r="Q32" s="6"/>
    </row>
    <row r="33" spans="1:17" s="7" customFormat="1" ht="15.75" customHeight="1" x14ac:dyDescent="0.25">
      <c r="A33" s="380" t="s">
        <v>61</v>
      </c>
      <c r="B33" s="378" t="s">
        <v>229</v>
      </c>
      <c r="C33" s="119"/>
      <c r="D33" s="67"/>
      <c r="E33" s="67"/>
      <c r="F33" s="67"/>
      <c r="G33" s="383" t="s">
        <v>41</v>
      </c>
      <c r="H33" s="384"/>
      <c r="I33" s="384" t="s">
        <v>669</v>
      </c>
      <c r="L33" s="5"/>
      <c r="M33" s="5"/>
      <c r="N33" s="5"/>
      <c r="O33" s="5"/>
      <c r="P33" s="5"/>
      <c r="Q33" s="6"/>
    </row>
    <row r="34" spans="1:17" s="7" customFormat="1" ht="15.75" customHeight="1" x14ac:dyDescent="0.25">
      <c r="A34" s="380" t="s">
        <v>62</v>
      </c>
      <c r="B34" s="378" t="s">
        <v>230</v>
      </c>
      <c r="C34" s="119"/>
      <c r="D34" s="67"/>
      <c r="E34" s="67"/>
      <c r="F34" s="67"/>
      <c r="G34" s="383" t="s">
        <v>26</v>
      </c>
      <c r="H34" s="384"/>
      <c r="I34" s="384" t="s">
        <v>669</v>
      </c>
      <c r="L34" s="5"/>
      <c r="M34" s="5"/>
      <c r="N34" s="5"/>
      <c r="O34" s="5"/>
      <c r="P34" s="5"/>
      <c r="Q34" s="6"/>
    </row>
    <row r="35" spans="1:17" s="7" customFormat="1" ht="14" customHeight="1" x14ac:dyDescent="0.25">
      <c r="A35" s="380" t="s">
        <v>27</v>
      </c>
      <c r="B35" s="378" t="s">
        <v>219</v>
      </c>
      <c r="C35" s="119"/>
      <c r="D35" s="67"/>
      <c r="E35" s="67"/>
      <c r="F35" s="67"/>
      <c r="G35" s="383" t="s">
        <v>41</v>
      </c>
      <c r="H35" s="384"/>
      <c r="I35" s="384" t="s">
        <v>669</v>
      </c>
      <c r="L35" s="5"/>
      <c r="M35" s="5"/>
      <c r="N35" s="5"/>
      <c r="O35" s="5"/>
      <c r="P35" s="5"/>
      <c r="Q35" s="6"/>
    </row>
    <row r="36" spans="1:17" s="7" customFormat="1" ht="15.75" customHeight="1" x14ac:dyDescent="0.25">
      <c r="A36" s="380" t="s">
        <v>397</v>
      </c>
      <c r="B36" s="378" t="s">
        <v>231</v>
      </c>
      <c r="C36" s="119"/>
      <c r="D36" s="67"/>
      <c r="E36" s="67"/>
      <c r="F36" s="67"/>
      <c r="G36" s="383" t="s">
        <v>41</v>
      </c>
      <c r="H36" s="384"/>
      <c r="I36" s="384" t="s">
        <v>669</v>
      </c>
      <c r="L36" s="5"/>
      <c r="M36" s="5"/>
      <c r="N36" s="5"/>
      <c r="O36" s="5"/>
      <c r="P36" s="5"/>
      <c r="Q36" s="6"/>
    </row>
    <row r="37" spans="1:17" s="7" customFormat="1" ht="15.75" customHeight="1" thickBot="1" x14ac:dyDescent="0.3">
      <c r="A37" s="380" t="s">
        <v>406</v>
      </c>
      <c r="B37" s="378" t="s">
        <v>220</v>
      </c>
      <c r="C37" s="119"/>
      <c r="D37" s="67"/>
      <c r="E37" s="67"/>
      <c r="F37" s="67"/>
      <c r="G37" s="383" t="s">
        <v>41</v>
      </c>
      <c r="H37" s="384"/>
      <c r="I37" s="384" t="s">
        <v>669</v>
      </c>
      <c r="L37" s="5"/>
      <c r="M37" s="5"/>
      <c r="N37" s="5"/>
      <c r="O37" s="5"/>
      <c r="P37" s="5"/>
      <c r="Q37" s="6"/>
    </row>
    <row r="38" spans="1:17" ht="12" thickBot="1" x14ac:dyDescent="0.3">
      <c r="A38" s="324"/>
      <c r="B38" s="325" t="s">
        <v>87</v>
      </c>
      <c r="C38" s="326"/>
      <c r="D38" s="327">
        <f>SUM(D16:D37)</f>
        <v>0</v>
      </c>
      <c r="E38" s="328"/>
      <c r="F38" s="327"/>
      <c r="G38" s="328"/>
      <c r="H38" s="328"/>
      <c r="I38" s="329"/>
      <c r="J38" s="77"/>
    </row>
    <row r="39" spans="1:17" x14ac:dyDescent="0.25">
      <c r="A39" s="321"/>
      <c r="B39" s="322"/>
      <c r="C39" s="323"/>
      <c r="D39" s="323"/>
      <c r="E39" s="323"/>
      <c r="F39" s="323"/>
      <c r="G39" s="323"/>
      <c r="H39" s="323"/>
      <c r="I39" s="323"/>
    </row>
  </sheetData>
  <mergeCells count="12">
    <mergeCell ref="B7:I7"/>
    <mergeCell ref="B15:I15"/>
    <mergeCell ref="B23:I23"/>
    <mergeCell ref="B31:I31"/>
    <mergeCell ref="B1:I1"/>
    <mergeCell ref="B2:I2"/>
    <mergeCell ref="B3:I3"/>
    <mergeCell ref="A4:A5"/>
    <mergeCell ref="B4:B5"/>
    <mergeCell ref="C4:F4"/>
    <mergeCell ref="G4:G5"/>
    <mergeCell ref="I4:I5"/>
  </mergeCells>
  <pageMargins left="0.7" right="0.7" top="0.75" bottom="0.75" header="0.3" footer="0.3"/>
  <pageSetup paperSize="9" scale="8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opLeftCell="A6" workbookViewId="0">
      <selection sqref="A1:I15"/>
    </sheetView>
  </sheetViews>
  <sheetFormatPr defaultColWidth="9.1796875" defaultRowHeight="11.5" x14ac:dyDescent="0.25"/>
  <cols>
    <col min="1" max="1" width="3.7265625" style="381" customWidth="1"/>
    <col min="2" max="2" width="57.1796875" style="78" customWidth="1"/>
    <col min="3" max="3" width="10.54296875" style="382" customWidth="1"/>
    <col min="4" max="4" width="14.1796875" style="382" customWidth="1"/>
    <col min="5" max="5" width="10.1796875" style="382" customWidth="1"/>
    <col min="6" max="6" width="10.453125" style="382" customWidth="1"/>
    <col min="7" max="7" width="14.54296875" style="382" customWidth="1"/>
    <col min="8" max="8" width="14.54296875" style="382" hidden="1" customWidth="1"/>
    <col min="9" max="9" width="20.26953125" style="382" customWidth="1"/>
    <col min="10" max="10" width="0.1796875" style="78" hidden="1" customWidth="1"/>
    <col min="11" max="12" width="9.1796875" style="78" hidden="1" customWidth="1"/>
    <col min="13" max="13" width="22.6328125" style="78" customWidth="1"/>
    <col min="14" max="14" width="20.453125" style="78" customWidth="1"/>
    <col min="15" max="15" width="14.81640625" style="78" customWidth="1"/>
    <col min="16" max="253" width="9.1796875" style="78"/>
    <col min="254" max="254" width="5.54296875" style="78" customWidth="1"/>
    <col min="255" max="255" width="57.1796875" style="78" customWidth="1"/>
    <col min="256" max="256" width="10.54296875" style="78" customWidth="1"/>
    <col min="257" max="257" width="14.1796875" style="78" customWidth="1"/>
    <col min="258" max="258" width="10.1796875" style="78" customWidth="1"/>
    <col min="259" max="259" width="10.453125" style="78" customWidth="1"/>
    <col min="260" max="261" width="14.54296875" style="78" customWidth="1"/>
    <col min="262" max="262" width="8" style="78" customWidth="1"/>
    <col min="263" max="263" width="29.453125" style="78" customWidth="1"/>
    <col min="264" max="264" width="0.1796875" style="78" customWidth="1"/>
    <col min="265" max="269" width="0" style="78" hidden="1" customWidth="1"/>
    <col min="270" max="509" width="9.1796875" style="78"/>
    <col min="510" max="510" width="5.54296875" style="78" customWidth="1"/>
    <col min="511" max="511" width="57.1796875" style="78" customWidth="1"/>
    <col min="512" max="512" width="10.54296875" style="78" customWidth="1"/>
    <col min="513" max="513" width="14.1796875" style="78" customWidth="1"/>
    <col min="514" max="514" width="10.1796875" style="78" customWidth="1"/>
    <col min="515" max="515" width="10.453125" style="78" customWidth="1"/>
    <col min="516" max="517" width="14.54296875" style="78" customWidth="1"/>
    <col min="518" max="518" width="8" style="78" customWidth="1"/>
    <col min="519" max="519" width="29.453125" style="78" customWidth="1"/>
    <col min="520" max="520" width="0.1796875" style="78" customWidth="1"/>
    <col min="521" max="525" width="0" style="78" hidden="1" customWidth="1"/>
    <col min="526" max="765" width="9.1796875" style="78"/>
    <col min="766" max="766" width="5.54296875" style="78" customWidth="1"/>
    <col min="767" max="767" width="57.1796875" style="78" customWidth="1"/>
    <col min="768" max="768" width="10.54296875" style="78" customWidth="1"/>
    <col min="769" max="769" width="14.1796875" style="78" customWidth="1"/>
    <col min="770" max="770" width="10.1796875" style="78" customWidth="1"/>
    <col min="771" max="771" width="10.453125" style="78" customWidth="1"/>
    <col min="772" max="773" width="14.54296875" style="78" customWidth="1"/>
    <col min="774" max="774" width="8" style="78" customWidth="1"/>
    <col min="775" max="775" width="29.453125" style="78" customWidth="1"/>
    <col min="776" max="776" width="0.1796875" style="78" customWidth="1"/>
    <col min="777" max="781" width="0" style="78" hidden="1" customWidth="1"/>
    <col min="782" max="1021" width="9.1796875" style="78"/>
    <col min="1022" max="1022" width="5.54296875" style="78" customWidth="1"/>
    <col min="1023" max="1023" width="57.1796875" style="78" customWidth="1"/>
    <col min="1024" max="1024" width="10.54296875" style="78" customWidth="1"/>
    <col min="1025" max="1025" width="14.1796875" style="78" customWidth="1"/>
    <col min="1026" max="1026" width="10.1796875" style="78" customWidth="1"/>
    <col min="1027" max="1027" width="10.453125" style="78" customWidth="1"/>
    <col min="1028" max="1029" width="14.54296875" style="78" customWidth="1"/>
    <col min="1030" max="1030" width="8" style="78" customWidth="1"/>
    <col min="1031" max="1031" width="29.453125" style="78" customWidth="1"/>
    <col min="1032" max="1032" width="0.1796875" style="78" customWidth="1"/>
    <col min="1033" max="1037" width="0" style="78" hidden="1" customWidth="1"/>
    <col min="1038" max="1277" width="9.1796875" style="78"/>
    <col min="1278" max="1278" width="5.54296875" style="78" customWidth="1"/>
    <col min="1279" max="1279" width="57.1796875" style="78" customWidth="1"/>
    <col min="1280" max="1280" width="10.54296875" style="78" customWidth="1"/>
    <col min="1281" max="1281" width="14.1796875" style="78" customWidth="1"/>
    <col min="1282" max="1282" width="10.1796875" style="78" customWidth="1"/>
    <col min="1283" max="1283" width="10.453125" style="78" customWidth="1"/>
    <col min="1284" max="1285" width="14.54296875" style="78" customWidth="1"/>
    <col min="1286" max="1286" width="8" style="78" customWidth="1"/>
    <col min="1287" max="1287" width="29.453125" style="78" customWidth="1"/>
    <col min="1288" max="1288" width="0.1796875" style="78" customWidth="1"/>
    <col min="1289" max="1293" width="0" style="78" hidden="1" customWidth="1"/>
    <col min="1294" max="1533" width="9.1796875" style="78"/>
    <col min="1534" max="1534" width="5.54296875" style="78" customWidth="1"/>
    <col min="1535" max="1535" width="57.1796875" style="78" customWidth="1"/>
    <col min="1536" max="1536" width="10.54296875" style="78" customWidth="1"/>
    <col min="1537" max="1537" width="14.1796875" style="78" customWidth="1"/>
    <col min="1538" max="1538" width="10.1796875" style="78" customWidth="1"/>
    <col min="1539" max="1539" width="10.453125" style="78" customWidth="1"/>
    <col min="1540" max="1541" width="14.54296875" style="78" customWidth="1"/>
    <col min="1542" max="1542" width="8" style="78" customWidth="1"/>
    <col min="1543" max="1543" width="29.453125" style="78" customWidth="1"/>
    <col min="1544" max="1544" width="0.1796875" style="78" customWidth="1"/>
    <col min="1545" max="1549" width="0" style="78" hidden="1" customWidth="1"/>
    <col min="1550" max="1789" width="9.1796875" style="78"/>
    <col min="1790" max="1790" width="5.54296875" style="78" customWidth="1"/>
    <col min="1791" max="1791" width="57.1796875" style="78" customWidth="1"/>
    <col min="1792" max="1792" width="10.54296875" style="78" customWidth="1"/>
    <col min="1793" max="1793" width="14.1796875" style="78" customWidth="1"/>
    <col min="1794" max="1794" width="10.1796875" style="78" customWidth="1"/>
    <col min="1795" max="1795" width="10.453125" style="78" customWidth="1"/>
    <col min="1796" max="1797" width="14.54296875" style="78" customWidth="1"/>
    <col min="1798" max="1798" width="8" style="78" customWidth="1"/>
    <col min="1799" max="1799" width="29.453125" style="78" customWidth="1"/>
    <col min="1800" max="1800" width="0.1796875" style="78" customWidth="1"/>
    <col min="1801" max="1805" width="0" style="78" hidden="1" customWidth="1"/>
    <col min="1806" max="2045" width="9.1796875" style="78"/>
    <col min="2046" max="2046" width="5.54296875" style="78" customWidth="1"/>
    <col min="2047" max="2047" width="57.1796875" style="78" customWidth="1"/>
    <col min="2048" max="2048" width="10.54296875" style="78" customWidth="1"/>
    <col min="2049" max="2049" width="14.1796875" style="78" customWidth="1"/>
    <col min="2050" max="2050" width="10.1796875" style="78" customWidth="1"/>
    <col min="2051" max="2051" width="10.453125" style="78" customWidth="1"/>
    <col min="2052" max="2053" width="14.54296875" style="78" customWidth="1"/>
    <col min="2054" max="2054" width="8" style="78" customWidth="1"/>
    <col min="2055" max="2055" width="29.453125" style="78" customWidth="1"/>
    <col min="2056" max="2056" width="0.1796875" style="78" customWidth="1"/>
    <col min="2057" max="2061" width="0" style="78" hidden="1" customWidth="1"/>
    <col min="2062" max="2301" width="9.1796875" style="78"/>
    <col min="2302" max="2302" width="5.54296875" style="78" customWidth="1"/>
    <col min="2303" max="2303" width="57.1796875" style="78" customWidth="1"/>
    <col min="2304" max="2304" width="10.54296875" style="78" customWidth="1"/>
    <col min="2305" max="2305" width="14.1796875" style="78" customWidth="1"/>
    <col min="2306" max="2306" width="10.1796875" style="78" customWidth="1"/>
    <col min="2307" max="2307" width="10.453125" style="78" customWidth="1"/>
    <col min="2308" max="2309" width="14.54296875" style="78" customWidth="1"/>
    <col min="2310" max="2310" width="8" style="78" customWidth="1"/>
    <col min="2311" max="2311" width="29.453125" style="78" customWidth="1"/>
    <col min="2312" max="2312" width="0.1796875" style="78" customWidth="1"/>
    <col min="2313" max="2317" width="0" style="78" hidden="1" customWidth="1"/>
    <col min="2318" max="2557" width="9.1796875" style="78"/>
    <col min="2558" max="2558" width="5.54296875" style="78" customWidth="1"/>
    <col min="2559" max="2559" width="57.1796875" style="78" customWidth="1"/>
    <col min="2560" max="2560" width="10.54296875" style="78" customWidth="1"/>
    <col min="2561" max="2561" width="14.1796875" style="78" customWidth="1"/>
    <col min="2562" max="2562" width="10.1796875" style="78" customWidth="1"/>
    <col min="2563" max="2563" width="10.453125" style="78" customWidth="1"/>
    <col min="2564" max="2565" width="14.54296875" style="78" customWidth="1"/>
    <col min="2566" max="2566" width="8" style="78" customWidth="1"/>
    <col min="2567" max="2567" width="29.453125" style="78" customWidth="1"/>
    <col min="2568" max="2568" width="0.1796875" style="78" customWidth="1"/>
    <col min="2569" max="2573" width="0" style="78" hidden="1" customWidth="1"/>
    <col min="2574" max="2813" width="9.1796875" style="78"/>
    <col min="2814" max="2814" width="5.54296875" style="78" customWidth="1"/>
    <col min="2815" max="2815" width="57.1796875" style="78" customWidth="1"/>
    <col min="2816" max="2816" width="10.54296875" style="78" customWidth="1"/>
    <col min="2817" max="2817" width="14.1796875" style="78" customWidth="1"/>
    <col min="2818" max="2818" width="10.1796875" style="78" customWidth="1"/>
    <col min="2819" max="2819" width="10.453125" style="78" customWidth="1"/>
    <col min="2820" max="2821" width="14.54296875" style="78" customWidth="1"/>
    <col min="2822" max="2822" width="8" style="78" customWidth="1"/>
    <col min="2823" max="2823" width="29.453125" style="78" customWidth="1"/>
    <col min="2824" max="2824" width="0.1796875" style="78" customWidth="1"/>
    <col min="2825" max="2829" width="0" style="78" hidden="1" customWidth="1"/>
    <col min="2830" max="3069" width="9.1796875" style="78"/>
    <col min="3070" max="3070" width="5.54296875" style="78" customWidth="1"/>
    <col min="3071" max="3071" width="57.1796875" style="78" customWidth="1"/>
    <col min="3072" max="3072" width="10.54296875" style="78" customWidth="1"/>
    <col min="3073" max="3073" width="14.1796875" style="78" customWidth="1"/>
    <col min="3074" max="3074" width="10.1796875" style="78" customWidth="1"/>
    <col min="3075" max="3075" width="10.453125" style="78" customWidth="1"/>
    <col min="3076" max="3077" width="14.54296875" style="78" customWidth="1"/>
    <col min="3078" max="3078" width="8" style="78" customWidth="1"/>
    <col min="3079" max="3079" width="29.453125" style="78" customWidth="1"/>
    <col min="3080" max="3080" width="0.1796875" style="78" customWidth="1"/>
    <col min="3081" max="3085" width="0" style="78" hidden="1" customWidth="1"/>
    <col min="3086" max="3325" width="9.1796875" style="78"/>
    <col min="3326" max="3326" width="5.54296875" style="78" customWidth="1"/>
    <col min="3327" max="3327" width="57.1796875" style="78" customWidth="1"/>
    <col min="3328" max="3328" width="10.54296875" style="78" customWidth="1"/>
    <col min="3329" max="3329" width="14.1796875" style="78" customWidth="1"/>
    <col min="3330" max="3330" width="10.1796875" style="78" customWidth="1"/>
    <col min="3331" max="3331" width="10.453125" style="78" customWidth="1"/>
    <col min="3332" max="3333" width="14.54296875" style="78" customWidth="1"/>
    <col min="3334" max="3334" width="8" style="78" customWidth="1"/>
    <col min="3335" max="3335" width="29.453125" style="78" customWidth="1"/>
    <col min="3336" max="3336" width="0.1796875" style="78" customWidth="1"/>
    <col min="3337" max="3341" width="0" style="78" hidden="1" customWidth="1"/>
    <col min="3342" max="3581" width="9.1796875" style="78"/>
    <col min="3582" max="3582" width="5.54296875" style="78" customWidth="1"/>
    <col min="3583" max="3583" width="57.1796875" style="78" customWidth="1"/>
    <col min="3584" max="3584" width="10.54296875" style="78" customWidth="1"/>
    <col min="3585" max="3585" width="14.1796875" style="78" customWidth="1"/>
    <col min="3586" max="3586" width="10.1796875" style="78" customWidth="1"/>
    <col min="3587" max="3587" width="10.453125" style="78" customWidth="1"/>
    <col min="3588" max="3589" width="14.54296875" style="78" customWidth="1"/>
    <col min="3590" max="3590" width="8" style="78" customWidth="1"/>
    <col min="3591" max="3591" width="29.453125" style="78" customWidth="1"/>
    <col min="3592" max="3592" width="0.1796875" style="78" customWidth="1"/>
    <col min="3593" max="3597" width="0" style="78" hidden="1" customWidth="1"/>
    <col min="3598" max="3837" width="9.1796875" style="78"/>
    <col min="3838" max="3838" width="5.54296875" style="78" customWidth="1"/>
    <col min="3839" max="3839" width="57.1796875" style="78" customWidth="1"/>
    <col min="3840" max="3840" width="10.54296875" style="78" customWidth="1"/>
    <col min="3841" max="3841" width="14.1796875" style="78" customWidth="1"/>
    <col min="3842" max="3842" width="10.1796875" style="78" customWidth="1"/>
    <col min="3843" max="3843" width="10.453125" style="78" customWidth="1"/>
    <col min="3844" max="3845" width="14.54296875" style="78" customWidth="1"/>
    <col min="3846" max="3846" width="8" style="78" customWidth="1"/>
    <col min="3847" max="3847" width="29.453125" style="78" customWidth="1"/>
    <col min="3848" max="3848" width="0.1796875" style="78" customWidth="1"/>
    <col min="3849" max="3853" width="0" style="78" hidden="1" customWidth="1"/>
    <col min="3854" max="4093" width="9.1796875" style="78"/>
    <col min="4094" max="4094" width="5.54296875" style="78" customWidth="1"/>
    <col min="4095" max="4095" width="57.1796875" style="78" customWidth="1"/>
    <col min="4096" max="4096" width="10.54296875" style="78" customWidth="1"/>
    <col min="4097" max="4097" width="14.1796875" style="78" customWidth="1"/>
    <col min="4098" max="4098" width="10.1796875" style="78" customWidth="1"/>
    <col min="4099" max="4099" width="10.453125" style="78" customWidth="1"/>
    <col min="4100" max="4101" width="14.54296875" style="78" customWidth="1"/>
    <col min="4102" max="4102" width="8" style="78" customWidth="1"/>
    <col min="4103" max="4103" width="29.453125" style="78" customWidth="1"/>
    <col min="4104" max="4104" width="0.1796875" style="78" customWidth="1"/>
    <col min="4105" max="4109" width="0" style="78" hidden="1" customWidth="1"/>
    <col min="4110" max="4349" width="9.1796875" style="78"/>
    <col min="4350" max="4350" width="5.54296875" style="78" customWidth="1"/>
    <col min="4351" max="4351" width="57.1796875" style="78" customWidth="1"/>
    <col min="4352" max="4352" width="10.54296875" style="78" customWidth="1"/>
    <col min="4353" max="4353" width="14.1796875" style="78" customWidth="1"/>
    <col min="4354" max="4354" width="10.1796875" style="78" customWidth="1"/>
    <col min="4355" max="4355" width="10.453125" style="78" customWidth="1"/>
    <col min="4356" max="4357" width="14.54296875" style="78" customWidth="1"/>
    <col min="4358" max="4358" width="8" style="78" customWidth="1"/>
    <col min="4359" max="4359" width="29.453125" style="78" customWidth="1"/>
    <col min="4360" max="4360" width="0.1796875" style="78" customWidth="1"/>
    <col min="4361" max="4365" width="0" style="78" hidden="1" customWidth="1"/>
    <col min="4366" max="4605" width="9.1796875" style="78"/>
    <col min="4606" max="4606" width="5.54296875" style="78" customWidth="1"/>
    <col min="4607" max="4607" width="57.1796875" style="78" customWidth="1"/>
    <col min="4608" max="4608" width="10.54296875" style="78" customWidth="1"/>
    <col min="4609" max="4609" width="14.1796875" style="78" customWidth="1"/>
    <col min="4610" max="4610" width="10.1796875" style="78" customWidth="1"/>
    <col min="4611" max="4611" width="10.453125" style="78" customWidth="1"/>
    <col min="4612" max="4613" width="14.54296875" style="78" customWidth="1"/>
    <col min="4614" max="4614" width="8" style="78" customWidth="1"/>
    <col min="4615" max="4615" width="29.453125" style="78" customWidth="1"/>
    <col min="4616" max="4616" width="0.1796875" style="78" customWidth="1"/>
    <col min="4617" max="4621" width="0" style="78" hidden="1" customWidth="1"/>
    <col min="4622" max="4861" width="9.1796875" style="78"/>
    <col min="4862" max="4862" width="5.54296875" style="78" customWidth="1"/>
    <col min="4863" max="4863" width="57.1796875" style="78" customWidth="1"/>
    <col min="4864" max="4864" width="10.54296875" style="78" customWidth="1"/>
    <col min="4865" max="4865" width="14.1796875" style="78" customWidth="1"/>
    <col min="4866" max="4866" width="10.1796875" style="78" customWidth="1"/>
    <col min="4867" max="4867" width="10.453125" style="78" customWidth="1"/>
    <col min="4868" max="4869" width="14.54296875" style="78" customWidth="1"/>
    <col min="4870" max="4870" width="8" style="78" customWidth="1"/>
    <col min="4871" max="4871" width="29.453125" style="78" customWidth="1"/>
    <col min="4872" max="4872" width="0.1796875" style="78" customWidth="1"/>
    <col min="4873" max="4877" width="0" style="78" hidden="1" customWidth="1"/>
    <col min="4878" max="5117" width="9.1796875" style="78"/>
    <col min="5118" max="5118" width="5.54296875" style="78" customWidth="1"/>
    <col min="5119" max="5119" width="57.1796875" style="78" customWidth="1"/>
    <col min="5120" max="5120" width="10.54296875" style="78" customWidth="1"/>
    <col min="5121" max="5121" width="14.1796875" style="78" customWidth="1"/>
    <col min="5122" max="5122" width="10.1796875" style="78" customWidth="1"/>
    <col min="5123" max="5123" width="10.453125" style="78" customWidth="1"/>
    <col min="5124" max="5125" width="14.54296875" style="78" customWidth="1"/>
    <col min="5126" max="5126" width="8" style="78" customWidth="1"/>
    <col min="5127" max="5127" width="29.453125" style="78" customWidth="1"/>
    <col min="5128" max="5128" width="0.1796875" style="78" customWidth="1"/>
    <col min="5129" max="5133" width="0" style="78" hidden="1" customWidth="1"/>
    <col min="5134" max="5373" width="9.1796875" style="78"/>
    <col min="5374" max="5374" width="5.54296875" style="78" customWidth="1"/>
    <col min="5375" max="5375" width="57.1796875" style="78" customWidth="1"/>
    <col min="5376" max="5376" width="10.54296875" style="78" customWidth="1"/>
    <col min="5377" max="5377" width="14.1796875" style="78" customWidth="1"/>
    <col min="5378" max="5378" width="10.1796875" style="78" customWidth="1"/>
    <col min="5379" max="5379" width="10.453125" style="78" customWidth="1"/>
    <col min="5380" max="5381" width="14.54296875" style="78" customWidth="1"/>
    <col min="5382" max="5382" width="8" style="78" customWidth="1"/>
    <col min="5383" max="5383" width="29.453125" style="78" customWidth="1"/>
    <col min="5384" max="5384" width="0.1796875" style="78" customWidth="1"/>
    <col min="5385" max="5389" width="0" style="78" hidden="1" customWidth="1"/>
    <col min="5390" max="5629" width="9.1796875" style="78"/>
    <col min="5630" max="5630" width="5.54296875" style="78" customWidth="1"/>
    <col min="5631" max="5631" width="57.1796875" style="78" customWidth="1"/>
    <col min="5632" max="5632" width="10.54296875" style="78" customWidth="1"/>
    <col min="5633" max="5633" width="14.1796875" style="78" customWidth="1"/>
    <col min="5634" max="5634" width="10.1796875" style="78" customWidth="1"/>
    <col min="5635" max="5635" width="10.453125" style="78" customWidth="1"/>
    <col min="5636" max="5637" width="14.54296875" style="78" customWidth="1"/>
    <col min="5638" max="5638" width="8" style="78" customWidth="1"/>
    <col min="5639" max="5639" width="29.453125" style="78" customWidth="1"/>
    <col min="5640" max="5640" width="0.1796875" style="78" customWidth="1"/>
    <col min="5641" max="5645" width="0" style="78" hidden="1" customWidth="1"/>
    <col min="5646" max="5885" width="9.1796875" style="78"/>
    <col min="5886" max="5886" width="5.54296875" style="78" customWidth="1"/>
    <col min="5887" max="5887" width="57.1796875" style="78" customWidth="1"/>
    <col min="5888" max="5888" width="10.54296875" style="78" customWidth="1"/>
    <col min="5889" max="5889" width="14.1796875" style="78" customWidth="1"/>
    <col min="5890" max="5890" width="10.1796875" style="78" customWidth="1"/>
    <col min="5891" max="5891" width="10.453125" style="78" customWidth="1"/>
    <col min="5892" max="5893" width="14.54296875" style="78" customWidth="1"/>
    <col min="5894" max="5894" width="8" style="78" customWidth="1"/>
    <col min="5895" max="5895" width="29.453125" style="78" customWidth="1"/>
    <col min="5896" max="5896" width="0.1796875" style="78" customWidth="1"/>
    <col min="5897" max="5901" width="0" style="78" hidden="1" customWidth="1"/>
    <col min="5902" max="6141" width="9.1796875" style="78"/>
    <col min="6142" max="6142" width="5.54296875" style="78" customWidth="1"/>
    <col min="6143" max="6143" width="57.1796875" style="78" customWidth="1"/>
    <col min="6144" max="6144" width="10.54296875" style="78" customWidth="1"/>
    <col min="6145" max="6145" width="14.1796875" style="78" customWidth="1"/>
    <col min="6146" max="6146" width="10.1796875" style="78" customWidth="1"/>
    <col min="6147" max="6147" width="10.453125" style="78" customWidth="1"/>
    <col min="6148" max="6149" width="14.54296875" style="78" customWidth="1"/>
    <col min="6150" max="6150" width="8" style="78" customWidth="1"/>
    <col min="6151" max="6151" width="29.453125" style="78" customWidth="1"/>
    <col min="6152" max="6152" width="0.1796875" style="78" customWidth="1"/>
    <col min="6153" max="6157" width="0" style="78" hidden="1" customWidth="1"/>
    <col min="6158" max="6397" width="9.1796875" style="78"/>
    <col min="6398" max="6398" width="5.54296875" style="78" customWidth="1"/>
    <col min="6399" max="6399" width="57.1796875" style="78" customWidth="1"/>
    <col min="6400" max="6400" width="10.54296875" style="78" customWidth="1"/>
    <col min="6401" max="6401" width="14.1796875" style="78" customWidth="1"/>
    <col min="6402" max="6402" width="10.1796875" style="78" customWidth="1"/>
    <col min="6403" max="6403" width="10.453125" style="78" customWidth="1"/>
    <col min="6404" max="6405" width="14.54296875" style="78" customWidth="1"/>
    <col min="6406" max="6406" width="8" style="78" customWidth="1"/>
    <col min="6407" max="6407" width="29.453125" style="78" customWidth="1"/>
    <col min="6408" max="6408" width="0.1796875" style="78" customWidth="1"/>
    <col min="6409" max="6413" width="0" style="78" hidden="1" customWidth="1"/>
    <col min="6414" max="6653" width="9.1796875" style="78"/>
    <col min="6654" max="6654" width="5.54296875" style="78" customWidth="1"/>
    <col min="6655" max="6655" width="57.1796875" style="78" customWidth="1"/>
    <col min="6656" max="6656" width="10.54296875" style="78" customWidth="1"/>
    <col min="6657" max="6657" width="14.1796875" style="78" customWidth="1"/>
    <col min="6658" max="6658" width="10.1796875" style="78" customWidth="1"/>
    <col min="6659" max="6659" width="10.453125" style="78" customWidth="1"/>
    <col min="6660" max="6661" width="14.54296875" style="78" customWidth="1"/>
    <col min="6662" max="6662" width="8" style="78" customWidth="1"/>
    <col min="6663" max="6663" width="29.453125" style="78" customWidth="1"/>
    <col min="6664" max="6664" width="0.1796875" style="78" customWidth="1"/>
    <col min="6665" max="6669" width="0" style="78" hidden="1" customWidth="1"/>
    <col min="6670" max="6909" width="9.1796875" style="78"/>
    <col min="6910" max="6910" width="5.54296875" style="78" customWidth="1"/>
    <col min="6911" max="6911" width="57.1796875" style="78" customWidth="1"/>
    <col min="6912" max="6912" width="10.54296875" style="78" customWidth="1"/>
    <col min="6913" max="6913" width="14.1796875" style="78" customWidth="1"/>
    <col min="6914" max="6914" width="10.1796875" style="78" customWidth="1"/>
    <col min="6915" max="6915" width="10.453125" style="78" customWidth="1"/>
    <col min="6916" max="6917" width="14.54296875" style="78" customWidth="1"/>
    <col min="6918" max="6918" width="8" style="78" customWidth="1"/>
    <col min="6919" max="6919" width="29.453125" style="78" customWidth="1"/>
    <col min="6920" max="6920" width="0.1796875" style="78" customWidth="1"/>
    <col min="6921" max="6925" width="0" style="78" hidden="1" customWidth="1"/>
    <col min="6926" max="7165" width="9.1796875" style="78"/>
    <col min="7166" max="7166" width="5.54296875" style="78" customWidth="1"/>
    <col min="7167" max="7167" width="57.1796875" style="78" customWidth="1"/>
    <col min="7168" max="7168" width="10.54296875" style="78" customWidth="1"/>
    <col min="7169" max="7169" width="14.1796875" style="78" customWidth="1"/>
    <col min="7170" max="7170" width="10.1796875" style="78" customWidth="1"/>
    <col min="7171" max="7171" width="10.453125" style="78" customWidth="1"/>
    <col min="7172" max="7173" width="14.54296875" style="78" customWidth="1"/>
    <col min="7174" max="7174" width="8" style="78" customWidth="1"/>
    <col min="7175" max="7175" width="29.453125" style="78" customWidth="1"/>
    <col min="7176" max="7176" width="0.1796875" style="78" customWidth="1"/>
    <col min="7177" max="7181" width="0" style="78" hidden="1" customWidth="1"/>
    <col min="7182" max="7421" width="9.1796875" style="78"/>
    <col min="7422" max="7422" width="5.54296875" style="78" customWidth="1"/>
    <col min="7423" max="7423" width="57.1796875" style="78" customWidth="1"/>
    <col min="7424" max="7424" width="10.54296875" style="78" customWidth="1"/>
    <col min="7425" max="7425" width="14.1796875" style="78" customWidth="1"/>
    <col min="7426" max="7426" width="10.1796875" style="78" customWidth="1"/>
    <col min="7427" max="7427" width="10.453125" style="78" customWidth="1"/>
    <col min="7428" max="7429" width="14.54296875" style="78" customWidth="1"/>
    <col min="7430" max="7430" width="8" style="78" customWidth="1"/>
    <col min="7431" max="7431" width="29.453125" style="78" customWidth="1"/>
    <col min="7432" max="7432" width="0.1796875" style="78" customWidth="1"/>
    <col min="7433" max="7437" width="0" style="78" hidden="1" customWidth="1"/>
    <col min="7438" max="7677" width="9.1796875" style="78"/>
    <col min="7678" max="7678" width="5.54296875" style="78" customWidth="1"/>
    <col min="7679" max="7679" width="57.1796875" style="78" customWidth="1"/>
    <col min="7680" max="7680" width="10.54296875" style="78" customWidth="1"/>
    <col min="7681" max="7681" width="14.1796875" style="78" customWidth="1"/>
    <col min="7682" max="7682" width="10.1796875" style="78" customWidth="1"/>
    <col min="7683" max="7683" width="10.453125" style="78" customWidth="1"/>
    <col min="7684" max="7685" width="14.54296875" style="78" customWidth="1"/>
    <col min="7686" max="7686" width="8" style="78" customWidth="1"/>
    <col min="7687" max="7687" width="29.453125" style="78" customWidth="1"/>
    <col min="7688" max="7688" width="0.1796875" style="78" customWidth="1"/>
    <col min="7689" max="7693" width="0" style="78" hidden="1" customWidth="1"/>
    <col min="7694" max="7933" width="9.1796875" style="78"/>
    <col min="7934" max="7934" width="5.54296875" style="78" customWidth="1"/>
    <col min="7935" max="7935" width="57.1796875" style="78" customWidth="1"/>
    <col min="7936" max="7936" width="10.54296875" style="78" customWidth="1"/>
    <col min="7937" max="7937" width="14.1796875" style="78" customWidth="1"/>
    <col min="7938" max="7938" width="10.1796875" style="78" customWidth="1"/>
    <col min="7939" max="7939" width="10.453125" style="78" customWidth="1"/>
    <col min="7940" max="7941" width="14.54296875" style="78" customWidth="1"/>
    <col min="7942" max="7942" width="8" style="78" customWidth="1"/>
    <col min="7943" max="7943" width="29.453125" style="78" customWidth="1"/>
    <col min="7944" max="7944" width="0.1796875" style="78" customWidth="1"/>
    <col min="7945" max="7949" width="0" style="78" hidden="1" customWidth="1"/>
    <col min="7950" max="8189" width="9.1796875" style="78"/>
    <col min="8190" max="8190" width="5.54296875" style="78" customWidth="1"/>
    <col min="8191" max="8191" width="57.1796875" style="78" customWidth="1"/>
    <col min="8192" max="8192" width="10.54296875" style="78" customWidth="1"/>
    <col min="8193" max="8193" width="14.1796875" style="78" customWidth="1"/>
    <col min="8194" max="8194" width="10.1796875" style="78" customWidth="1"/>
    <col min="8195" max="8195" width="10.453125" style="78" customWidth="1"/>
    <col min="8196" max="8197" width="14.54296875" style="78" customWidth="1"/>
    <col min="8198" max="8198" width="8" style="78" customWidth="1"/>
    <col min="8199" max="8199" width="29.453125" style="78" customWidth="1"/>
    <col min="8200" max="8200" width="0.1796875" style="78" customWidth="1"/>
    <col min="8201" max="8205" width="0" style="78" hidden="1" customWidth="1"/>
    <col min="8206" max="8445" width="9.1796875" style="78"/>
    <col min="8446" max="8446" width="5.54296875" style="78" customWidth="1"/>
    <col min="8447" max="8447" width="57.1796875" style="78" customWidth="1"/>
    <col min="8448" max="8448" width="10.54296875" style="78" customWidth="1"/>
    <col min="8449" max="8449" width="14.1796875" style="78" customWidth="1"/>
    <col min="8450" max="8450" width="10.1796875" style="78" customWidth="1"/>
    <col min="8451" max="8451" width="10.453125" style="78" customWidth="1"/>
    <col min="8452" max="8453" width="14.54296875" style="78" customWidth="1"/>
    <col min="8454" max="8454" width="8" style="78" customWidth="1"/>
    <col min="8455" max="8455" width="29.453125" style="78" customWidth="1"/>
    <col min="8456" max="8456" width="0.1796875" style="78" customWidth="1"/>
    <col min="8457" max="8461" width="0" style="78" hidden="1" customWidth="1"/>
    <col min="8462" max="8701" width="9.1796875" style="78"/>
    <col min="8702" max="8702" width="5.54296875" style="78" customWidth="1"/>
    <col min="8703" max="8703" width="57.1796875" style="78" customWidth="1"/>
    <col min="8704" max="8704" width="10.54296875" style="78" customWidth="1"/>
    <col min="8705" max="8705" width="14.1796875" style="78" customWidth="1"/>
    <col min="8706" max="8706" width="10.1796875" style="78" customWidth="1"/>
    <col min="8707" max="8707" width="10.453125" style="78" customWidth="1"/>
    <col min="8708" max="8709" width="14.54296875" style="78" customWidth="1"/>
    <col min="8710" max="8710" width="8" style="78" customWidth="1"/>
    <col min="8711" max="8711" width="29.453125" style="78" customWidth="1"/>
    <col min="8712" max="8712" width="0.1796875" style="78" customWidth="1"/>
    <col min="8713" max="8717" width="0" style="78" hidden="1" customWidth="1"/>
    <col min="8718" max="8957" width="9.1796875" style="78"/>
    <col min="8958" max="8958" width="5.54296875" style="78" customWidth="1"/>
    <col min="8959" max="8959" width="57.1796875" style="78" customWidth="1"/>
    <col min="8960" max="8960" width="10.54296875" style="78" customWidth="1"/>
    <col min="8961" max="8961" width="14.1796875" style="78" customWidth="1"/>
    <col min="8962" max="8962" width="10.1796875" style="78" customWidth="1"/>
    <col min="8963" max="8963" width="10.453125" style="78" customWidth="1"/>
    <col min="8964" max="8965" width="14.54296875" style="78" customWidth="1"/>
    <col min="8966" max="8966" width="8" style="78" customWidth="1"/>
    <col min="8967" max="8967" width="29.453125" style="78" customWidth="1"/>
    <col min="8968" max="8968" width="0.1796875" style="78" customWidth="1"/>
    <col min="8969" max="8973" width="0" style="78" hidden="1" customWidth="1"/>
    <col min="8974" max="9213" width="9.1796875" style="78"/>
    <col min="9214" max="9214" width="5.54296875" style="78" customWidth="1"/>
    <col min="9215" max="9215" width="57.1796875" style="78" customWidth="1"/>
    <col min="9216" max="9216" width="10.54296875" style="78" customWidth="1"/>
    <col min="9217" max="9217" width="14.1796875" style="78" customWidth="1"/>
    <col min="9218" max="9218" width="10.1796875" style="78" customWidth="1"/>
    <col min="9219" max="9219" width="10.453125" style="78" customWidth="1"/>
    <col min="9220" max="9221" width="14.54296875" style="78" customWidth="1"/>
    <col min="9222" max="9222" width="8" style="78" customWidth="1"/>
    <col min="9223" max="9223" width="29.453125" style="78" customWidth="1"/>
    <col min="9224" max="9224" width="0.1796875" style="78" customWidth="1"/>
    <col min="9225" max="9229" width="0" style="78" hidden="1" customWidth="1"/>
    <col min="9230" max="9469" width="9.1796875" style="78"/>
    <col min="9470" max="9470" width="5.54296875" style="78" customWidth="1"/>
    <col min="9471" max="9471" width="57.1796875" style="78" customWidth="1"/>
    <col min="9472" max="9472" width="10.54296875" style="78" customWidth="1"/>
    <col min="9473" max="9473" width="14.1796875" style="78" customWidth="1"/>
    <col min="9474" max="9474" width="10.1796875" style="78" customWidth="1"/>
    <col min="9475" max="9475" width="10.453125" style="78" customWidth="1"/>
    <col min="9476" max="9477" width="14.54296875" style="78" customWidth="1"/>
    <col min="9478" max="9478" width="8" style="78" customWidth="1"/>
    <col min="9479" max="9479" width="29.453125" style="78" customWidth="1"/>
    <col min="9480" max="9480" width="0.1796875" style="78" customWidth="1"/>
    <col min="9481" max="9485" width="0" style="78" hidden="1" customWidth="1"/>
    <col min="9486" max="9725" width="9.1796875" style="78"/>
    <col min="9726" max="9726" width="5.54296875" style="78" customWidth="1"/>
    <col min="9727" max="9727" width="57.1796875" style="78" customWidth="1"/>
    <col min="9728" max="9728" width="10.54296875" style="78" customWidth="1"/>
    <col min="9729" max="9729" width="14.1796875" style="78" customWidth="1"/>
    <col min="9730" max="9730" width="10.1796875" style="78" customWidth="1"/>
    <col min="9731" max="9731" width="10.453125" style="78" customWidth="1"/>
    <col min="9732" max="9733" width="14.54296875" style="78" customWidth="1"/>
    <col min="9734" max="9734" width="8" style="78" customWidth="1"/>
    <col min="9735" max="9735" width="29.453125" style="78" customWidth="1"/>
    <col min="9736" max="9736" width="0.1796875" style="78" customWidth="1"/>
    <col min="9737" max="9741" width="0" style="78" hidden="1" customWidth="1"/>
    <col min="9742" max="9981" width="9.1796875" style="78"/>
    <col min="9982" max="9982" width="5.54296875" style="78" customWidth="1"/>
    <col min="9983" max="9983" width="57.1796875" style="78" customWidth="1"/>
    <col min="9984" max="9984" width="10.54296875" style="78" customWidth="1"/>
    <col min="9985" max="9985" width="14.1796875" style="78" customWidth="1"/>
    <col min="9986" max="9986" width="10.1796875" style="78" customWidth="1"/>
    <col min="9987" max="9987" width="10.453125" style="78" customWidth="1"/>
    <col min="9988" max="9989" width="14.54296875" style="78" customWidth="1"/>
    <col min="9990" max="9990" width="8" style="78" customWidth="1"/>
    <col min="9991" max="9991" width="29.453125" style="78" customWidth="1"/>
    <col min="9992" max="9992" width="0.1796875" style="78" customWidth="1"/>
    <col min="9993" max="9997" width="0" style="78" hidden="1" customWidth="1"/>
    <col min="9998" max="10237" width="9.1796875" style="78"/>
    <col min="10238" max="10238" width="5.54296875" style="78" customWidth="1"/>
    <col min="10239" max="10239" width="57.1796875" style="78" customWidth="1"/>
    <col min="10240" max="10240" width="10.54296875" style="78" customWidth="1"/>
    <col min="10241" max="10241" width="14.1796875" style="78" customWidth="1"/>
    <col min="10242" max="10242" width="10.1796875" style="78" customWidth="1"/>
    <col min="10243" max="10243" width="10.453125" style="78" customWidth="1"/>
    <col min="10244" max="10245" width="14.54296875" style="78" customWidth="1"/>
    <col min="10246" max="10246" width="8" style="78" customWidth="1"/>
    <col min="10247" max="10247" width="29.453125" style="78" customWidth="1"/>
    <col min="10248" max="10248" width="0.1796875" style="78" customWidth="1"/>
    <col min="10249" max="10253" width="0" style="78" hidden="1" customWidth="1"/>
    <col min="10254" max="10493" width="9.1796875" style="78"/>
    <col min="10494" max="10494" width="5.54296875" style="78" customWidth="1"/>
    <col min="10495" max="10495" width="57.1796875" style="78" customWidth="1"/>
    <col min="10496" max="10496" width="10.54296875" style="78" customWidth="1"/>
    <col min="10497" max="10497" width="14.1796875" style="78" customWidth="1"/>
    <col min="10498" max="10498" width="10.1796875" style="78" customWidth="1"/>
    <col min="10499" max="10499" width="10.453125" style="78" customWidth="1"/>
    <col min="10500" max="10501" width="14.54296875" style="78" customWidth="1"/>
    <col min="10502" max="10502" width="8" style="78" customWidth="1"/>
    <col min="10503" max="10503" width="29.453125" style="78" customWidth="1"/>
    <col min="10504" max="10504" width="0.1796875" style="78" customWidth="1"/>
    <col min="10505" max="10509" width="0" style="78" hidden="1" customWidth="1"/>
    <col min="10510" max="10749" width="9.1796875" style="78"/>
    <col min="10750" max="10750" width="5.54296875" style="78" customWidth="1"/>
    <col min="10751" max="10751" width="57.1796875" style="78" customWidth="1"/>
    <col min="10752" max="10752" width="10.54296875" style="78" customWidth="1"/>
    <col min="10753" max="10753" width="14.1796875" style="78" customWidth="1"/>
    <col min="10754" max="10754" width="10.1796875" style="78" customWidth="1"/>
    <col min="10755" max="10755" width="10.453125" style="78" customWidth="1"/>
    <col min="10756" max="10757" width="14.54296875" style="78" customWidth="1"/>
    <col min="10758" max="10758" width="8" style="78" customWidth="1"/>
    <col min="10759" max="10759" width="29.453125" style="78" customWidth="1"/>
    <col min="10760" max="10760" width="0.1796875" style="78" customWidth="1"/>
    <col min="10761" max="10765" width="0" style="78" hidden="1" customWidth="1"/>
    <col min="10766" max="11005" width="9.1796875" style="78"/>
    <col min="11006" max="11006" width="5.54296875" style="78" customWidth="1"/>
    <col min="11007" max="11007" width="57.1796875" style="78" customWidth="1"/>
    <col min="11008" max="11008" width="10.54296875" style="78" customWidth="1"/>
    <col min="11009" max="11009" width="14.1796875" style="78" customWidth="1"/>
    <col min="11010" max="11010" width="10.1796875" style="78" customWidth="1"/>
    <col min="11011" max="11011" width="10.453125" style="78" customWidth="1"/>
    <col min="11012" max="11013" width="14.54296875" style="78" customWidth="1"/>
    <col min="11014" max="11014" width="8" style="78" customWidth="1"/>
    <col min="11015" max="11015" width="29.453125" style="78" customWidth="1"/>
    <col min="11016" max="11016" width="0.1796875" style="78" customWidth="1"/>
    <col min="11017" max="11021" width="0" style="78" hidden="1" customWidth="1"/>
    <col min="11022" max="11261" width="9.1796875" style="78"/>
    <col min="11262" max="11262" width="5.54296875" style="78" customWidth="1"/>
    <col min="11263" max="11263" width="57.1796875" style="78" customWidth="1"/>
    <col min="11264" max="11264" width="10.54296875" style="78" customWidth="1"/>
    <col min="11265" max="11265" width="14.1796875" style="78" customWidth="1"/>
    <col min="11266" max="11266" width="10.1796875" style="78" customWidth="1"/>
    <col min="11267" max="11267" width="10.453125" style="78" customWidth="1"/>
    <col min="11268" max="11269" width="14.54296875" style="78" customWidth="1"/>
    <col min="11270" max="11270" width="8" style="78" customWidth="1"/>
    <col min="11271" max="11271" width="29.453125" style="78" customWidth="1"/>
    <col min="11272" max="11272" width="0.1796875" style="78" customWidth="1"/>
    <col min="11273" max="11277" width="0" style="78" hidden="1" customWidth="1"/>
    <col min="11278" max="11517" width="9.1796875" style="78"/>
    <col min="11518" max="11518" width="5.54296875" style="78" customWidth="1"/>
    <col min="11519" max="11519" width="57.1796875" style="78" customWidth="1"/>
    <col min="11520" max="11520" width="10.54296875" style="78" customWidth="1"/>
    <col min="11521" max="11521" width="14.1796875" style="78" customWidth="1"/>
    <col min="11522" max="11522" width="10.1796875" style="78" customWidth="1"/>
    <col min="11523" max="11523" width="10.453125" style="78" customWidth="1"/>
    <col min="11524" max="11525" width="14.54296875" style="78" customWidth="1"/>
    <col min="11526" max="11526" width="8" style="78" customWidth="1"/>
    <col min="11527" max="11527" width="29.453125" style="78" customWidth="1"/>
    <col min="11528" max="11528" width="0.1796875" style="78" customWidth="1"/>
    <col min="11529" max="11533" width="0" style="78" hidden="1" customWidth="1"/>
    <col min="11534" max="11773" width="9.1796875" style="78"/>
    <col min="11774" max="11774" width="5.54296875" style="78" customWidth="1"/>
    <col min="11775" max="11775" width="57.1796875" style="78" customWidth="1"/>
    <col min="11776" max="11776" width="10.54296875" style="78" customWidth="1"/>
    <col min="11777" max="11777" width="14.1796875" style="78" customWidth="1"/>
    <col min="11778" max="11778" width="10.1796875" style="78" customWidth="1"/>
    <col min="11779" max="11779" width="10.453125" style="78" customWidth="1"/>
    <col min="11780" max="11781" width="14.54296875" style="78" customWidth="1"/>
    <col min="11782" max="11782" width="8" style="78" customWidth="1"/>
    <col min="11783" max="11783" width="29.453125" style="78" customWidth="1"/>
    <col min="11784" max="11784" width="0.1796875" style="78" customWidth="1"/>
    <col min="11785" max="11789" width="0" style="78" hidden="1" customWidth="1"/>
    <col min="11790" max="12029" width="9.1796875" style="78"/>
    <col min="12030" max="12030" width="5.54296875" style="78" customWidth="1"/>
    <col min="12031" max="12031" width="57.1796875" style="78" customWidth="1"/>
    <col min="12032" max="12032" width="10.54296875" style="78" customWidth="1"/>
    <col min="12033" max="12033" width="14.1796875" style="78" customWidth="1"/>
    <col min="12034" max="12034" width="10.1796875" style="78" customWidth="1"/>
    <col min="12035" max="12035" width="10.453125" style="78" customWidth="1"/>
    <col min="12036" max="12037" width="14.54296875" style="78" customWidth="1"/>
    <col min="12038" max="12038" width="8" style="78" customWidth="1"/>
    <col min="12039" max="12039" width="29.453125" style="78" customWidth="1"/>
    <col min="12040" max="12040" width="0.1796875" style="78" customWidth="1"/>
    <col min="12041" max="12045" width="0" style="78" hidden="1" customWidth="1"/>
    <col min="12046" max="12285" width="9.1796875" style="78"/>
    <col min="12286" max="12286" width="5.54296875" style="78" customWidth="1"/>
    <col min="12287" max="12287" width="57.1796875" style="78" customWidth="1"/>
    <col min="12288" max="12288" width="10.54296875" style="78" customWidth="1"/>
    <col min="12289" max="12289" width="14.1796875" style="78" customWidth="1"/>
    <col min="12290" max="12290" width="10.1796875" style="78" customWidth="1"/>
    <col min="12291" max="12291" width="10.453125" style="78" customWidth="1"/>
    <col min="12292" max="12293" width="14.54296875" style="78" customWidth="1"/>
    <col min="12294" max="12294" width="8" style="78" customWidth="1"/>
    <col min="12295" max="12295" width="29.453125" style="78" customWidth="1"/>
    <col min="12296" max="12296" width="0.1796875" style="78" customWidth="1"/>
    <col min="12297" max="12301" width="0" style="78" hidden="1" customWidth="1"/>
    <col min="12302" max="12541" width="9.1796875" style="78"/>
    <col min="12542" max="12542" width="5.54296875" style="78" customWidth="1"/>
    <col min="12543" max="12543" width="57.1796875" style="78" customWidth="1"/>
    <col min="12544" max="12544" width="10.54296875" style="78" customWidth="1"/>
    <col min="12545" max="12545" width="14.1796875" style="78" customWidth="1"/>
    <col min="12546" max="12546" width="10.1796875" style="78" customWidth="1"/>
    <col min="12547" max="12547" width="10.453125" style="78" customWidth="1"/>
    <col min="12548" max="12549" width="14.54296875" style="78" customWidth="1"/>
    <col min="12550" max="12550" width="8" style="78" customWidth="1"/>
    <col min="12551" max="12551" width="29.453125" style="78" customWidth="1"/>
    <col min="12552" max="12552" width="0.1796875" style="78" customWidth="1"/>
    <col min="12553" max="12557" width="0" style="78" hidden="1" customWidth="1"/>
    <col min="12558" max="12797" width="9.1796875" style="78"/>
    <col min="12798" max="12798" width="5.54296875" style="78" customWidth="1"/>
    <col min="12799" max="12799" width="57.1796875" style="78" customWidth="1"/>
    <col min="12800" max="12800" width="10.54296875" style="78" customWidth="1"/>
    <col min="12801" max="12801" width="14.1796875" style="78" customWidth="1"/>
    <col min="12802" max="12802" width="10.1796875" style="78" customWidth="1"/>
    <col min="12803" max="12803" width="10.453125" style="78" customWidth="1"/>
    <col min="12804" max="12805" width="14.54296875" style="78" customWidth="1"/>
    <col min="12806" max="12806" width="8" style="78" customWidth="1"/>
    <col min="12807" max="12807" width="29.453125" style="78" customWidth="1"/>
    <col min="12808" max="12808" width="0.1796875" style="78" customWidth="1"/>
    <col min="12809" max="12813" width="0" style="78" hidden="1" customWidth="1"/>
    <col min="12814" max="13053" width="9.1796875" style="78"/>
    <col min="13054" max="13054" width="5.54296875" style="78" customWidth="1"/>
    <col min="13055" max="13055" width="57.1796875" style="78" customWidth="1"/>
    <col min="13056" max="13056" width="10.54296875" style="78" customWidth="1"/>
    <col min="13057" max="13057" width="14.1796875" style="78" customWidth="1"/>
    <col min="13058" max="13058" width="10.1796875" style="78" customWidth="1"/>
    <col min="13059" max="13059" width="10.453125" style="78" customWidth="1"/>
    <col min="13060" max="13061" width="14.54296875" style="78" customWidth="1"/>
    <col min="13062" max="13062" width="8" style="78" customWidth="1"/>
    <col min="13063" max="13063" width="29.453125" style="78" customWidth="1"/>
    <col min="13064" max="13064" width="0.1796875" style="78" customWidth="1"/>
    <col min="13065" max="13069" width="0" style="78" hidden="1" customWidth="1"/>
    <col min="13070" max="13309" width="9.1796875" style="78"/>
    <col min="13310" max="13310" width="5.54296875" style="78" customWidth="1"/>
    <col min="13311" max="13311" width="57.1796875" style="78" customWidth="1"/>
    <col min="13312" max="13312" width="10.54296875" style="78" customWidth="1"/>
    <col min="13313" max="13313" width="14.1796875" style="78" customWidth="1"/>
    <col min="13314" max="13314" width="10.1796875" style="78" customWidth="1"/>
    <col min="13315" max="13315" width="10.453125" style="78" customWidth="1"/>
    <col min="13316" max="13317" width="14.54296875" style="78" customWidth="1"/>
    <col min="13318" max="13318" width="8" style="78" customWidth="1"/>
    <col min="13319" max="13319" width="29.453125" style="78" customWidth="1"/>
    <col min="13320" max="13320" width="0.1796875" style="78" customWidth="1"/>
    <col min="13321" max="13325" width="0" style="78" hidden="1" customWidth="1"/>
    <col min="13326" max="13565" width="9.1796875" style="78"/>
    <col min="13566" max="13566" width="5.54296875" style="78" customWidth="1"/>
    <col min="13567" max="13567" width="57.1796875" style="78" customWidth="1"/>
    <col min="13568" max="13568" width="10.54296875" style="78" customWidth="1"/>
    <col min="13569" max="13569" width="14.1796875" style="78" customWidth="1"/>
    <col min="13570" max="13570" width="10.1796875" style="78" customWidth="1"/>
    <col min="13571" max="13571" width="10.453125" style="78" customWidth="1"/>
    <col min="13572" max="13573" width="14.54296875" style="78" customWidth="1"/>
    <col min="13574" max="13574" width="8" style="78" customWidth="1"/>
    <col min="13575" max="13575" width="29.453125" style="78" customWidth="1"/>
    <col min="13576" max="13576" width="0.1796875" style="78" customWidth="1"/>
    <col min="13577" max="13581" width="0" style="78" hidden="1" customWidth="1"/>
    <col min="13582" max="13821" width="9.1796875" style="78"/>
    <col min="13822" max="13822" width="5.54296875" style="78" customWidth="1"/>
    <col min="13823" max="13823" width="57.1796875" style="78" customWidth="1"/>
    <col min="13824" max="13824" width="10.54296875" style="78" customWidth="1"/>
    <col min="13825" max="13825" width="14.1796875" style="78" customWidth="1"/>
    <col min="13826" max="13826" width="10.1796875" style="78" customWidth="1"/>
    <col min="13827" max="13827" width="10.453125" style="78" customWidth="1"/>
    <col min="13828" max="13829" width="14.54296875" style="78" customWidth="1"/>
    <col min="13830" max="13830" width="8" style="78" customWidth="1"/>
    <col min="13831" max="13831" width="29.453125" style="78" customWidth="1"/>
    <col min="13832" max="13832" width="0.1796875" style="78" customWidth="1"/>
    <col min="13833" max="13837" width="0" style="78" hidden="1" customWidth="1"/>
    <col min="13838" max="14077" width="9.1796875" style="78"/>
    <col min="14078" max="14078" width="5.54296875" style="78" customWidth="1"/>
    <col min="14079" max="14079" width="57.1796875" style="78" customWidth="1"/>
    <col min="14080" max="14080" width="10.54296875" style="78" customWidth="1"/>
    <col min="14081" max="14081" width="14.1796875" style="78" customWidth="1"/>
    <col min="14082" max="14082" width="10.1796875" style="78" customWidth="1"/>
    <col min="14083" max="14083" width="10.453125" style="78" customWidth="1"/>
    <col min="14084" max="14085" width="14.54296875" style="78" customWidth="1"/>
    <col min="14086" max="14086" width="8" style="78" customWidth="1"/>
    <col min="14087" max="14087" width="29.453125" style="78" customWidth="1"/>
    <col min="14088" max="14088" width="0.1796875" style="78" customWidth="1"/>
    <col min="14089" max="14093" width="0" style="78" hidden="1" customWidth="1"/>
    <col min="14094" max="14333" width="9.1796875" style="78"/>
    <col min="14334" max="14334" width="5.54296875" style="78" customWidth="1"/>
    <col min="14335" max="14335" width="57.1796875" style="78" customWidth="1"/>
    <col min="14336" max="14336" width="10.54296875" style="78" customWidth="1"/>
    <col min="14337" max="14337" width="14.1796875" style="78" customWidth="1"/>
    <col min="14338" max="14338" width="10.1796875" style="78" customWidth="1"/>
    <col min="14339" max="14339" width="10.453125" style="78" customWidth="1"/>
    <col min="14340" max="14341" width="14.54296875" style="78" customWidth="1"/>
    <col min="14342" max="14342" width="8" style="78" customWidth="1"/>
    <col min="14343" max="14343" width="29.453125" style="78" customWidth="1"/>
    <col min="14344" max="14344" width="0.1796875" style="78" customWidth="1"/>
    <col min="14345" max="14349" width="0" style="78" hidden="1" customWidth="1"/>
    <col min="14350" max="14589" width="9.1796875" style="78"/>
    <col min="14590" max="14590" width="5.54296875" style="78" customWidth="1"/>
    <col min="14591" max="14591" width="57.1796875" style="78" customWidth="1"/>
    <col min="14592" max="14592" width="10.54296875" style="78" customWidth="1"/>
    <col min="14593" max="14593" width="14.1796875" style="78" customWidth="1"/>
    <col min="14594" max="14594" width="10.1796875" style="78" customWidth="1"/>
    <col min="14595" max="14595" width="10.453125" style="78" customWidth="1"/>
    <col min="14596" max="14597" width="14.54296875" style="78" customWidth="1"/>
    <col min="14598" max="14598" width="8" style="78" customWidth="1"/>
    <col min="14599" max="14599" width="29.453125" style="78" customWidth="1"/>
    <col min="14600" max="14600" width="0.1796875" style="78" customWidth="1"/>
    <col min="14601" max="14605" width="0" style="78" hidden="1" customWidth="1"/>
    <col min="14606" max="14845" width="9.1796875" style="78"/>
    <col min="14846" max="14846" width="5.54296875" style="78" customWidth="1"/>
    <col min="14847" max="14847" width="57.1796875" style="78" customWidth="1"/>
    <col min="14848" max="14848" width="10.54296875" style="78" customWidth="1"/>
    <col min="14849" max="14849" width="14.1796875" style="78" customWidth="1"/>
    <col min="14850" max="14850" width="10.1796875" style="78" customWidth="1"/>
    <col min="14851" max="14851" width="10.453125" style="78" customWidth="1"/>
    <col min="14852" max="14853" width="14.54296875" style="78" customWidth="1"/>
    <col min="14854" max="14854" width="8" style="78" customWidth="1"/>
    <col min="14855" max="14855" width="29.453125" style="78" customWidth="1"/>
    <col min="14856" max="14856" width="0.1796875" style="78" customWidth="1"/>
    <col min="14857" max="14861" width="0" style="78" hidden="1" customWidth="1"/>
    <col min="14862" max="15101" width="9.1796875" style="78"/>
    <col min="15102" max="15102" width="5.54296875" style="78" customWidth="1"/>
    <col min="15103" max="15103" width="57.1796875" style="78" customWidth="1"/>
    <col min="15104" max="15104" width="10.54296875" style="78" customWidth="1"/>
    <col min="15105" max="15105" width="14.1796875" style="78" customWidth="1"/>
    <col min="15106" max="15106" width="10.1796875" style="78" customWidth="1"/>
    <col min="15107" max="15107" width="10.453125" style="78" customWidth="1"/>
    <col min="15108" max="15109" width="14.54296875" style="78" customWidth="1"/>
    <col min="15110" max="15110" width="8" style="78" customWidth="1"/>
    <col min="15111" max="15111" width="29.453125" style="78" customWidth="1"/>
    <col min="15112" max="15112" width="0.1796875" style="78" customWidth="1"/>
    <col min="15113" max="15117" width="0" style="78" hidden="1" customWidth="1"/>
    <col min="15118" max="15357" width="9.1796875" style="78"/>
    <col min="15358" max="15358" width="5.54296875" style="78" customWidth="1"/>
    <col min="15359" max="15359" width="57.1796875" style="78" customWidth="1"/>
    <col min="15360" max="15360" width="10.54296875" style="78" customWidth="1"/>
    <col min="15361" max="15361" width="14.1796875" style="78" customWidth="1"/>
    <col min="15362" max="15362" width="10.1796875" style="78" customWidth="1"/>
    <col min="15363" max="15363" width="10.453125" style="78" customWidth="1"/>
    <col min="15364" max="15365" width="14.54296875" style="78" customWidth="1"/>
    <col min="15366" max="15366" width="8" style="78" customWidth="1"/>
    <col min="15367" max="15367" width="29.453125" style="78" customWidth="1"/>
    <col min="15368" max="15368" width="0.1796875" style="78" customWidth="1"/>
    <col min="15369" max="15373" width="0" style="78" hidden="1" customWidth="1"/>
    <col min="15374" max="15613" width="9.1796875" style="78"/>
    <col min="15614" max="15614" width="5.54296875" style="78" customWidth="1"/>
    <col min="15615" max="15615" width="57.1796875" style="78" customWidth="1"/>
    <col min="15616" max="15616" width="10.54296875" style="78" customWidth="1"/>
    <col min="15617" max="15617" width="14.1796875" style="78" customWidth="1"/>
    <col min="15618" max="15618" width="10.1796875" style="78" customWidth="1"/>
    <col min="15619" max="15619" width="10.453125" style="78" customWidth="1"/>
    <col min="15620" max="15621" width="14.54296875" style="78" customWidth="1"/>
    <col min="15622" max="15622" width="8" style="78" customWidth="1"/>
    <col min="15623" max="15623" width="29.453125" style="78" customWidth="1"/>
    <col min="15624" max="15624" width="0.1796875" style="78" customWidth="1"/>
    <col min="15625" max="15629" width="0" style="78" hidden="1" customWidth="1"/>
    <col min="15630" max="15869" width="9.1796875" style="78"/>
    <col min="15870" max="15870" width="5.54296875" style="78" customWidth="1"/>
    <col min="15871" max="15871" width="57.1796875" style="78" customWidth="1"/>
    <col min="15872" max="15872" width="10.54296875" style="78" customWidth="1"/>
    <col min="15873" max="15873" width="14.1796875" style="78" customWidth="1"/>
    <col min="15874" max="15874" width="10.1796875" style="78" customWidth="1"/>
    <col min="15875" max="15875" width="10.453125" style="78" customWidth="1"/>
    <col min="15876" max="15877" width="14.54296875" style="78" customWidth="1"/>
    <col min="15878" max="15878" width="8" style="78" customWidth="1"/>
    <col min="15879" max="15879" width="29.453125" style="78" customWidth="1"/>
    <col min="15880" max="15880" width="0.1796875" style="78" customWidth="1"/>
    <col min="15881" max="15885" width="0" style="78" hidden="1" customWidth="1"/>
    <col min="15886" max="16125" width="9.1796875" style="78"/>
    <col min="16126" max="16126" width="5.54296875" style="78" customWidth="1"/>
    <col min="16127" max="16127" width="57.1796875" style="78" customWidth="1"/>
    <col min="16128" max="16128" width="10.54296875" style="78" customWidth="1"/>
    <col min="16129" max="16129" width="14.1796875" style="78" customWidth="1"/>
    <col min="16130" max="16130" width="10.1796875" style="78" customWidth="1"/>
    <col min="16131" max="16131" width="10.453125" style="78" customWidth="1"/>
    <col min="16132" max="16133" width="14.54296875" style="78" customWidth="1"/>
    <col min="16134" max="16134" width="8" style="78" customWidth="1"/>
    <col min="16135" max="16135" width="29.453125" style="78" customWidth="1"/>
    <col min="16136" max="16136" width="0.1796875" style="78" customWidth="1"/>
    <col min="16137" max="16141" width="0" style="78" hidden="1" customWidth="1"/>
    <col min="16142" max="16384" width="9.1796875" style="78"/>
  </cols>
  <sheetData>
    <row r="1" spans="1:17" x14ac:dyDescent="0.25">
      <c r="A1" s="76"/>
      <c r="B1" s="489" t="s">
        <v>28</v>
      </c>
      <c r="C1" s="489"/>
      <c r="D1" s="489"/>
      <c r="E1" s="489"/>
      <c r="F1" s="489"/>
      <c r="G1" s="489"/>
      <c r="H1" s="489"/>
      <c r="I1" s="489"/>
      <c r="J1" s="80"/>
      <c r="K1" s="81"/>
    </row>
    <row r="2" spans="1:17" x14ac:dyDescent="0.25">
      <c r="A2" s="76"/>
      <c r="B2" s="489" t="s">
        <v>1</v>
      </c>
      <c r="C2" s="489"/>
      <c r="D2" s="489"/>
      <c r="E2" s="489"/>
      <c r="F2" s="489"/>
      <c r="G2" s="489"/>
      <c r="H2" s="489"/>
      <c r="I2" s="489"/>
      <c r="J2" s="77"/>
    </row>
    <row r="3" spans="1:17" x14ac:dyDescent="0.25">
      <c r="A3" s="76"/>
      <c r="B3" s="489" t="s">
        <v>575</v>
      </c>
      <c r="C3" s="489"/>
      <c r="D3" s="489"/>
      <c r="E3" s="489"/>
      <c r="F3" s="489"/>
      <c r="G3" s="489"/>
      <c r="H3" s="489"/>
      <c r="I3" s="489"/>
      <c r="J3" s="77"/>
    </row>
    <row r="4" spans="1:17" x14ac:dyDescent="0.25">
      <c r="A4" s="490" t="s">
        <v>20</v>
      </c>
      <c r="B4" s="491" t="s">
        <v>4</v>
      </c>
      <c r="C4" s="491" t="s">
        <v>358</v>
      </c>
      <c r="D4" s="491"/>
      <c r="E4" s="491"/>
      <c r="F4" s="491"/>
      <c r="G4" s="491" t="s">
        <v>5</v>
      </c>
      <c r="H4" s="409" t="s">
        <v>196</v>
      </c>
      <c r="I4" s="492" t="s">
        <v>6</v>
      </c>
      <c r="J4" s="77"/>
    </row>
    <row r="5" spans="1:17" ht="34.5" x14ac:dyDescent="0.25">
      <c r="A5" s="490"/>
      <c r="B5" s="491"/>
      <c r="C5" s="409" t="s">
        <v>7</v>
      </c>
      <c r="D5" s="409" t="s">
        <v>8</v>
      </c>
      <c r="E5" s="409" t="s">
        <v>686</v>
      </c>
      <c r="F5" s="409" t="s">
        <v>10</v>
      </c>
      <c r="G5" s="491"/>
      <c r="H5" s="409"/>
      <c r="I5" s="492"/>
      <c r="J5" s="77"/>
    </row>
    <row r="6" spans="1:17" x14ac:dyDescent="0.25">
      <c r="A6" s="381" t="s">
        <v>59</v>
      </c>
      <c r="B6" s="409">
        <v>2</v>
      </c>
      <c r="C6" s="409">
        <v>3</v>
      </c>
      <c r="D6" s="409">
        <v>4</v>
      </c>
      <c r="E6" s="409">
        <v>5</v>
      </c>
      <c r="F6" s="409">
        <v>6</v>
      </c>
      <c r="G6" s="409">
        <v>7</v>
      </c>
      <c r="H6" s="409"/>
      <c r="I6" s="410">
        <v>8</v>
      </c>
      <c r="J6" s="77"/>
    </row>
    <row r="7" spans="1:17" x14ac:dyDescent="0.25">
      <c r="A7" s="109" t="s">
        <v>687</v>
      </c>
      <c r="B7" s="540" t="s">
        <v>689</v>
      </c>
      <c r="C7" s="540"/>
      <c r="D7" s="540"/>
      <c r="E7" s="540"/>
      <c r="F7" s="540"/>
      <c r="G7" s="540"/>
      <c r="H7" s="540"/>
      <c r="I7" s="540"/>
      <c r="J7" s="77"/>
    </row>
    <row r="8" spans="1:17" s="385" customFormat="1" ht="24" x14ac:dyDescent="0.35">
      <c r="A8" s="75" t="s">
        <v>59</v>
      </c>
      <c r="B8" s="186" t="s">
        <v>677</v>
      </c>
      <c r="C8" s="187"/>
      <c r="D8" s="187"/>
      <c r="E8" s="279">
        <v>10000</v>
      </c>
      <c r="F8" s="279">
        <v>10000</v>
      </c>
      <c r="G8" s="187"/>
      <c r="H8" s="187" t="s">
        <v>678</v>
      </c>
      <c r="I8" s="432"/>
    </row>
    <row r="9" spans="1:17" s="385" customFormat="1" ht="24" x14ac:dyDescent="0.35">
      <c r="A9" s="75" t="s">
        <v>61</v>
      </c>
      <c r="B9" s="186" t="s">
        <v>679</v>
      </c>
      <c r="C9" s="187"/>
      <c r="D9" s="187"/>
      <c r="E9" s="279">
        <v>24000</v>
      </c>
      <c r="F9" s="279">
        <v>24000</v>
      </c>
      <c r="G9" s="187"/>
      <c r="H9" s="187" t="s">
        <v>678</v>
      </c>
      <c r="I9" s="432"/>
    </row>
    <row r="10" spans="1:17" s="385" customFormat="1" ht="35.5" x14ac:dyDescent="0.35">
      <c r="A10" s="75" t="s">
        <v>62</v>
      </c>
      <c r="B10" s="186" t="s">
        <v>680</v>
      </c>
      <c r="C10" s="187"/>
      <c r="D10" s="187"/>
      <c r="E10" s="279">
        <v>50000</v>
      </c>
      <c r="F10" s="279">
        <v>50000</v>
      </c>
      <c r="G10" s="187"/>
      <c r="H10" s="187" t="s">
        <v>681</v>
      </c>
      <c r="I10" s="432"/>
    </row>
    <row r="11" spans="1:17" s="385" customFormat="1" ht="24" x14ac:dyDescent="0.35">
      <c r="A11" s="75" t="s">
        <v>27</v>
      </c>
      <c r="B11" s="186" t="s">
        <v>682</v>
      </c>
      <c r="C11" s="187"/>
      <c r="D11" s="187"/>
      <c r="E11" s="279">
        <v>25000</v>
      </c>
      <c r="F11" s="279">
        <v>25000</v>
      </c>
      <c r="G11" s="187"/>
      <c r="H11" s="187" t="s">
        <v>678</v>
      </c>
      <c r="I11" s="432"/>
    </row>
    <row r="12" spans="1:17" s="385" customFormat="1" ht="24" x14ac:dyDescent="0.35">
      <c r="A12" s="75" t="s">
        <v>397</v>
      </c>
      <c r="B12" s="186" t="s">
        <v>683</v>
      </c>
      <c r="C12" s="187"/>
      <c r="D12" s="187"/>
      <c r="E12" s="279">
        <v>2000</v>
      </c>
      <c r="F12" s="279">
        <v>2000</v>
      </c>
      <c r="G12" s="187"/>
      <c r="H12" s="187" t="s">
        <v>684</v>
      </c>
      <c r="I12" s="432"/>
    </row>
    <row r="13" spans="1:17" s="385" customFormat="1" ht="24" x14ac:dyDescent="0.35">
      <c r="A13" s="75" t="s">
        <v>406</v>
      </c>
      <c r="B13" s="186" t="s">
        <v>685</v>
      </c>
      <c r="C13" s="187"/>
      <c r="D13" s="187"/>
      <c r="E13" s="279">
        <v>45000</v>
      </c>
      <c r="F13" s="279">
        <v>45000</v>
      </c>
      <c r="G13" s="187"/>
      <c r="H13" s="187" t="s">
        <v>678</v>
      </c>
      <c r="I13" s="432"/>
    </row>
    <row r="14" spans="1:17" x14ac:dyDescent="0.25">
      <c r="A14" s="76"/>
      <c r="B14" s="211"/>
      <c r="C14" s="211"/>
      <c r="D14" s="211"/>
      <c r="E14" s="405"/>
      <c r="F14" s="405"/>
      <c r="G14" s="211"/>
      <c r="H14" s="211"/>
      <c r="I14" s="409"/>
      <c r="J14" s="77"/>
    </row>
    <row r="15" spans="1:17" x14ac:dyDescent="0.25">
      <c r="A15" s="109"/>
      <c r="B15" s="404" t="s">
        <v>688</v>
      </c>
      <c r="C15" s="404"/>
      <c r="D15" s="404"/>
      <c r="E15" s="406">
        <f>E13+E12+E11+E10+E9+E8</f>
        <v>156000</v>
      </c>
      <c r="F15" s="406">
        <f>E15</f>
        <v>156000</v>
      </c>
      <c r="G15" s="404"/>
      <c r="H15" s="404"/>
      <c r="I15" s="404"/>
      <c r="J15" s="77"/>
    </row>
    <row r="16" spans="1:17" s="391" customFormat="1" x14ac:dyDescent="0.25">
      <c r="A16" s="180"/>
      <c r="B16" s="386"/>
      <c r="C16" s="387"/>
      <c r="D16" s="388"/>
      <c r="E16" s="388"/>
      <c r="F16" s="388"/>
      <c r="G16" s="389"/>
      <c r="H16" s="390"/>
      <c r="I16" s="390"/>
      <c r="L16" s="392"/>
      <c r="M16" s="392"/>
      <c r="N16" s="392"/>
      <c r="O16" s="392"/>
      <c r="P16" s="392"/>
      <c r="Q16" s="393"/>
    </row>
    <row r="17" spans="1:17" s="391" customFormat="1" x14ac:dyDescent="0.25">
      <c r="A17" s="180"/>
      <c r="B17" s="386"/>
      <c r="C17" s="387"/>
      <c r="D17" s="388"/>
      <c r="E17" s="388"/>
      <c r="F17" s="388"/>
      <c r="G17" s="389"/>
      <c r="H17" s="390"/>
      <c r="I17" s="390"/>
      <c r="L17" s="392"/>
      <c r="M17" s="392"/>
      <c r="N17" s="392"/>
      <c r="O17" s="392"/>
      <c r="P17" s="392"/>
      <c r="Q17" s="393"/>
    </row>
    <row r="18" spans="1:17" s="391" customFormat="1" x14ac:dyDescent="0.25">
      <c r="A18" s="180"/>
      <c r="B18" s="386"/>
      <c r="C18" s="387"/>
      <c r="D18" s="388"/>
      <c r="E18" s="388"/>
      <c r="F18" s="388"/>
      <c r="G18" s="389"/>
      <c r="H18" s="390"/>
      <c r="I18" s="390"/>
      <c r="L18" s="392"/>
      <c r="M18" s="392"/>
      <c r="N18" s="392"/>
      <c r="O18" s="392"/>
      <c r="P18" s="392"/>
      <c r="Q18" s="393"/>
    </row>
    <row r="19" spans="1:17" s="391" customFormat="1" x14ac:dyDescent="0.25">
      <c r="A19" s="180"/>
      <c r="B19" s="386"/>
      <c r="C19" s="387"/>
      <c r="D19" s="388"/>
      <c r="E19" s="388"/>
      <c r="F19" s="388"/>
      <c r="G19" s="389"/>
      <c r="H19" s="390"/>
      <c r="I19" s="390"/>
      <c r="L19" s="392"/>
      <c r="M19" s="392"/>
      <c r="N19" s="392"/>
      <c r="O19" s="392"/>
      <c r="P19" s="392"/>
      <c r="Q19" s="393"/>
    </row>
    <row r="20" spans="1:17" s="391" customFormat="1" x14ac:dyDescent="0.25">
      <c r="A20" s="180"/>
      <c r="B20" s="386"/>
      <c r="C20" s="387"/>
      <c r="D20" s="388"/>
      <c r="E20" s="388"/>
      <c r="F20" s="388"/>
      <c r="G20" s="389"/>
      <c r="H20" s="390"/>
      <c r="I20" s="390"/>
      <c r="L20" s="392"/>
      <c r="M20" s="392"/>
      <c r="N20" s="392"/>
      <c r="O20" s="392"/>
      <c r="P20" s="392"/>
      <c r="Q20" s="393"/>
    </row>
    <row r="21" spans="1:17" s="391" customFormat="1" x14ac:dyDescent="0.25">
      <c r="A21" s="180"/>
      <c r="B21" s="386"/>
      <c r="C21" s="387"/>
      <c r="D21" s="388"/>
      <c r="E21" s="388"/>
      <c r="F21" s="388"/>
      <c r="G21" s="389"/>
      <c r="H21" s="390"/>
      <c r="I21" s="390"/>
      <c r="L21" s="392"/>
      <c r="M21" s="392"/>
      <c r="N21" s="392"/>
      <c r="O21" s="392"/>
      <c r="P21" s="392"/>
      <c r="Q21" s="393"/>
    </row>
    <row r="22" spans="1:17" s="402" customFormat="1" x14ac:dyDescent="0.25">
      <c r="A22" s="394"/>
      <c r="B22" s="395"/>
      <c r="C22" s="396"/>
      <c r="D22" s="397"/>
      <c r="E22" s="396"/>
      <c r="F22" s="398"/>
      <c r="G22" s="399"/>
      <c r="H22" s="399"/>
      <c r="I22" s="400"/>
      <c r="J22" s="401"/>
    </row>
    <row r="23" spans="1:17" s="402" customFormat="1" x14ac:dyDescent="0.25">
      <c r="A23" s="403"/>
      <c r="B23" s="541"/>
      <c r="C23" s="542"/>
      <c r="D23" s="542"/>
      <c r="E23" s="542"/>
      <c r="F23" s="542"/>
      <c r="G23" s="542"/>
      <c r="H23" s="542"/>
      <c r="I23" s="543"/>
    </row>
    <row r="24" spans="1:17" s="391" customFormat="1" x14ac:dyDescent="0.25">
      <c r="A24" s="180"/>
      <c r="B24" s="386"/>
      <c r="C24" s="387"/>
      <c r="D24" s="388"/>
      <c r="E24" s="388"/>
      <c r="F24" s="388"/>
      <c r="G24" s="389"/>
      <c r="H24" s="390"/>
      <c r="I24" s="390"/>
      <c r="L24" s="392"/>
      <c r="M24" s="392"/>
      <c r="N24" s="392"/>
      <c r="O24" s="392"/>
      <c r="P24" s="392"/>
      <c r="Q24" s="393"/>
    </row>
    <row r="25" spans="1:17" s="391" customFormat="1" x14ac:dyDescent="0.25">
      <c r="A25" s="180"/>
      <c r="B25" s="386"/>
      <c r="C25" s="387"/>
      <c r="D25" s="388"/>
      <c r="E25" s="388"/>
      <c r="F25" s="388"/>
      <c r="G25" s="389"/>
      <c r="H25" s="390"/>
      <c r="I25" s="390"/>
      <c r="L25" s="392"/>
      <c r="M25" s="392"/>
      <c r="N25" s="392"/>
      <c r="O25" s="392"/>
      <c r="P25" s="392"/>
      <c r="Q25" s="393"/>
    </row>
    <row r="26" spans="1:17" s="391" customFormat="1" x14ac:dyDescent="0.25">
      <c r="A26" s="180"/>
      <c r="B26" s="386"/>
      <c r="C26" s="387"/>
      <c r="D26" s="388"/>
      <c r="E26" s="388"/>
      <c r="F26" s="388"/>
      <c r="G26" s="389"/>
      <c r="H26" s="390"/>
      <c r="I26" s="390"/>
      <c r="L26" s="392"/>
      <c r="M26" s="392"/>
      <c r="N26" s="392"/>
      <c r="O26" s="392"/>
      <c r="P26" s="392"/>
      <c r="Q26" s="393"/>
    </row>
    <row r="27" spans="1:17" s="391" customFormat="1" x14ac:dyDescent="0.25">
      <c r="A27" s="180"/>
      <c r="B27" s="386"/>
      <c r="C27" s="387"/>
      <c r="D27" s="388"/>
      <c r="E27" s="388"/>
      <c r="F27" s="388"/>
      <c r="G27" s="389"/>
      <c r="H27" s="390"/>
      <c r="I27" s="390"/>
      <c r="L27" s="392"/>
      <c r="M27" s="392"/>
      <c r="N27" s="392"/>
      <c r="O27" s="392"/>
      <c r="P27" s="392"/>
      <c r="Q27" s="393"/>
    </row>
    <row r="28" spans="1:17" s="391" customFormat="1" x14ac:dyDescent="0.25">
      <c r="A28" s="180"/>
      <c r="B28" s="386"/>
      <c r="C28" s="387"/>
      <c r="D28" s="388"/>
      <c r="E28" s="388"/>
      <c r="F28" s="388"/>
      <c r="G28" s="389"/>
      <c r="H28" s="390"/>
      <c r="I28" s="390"/>
      <c r="L28" s="392"/>
      <c r="M28" s="392"/>
      <c r="N28" s="392"/>
      <c r="O28" s="392"/>
      <c r="P28" s="392"/>
      <c r="Q28" s="393"/>
    </row>
    <row r="29" spans="1:17" s="391" customFormat="1" x14ac:dyDescent="0.25">
      <c r="A29" s="180"/>
      <c r="B29" s="386"/>
      <c r="C29" s="387"/>
      <c r="D29" s="388"/>
      <c r="E29" s="388"/>
      <c r="F29" s="388"/>
      <c r="G29" s="389"/>
      <c r="H29" s="390"/>
      <c r="I29" s="390"/>
      <c r="L29" s="392"/>
      <c r="M29" s="392"/>
      <c r="N29" s="392"/>
      <c r="O29" s="392"/>
      <c r="P29" s="392"/>
      <c r="Q29" s="393"/>
    </row>
    <row r="30" spans="1:17" s="402" customFormat="1" x14ac:dyDescent="0.25">
      <c r="A30" s="394"/>
      <c r="B30" s="396"/>
      <c r="C30" s="396"/>
      <c r="D30" s="397"/>
      <c r="E30" s="396"/>
      <c r="F30" s="182"/>
      <c r="G30" s="399"/>
      <c r="H30" s="399"/>
      <c r="I30" s="400"/>
      <c r="J30" s="401"/>
    </row>
    <row r="31" spans="1:17" s="402" customFormat="1" x14ac:dyDescent="0.25">
      <c r="A31" s="403"/>
      <c r="B31" s="541"/>
      <c r="C31" s="542"/>
      <c r="D31" s="542"/>
      <c r="E31" s="542"/>
      <c r="F31" s="542"/>
      <c r="G31" s="542"/>
      <c r="H31" s="542"/>
      <c r="I31" s="543"/>
    </row>
    <row r="32" spans="1:17" s="391" customFormat="1" x14ac:dyDescent="0.25">
      <c r="A32" s="180"/>
      <c r="B32" s="386"/>
      <c r="C32" s="387"/>
      <c r="D32" s="388"/>
      <c r="E32" s="388"/>
      <c r="F32" s="388"/>
      <c r="G32" s="389"/>
      <c r="H32" s="390"/>
      <c r="I32" s="390"/>
      <c r="L32" s="392"/>
      <c r="M32" s="392"/>
      <c r="N32" s="392"/>
      <c r="O32" s="392"/>
      <c r="P32" s="392"/>
      <c r="Q32" s="393"/>
    </row>
    <row r="33" spans="1:17" s="391" customFormat="1" x14ac:dyDescent="0.25">
      <c r="A33" s="180"/>
      <c r="B33" s="386"/>
      <c r="C33" s="387"/>
      <c r="D33" s="388"/>
      <c r="E33" s="388"/>
      <c r="F33" s="388"/>
      <c r="G33" s="389"/>
      <c r="H33" s="390"/>
      <c r="I33" s="390"/>
      <c r="L33" s="392"/>
      <c r="M33" s="392"/>
      <c r="N33" s="392"/>
      <c r="O33" s="392"/>
      <c r="P33" s="392"/>
      <c r="Q33" s="393"/>
    </row>
    <row r="34" spans="1:17" s="391" customFormat="1" x14ac:dyDescent="0.25">
      <c r="A34" s="180"/>
      <c r="B34" s="386"/>
      <c r="C34" s="387"/>
      <c r="D34" s="388"/>
      <c r="E34" s="388"/>
      <c r="F34" s="388"/>
      <c r="G34" s="389"/>
      <c r="H34" s="390"/>
      <c r="I34" s="390"/>
      <c r="L34" s="392"/>
      <c r="M34" s="392"/>
      <c r="N34" s="392"/>
      <c r="O34" s="392"/>
      <c r="P34" s="392"/>
      <c r="Q34" s="393"/>
    </row>
    <row r="35" spans="1:17" s="391" customFormat="1" x14ac:dyDescent="0.25">
      <c r="A35" s="180"/>
      <c r="B35" s="386"/>
      <c r="C35" s="387"/>
      <c r="D35" s="388"/>
      <c r="E35" s="388"/>
      <c r="F35" s="388"/>
      <c r="G35" s="389"/>
      <c r="H35" s="390"/>
      <c r="I35" s="390"/>
      <c r="L35" s="392"/>
      <c r="M35" s="392"/>
      <c r="N35" s="392"/>
      <c r="O35" s="392"/>
      <c r="P35" s="392"/>
      <c r="Q35" s="393"/>
    </row>
    <row r="36" spans="1:17" s="7" customFormat="1" x14ac:dyDescent="0.25">
      <c r="A36" s="380"/>
      <c r="B36" s="378"/>
      <c r="C36" s="119"/>
      <c r="D36" s="67"/>
      <c r="E36" s="67"/>
      <c r="F36" s="67"/>
      <c r="G36" s="383"/>
      <c r="H36" s="384"/>
      <c r="I36" s="384"/>
      <c r="L36" s="5"/>
      <c r="M36" s="5"/>
      <c r="N36" s="5"/>
      <c r="O36" s="5"/>
      <c r="P36" s="5"/>
      <c r="Q36" s="6"/>
    </row>
    <row r="37" spans="1:17" s="7" customFormat="1" x14ac:dyDescent="0.25">
      <c r="A37" s="380"/>
      <c r="B37" s="378"/>
      <c r="C37" s="119"/>
      <c r="D37" s="67"/>
      <c r="E37" s="67"/>
      <c r="F37" s="67"/>
      <c r="G37" s="383"/>
      <c r="H37" s="384"/>
      <c r="I37" s="384"/>
      <c r="L37" s="5"/>
      <c r="M37" s="5"/>
      <c r="N37" s="5"/>
      <c r="O37" s="5"/>
      <c r="P37" s="5"/>
      <c r="Q37" s="6"/>
    </row>
    <row r="38" spans="1:17" x14ac:dyDescent="0.25">
      <c r="A38" s="76"/>
      <c r="B38" s="65"/>
      <c r="C38" s="211"/>
      <c r="D38" s="317"/>
      <c r="E38" s="211"/>
      <c r="F38" s="280"/>
      <c r="G38" s="103"/>
      <c r="H38" s="103"/>
      <c r="J38" s="77"/>
    </row>
    <row r="39" spans="1:17" x14ac:dyDescent="0.25">
      <c r="A39" s="76"/>
      <c r="B39" s="211"/>
      <c r="C39" s="211"/>
      <c r="D39" s="317"/>
      <c r="E39" s="211"/>
      <c r="F39" s="70"/>
      <c r="G39" s="103"/>
      <c r="H39" s="103"/>
      <c r="J39" s="77"/>
    </row>
    <row r="40" spans="1:17" x14ac:dyDescent="0.25">
      <c r="A40" s="76"/>
      <c r="B40" s="65"/>
      <c r="C40" s="211"/>
      <c r="D40" s="317"/>
      <c r="E40" s="211"/>
      <c r="F40" s="70"/>
      <c r="G40" s="103"/>
      <c r="H40" s="103"/>
      <c r="J40" s="77"/>
    </row>
    <row r="41" spans="1:17" x14ac:dyDescent="0.25">
      <c r="A41" s="76"/>
      <c r="B41" s="211"/>
      <c r="C41" s="211"/>
      <c r="D41" s="317"/>
      <c r="E41" s="211"/>
      <c r="F41" s="70"/>
      <c r="G41" s="103"/>
      <c r="H41" s="103"/>
      <c r="J41" s="77"/>
    </row>
    <row r="42" spans="1:17" x14ac:dyDescent="0.25">
      <c r="A42" s="76"/>
      <c r="B42" s="65"/>
      <c r="C42" s="211"/>
      <c r="D42" s="317"/>
      <c r="E42" s="211"/>
      <c r="F42" s="70"/>
      <c r="G42" s="103"/>
      <c r="H42" s="103"/>
      <c r="J42" s="77"/>
    </row>
    <row r="43" spans="1:17" x14ac:dyDescent="0.25">
      <c r="A43" s="76"/>
      <c r="B43" s="211"/>
      <c r="C43" s="211"/>
      <c r="D43" s="317"/>
      <c r="E43" s="211"/>
      <c r="F43" s="70"/>
      <c r="G43" s="103"/>
      <c r="H43" s="103"/>
      <c r="J43" s="77"/>
    </row>
    <row r="44" spans="1:17" x14ac:dyDescent="0.25">
      <c r="A44" s="76"/>
      <c r="B44" s="65"/>
      <c r="C44" s="211"/>
      <c r="D44" s="317"/>
      <c r="E44" s="211"/>
      <c r="F44" s="70"/>
      <c r="G44" s="103"/>
      <c r="H44" s="103"/>
      <c r="J44" s="77"/>
    </row>
    <row r="45" spans="1:17" x14ac:dyDescent="0.25">
      <c r="A45" s="76"/>
      <c r="B45" s="211"/>
      <c r="C45" s="211"/>
      <c r="D45" s="317"/>
      <c r="E45" s="211"/>
      <c r="F45" s="70"/>
      <c r="G45" s="103"/>
      <c r="H45" s="103"/>
      <c r="J45" s="77"/>
    </row>
    <row r="46" spans="1:17" x14ac:dyDescent="0.25">
      <c r="A46" s="76"/>
      <c r="B46" s="65"/>
      <c r="C46" s="211"/>
      <c r="D46" s="317"/>
      <c r="E46" s="211"/>
      <c r="F46" s="70"/>
      <c r="G46" s="103"/>
      <c r="H46" s="103"/>
      <c r="J46" s="77"/>
    </row>
    <row r="47" spans="1:17" x14ac:dyDescent="0.25">
      <c r="A47" s="76"/>
      <c r="B47" s="211"/>
      <c r="C47" s="211"/>
      <c r="D47" s="317"/>
      <c r="E47" s="211"/>
      <c r="F47" s="70"/>
      <c r="G47" s="103"/>
      <c r="H47" s="103"/>
      <c r="J47" s="77"/>
    </row>
    <row r="48" spans="1:17" x14ac:dyDescent="0.25">
      <c r="A48" s="76"/>
      <c r="B48" s="65"/>
      <c r="C48" s="211"/>
      <c r="D48" s="317"/>
      <c r="E48" s="211"/>
      <c r="F48" s="70"/>
      <c r="G48" s="103"/>
      <c r="H48" s="103"/>
      <c r="J48" s="77"/>
    </row>
    <row r="49" spans="1:10" x14ac:dyDescent="0.25">
      <c r="A49" s="76"/>
      <c r="B49" s="211"/>
      <c r="C49" s="211"/>
      <c r="D49" s="317"/>
      <c r="E49" s="211"/>
      <c r="F49" s="70"/>
      <c r="G49" s="103"/>
      <c r="H49" s="103"/>
      <c r="J49" s="77"/>
    </row>
    <row r="50" spans="1:10" x14ac:dyDescent="0.25">
      <c r="A50" s="76"/>
      <c r="B50" s="65"/>
      <c r="C50" s="211"/>
      <c r="D50" s="317"/>
      <c r="E50" s="211"/>
      <c r="F50" s="70"/>
      <c r="G50" s="103"/>
      <c r="H50" s="103"/>
      <c r="J50" s="77"/>
    </row>
    <row r="51" spans="1:10" x14ac:dyDescent="0.25">
      <c r="A51" s="76"/>
      <c r="B51" s="211"/>
      <c r="C51" s="211"/>
      <c r="D51" s="317"/>
      <c r="E51" s="211"/>
      <c r="F51" s="70"/>
      <c r="G51" s="103"/>
      <c r="H51" s="103"/>
      <c r="J51" s="77"/>
    </row>
    <row r="52" spans="1:10" x14ac:dyDescent="0.25">
      <c r="A52" s="76"/>
      <c r="B52" s="65"/>
      <c r="C52" s="211"/>
      <c r="D52" s="317"/>
      <c r="E52" s="211"/>
      <c r="F52" s="70"/>
      <c r="G52" s="103"/>
      <c r="H52" s="103"/>
      <c r="J52" s="77"/>
    </row>
    <row r="53" spans="1:10" x14ac:dyDescent="0.25">
      <c r="A53" s="76"/>
      <c r="B53" s="211"/>
      <c r="C53" s="211"/>
      <c r="D53" s="317"/>
      <c r="E53" s="211"/>
      <c r="F53" s="70"/>
      <c r="G53" s="103"/>
      <c r="H53" s="103"/>
      <c r="J53" s="77"/>
    </row>
    <row r="54" spans="1:10" x14ac:dyDescent="0.25">
      <c r="A54" s="76"/>
      <c r="B54" s="65"/>
      <c r="C54" s="211"/>
      <c r="D54" s="317"/>
      <c r="E54" s="211"/>
      <c r="F54" s="70"/>
      <c r="G54" s="103"/>
      <c r="H54" s="103"/>
      <c r="J54" s="77"/>
    </row>
    <row r="55" spans="1:10" x14ac:dyDescent="0.25">
      <c r="A55" s="76"/>
      <c r="B55" s="211"/>
      <c r="C55" s="211"/>
      <c r="D55" s="317"/>
      <c r="E55" s="211"/>
      <c r="F55" s="70"/>
      <c r="G55" s="103"/>
      <c r="H55" s="103"/>
      <c r="J55" s="77"/>
    </row>
    <row r="56" spans="1:10" x14ac:dyDescent="0.25">
      <c r="A56" s="76"/>
      <c r="B56" s="65"/>
      <c r="C56" s="211"/>
      <c r="D56" s="317"/>
      <c r="E56" s="211"/>
      <c r="F56" s="70"/>
      <c r="G56" s="103"/>
      <c r="H56" s="103"/>
      <c r="J56" s="77"/>
    </row>
    <row r="57" spans="1:10" x14ac:dyDescent="0.25">
      <c r="A57" s="76"/>
      <c r="B57" s="211"/>
      <c r="C57" s="211"/>
      <c r="D57" s="317"/>
      <c r="E57" s="211"/>
      <c r="F57" s="70"/>
      <c r="G57" s="103"/>
      <c r="H57" s="103"/>
      <c r="J57" s="77"/>
    </row>
    <row r="58" spans="1:10" x14ac:dyDescent="0.25">
      <c r="A58" s="76"/>
      <c r="B58" s="65"/>
      <c r="C58" s="211"/>
      <c r="D58" s="317"/>
      <c r="E58" s="211"/>
      <c r="F58" s="70"/>
      <c r="G58" s="103"/>
      <c r="H58" s="103"/>
      <c r="J58" s="77"/>
    </row>
    <row r="59" spans="1:10" x14ac:dyDescent="0.25">
      <c r="B59" s="211"/>
      <c r="C59" s="211"/>
      <c r="D59" s="317"/>
      <c r="E59" s="211"/>
      <c r="F59" s="70"/>
      <c r="G59" s="103"/>
      <c r="H59" s="103"/>
      <c r="J59" s="77"/>
    </row>
    <row r="60" spans="1:10" x14ac:dyDescent="0.25">
      <c r="B60" s="65"/>
      <c r="C60" s="211"/>
      <c r="D60" s="317"/>
      <c r="E60" s="211"/>
      <c r="F60" s="70"/>
      <c r="G60" s="103"/>
      <c r="H60" s="103"/>
      <c r="J60" s="77"/>
    </row>
    <row r="61" spans="1:10" x14ac:dyDescent="0.25">
      <c r="B61" s="211"/>
      <c r="C61" s="211"/>
      <c r="D61" s="317"/>
      <c r="E61" s="211"/>
      <c r="F61" s="70"/>
      <c r="G61" s="103"/>
      <c r="H61" s="103"/>
      <c r="J61" s="77"/>
    </row>
    <row r="62" spans="1:10" x14ac:dyDescent="0.25">
      <c r="B62" s="65"/>
      <c r="C62" s="211"/>
      <c r="D62" s="317"/>
      <c r="E62" s="211"/>
      <c r="F62" s="70"/>
      <c r="G62" s="103"/>
      <c r="H62" s="103"/>
      <c r="J62" s="77"/>
    </row>
    <row r="63" spans="1:10" x14ac:dyDescent="0.25">
      <c r="B63" s="211"/>
      <c r="C63" s="211"/>
      <c r="D63" s="317"/>
      <c r="E63" s="211"/>
      <c r="F63" s="70"/>
      <c r="G63" s="103"/>
      <c r="H63" s="103"/>
      <c r="J63" s="77"/>
    </row>
    <row r="64" spans="1:10" x14ac:dyDescent="0.25">
      <c r="B64" s="65"/>
      <c r="C64" s="211"/>
      <c r="D64" s="317"/>
      <c r="E64" s="211"/>
      <c r="F64" s="280"/>
      <c r="G64" s="103"/>
      <c r="H64" s="103"/>
      <c r="J64" s="77"/>
    </row>
    <row r="65" spans="2:10" x14ac:dyDescent="0.25">
      <c r="B65" s="211"/>
      <c r="C65" s="211"/>
      <c r="D65" s="317"/>
      <c r="E65" s="211"/>
      <c r="F65" s="70"/>
      <c r="G65" s="103"/>
      <c r="H65" s="103"/>
      <c r="J65" s="77"/>
    </row>
    <row r="66" spans="2:10" x14ac:dyDescent="0.25">
      <c r="B66" s="65"/>
      <c r="C66" s="211"/>
      <c r="D66" s="317"/>
      <c r="E66" s="211"/>
      <c r="F66" s="70"/>
      <c r="G66" s="103"/>
      <c r="H66" s="103"/>
      <c r="J66" s="77"/>
    </row>
    <row r="67" spans="2:10" x14ac:dyDescent="0.25">
      <c r="B67" s="211"/>
      <c r="C67" s="211"/>
      <c r="D67" s="317"/>
      <c r="E67" s="211"/>
      <c r="F67" s="70"/>
      <c r="G67" s="103"/>
      <c r="H67" s="103"/>
      <c r="J67" s="77"/>
    </row>
    <row r="68" spans="2:10" x14ac:dyDescent="0.25">
      <c r="B68" s="65"/>
      <c r="C68" s="211"/>
      <c r="D68" s="317"/>
      <c r="E68" s="211"/>
      <c r="F68" s="70"/>
      <c r="G68" s="103"/>
      <c r="H68" s="103"/>
      <c r="J68" s="77"/>
    </row>
    <row r="69" spans="2:10" x14ac:dyDescent="0.25">
      <c r="B69" s="211"/>
      <c r="C69" s="211"/>
      <c r="D69" s="317"/>
      <c r="E69" s="211"/>
      <c r="F69" s="70"/>
      <c r="G69" s="103"/>
      <c r="H69" s="103"/>
      <c r="J69" s="77"/>
    </row>
    <row r="70" spans="2:10" x14ac:dyDescent="0.25">
      <c r="B70" s="65"/>
      <c r="C70" s="211"/>
      <c r="D70" s="317"/>
      <c r="E70" s="211"/>
      <c r="F70" s="280"/>
      <c r="G70" s="103"/>
      <c r="H70" s="103"/>
      <c r="J70" s="77"/>
    </row>
    <row r="71" spans="2:10" x14ac:dyDescent="0.25">
      <c r="B71" s="211"/>
      <c r="C71" s="211"/>
      <c r="D71" s="317"/>
      <c r="E71" s="211"/>
      <c r="F71" s="70"/>
      <c r="G71" s="103"/>
      <c r="H71" s="103"/>
      <c r="J71" s="77"/>
    </row>
    <row r="72" spans="2:10" x14ac:dyDescent="0.25">
      <c r="B72" s="65"/>
      <c r="C72" s="211"/>
      <c r="D72" s="317"/>
      <c r="E72" s="211"/>
      <c r="F72" s="70"/>
      <c r="G72" s="103"/>
      <c r="H72" s="103"/>
      <c r="J72" s="77"/>
    </row>
    <row r="73" spans="2:10" x14ac:dyDescent="0.25">
      <c r="B73" s="211"/>
      <c r="C73" s="211"/>
      <c r="D73" s="317"/>
      <c r="E73" s="211"/>
      <c r="F73" s="70"/>
      <c r="G73" s="103"/>
      <c r="H73" s="103"/>
      <c r="J73" s="77"/>
    </row>
    <row r="74" spans="2:10" x14ac:dyDescent="0.25">
      <c r="B74" s="65"/>
      <c r="C74" s="211"/>
      <c r="D74" s="317"/>
      <c r="E74" s="211"/>
      <c r="F74" s="70"/>
      <c r="G74" s="103"/>
      <c r="H74" s="103"/>
      <c r="J74" s="77"/>
    </row>
    <row r="75" spans="2:10" x14ac:dyDescent="0.25">
      <c r="B75" s="211"/>
      <c r="C75" s="211"/>
      <c r="D75" s="317"/>
      <c r="E75" s="211"/>
      <c r="F75" s="70"/>
      <c r="G75" s="103"/>
      <c r="H75" s="103"/>
      <c r="J75" s="77"/>
    </row>
    <row r="76" spans="2:10" x14ac:dyDescent="0.25">
      <c r="B76" s="65"/>
      <c r="C76" s="211"/>
      <c r="D76" s="317"/>
      <c r="E76" s="211"/>
      <c r="F76" s="70"/>
      <c r="G76" s="103"/>
      <c r="H76" s="103"/>
      <c r="J76" s="77"/>
    </row>
    <row r="77" spans="2:10" x14ac:dyDescent="0.25">
      <c r="B77" s="211"/>
      <c r="C77" s="211"/>
      <c r="D77" s="317"/>
      <c r="E77" s="211"/>
      <c r="F77" s="70"/>
      <c r="G77" s="103"/>
      <c r="H77" s="103"/>
      <c r="J77" s="77"/>
    </row>
    <row r="78" spans="2:10" x14ac:dyDescent="0.25">
      <c r="B78" s="65"/>
      <c r="C78" s="211"/>
      <c r="D78" s="317"/>
      <c r="E78" s="211"/>
      <c r="F78" s="70"/>
      <c r="G78" s="103"/>
      <c r="H78" s="103"/>
      <c r="J78" s="77"/>
    </row>
    <row r="79" spans="2:10" x14ac:dyDescent="0.25">
      <c r="B79" s="211"/>
      <c r="C79" s="211"/>
      <c r="D79" s="317"/>
      <c r="E79" s="211"/>
      <c r="F79" s="70"/>
      <c r="G79" s="103"/>
      <c r="H79" s="103"/>
      <c r="J79" s="77"/>
    </row>
    <row r="80" spans="2:10" x14ac:dyDescent="0.25">
      <c r="B80" s="65"/>
      <c r="C80" s="211"/>
      <c r="D80" s="317"/>
      <c r="E80" s="211"/>
      <c r="F80" s="280"/>
      <c r="G80" s="218"/>
      <c r="H80" s="103"/>
      <c r="J80" s="77"/>
    </row>
    <row r="81" spans="1:10" x14ac:dyDescent="0.25">
      <c r="B81" s="211"/>
      <c r="C81" s="211"/>
      <c r="D81" s="317"/>
      <c r="E81" s="211"/>
      <c r="F81" s="70"/>
      <c r="G81" s="103"/>
      <c r="H81" s="103"/>
      <c r="J81" s="77"/>
    </row>
    <row r="82" spans="1:10" x14ac:dyDescent="0.25">
      <c r="B82" s="65"/>
      <c r="C82" s="211"/>
      <c r="D82" s="317"/>
      <c r="E82" s="211"/>
      <c r="F82" s="70"/>
      <c r="G82" s="218"/>
      <c r="H82" s="103"/>
      <c r="J82" s="77"/>
    </row>
    <row r="83" spans="1:10" x14ac:dyDescent="0.25">
      <c r="B83" s="211"/>
      <c r="C83" s="211"/>
      <c r="D83" s="317"/>
      <c r="E83" s="211"/>
      <c r="F83" s="70"/>
      <c r="G83" s="103"/>
      <c r="H83" s="103"/>
      <c r="J83" s="77"/>
    </row>
    <row r="84" spans="1:10" x14ac:dyDescent="0.25">
      <c r="B84" s="65"/>
      <c r="C84" s="211"/>
      <c r="D84" s="317"/>
      <c r="E84" s="211"/>
      <c r="F84" s="70"/>
      <c r="G84" s="218"/>
      <c r="H84" s="103"/>
      <c r="J84" s="77"/>
    </row>
    <row r="85" spans="1:10" x14ac:dyDescent="0.25">
      <c r="B85" s="211"/>
      <c r="C85" s="211"/>
      <c r="D85" s="317"/>
      <c r="E85" s="211"/>
      <c r="F85" s="70"/>
      <c r="G85" s="218"/>
      <c r="H85" s="103"/>
      <c r="J85" s="77"/>
    </row>
    <row r="86" spans="1:10" x14ac:dyDescent="0.25">
      <c r="B86" s="65"/>
      <c r="C86" s="211"/>
      <c r="D86" s="317"/>
      <c r="E86" s="211"/>
      <c r="F86" s="280"/>
      <c r="G86" s="218"/>
      <c r="H86" s="103"/>
      <c r="J86" s="77"/>
    </row>
    <row r="87" spans="1:10" x14ac:dyDescent="0.25">
      <c r="B87" s="211"/>
      <c r="C87" s="211"/>
      <c r="D87" s="317"/>
      <c r="E87" s="211"/>
      <c r="F87" s="280"/>
      <c r="G87" s="218"/>
      <c r="H87" s="103"/>
      <c r="J87" s="77"/>
    </row>
    <row r="88" spans="1:10" x14ac:dyDescent="0.25">
      <c r="B88" s="65"/>
      <c r="C88" s="211"/>
      <c r="D88" s="317"/>
      <c r="E88" s="211"/>
      <c r="F88" s="280"/>
      <c r="G88" s="218"/>
      <c r="H88" s="103"/>
      <c r="J88" s="77"/>
    </row>
    <row r="89" spans="1:10" x14ac:dyDescent="0.25">
      <c r="B89" s="211"/>
      <c r="C89" s="211"/>
      <c r="D89" s="317"/>
      <c r="E89" s="211"/>
      <c r="F89" s="70"/>
      <c r="G89" s="218"/>
      <c r="H89" s="103"/>
      <c r="J89" s="77"/>
    </row>
    <row r="90" spans="1:10" x14ac:dyDescent="0.25">
      <c r="B90" s="65"/>
      <c r="C90" s="211"/>
      <c r="D90" s="317"/>
      <c r="E90" s="211"/>
      <c r="F90" s="70"/>
      <c r="G90" s="218"/>
      <c r="H90" s="103"/>
      <c r="J90" s="77"/>
    </row>
    <row r="91" spans="1:10" x14ac:dyDescent="0.25">
      <c r="B91" s="211"/>
      <c r="C91" s="211"/>
      <c r="D91" s="317"/>
      <c r="E91" s="211"/>
      <c r="F91" s="70"/>
      <c r="G91" s="218"/>
      <c r="H91" s="103"/>
      <c r="J91" s="77"/>
    </row>
    <row r="92" spans="1:10" ht="12" thickBot="1" x14ac:dyDescent="0.3">
      <c r="A92" s="318"/>
      <c r="B92" s="226"/>
      <c r="C92" s="219"/>
      <c r="D92" s="319"/>
      <c r="E92" s="219"/>
      <c r="F92" s="106"/>
      <c r="G92" s="107"/>
      <c r="H92" s="107"/>
      <c r="I92" s="320"/>
      <c r="J92" s="77"/>
    </row>
    <row r="93" spans="1:10" ht="12" thickBot="1" x14ac:dyDescent="0.3">
      <c r="A93" s="324"/>
      <c r="B93" s="325"/>
      <c r="C93" s="326"/>
      <c r="D93" s="327"/>
      <c r="E93" s="328"/>
      <c r="F93" s="327"/>
      <c r="G93" s="328"/>
      <c r="H93" s="328"/>
      <c r="I93" s="329"/>
      <c r="J93" s="77"/>
    </row>
    <row r="94" spans="1:10" x14ac:dyDescent="0.25">
      <c r="A94" s="321"/>
      <c r="B94" s="322"/>
      <c r="C94" s="323"/>
      <c r="D94" s="323"/>
      <c r="E94" s="323"/>
      <c r="F94" s="323"/>
      <c r="G94" s="323"/>
      <c r="H94" s="323"/>
      <c r="I94" s="323"/>
    </row>
  </sheetData>
  <mergeCells count="11">
    <mergeCell ref="B7:I7"/>
    <mergeCell ref="B23:I23"/>
    <mergeCell ref="B31:I31"/>
    <mergeCell ref="B1:I1"/>
    <mergeCell ref="B2:I2"/>
    <mergeCell ref="B3:I3"/>
    <mergeCell ref="A4:A5"/>
    <mergeCell ref="B4:B5"/>
    <mergeCell ref="C4:F4"/>
    <mergeCell ref="G4:G5"/>
    <mergeCell ref="I4:I5"/>
  </mergeCells>
  <pageMargins left="0.7" right="0.7" top="0.75" bottom="0.75" header="0.3" footer="0.3"/>
  <pageSetup paperSize="9" scale="6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workbookViewId="0">
      <selection sqref="A1:I15"/>
    </sheetView>
  </sheetViews>
  <sheetFormatPr defaultColWidth="9.1796875" defaultRowHeight="11.5" x14ac:dyDescent="0.25"/>
  <cols>
    <col min="1" max="1" width="3.7265625" style="381" customWidth="1"/>
    <col min="2" max="2" width="57.1796875" style="78" customWidth="1"/>
    <col min="3" max="3" width="10.54296875" style="382" customWidth="1"/>
    <col min="4" max="4" width="14.1796875" style="382" customWidth="1"/>
    <col min="5" max="5" width="10.1796875" style="382" customWidth="1"/>
    <col min="6" max="6" width="10.453125" style="382" customWidth="1"/>
    <col min="7" max="7" width="14.54296875" style="382" customWidth="1"/>
    <col min="8" max="8" width="14.54296875" style="382" hidden="1" customWidth="1"/>
    <col min="9" max="9" width="20.26953125" style="382" customWidth="1"/>
    <col min="10" max="10" width="0.1796875" style="78" hidden="1" customWidth="1"/>
    <col min="11" max="15" width="9.1796875" style="78" hidden="1" customWidth="1"/>
    <col min="16" max="253" width="9.1796875" style="78"/>
    <col min="254" max="254" width="5.54296875" style="78" customWidth="1"/>
    <col min="255" max="255" width="57.1796875" style="78" customWidth="1"/>
    <col min="256" max="256" width="10.54296875" style="78" customWidth="1"/>
    <col min="257" max="257" width="14.1796875" style="78" customWidth="1"/>
    <col min="258" max="258" width="10.1796875" style="78" customWidth="1"/>
    <col min="259" max="259" width="10.453125" style="78" customWidth="1"/>
    <col min="260" max="261" width="14.54296875" style="78" customWidth="1"/>
    <col min="262" max="262" width="8" style="78" customWidth="1"/>
    <col min="263" max="263" width="29.453125" style="78" customWidth="1"/>
    <col min="264" max="264" width="0.1796875" style="78" customWidth="1"/>
    <col min="265" max="269" width="0" style="78" hidden="1" customWidth="1"/>
    <col min="270" max="509" width="9.1796875" style="78"/>
    <col min="510" max="510" width="5.54296875" style="78" customWidth="1"/>
    <col min="511" max="511" width="57.1796875" style="78" customWidth="1"/>
    <col min="512" max="512" width="10.54296875" style="78" customWidth="1"/>
    <col min="513" max="513" width="14.1796875" style="78" customWidth="1"/>
    <col min="514" max="514" width="10.1796875" style="78" customWidth="1"/>
    <col min="515" max="515" width="10.453125" style="78" customWidth="1"/>
    <col min="516" max="517" width="14.54296875" style="78" customWidth="1"/>
    <col min="518" max="518" width="8" style="78" customWidth="1"/>
    <col min="519" max="519" width="29.453125" style="78" customWidth="1"/>
    <col min="520" max="520" width="0.1796875" style="78" customWidth="1"/>
    <col min="521" max="525" width="0" style="78" hidden="1" customWidth="1"/>
    <col min="526" max="765" width="9.1796875" style="78"/>
    <col min="766" max="766" width="5.54296875" style="78" customWidth="1"/>
    <col min="767" max="767" width="57.1796875" style="78" customWidth="1"/>
    <col min="768" max="768" width="10.54296875" style="78" customWidth="1"/>
    <col min="769" max="769" width="14.1796875" style="78" customWidth="1"/>
    <col min="770" max="770" width="10.1796875" style="78" customWidth="1"/>
    <col min="771" max="771" width="10.453125" style="78" customWidth="1"/>
    <col min="772" max="773" width="14.54296875" style="78" customWidth="1"/>
    <col min="774" max="774" width="8" style="78" customWidth="1"/>
    <col min="775" max="775" width="29.453125" style="78" customWidth="1"/>
    <col min="776" max="776" width="0.1796875" style="78" customWidth="1"/>
    <col min="777" max="781" width="0" style="78" hidden="1" customWidth="1"/>
    <col min="782" max="1021" width="9.1796875" style="78"/>
    <col min="1022" max="1022" width="5.54296875" style="78" customWidth="1"/>
    <col min="1023" max="1023" width="57.1796875" style="78" customWidth="1"/>
    <col min="1024" max="1024" width="10.54296875" style="78" customWidth="1"/>
    <col min="1025" max="1025" width="14.1796875" style="78" customWidth="1"/>
    <col min="1026" max="1026" width="10.1796875" style="78" customWidth="1"/>
    <col min="1027" max="1027" width="10.453125" style="78" customWidth="1"/>
    <col min="1028" max="1029" width="14.54296875" style="78" customWidth="1"/>
    <col min="1030" max="1030" width="8" style="78" customWidth="1"/>
    <col min="1031" max="1031" width="29.453125" style="78" customWidth="1"/>
    <col min="1032" max="1032" width="0.1796875" style="78" customWidth="1"/>
    <col min="1033" max="1037" width="0" style="78" hidden="1" customWidth="1"/>
    <col min="1038" max="1277" width="9.1796875" style="78"/>
    <col min="1278" max="1278" width="5.54296875" style="78" customWidth="1"/>
    <col min="1279" max="1279" width="57.1796875" style="78" customWidth="1"/>
    <col min="1280" max="1280" width="10.54296875" style="78" customWidth="1"/>
    <col min="1281" max="1281" width="14.1796875" style="78" customWidth="1"/>
    <col min="1282" max="1282" width="10.1796875" style="78" customWidth="1"/>
    <col min="1283" max="1283" width="10.453125" style="78" customWidth="1"/>
    <col min="1284" max="1285" width="14.54296875" style="78" customWidth="1"/>
    <col min="1286" max="1286" width="8" style="78" customWidth="1"/>
    <col min="1287" max="1287" width="29.453125" style="78" customWidth="1"/>
    <col min="1288" max="1288" width="0.1796875" style="78" customWidth="1"/>
    <col min="1289" max="1293" width="0" style="78" hidden="1" customWidth="1"/>
    <col min="1294" max="1533" width="9.1796875" style="78"/>
    <col min="1534" max="1534" width="5.54296875" style="78" customWidth="1"/>
    <col min="1535" max="1535" width="57.1796875" style="78" customWidth="1"/>
    <col min="1536" max="1536" width="10.54296875" style="78" customWidth="1"/>
    <col min="1537" max="1537" width="14.1796875" style="78" customWidth="1"/>
    <col min="1538" max="1538" width="10.1796875" style="78" customWidth="1"/>
    <col min="1539" max="1539" width="10.453125" style="78" customWidth="1"/>
    <col min="1540" max="1541" width="14.54296875" style="78" customWidth="1"/>
    <col min="1542" max="1542" width="8" style="78" customWidth="1"/>
    <col min="1543" max="1543" width="29.453125" style="78" customWidth="1"/>
    <col min="1544" max="1544" width="0.1796875" style="78" customWidth="1"/>
    <col min="1545" max="1549" width="0" style="78" hidden="1" customWidth="1"/>
    <col min="1550" max="1789" width="9.1796875" style="78"/>
    <col min="1790" max="1790" width="5.54296875" style="78" customWidth="1"/>
    <col min="1791" max="1791" width="57.1796875" style="78" customWidth="1"/>
    <col min="1792" max="1792" width="10.54296875" style="78" customWidth="1"/>
    <col min="1793" max="1793" width="14.1796875" style="78" customWidth="1"/>
    <col min="1794" max="1794" width="10.1796875" style="78" customWidth="1"/>
    <col min="1795" max="1795" width="10.453125" style="78" customWidth="1"/>
    <col min="1796" max="1797" width="14.54296875" style="78" customWidth="1"/>
    <col min="1798" max="1798" width="8" style="78" customWidth="1"/>
    <col min="1799" max="1799" width="29.453125" style="78" customWidth="1"/>
    <col min="1800" max="1800" width="0.1796875" style="78" customWidth="1"/>
    <col min="1801" max="1805" width="0" style="78" hidden="1" customWidth="1"/>
    <col min="1806" max="2045" width="9.1796875" style="78"/>
    <col min="2046" max="2046" width="5.54296875" style="78" customWidth="1"/>
    <col min="2047" max="2047" width="57.1796875" style="78" customWidth="1"/>
    <col min="2048" max="2048" width="10.54296875" style="78" customWidth="1"/>
    <col min="2049" max="2049" width="14.1796875" style="78" customWidth="1"/>
    <col min="2050" max="2050" width="10.1796875" style="78" customWidth="1"/>
    <col min="2051" max="2051" width="10.453125" style="78" customWidth="1"/>
    <col min="2052" max="2053" width="14.54296875" style="78" customWidth="1"/>
    <col min="2054" max="2054" width="8" style="78" customWidth="1"/>
    <col min="2055" max="2055" width="29.453125" style="78" customWidth="1"/>
    <col min="2056" max="2056" width="0.1796875" style="78" customWidth="1"/>
    <col min="2057" max="2061" width="0" style="78" hidden="1" customWidth="1"/>
    <col min="2062" max="2301" width="9.1796875" style="78"/>
    <col min="2302" max="2302" width="5.54296875" style="78" customWidth="1"/>
    <col min="2303" max="2303" width="57.1796875" style="78" customWidth="1"/>
    <col min="2304" max="2304" width="10.54296875" style="78" customWidth="1"/>
    <col min="2305" max="2305" width="14.1796875" style="78" customWidth="1"/>
    <col min="2306" max="2306" width="10.1796875" style="78" customWidth="1"/>
    <col min="2307" max="2307" width="10.453125" style="78" customWidth="1"/>
    <col min="2308" max="2309" width="14.54296875" style="78" customWidth="1"/>
    <col min="2310" max="2310" width="8" style="78" customWidth="1"/>
    <col min="2311" max="2311" width="29.453125" style="78" customWidth="1"/>
    <col min="2312" max="2312" width="0.1796875" style="78" customWidth="1"/>
    <col min="2313" max="2317" width="0" style="78" hidden="1" customWidth="1"/>
    <col min="2318" max="2557" width="9.1796875" style="78"/>
    <col min="2558" max="2558" width="5.54296875" style="78" customWidth="1"/>
    <col min="2559" max="2559" width="57.1796875" style="78" customWidth="1"/>
    <col min="2560" max="2560" width="10.54296875" style="78" customWidth="1"/>
    <col min="2561" max="2561" width="14.1796875" style="78" customWidth="1"/>
    <col min="2562" max="2562" width="10.1796875" style="78" customWidth="1"/>
    <col min="2563" max="2563" width="10.453125" style="78" customWidth="1"/>
    <col min="2564" max="2565" width="14.54296875" style="78" customWidth="1"/>
    <col min="2566" max="2566" width="8" style="78" customWidth="1"/>
    <col min="2567" max="2567" width="29.453125" style="78" customWidth="1"/>
    <col min="2568" max="2568" width="0.1796875" style="78" customWidth="1"/>
    <col min="2569" max="2573" width="0" style="78" hidden="1" customWidth="1"/>
    <col min="2574" max="2813" width="9.1796875" style="78"/>
    <col min="2814" max="2814" width="5.54296875" style="78" customWidth="1"/>
    <col min="2815" max="2815" width="57.1796875" style="78" customWidth="1"/>
    <col min="2816" max="2816" width="10.54296875" style="78" customWidth="1"/>
    <col min="2817" max="2817" width="14.1796875" style="78" customWidth="1"/>
    <col min="2818" max="2818" width="10.1796875" style="78" customWidth="1"/>
    <col min="2819" max="2819" width="10.453125" style="78" customWidth="1"/>
    <col min="2820" max="2821" width="14.54296875" style="78" customWidth="1"/>
    <col min="2822" max="2822" width="8" style="78" customWidth="1"/>
    <col min="2823" max="2823" width="29.453125" style="78" customWidth="1"/>
    <col min="2824" max="2824" width="0.1796875" style="78" customWidth="1"/>
    <col min="2825" max="2829" width="0" style="78" hidden="1" customWidth="1"/>
    <col min="2830" max="3069" width="9.1796875" style="78"/>
    <col min="3070" max="3070" width="5.54296875" style="78" customWidth="1"/>
    <col min="3071" max="3071" width="57.1796875" style="78" customWidth="1"/>
    <col min="3072" max="3072" width="10.54296875" style="78" customWidth="1"/>
    <col min="3073" max="3073" width="14.1796875" style="78" customWidth="1"/>
    <col min="3074" max="3074" width="10.1796875" style="78" customWidth="1"/>
    <col min="3075" max="3075" width="10.453125" style="78" customWidth="1"/>
    <col min="3076" max="3077" width="14.54296875" style="78" customWidth="1"/>
    <col min="3078" max="3078" width="8" style="78" customWidth="1"/>
    <col min="3079" max="3079" width="29.453125" style="78" customWidth="1"/>
    <col min="3080" max="3080" width="0.1796875" style="78" customWidth="1"/>
    <col min="3081" max="3085" width="0" style="78" hidden="1" customWidth="1"/>
    <col min="3086" max="3325" width="9.1796875" style="78"/>
    <col min="3326" max="3326" width="5.54296875" style="78" customWidth="1"/>
    <col min="3327" max="3327" width="57.1796875" style="78" customWidth="1"/>
    <col min="3328" max="3328" width="10.54296875" style="78" customWidth="1"/>
    <col min="3329" max="3329" width="14.1796875" style="78" customWidth="1"/>
    <col min="3330" max="3330" width="10.1796875" style="78" customWidth="1"/>
    <col min="3331" max="3331" width="10.453125" style="78" customWidth="1"/>
    <col min="3332" max="3333" width="14.54296875" style="78" customWidth="1"/>
    <col min="3334" max="3334" width="8" style="78" customWidth="1"/>
    <col min="3335" max="3335" width="29.453125" style="78" customWidth="1"/>
    <col min="3336" max="3336" width="0.1796875" style="78" customWidth="1"/>
    <col min="3337" max="3341" width="0" style="78" hidden="1" customWidth="1"/>
    <col min="3342" max="3581" width="9.1796875" style="78"/>
    <col min="3582" max="3582" width="5.54296875" style="78" customWidth="1"/>
    <col min="3583" max="3583" width="57.1796875" style="78" customWidth="1"/>
    <col min="3584" max="3584" width="10.54296875" style="78" customWidth="1"/>
    <col min="3585" max="3585" width="14.1796875" style="78" customWidth="1"/>
    <col min="3586" max="3586" width="10.1796875" style="78" customWidth="1"/>
    <col min="3587" max="3587" width="10.453125" style="78" customWidth="1"/>
    <col min="3588" max="3589" width="14.54296875" style="78" customWidth="1"/>
    <col min="3590" max="3590" width="8" style="78" customWidth="1"/>
    <col min="3591" max="3591" width="29.453125" style="78" customWidth="1"/>
    <col min="3592" max="3592" width="0.1796875" style="78" customWidth="1"/>
    <col min="3593" max="3597" width="0" style="78" hidden="1" customWidth="1"/>
    <col min="3598" max="3837" width="9.1796875" style="78"/>
    <col min="3838" max="3838" width="5.54296875" style="78" customWidth="1"/>
    <col min="3839" max="3839" width="57.1796875" style="78" customWidth="1"/>
    <col min="3840" max="3840" width="10.54296875" style="78" customWidth="1"/>
    <col min="3841" max="3841" width="14.1796875" style="78" customWidth="1"/>
    <col min="3842" max="3842" width="10.1796875" style="78" customWidth="1"/>
    <col min="3843" max="3843" width="10.453125" style="78" customWidth="1"/>
    <col min="3844" max="3845" width="14.54296875" style="78" customWidth="1"/>
    <col min="3846" max="3846" width="8" style="78" customWidth="1"/>
    <col min="3847" max="3847" width="29.453125" style="78" customWidth="1"/>
    <col min="3848" max="3848" width="0.1796875" style="78" customWidth="1"/>
    <col min="3849" max="3853" width="0" style="78" hidden="1" customWidth="1"/>
    <col min="3854" max="4093" width="9.1796875" style="78"/>
    <col min="4094" max="4094" width="5.54296875" style="78" customWidth="1"/>
    <col min="4095" max="4095" width="57.1796875" style="78" customWidth="1"/>
    <col min="4096" max="4096" width="10.54296875" style="78" customWidth="1"/>
    <col min="4097" max="4097" width="14.1796875" style="78" customWidth="1"/>
    <col min="4098" max="4098" width="10.1796875" style="78" customWidth="1"/>
    <col min="4099" max="4099" width="10.453125" style="78" customWidth="1"/>
    <col min="4100" max="4101" width="14.54296875" style="78" customWidth="1"/>
    <col min="4102" max="4102" width="8" style="78" customWidth="1"/>
    <col min="4103" max="4103" width="29.453125" style="78" customWidth="1"/>
    <col min="4104" max="4104" width="0.1796875" style="78" customWidth="1"/>
    <col min="4105" max="4109" width="0" style="78" hidden="1" customWidth="1"/>
    <col min="4110" max="4349" width="9.1796875" style="78"/>
    <col min="4350" max="4350" width="5.54296875" style="78" customWidth="1"/>
    <col min="4351" max="4351" width="57.1796875" style="78" customWidth="1"/>
    <col min="4352" max="4352" width="10.54296875" style="78" customWidth="1"/>
    <col min="4353" max="4353" width="14.1796875" style="78" customWidth="1"/>
    <col min="4354" max="4354" width="10.1796875" style="78" customWidth="1"/>
    <col min="4355" max="4355" width="10.453125" style="78" customWidth="1"/>
    <col min="4356" max="4357" width="14.54296875" style="78" customWidth="1"/>
    <col min="4358" max="4358" width="8" style="78" customWidth="1"/>
    <col min="4359" max="4359" width="29.453125" style="78" customWidth="1"/>
    <col min="4360" max="4360" width="0.1796875" style="78" customWidth="1"/>
    <col min="4361" max="4365" width="0" style="78" hidden="1" customWidth="1"/>
    <col min="4366" max="4605" width="9.1796875" style="78"/>
    <col min="4606" max="4606" width="5.54296875" style="78" customWidth="1"/>
    <col min="4607" max="4607" width="57.1796875" style="78" customWidth="1"/>
    <col min="4608" max="4608" width="10.54296875" style="78" customWidth="1"/>
    <col min="4609" max="4609" width="14.1796875" style="78" customWidth="1"/>
    <col min="4610" max="4610" width="10.1796875" style="78" customWidth="1"/>
    <col min="4611" max="4611" width="10.453125" style="78" customWidth="1"/>
    <col min="4612" max="4613" width="14.54296875" style="78" customWidth="1"/>
    <col min="4614" max="4614" width="8" style="78" customWidth="1"/>
    <col min="4615" max="4615" width="29.453125" style="78" customWidth="1"/>
    <col min="4616" max="4616" width="0.1796875" style="78" customWidth="1"/>
    <col min="4617" max="4621" width="0" style="78" hidden="1" customWidth="1"/>
    <col min="4622" max="4861" width="9.1796875" style="78"/>
    <col min="4862" max="4862" width="5.54296875" style="78" customWidth="1"/>
    <col min="4863" max="4863" width="57.1796875" style="78" customWidth="1"/>
    <col min="4864" max="4864" width="10.54296875" style="78" customWidth="1"/>
    <col min="4865" max="4865" width="14.1796875" style="78" customWidth="1"/>
    <col min="4866" max="4866" width="10.1796875" style="78" customWidth="1"/>
    <col min="4867" max="4867" width="10.453125" style="78" customWidth="1"/>
    <col min="4868" max="4869" width="14.54296875" style="78" customWidth="1"/>
    <col min="4870" max="4870" width="8" style="78" customWidth="1"/>
    <col min="4871" max="4871" width="29.453125" style="78" customWidth="1"/>
    <col min="4872" max="4872" width="0.1796875" style="78" customWidth="1"/>
    <col min="4873" max="4877" width="0" style="78" hidden="1" customWidth="1"/>
    <col min="4878" max="5117" width="9.1796875" style="78"/>
    <col min="5118" max="5118" width="5.54296875" style="78" customWidth="1"/>
    <col min="5119" max="5119" width="57.1796875" style="78" customWidth="1"/>
    <col min="5120" max="5120" width="10.54296875" style="78" customWidth="1"/>
    <col min="5121" max="5121" width="14.1796875" style="78" customWidth="1"/>
    <col min="5122" max="5122" width="10.1796875" style="78" customWidth="1"/>
    <col min="5123" max="5123" width="10.453125" style="78" customWidth="1"/>
    <col min="5124" max="5125" width="14.54296875" style="78" customWidth="1"/>
    <col min="5126" max="5126" width="8" style="78" customWidth="1"/>
    <col min="5127" max="5127" width="29.453125" style="78" customWidth="1"/>
    <col min="5128" max="5128" width="0.1796875" style="78" customWidth="1"/>
    <col min="5129" max="5133" width="0" style="78" hidden="1" customWidth="1"/>
    <col min="5134" max="5373" width="9.1796875" style="78"/>
    <col min="5374" max="5374" width="5.54296875" style="78" customWidth="1"/>
    <col min="5375" max="5375" width="57.1796875" style="78" customWidth="1"/>
    <col min="5376" max="5376" width="10.54296875" style="78" customWidth="1"/>
    <col min="5377" max="5377" width="14.1796875" style="78" customWidth="1"/>
    <col min="5378" max="5378" width="10.1796875" style="78" customWidth="1"/>
    <col min="5379" max="5379" width="10.453125" style="78" customWidth="1"/>
    <col min="5380" max="5381" width="14.54296875" style="78" customWidth="1"/>
    <col min="5382" max="5382" width="8" style="78" customWidth="1"/>
    <col min="5383" max="5383" width="29.453125" style="78" customWidth="1"/>
    <col min="5384" max="5384" width="0.1796875" style="78" customWidth="1"/>
    <col min="5385" max="5389" width="0" style="78" hidden="1" customWidth="1"/>
    <col min="5390" max="5629" width="9.1796875" style="78"/>
    <col min="5630" max="5630" width="5.54296875" style="78" customWidth="1"/>
    <col min="5631" max="5631" width="57.1796875" style="78" customWidth="1"/>
    <col min="5632" max="5632" width="10.54296875" style="78" customWidth="1"/>
    <col min="5633" max="5633" width="14.1796875" style="78" customWidth="1"/>
    <col min="5634" max="5634" width="10.1796875" style="78" customWidth="1"/>
    <col min="5635" max="5635" width="10.453125" style="78" customWidth="1"/>
    <col min="5636" max="5637" width="14.54296875" style="78" customWidth="1"/>
    <col min="5638" max="5638" width="8" style="78" customWidth="1"/>
    <col min="5639" max="5639" width="29.453125" style="78" customWidth="1"/>
    <col min="5640" max="5640" width="0.1796875" style="78" customWidth="1"/>
    <col min="5641" max="5645" width="0" style="78" hidden="1" customWidth="1"/>
    <col min="5646" max="5885" width="9.1796875" style="78"/>
    <col min="5886" max="5886" width="5.54296875" style="78" customWidth="1"/>
    <col min="5887" max="5887" width="57.1796875" style="78" customWidth="1"/>
    <col min="5888" max="5888" width="10.54296875" style="78" customWidth="1"/>
    <col min="5889" max="5889" width="14.1796875" style="78" customWidth="1"/>
    <col min="5890" max="5890" width="10.1796875" style="78" customWidth="1"/>
    <col min="5891" max="5891" width="10.453125" style="78" customWidth="1"/>
    <col min="5892" max="5893" width="14.54296875" style="78" customWidth="1"/>
    <col min="5894" max="5894" width="8" style="78" customWidth="1"/>
    <col min="5895" max="5895" width="29.453125" style="78" customWidth="1"/>
    <col min="5896" max="5896" width="0.1796875" style="78" customWidth="1"/>
    <col min="5897" max="5901" width="0" style="78" hidden="1" customWidth="1"/>
    <col min="5902" max="6141" width="9.1796875" style="78"/>
    <col min="6142" max="6142" width="5.54296875" style="78" customWidth="1"/>
    <col min="6143" max="6143" width="57.1796875" style="78" customWidth="1"/>
    <col min="6144" max="6144" width="10.54296875" style="78" customWidth="1"/>
    <col min="6145" max="6145" width="14.1796875" style="78" customWidth="1"/>
    <col min="6146" max="6146" width="10.1796875" style="78" customWidth="1"/>
    <col min="6147" max="6147" width="10.453125" style="78" customWidth="1"/>
    <col min="6148" max="6149" width="14.54296875" style="78" customWidth="1"/>
    <col min="6150" max="6150" width="8" style="78" customWidth="1"/>
    <col min="6151" max="6151" width="29.453125" style="78" customWidth="1"/>
    <col min="6152" max="6152" width="0.1796875" style="78" customWidth="1"/>
    <col min="6153" max="6157" width="0" style="78" hidden="1" customWidth="1"/>
    <col min="6158" max="6397" width="9.1796875" style="78"/>
    <col min="6398" max="6398" width="5.54296875" style="78" customWidth="1"/>
    <col min="6399" max="6399" width="57.1796875" style="78" customWidth="1"/>
    <col min="6400" max="6400" width="10.54296875" style="78" customWidth="1"/>
    <col min="6401" max="6401" width="14.1796875" style="78" customWidth="1"/>
    <col min="6402" max="6402" width="10.1796875" style="78" customWidth="1"/>
    <col min="6403" max="6403" width="10.453125" style="78" customWidth="1"/>
    <col min="6404" max="6405" width="14.54296875" style="78" customWidth="1"/>
    <col min="6406" max="6406" width="8" style="78" customWidth="1"/>
    <col min="6407" max="6407" width="29.453125" style="78" customWidth="1"/>
    <col min="6408" max="6408" width="0.1796875" style="78" customWidth="1"/>
    <col min="6409" max="6413" width="0" style="78" hidden="1" customWidth="1"/>
    <col min="6414" max="6653" width="9.1796875" style="78"/>
    <col min="6654" max="6654" width="5.54296875" style="78" customWidth="1"/>
    <col min="6655" max="6655" width="57.1796875" style="78" customWidth="1"/>
    <col min="6656" max="6656" width="10.54296875" style="78" customWidth="1"/>
    <col min="6657" max="6657" width="14.1796875" style="78" customWidth="1"/>
    <col min="6658" max="6658" width="10.1796875" style="78" customWidth="1"/>
    <col min="6659" max="6659" width="10.453125" style="78" customWidth="1"/>
    <col min="6660" max="6661" width="14.54296875" style="78" customWidth="1"/>
    <col min="6662" max="6662" width="8" style="78" customWidth="1"/>
    <col min="6663" max="6663" width="29.453125" style="78" customWidth="1"/>
    <col min="6664" max="6664" width="0.1796875" style="78" customWidth="1"/>
    <col min="6665" max="6669" width="0" style="78" hidden="1" customWidth="1"/>
    <col min="6670" max="6909" width="9.1796875" style="78"/>
    <col min="6910" max="6910" width="5.54296875" style="78" customWidth="1"/>
    <col min="6911" max="6911" width="57.1796875" style="78" customWidth="1"/>
    <col min="6912" max="6912" width="10.54296875" style="78" customWidth="1"/>
    <col min="6913" max="6913" width="14.1796875" style="78" customWidth="1"/>
    <col min="6914" max="6914" width="10.1796875" style="78" customWidth="1"/>
    <col min="6915" max="6915" width="10.453125" style="78" customWidth="1"/>
    <col min="6916" max="6917" width="14.54296875" style="78" customWidth="1"/>
    <col min="6918" max="6918" width="8" style="78" customWidth="1"/>
    <col min="6919" max="6919" width="29.453125" style="78" customWidth="1"/>
    <col min="6920" max="6920" width="0.1796875" style="78" customWidth="1"/>
    <col min="6921" max="6925" width="0" style="78" hidden="1" customWidth="1"/>
    <col min="6926" max="7165" width="9.1796875" style="78"/>
    <col min="7166" max="7166" width="5.54296875" style="78" customWidth="1"/>
    <col min="7167" max="7167" width="57.1796875" style="78" customWidth="1"/>
    <col min="7168" max="7168" width="10.54296875" style="78" customWidth="1"/>
    <col min="7169" max="7169" width="14.1796875" style="78" customWidth="1"/>
    <col min="7170" max="7170" width="10.1796875" style="78" customWidth="1"/>
    <col min="7171" max="7171" width="10.453125" style="78" customWidth="1"/>
    <col min="7172" max="7173" width="14.54296875" style="78" customWidth="1"/>
    <col min="7174" max="7174" width="8" style="78" customWidth="1"/>
    <col min="7175" max="7175" width="29.453125" style="78" customWidth="1"/>
    <col min="7176" max="7176" width="0.1796875" style="78" customWidth="1"/>
    <col min="7177" max="7181" width="0" style="78" hidden="1" customWidth="1"/>
    <col min="7182" max="7421" width="9.1796875" style="78"/>
    <col min="7422" max="7422" width="5.54296875" style="78" customWidth="1"/>
    <col min="7423" max="7423" width="57.1796875" style="78" customWidth="1"/>
    <col min="7424" max="7424" width="10.54296875" style="78" customWidth="1"/>
    <col min="7425" max="7425" width="14.1796875" style="78" customWidth="1"/>
    <col min="7426" max="7426" width="10.1796875" style="78" customWidth="1"/>
    <col min="7427" max="7427" width="10.453125" style="78" customWidth="1"/>
    <col min="7428" max="7429" width="14.54296875" style="78" customWidth="1"/>
    <col min="7430" max="7430" width="8" style="78" customWidth="1"/>
    <col min="7431" max="7431" width="29.453125" style="78" customWidth="1"/>
    <col min="7432" max="7432" width="0.1796875" style="78" customWidth="1"/>
    <col min="7433" max="7437" width="0" style="78" hidden="1" customWidth="1"/>
    <col min="7438" max="7677" width="9.1796875" style="78"/>
    <col min="7678" max="7678" width="5.54296875" style="78" customWidth="1"/>
    <col min="7679" max="7679" width="57.1796875" style="78" customWidth="1"/>
    <col min="7680" max="7680" width="10.54296875" style="78" customWidth="1"/>
    <col min="7681" max="7681" width="14.1796875" style="78" customWidth="1"/>
    <col min="7682" max="7682" width="10.1796875" style="78" customWidth="1"/>
    <col min="7683" max="7683" width="10.453125" style="78" customWidth="1"/>
    <col min="7684" max="7685" width="14.54296875" style="78" customWidth="1"/>
    <col min="7686" max="7686" width="8" style="78" customWidth="1"/>
    <col min="7687" max="7687" width="29.453125" style="78" customWidth="1"/>
    <col min="7688" max="7688" width="0.1796875" style="78" customWidth="1"/>
    <col min="7689" max="7693" width="0" style="78" hidden="1" customWidth="1"/>
    <col min="7694" max="7933" width="9.1796875" style="78"/>
    <col min="7934" max="7934" width="5.54296875" style="78" customWidth="1"/>
    <col min="7935" max="7935" width="57.1796875" style="78" customWidth="1"/>
    <col min="7936" max="7936" width="10.54296875" style="78" customWidth="1"/>
    <col min="7937" max="7937" width="14.1796875" style="78" customWidth="1"/>
    <col min="7938" max="7938" width="10.1796875" style="78" customWidth="1"/>
    <col min="7939" max="7939" width="10.453125" style="78" customWidth="1"/>
    <col min="7940" max="7941" width="14.54296875" style="78" customWidth="1"/>
    <col min="7942" max="7942" width="8" style="78" customWidth="1"/>
    <col min="7943" max="7943" width="29.453125" style="78" customWidth="1"/>
    <col min="7944" max="7944" width="0.1796875" style="78" customWidth="1"/>
    <col min="7945" max="7949" width="0" style="78" hidden="1" customWidth="1"/>
    <col min="7950" max="8189" width="9.1796875" style="78"/>
    <col min="8190" max="8190" width="5.54296875" style="78" customWidth="1"/>
    <col min="8191" max="8191" width="57.1796875" style="78" customWidth="1"/>
    <col min="8192" max="8192" width="10.54296875" style="78" customWidth="1"/>
    <col min="8193" max="8193" width="14.1796875" style="78" customWidth="1"/>
    <col min="8194" max="8194" width="10.1796875" style="78" customWidth="1"/>
    <col min="8195" max="8195" width="10.453125" style="78" customWidth="1"/>
    <col min="8196" max="8197" width="14.54296875" style="78" customWidth="1"/>
    <col min="8198" max="8198" width="8" style="78" customWidth="1"/>
    <col min="8199" max="8199" width="29.453125" style="78" customWidth="1"/>
    <col min="8200" max="8200" width="0.1796875" style="78" customWidth="1"/>
    <col min="8201" max="8205" width="0" style="78" hidden="1" customWidth="1"/>
    <col min="8206" max="8445" width="9.1796875" style="78"/>
    <col min="8446" max="8446" width="5.54296875" style="78" customWidth="1"/>
    <col min="8447" max="8447" width="57.1796875" style="78" customWidth="1"/>
    <col min="8448" max="8448" width="10.54296875" style="78" customWidth="1"/>
    <col min="8449" max="8449" width="14.1796875" style="78" customWidth="1"/>
    <col min="8450" max="8450" width="10.1796875" style="78" customWidth="1"/>
    <col min="8451" max="8451" width="10.453125" style="78" customWidth="1"/>
    <col min="8452" max="8453" width="14.54296875" style="78" customWidth="1"/>
    <col min="8454" max="8454" width="8" style="78" customWidth="1"/>
    <col min="8455" max="8455" width="29.453125" style="78" customWidth="1"/>
    <col min="8456" max="8456" width="0.1796875" style="78" customWidth="1"/>
    <col min="8457" max="8461" width="0" style="78" hidden="1" customWidth="1"/>
    <col min="8462" max="8701" width="9.1796875" style="78"/>
    <col min="8702" max="8702" width="5.54296875" style="78" customWidth="1"/>
    <col min="8703" max="8703" width="57.1796875" style="78" customWidth="1"/>
    <col min="8704" max="8704" width="10.54296875" style="78" customWidth="1"/>
    <col min="8705" max="8705" width="14.1796875" style="78" customWidth="1"/>
    <col min="8706" max="8706" width="10.1796875" style="78" customWidth="1"/>
    <col min="8707" max="8707" width="10.453125" style="78" customWidth="1"/>
    <col min="8708" max="8709" width="14.54296875" style="78" customWidth="1"/>
    <col min="8710" max="8710" width="8" style="78" customWidth="1"/>
    <col min="8711" max="8711" width="29.453125" style="78" customWidth="1"/>
    <col min="8712" max="8712" width="0.1796875" style="78" customWidth="1"/>
    <col min="8713" max="8717" width="0" style="78" hidden="1" customWidth="1"/>
    <col min="8718" max="8957" width="9.1796875" style="78"/>
    <col min="8958" max="8958" width="5.54296875" style="78" customWidth="1"/>
    <col min="8959" max="8959" width="57.1796875" style="78" customWidth="1"/>
    <col min="8960" max="8960" width="10.54296875" style="78" customWidth="1"/>
    <col min="8961" max="8961" width="14.1796875" style="78" customWidth="1"/>
    <col min="8962" max="8962" width="10.1796875" style="78" customWidth="1"/>
    <col min="8963" max="8963" width="10.453125" style="78" customWidth="1"/>
    <col min="8964" max="8965" width="14.54296875" style="78" customWidth="1"/>
    <col min="8966" max="8966" width="8" style="78" customWidth="1"/>
    <col min="8967" max="8967" width="29.453125" style="78" customWidth="1"/>
    <col min="8968" max="8968" width="0.1796875" style="78" customWidth="1"/>
    <col min="8969" max="8973" width="0" style="78" hidden="1" customWidth="1"/>
    <col min="8974" max="9213" width="9.1796875" style="78"/>
    <col min="9214" max="9214" width="5.54296875" style="78" customWidth="1"/>
    <col min="9215" max="9215" width="57.1796875" style="78" customWidth="1"/>
    <col min="9216" max="9216" width="10.54296875" style="78" customWidth="1"/>
    <col min="9217" max="9217" width="14.1796875" style="78" customWidth="1"/>
    <col min="9218" max="9218" width="10.1796875" style="78" customWidth="1"/>
    <col min="9219" max="9219" width="10.453125" style="78" customWidth="1"/>
    <col min="9220" max="9221" width="14.54296875" style="78" customWidth="1"/>
    <col min="9222" max="9222" width="8" style="78" customWidth="1"/>
    <col min="9223" max="9223" width="29.453125" style="78" customWidth="1"/>
    <col min="9224" max="9224" width="0.1796875" style="78" customWidth="1"/>
    <col min="9225" max="9229" width="0" style="78" hidden="1" customWidth="1"/>
    <col min="9230" max="9469" width="9.1796875" style="78"/>
    <col min="9470" max="9470" width="5.54296875" style="78" customWidth="1"/>
    <col min="9471" max="9471" width="57.1796875" style="78" customWidth="1"/>
    <col min="9472" max="9472" width="10.54296875" style="78" customWidth="1"/>
    <col min="9473" max="9473" width="14.1796875" style="78" customWidth="1"/>
    <col min="9474" max="9474" width="10.1796875" style="78" customWidth="1"/>
    <col min="9475" max="9475" width="10.453125" style="78" customWidth="1"/>
    <col min="9476" max="9477" width="14.54296875" style="78" customWidth="1"/>
    <col min="9478" max="9478" width="8" style="78" customWidth="1"/>
    <col min="9479" max="9479" width="29.453125" style="78" customWidth="1"/>
    <col min="9480" max="9480" width="0.1796875" style="78" customWidth="1"/>
    <col min="9481" max="9485" width="0" style="78" hidden="1" customWidth="1"/>
    <col min="9486" max="9725" width="9.1796875" style="78"/>
    <col min="9726" max="9726" width="5.54296875" style="78" customWidth="1"/>
    <col min="9727" max="9727" width="57.1796875" style="78" customWidth="1"/>
    <col min="9728" max="9728" width="10.54296875" style="78" customWidth="1"/>
    <col min="9729" max="9729" width="14.1796875" style="78" customWidth="1"/>
    <col min="9730" max="9730" width="10.1796875" style="78" customWidth="1"/>
    <col min="9731" max="9731" width="10.453125" style="78" customWidth="1"/>
    <col min="9732" max="9733" width="14.54296875" style="78" customWidth="1"/>
    <col min="9734" max="9734" width="8" style="78" customWidth="1"/>
    <col min="9735" max="9735" width="29.453125" style="78" customWidth="1"/>
    <col min="9736" max="9736" width="0.1796875" style="78" customWidth="1"/>
    <col min="9737" max="9741" width="0" style="78" hidden="1" customWidth="1"/>
    <col min="9742" max="9981" width="9.1796875" style="78"/>
    <col min="9982" max="9982" width="5.54296875" style="78" customWidth="1"/>
    <col min="9983" max="9983" width="57.1796875" style="78" customWidth="1"/>
    <col min="9984" max="9984" width="10.54296875" style="78" customWidth="1"/>
    <col min="9985" max="9985" width="14.1796875" style="78" customWidth="1"/>
    <col min="9986" max="9986" width="10.1796875" style="78" customWidth="1"/>
    <col min="9987" max="9987" width="10.453125" style="78" customWidth="1"/>
    <col min="9988" max="9989" width="14.54296875" style="78" customWidth="1"/>
    <col min="9990" max="9990" width="8" style="78" customWidth="1"/>
    <col min="9991" max="9991" width="29.453125" style="78" customWidth="1"/>
    <col min="9992" max="9992" width="0.1796875" style="78" customWidth="1"/>
    <col min="9993" max="9997" width="0" style="78" hidden="1" customWidth="1"/>
    <col min="9998" max="10237" width="9.1796875" style="78"/>
    <col min="10238" max="10238" width="5.54296875" style="78" customWidth="1"/>
    <col min="10239" max="10239" width="57.1796875" style="78" customWidth="1"/>
    <col min="10240" max="10240" width="10.54296875" style="78" customWidth="1"/>
    <col min="10241" max="10241" width="14.1796875" style="78" customWidth="1"/>
    <col min="10242" max="10242" width="10.1796875" style="78" customWidth="1"/>
    <col min="10243" max="10243" width="10.453125" style="78" customWidth="1"/>
    <col min="10244" max="10245" width="14.54296875" style="78" customWidth="1"/>
    <col min="10246" max="10246" width="8" style="78" customWidth="1"/>
    <col min="10247" max="10247" width="29.453125" style="78" customWidth="1"/>
    <col min="10248" max="10248" width="0.1796875" style="78" customWidth="1"/>
    <col min="10249" max="10253" width="0" style="78" hidden="1" customWidth="1"/>
    <col min="10254" max="10493" width="9.1796875" style="78"/>
    <col min="10494" max="10494" width="5.54296875" style="78" customWidth="1"/>
    <col min="10495" max="10495" width="57.1796875" style="78" customWidth="1"/>
    <col min="10496" max="10496" width="10.54296875" style="78" customWidth="1"/>
    <col min="10497" max="10497" width="14.1796875" style="78" customWidth="1"/>
    <col min="10498" max="10498" width="10.1796875" style="78" customWidth="1"/>
    <col min="10499" max="10499" width="10.453125" style="78" customWidth="1"/>
    <col min="10500" max="10501" width="14.54296875" style="78" customWidth="1"/>
    <col min="10502" max="10502" width="8" style="78" customWidth="1"/>
    <col min="10503" max="10503" width="29.453125" style="78" customWidth="1"/>
    <col min="10504" max="10504" width="0.1796875" style="78" customWidth="1"/>
    <col min="10505" max="10509" width="0" style="78" hidden="1" customWidth="1"/>
    <col min="10510" max="10749" width="9.1796875" style="78"/>
    <col min="10750" max="10750" width="5.54296875" style="78" customWidth="1"/>
    <col min="10751" max="10751" width="57.1796875" style="78" customWidth="1"/>
    <col min="10752" max="10752" width="10.54296875" style="78" customWidth="1"/>
    <col min="10753" max="10753" width="14.1796875" style="78" customWidth="1"/>
    <col min="10754" max="10754" width="10.1796875" style="78" customWidth="1"/>
    <col min="10755" max="10755" width="10.453125" style="78" customWidth="1"/>
    <col min="10756" max="10757" width="14.54296875" style="78" customWidth="1"/>
    <col min="10758" max="10758" width="8" style="78" customWidth="1"/>
    <col min="10759" max="10759" width="29.453125" style="78" customWidth="1"/>
    <col min="10760" max="10760" width="0.1796875" style="78" customWidth="1"/>
    <col min="10761" max="10765" width="0" style="78" hidden="1" customWidth="1"/>
    <col min="10766" max="11005" width="9.1796875" style="78"/>
    <col min="11006" max="11006" width="5.54296875" style="78" customWidth="1"/>
    <col min="11007" max="11007" width="57.1796875" style="78" customWidth="1"/>
    <col min="11008" max="11008" width="10.54296875" style="78" customWidth="1"/>
    <col min="11009" max="11009" width="14.1796875" style="78" customWidth="1"/>
    <col min="11010" max="11010" width="10.1796875" style="78" customWidth="1"/>
    <col min="11011" max="11011" width="10.453125" style="78" customWidth="1"/>
    <col min="11012" max="11013" width="14.54296875" style="78" customWidth="1"/>
    <col min="11014" max="11014" width="8" style="78" customWidth="1"/>
    <col min="11015" max="11015" width="29.453125" style="78" customWidth="1"/>
    <col min="11016" max="11016" width="0.1796875" style="78" customWidth="1"/>
    <col min="11017" max="11021" width="0" style="78" hidden="1" customWidth="1"/>
    <col min="11022" max="11261" width="9.1796875" style="78"/>
    <col min="11262" max="11262" width="5.54296875" style="78" customWidth="1"/>
    <col min="11263" max="11263" width="57.1796875" style="78" customWidth="1"/>
    <col min="11264" max="11264" width="10.54296875" style="78" customWidth="1"/>
    <col min="11265" max="11265" width="14.1796875" style="78" customWidth="1"/>
    <col min="11266" max="11266" width="10.1796875" style="78" customWidth="1"/>
    <col min="11267" max="11267" width="10.453125" style="78" customWidth="1"/>
    <col min="11268" max="11269" width="14.54296875" style="78" customWidth="1"/>
    <col min="11270" max="11270" width="8" style="78" customWidth="1"/>
    <col min="11271" max="11271" width="29.453125" style="78" customWidth="1"/>
    <col min="11272" max="11272" width="0.1796875" style="78" customWidth="1"/>
    <col min="11273" max="11277" width="0" style="78" hidden="1" customWidth="1"/>
    <col min="11278" max="11517" width="9.1796875" style="78"/>
    <col min="11518" max="11518" width="5.54296875" style="78" customWidth="1"/>
    <col min="11519" max="11519" width="57.1796875" style="78" customWidth="1"/>
    <col min="11520" max="11520" width="10.54296875" style="78" customWidth="1"/>
    <col min="11521" max="11521" width="14.1796875" style="78" customWidth="1"/>
    <col min="11522" max="11522" width="10.1796875" style="78" customWidth="1"/>
    <col min="11523" max="11523" width="10.453125" style="78" customWidth="1"/>
    <col min="11524" max="11525" width="14.54296875" style="78" customWidth="1"/>
    <col min="11526" max="11526" width="8" style="78" customWidth="1"/>
    <col min="11527" max="11527" width="29.453125" style="78" customWidth="1"/>
    <col min="11528" max="11528" width="0.1796875" style="78" customWidth="1"/>
    <col min="11529" max="11533" width="0" style="78" hidden="1" customWidth="1"/>
    <col min="11534" max="11773" width="9.1796875" style="78"/>
    <col min="11774" max="11774" width="5.54296875" style="78" customWidth="1"/>
    <col min="11775" max="11775" width="57.1796875" style="78" customWidth="1"/>
    <col min="11776" max="11776" width="10.54296875" style="78" customWidth="1"/>
    <col min="11777" max="11777" width="14.1796875" style="78" customWidth="1"/>
    <col min="11778" max="11778" width="10.1796875" style="78" customWidth="1"/>
    <col min="11779" max="11779" width="10.453125" style="78" customWidth="1"/>
    <col min="11780" max="11781" width="14.54296875" style="78" customWidth="1"/>
    <col min="11782" max="11782" width="8" style="78" customWidth="1"/>
    <col min="11783" max="11783" width="29.453125" style="78" customWidth="1"/>
    <col min="11784" max="11784" width="0.1796875" style="78" customWidth="1"/>
    <col min="11785" max="11789" width="0" style="78" hidden="1" customWidth="1"/>
    <col min="11790" max="12029" width="9.1796875" style="78"/>
    <col min="12030" max="12030" width="5.54296875" style="78" customWidth="1"/>
    <col min="12031" max="12031" width="57.1796875" style="78" customWidth="1"/>
    <col min="12032" max="12032" width="10.54296875" style="78" customWidth="1"/>
    <col min="12033" max="12033" width="14.1796875" style="78" customWidth="1"/>
    <col min="12034" max="12034" width="10.1796875" style="78" customWidth="1"/>
    <col min="12035" max="12035" width="10.453125" style="78" customWidth="1"/>
    <col min="12036" max="12037" width="14.54296875" style="78" customWidth="1"/>
    <col min="12038" max="12038" width="8" style="78" customWidth="1"/>
    <col min="12039" max="12039" width="29.453125" style="78" customWidth="1"/>
    <col min="12040" max="12040" width="0.1796875" style="78" customWidth="1"/>
    <col min="12041" max="12045" width="0" style="78" hidden="1" customWidth="1"/>
    <col min="12046" max="12285" width="9.1796875" style="78"/>
    <col min="12286" max="12286" width="5.54296875" style="78" customWidth="1"/>
    <col min="12287" max="12287" width="57.1796875" style="78" customWidth="1"/>
    <col min="12288" max="12288" width="10.54296875" style="78" customWidth="1"/>
    <col min="12289" max="12289" width="14.1796875" style="78" customWidth="1"/>
    <col min="12290" max="12290" width="10.1796875" style="78" customWidth="1"/>
    <col min="12291" max="12291" width="10.453125" style="78" customWidth="1"/>
    <col min="12292" max="12293" width="14.54296875" style="78" customWidth="1"/>
    <col min="12294" max="12294" width="8" style="78" customWidth="1"/>
    <col min="12295" max="12295" width="29.453125" style="78" customWidth="1"/>
    <col min="12296" max="12296" width="0.1796875" style="78" customWidth="1"/>
    <col min="12297" max="12301" width="0" style="78" hidden="1" customWidth="1"/>
    <col min="12302" max="12541" width="9.1796875" style="78"/>
    <col min="12542" max="12542" width="5.54296875" style="78" customWidth="1"/>
    <col min="12543" max="12543" width="57.1796875" style="78" customWidth="1"/>
    <col min="12544" max="12544" width="10.54296875" style="78" customWidth="1"/>
    <col min="12545" max="12545" width="14.1796875" style="78" customWidth="1"/>
    <col min="12546" max="12546" width="10.1796875" style="78" customWidth="1"/>
    <col min="12547" max="12547" width="10.453125" style="78" customWidth="1"/>
    <col min="12548" max="12549" width="14.54296875" style="78" customWidth="1"/>
    <col min="12550" max="12550" width="8" style="78" customWidth="1"/>
    <col min="12551" max="12551" width="29.453125" style="78" customWidth="1"/>
    <col min="12552" max="12552" width="0.1796875" style="78" customWidth="1"/>
    <col min="12553" max="12557" width="0" style="78" hidden="1" customWidth="1"/>
    <col min="12558" max="12797" width="9.1796875" style="78"/>
    <col min="12798" max="12798" width="5.54296875" style="78" customWidth="1"/>
    <col min="12799" max="12799" width="57.1796875" style="78" customWidth="1"/>
    <col min="12800" max="12800" width="10.54296875" style="78" customWidth="1"/>
    <col min="12801" max="12801" width="14.1796875" style="78" customWidth="1"/>
    <col min="12802" max="12802" width="10.1796875" style="78" customWidth="1"/>
    <col min="12803" max="12803" width="10.453125" style="78" customWidth="1"/>
    <col min="12804" max="12805" width="14.54296875" style="78" customWidth="1"/>
    <col min="12806" max="12806" width="8" style="78" customWidth="1"/>
    <col min="12807" max="12807" width="29.453125" style="78" customWidth="1"/>
    <col min="12808" max="12808" width="0.1796875" style="78" customWidth="1"/>
    <col min="12809" max="12813" width="0" style="78" hidden="1" customWidth="1"/>
    <col min="12814" max="13053" width="9.1796875" style="78"/>
    <col min="13054" max="13054" width="5.54296875" style="78" customWidth="1"/>
    <col min="13055" max="13055" width="57.1796875" style="78" customWidth="1"/>
    <col min="13056" max="13056" width="10.54296875" style="78" customWidth="1"/>
    <col min="13057" max="13057" width="14.1796875" style="78" customWidth="1"/>
    <col min="13058" max="13058" width="10.1796875" style="78" customWidth="1"/>
    <col min="13059" max="13059" width="10.453125" style="78" customWidth="1"/>
    <col min="13060" max="13061" width="14.54296875" style="78" customWidth="1"/>
    <col min="13062" max="13062" width="8" style="78" customWidth="1"/>
    <col min="13063" max="13063" width="29.453125" style="78" customWidth="1"/>
    <col min="13064" max="13064" width="0.1796875" style="78" customWidth="1"/>
    <col min="13065" max="13069" width="0" style="78" hidden="1" customWidth="1"/>
    <col min="13070" max="13309" width="9.1796875" style="78"/>
    <col min="13310" max="13310" width="5.54296875" style="78" customWidth="1"/>
    <col min="13311" max="13311" width="57.1796875" style="78" customWidth="1"/>
    <col min="13312" max="13312" width="10.54296875" style="78" customWidth="1"/>
    <col min="13313" max="13313" width="14.1796875" style="78" customWidth="1"/>
    <col min="13314" max="13314" width="10.1796875" style="78" customWidth="1"/>
    <col min="13315" max="13315" width="10.453125" style="78" customWidth="1"/>
    <col min="13316" max="13317" width="14.54296875" style="78" customWidth="1"/>
    <col min="13318" max="13318" width="8" style="78" customWidth="1"/>
    <col min="13319" max="13319" width="29.453125" style="78" customWidth="1"/>
    <col min="13320" max="13320" width="0.1796875" style="78" customWidth="1"/>
    <col min="13321" max="13325" width="0" style="78" hidden="1" customWidth="1"/>
    <col min="13326" max="13565" width="9.1796875" style="78"/>
    <col min="13566" max="13566" width="5.54296875" style="78" customWidth="1"/>
    <col min="13567" max="13567" width="57.1796875" style="78" customWidth="1"/>
    <col min="13568" max="13568" width="10.54296875" style="78" customWidth="1"/>
    <col min="13569" max="13569" width="14.1796875" style="78" customWidth="1"/>
    <col min="13570" max="13570" width="10.1796875" style="78" customWidth="1"/>
    <col min="13571" max="13571" width="10.453125" style="78" customWidth="1"/>
    <col min="13572" max="13573" width="14.54296875" style="78" customWidth="1"/>
    <col min="13574" max="13574" width="8" style="78" customWidth="1"/>
    <col min="13575" max="13575" width="29.453125" style="78" customWidth="1"/>
    <col min="13576" max="13576" width="0.1796875" style="78" customWidth="1"/>
    <col min="13577" max="13581" width="0" style="78" hidden="1" customWidth="1"/>
    <col min="13582" max="13821" width="9.1796875" style="78"/>
    <col min="13822" max="13822" width="5.54296875" style="78" customWidth="1"/>
    <col min="13823" max="13823" width="57.1796875" style="78" customWidth="1"/>
    <col min="13824" max="13824" width="10.54296875" style="78" customWidth="1"/>
    <col min="13825" max="13825" width="14.1796875" style="78" customWidth="1"/>
    <col min="13826" max="13826" width="10.1796875" style="78" customWidth="1"/>
    <col min="13827" max="13827" width="10.453125" style="78" customWidth="1"/>
    <col min="13828" max="13829" width="14.54296875" style="78" customWidth="1"/>
    <col min="13830" max="13830" width="8" style="78" customWidth="1"/>
    <col min="13831" max="13831" width="29.453125" style="78" customWidth="1"/>
    <col min="13832" max="13832" width="0.1796875" style="78" customWidth="1"/>
    <col min="13833" max="13837" width="0" style="78" hidden="1" customWidth="1"/>
    <col min="13838" max="14077" width="9.1796875" style="78"/>
    <col min="14078" max="14078" width="5.54296875" style="78" customWidth="1"/>
    <col min="14079" max="14079" width="57.1796875" style="78" customWidth="1"/>
    <col min="14080" max="14080" width="10.54296875" style="78" customWidth="1"/>
    <col min="14081" max="14081" width="14.1796875" style="78" customWidth="1"/>
    <col min="14082" max="14082" width="10.1796875" style="78" customWidth="1"/>
    <col min="14083" max="14083" width="10.453125" style="78" customWidth="1"/>
    <col min="14084" max="14085" width="14.54296875" style="78" customWidth="1"/>
    <col min="14086" max="14086" width="8" style="78" customWidth="1"/>
    <col min="14087" max="14087" width="29.453125" style="78" customWidth="1"/>
    <col min="14088" max="14088" width="0.1796875" style="78" customWidth="1"/>
    <col min="14089" max="14093" width="0" style="78" hidden="1" customWidth="1"/>
    <col min="14094" max="14333" width="9.1796875" style="78"/>
    <col min="14334" max="14334" width="5.54296875" style="78" customWidth="1"/>
    <col min="14335" max="14335" width="57.1796875" style="78" customWidth="1"/>
    <col min="14336" max="14336" width="10.54296875" style="78" customWidth="1"/>
    <col min="14337" max="14337" width="14.1796875" style="78" customWidth="1"/>
    <col min="14338" max="14338" width="10.1796875" style="78" customWidth="1"/>
    <col min="14339" max="14339" width="10.453125" style="78" customWidth="1"/>
    <col min="14340" max="14341" width="14.54296875" style="78" customWidth="1"/>
    <col min="14342" max="14342" width="8" style="78" customWidth="1"/>
    <col min="14343" max="14343" width="29.453125" style="78" customWidth="1"/>
    <col min="14344" max="14344" width="0.1796875" style="78" customWidth="1"/>
    <col min="14345" max="14349" width="0" style="78" hidden="1" customWidth="1"/>
    <col min="14350" max="14589" width="9.1796875" style="78"/>
    <col min="14590" max="14590" width="5.54296875" style="78" customWidth="1"/>
    <col min="14591" max="14591" width="57.1796875" style="78" customWidth="1"/>
    <col min="14592" max="14592" width="10.54296875" style="78" customWidth="1"/>
    <col min="14593" max="14593" width="14.1796875" style="78" customWidth="1"/>
    <col min="14594" max="14594" width="10.1796875" style="78" customWidth="1"/>
    <col min="14595" max="14595" width="10.453125" style="78" customWidth="1"/>
    <col min="14596" max="14597" width="14.54296875" style="78" customWidth="1"/>
    <col min="14598" max="14598" width="8" style="78" customWidth="1"/>
    <col min="14599" max="14599" width="29.453125" style="78" customWidth="1"/>
    <col min="14600" max="14600" width="0.1796875" style="78" customWidth="1"/>
    <col min="14601" max="14605" width="0" style="78" hidden="1" customWidth="1"/>
    <col min="14606" max="14845" width="9.1796875" style="78"/>
    <col min="14846" max="14846" width="5.54296875" style="78" customWidth="1"/>
    <col min="14847" max="14847" width="57.1796875" style="78" customWidth="1"/>
    <col min="14848" max="14848" width="10.54296875" style="78" customWidth="1"/>
    <col min="14849" max="14849" width="14.1796875" style="78" customWidth="1"/>
    <col min="14850" max="14850" width="10.1796875" style="78" customWidth="1"/>
    <col min="14851" max="14851" width="10.453125" style="78" customWidth="1"/>
    <col min="14852" max="14853" width="14.54296875" style="78" customWidth="1"/>
    <col min="14854" max="14854" width="8" style="78" customWidth="1"/>
    <col min="14855" max="14855" width="29.453125" style="78" customWidth="1"/>
    <col min="14856" max="14856" width="0.1796875" style="78" customWidth="1"/>
    <col min="14857" max="14861" width="0" style="78" hidden="1" customWidth="1"/>
    <col min="14862" max="15101" width="9.1796875" style="78"/>
    <col min="15102" max="15102" width="5.54296875" style="78" customWidth="1"/>
    <col min="15103" max="15103" width="57.1796875" style="78" customWidth="1"/>
    <col min="15104" max="15104" width="10.54296875" style="78" customWidth="1"/>
    <col min="15105" max="15105" width="14.1796875" style="78" customWidth="1"/>
    <col min="15106" max="15106" width="10.1796875" style="78" customWidth="1"/>
    <col min="15107" max="15107" width="10.453125" style="78" customWidth="1"/>
    <col min="15108" max="15109" width="14.54296875" style="78" customWidth="1"/>
    <col min="15110" max="15110" width="8" style="78" customWidth="1"/>
    <col min="15111" max="15111" width="29.453125" style="78" customWidth="1"/>
    <col min="15112" max="15112" width="0.1796875" style="78" customWidth="1"/>
    <col min="15113" max="15117" width="0" style="78" hidden="1" customWidth="1"/>
    <col min="15118" max="15357" width="9.1796875" style="78"/>
    <col min="15358" max="15358" width="5.54296875" style="78" customWidth="1"/>
    <col min="15359" max="15359" width="57.1796875" style="78" customWidth="1"/>
    <col min="15360" max="15360" width="10.54296875" style="78" customWidth="1"/>
    <col min="15361" max="15361" width="14.1796875" style="78" customWidth="1"/>
    <col min="15362" max="15362" width="10.1796875" style="78" customWidth="1"/>
    <col min="15363" max="15363" width="10.453125" style="78" customWidth="1"/>
    <col min="15364" max="15365" width="14.54296875" style="78" customWidth="1"/>
    <col min="15366" max="15366" width="8" style="78" customWidth="1"/>
    <col min="15367" max="15367" width="29.453125" style="78" customWidth="1"/>
    <col min="15368" max="15368" width="0.1796875" style="78" customWidth="1"/>
    <col min="15369" max="15373" width="0" style="78" hidden="1" customWidth="1"/>
    <col min="15374" max="15613" width="9.1796875" style="78"/>
    <col min="15614" max="15614" width="5.54296875" style="78" customWidth="1"/>
    <col min="15615" max="15615" width="57.1796875" style="78" customWidth="1"/>
    <col min="15616" max="15616" width="10.54296875" style="78" customWidth="1"/>
    <col min="15617" max="15617" width="14.1796875" style="78" customWidth="1"/>
    <col min="15618" max="15618" width="10.1796875" style="78" customWidth="1"/>
    <col min="15619" max="15619" width="10.453125" style="78" customWidth="1"/>
    <col min="15620" max="15621" width="14.54296875" style="78" customWidth="1"/>
    <col min="15622" max="15622" width="8" style="78" customWidth="1"/>
    <col min="15623" max="15623" width="29.453125" style="78" customWidth="1"/>
    <col min="15624" max="15624" width="0.1796875" style="78" customWidth="1"/>
    <col min="15625" max="15629" width="0" style="78" hidden="1" customWidth="1"/>
    <col min="15630" max="15869" width="9.1796875" style="78"/>
    <col min="15870" max="15870" width="5.54296875" style="78" customWidth="1"/>
    <col min="15871" max="15871" width="57.1796875" style="78" customWidth="1"/>
    <col min="15872" max="15872" width="10.54296875" style="78" customWidth="1"/>
    <col min="15873" max="15873" width="14.1796875" style="78" customWidth="1"/>
    <col min="15874" max="15874" width="10.1796875" style="78" customWidth="1"/>
    <col min="15875" max="15875" width="10.453125" style="78" customWidth="1"/>
    <col min="15876" max="15877" width="14.54296875" style="78" customWidth="1"/>
    <col min="15878" max="15878" width="8" style="78" customWidth="1"/>
    <col min="15879" max="15879" width="29.453125" style="78" customWidth="1"/>
    <col min="15880" max="15880" width="0.1796875" style="78" customWidth="1"/>
    <col min="15881" max="15885" width="0" style="78" hidden="1" customWidth="1"/>
    <col min="15886" max="16125" width="9.1796875" style="78"/>
    <col min="16126" max="16126" width="5.54296875" style="78" customWidth="1"/>
    <col min="16127" max="16127" width="57.1796875" style="78" customWidth="1"/>
    <col min="16128" max="16128" width="10.54296875" style="78" customWidth="1"/>
    <col min="16129" max="16129" width="14.1796875" style="78" customWidth="1"/>
    <col min="16130" max="16130" width="10.1796875" style="78" customWidth="1"/>
    <col min="16131" max="16131" width="10.453125" style="78" customWidth="1"/>
    <col min="16132" max="16133" width="14.54296875" style="78" customWidth="1"/>
    <col min="16134" max="16134" width="8" style="78" customWidth="1"/>
    <col min="16135" max="16135" width="29.453125" style="78" customWidth="1"/>
    <col min="16136" max="16136" width="0.1796875" style="78" customWidth="1"/>
    <col min="16137" max="16141" width="0" style="78" hidden="1" customWidth="1"/>
    <col min="16142" max="16384" width="9.1796875" style="78"/>
  </cols>
  <sheetData>
    <row r="1" spans="1:17" x14ac:dyDescent="0.25">
      <c r="A1" s="76"/>
      <c r="B1" s="489" t="s">
        <v>28</v>
      </c>
      <c r="C1" s="489"/>
      <c r="D1" s="489"/>
      <c r="E1" s="489"/>
      <c r="F1" s="489"/>
      <c r="G1" s="489"/>
      <c r="H1" s="489"/>
      <c r="I1" s="489"/>
      <c r="J1" s="80"/>
      <c r="K1" s="81"/>
    </row>
    <row r="2" spans="1:17" x14ac:dyDescent="0.25">
      <c r="A2" s="76"/>
      <c r="B2" s="489" t="s">
        <v>1</v>
      </c>
      <c r="C2" s="489"/>
      <c r="D2" s="489"/>
      <c r="E2" s="489"/>
      <c r="F2" s="489"/>
      <c r="G2" s="489"/>
      <c r="H2" s="489"/>
      <c r="I2" s="489"/>
      <c r="J2" s="77"/>
    </row>
    <row r="3" spans="1:17" x14ac:dyDescent="0.25">
      <c r="A3" s="76"/>
      <c r="B3" s="489" t="s">
        <v>575</v>
      </c>
      <c r="C3" s="489"/>
      <c r="D3" s="489"/>
      <c r="E3" s="489"/>
      <c r="F3" s="489"/>
      <c r="G3" s="489"/>
      <c r="H3" s="489"/>
      <c r="I3" s="489"/>
      <c r="J3" s="77"/>
    </row>
    <row r="4" spans="1:17" x14ac:dyDescent="0.25">
      <c r="A4" s="490" t="s">
        <v>20</v>
      </c>
      <c r="B4" s="491" t="s">
        <v>4</v>
      </c>
      <c r="C4" s="491" t="s">
        <v>358</v>
      </c>
      <c r="D4" s="491"/>
      <c r="E4" s="491"/>
      <c r="F4" s="491"/>
      <c r="G4" s="491" t="s">
        <v>5</v>
      </c>
      <c r="H4" s="382" t="s">
        <v>196</v>
      </c>
      <c r="I4" s="492" t="s">
        <v>6</v>
      </c>
    </row>
    <row r="5" spans="1:17" ht="34.5" x14ac:dyDescent="0.25">
      <c r="A5" s="490"/>
      <c r="B5" s="491"/>
      <c r="C5" s="382" t="s">
        <v>7</v>
      </c>
      <c r="D5" s="382" t="s">
        <v>8</v>
      </c>
      <c r="E5" s="382" t="s">
        <v>9</v>
      </c>
      <c r="F5" s="382" t="s">
        <v>10</v>
      </c>
      <c r="G5" s="491"/>
      <c r="I5" s="492"/>
    </row>
    <row r="6" spans="1:17" x14ac:dyDescent="0.25">
      <c r="A6" s="381" t="s">
        <v>59</v>
      </c>
      <c r="B6" s="156">
        <v>2</v>
      </c>
      <c r="C6" s="157">
        <v>3</v>
      </c>
      <c r="D6" s="157">
        <v>4</v>
      </c>
      <c r="E6" s="157">
        <v>5</v>
      </c>
      <c r="F6" s="157">
        <v>6</v>
      </c>
      <c r="G6" s="157">
        <v>7</v>
      </c>
      <c r="H6" s="157"/>
      <c r="I6" s="158">
        <v>8</v>
      </c>
    </row>
    <row r="7" spans="1:17" x14ac:dyDescent="0.25">
      <c r="A7" s="109" t="s">
        <v>690</v>
      </c>
      <c r="B7" s="486" t="s">
        <v>691</v>
      </c>
      <c r="C7" s="487"/>
      <c r="D7" s="487"/>
      <c r="E7" s="487"/>
      <c r="F7" s="487"/>
      <c r="G7" s="487"/>
      <c r="H7" s="487"/>
      <c r="I7" s="488"/>
    </row>
    <row r="8" spans="1:17" s="7" customFormat="1" x14ac:dyDescent="0.25">
      <c r="A8" s="380" t="s">
        <v>59</v>
      </c>
      <c r="B8" s="378" t="s">
        <v>221</v>
      </c>
      <c r="C8" s="119"/>
      <c r="D8" s="67"/>
      <c r="E8" s="67"/>
      <c r="F8" s="67"/>
      <c r="G8" s="383" t="s">
        <v>26</v>
      </c>
      <c r="H8" s="384"/>
      <c r="I8" s="384" t="s">
        <v>669</v>
      </c>
      <c r="L8" s="5"/>
      <c r="M8" s="5"/>
      <c r="N8" s="5"/>
      <c r="O8" s="5"/>
      <c r="P8" s="5"/>
      <c r="Q8" s="6"/>
    </row>
    <row r="9" spans="1:17" s="7" customFormat="1" x14ac:dyDescent="0.25">
      <c r="A9" s="380" t="s">
        <v>61</v>
      </c>
      <c r="B9" s="378" t="s">
        <v>229</v>
      </c>
      <c r="C9" s="119"/>
      <c r="D9" s="67"/>
      <c r="E9" s="67"/>
      <c r="F9" s="67"/>
      <c r="G9" s="383" t="s">
        <v>41</v>
      </c>
      <c r="H9" s="384"/>
      <c r="I9" s="384" t="s">
        <v>669</v>
      </c>
      <c r="L9" s="5"/>
      <c r="M9" s="5"/>
      <c r="N9" s="5"/>
      <c r="O9" s="5"/>
      <c r="P9" s="5"/>
      <c r="Q9" s="6"/>
    </row>
    <row r="10" spans="1:17" s="7" customFormat="1" x14ac:dyDescent="0.25">
      <c r="A10" s="380" t="s">
        <v>62</v>
      </c>
      <c r="B10" s="378" t="s">
        <v>230</v>
      </c>
      <c r="C10" s="119"/>
      <c r="D10" s="67"/>
      <c r="E10" s="67"/>
      <c r="F10" s="67"/>
      <c r="G10" s="383" t="s">
        <v>26</v>
      </c>
      <c r="H10" s="384"/>
      <c r="I10" s="384" t="s">
        <v>669</v>
      </c>
      <c r="L10" s="5"/>
      <c r="M10" s="5"/>
      <c r="N10" s="5"/>
      <c r="O10" s="5"/>
      <c r="P10" s="5"/>
      <c r="Q10" s="6"/>
    </row>
    <row r="11" spans="1:17" s="7" customFormat="1" x14ac:dyDescent="0.25">
      <c r="A11" s="380" t="s">
        <v>27</v>
      </c>
      <c r="B11" s="378" t="s">
        <v>219</v>
      </c>
      <c r="C11" s="119"/>
      <c r="D11" s="67"/>
      <c r="E11" s="67"/>
      <c r="F11" s="67"/>
      <c r="G11" s="383" t="s">
        <v>41</v>
      </c>
      <c r="H11" s="384"/>
      <c r="I11" s="384" t="s">
        <v>669</v>
      </c>
      <c r="L11" s="5"/>
      <c r="M11" s="5"/>
      <c r="N11" s="5"/>
      <c r="O11" s="5"/>
      <c r="P11" s="5"/>
      <c r="Q11" s="6"/>
    </row>
    <row r="12" spans="1:17" s="7" customFormat="1" x14ac:dyDescent="0.25">
      <c r="A12" s="380" t="s">
        <v>397</v>
      </c>
      <c r="B12" s="378" t="s">
        <v>231</v>
      </c>
      <c r="C12" s="119"/>
      <c r="D12" s="67"/>
      <c r="E12" s="67"/>
      <c r="F12" s="67"/>
      <c r="G12" s="383" t="s">
        <v>41</v>
      </c>
      <c r="H12" s="384"/>
      <c r="I12" s="384" t="s">
        <v>669</v>
      </c>
      <c r="L12" s="5"/>
      <c r="M12" s="5"/>
      <c r="N12" s="5"/>
      <c r="O12" s="5"/>
      <c r="P12" s="5"/>
      <c r="Q12" s="6"/>
    </row>
    <row r="13" spans="1:17" s="7" customFormat="1" x14ac:dyDescent="0.25">
      <c r="A13" s="380" t="s">
        <v>406</v>
      </c>
      <c r="B13" s="378" t="s">
        <v>220</v>
      </c>
      <c r="C13" s="119"/>
      <c r="D13" s="67"/>
      <c r="E13" s="67"/>
      <c r="F13" s="67"/>
      <c r="G13" s="383" t="s">
        <v>41</v>
      </c>
      <c r="H13" s="384"/>
      <c r="I13" s="384" t="s">
        <v>669</v>
      </c>
      <c r="L13" s="5"/>
      <c r="M13" s="5"/>
      <c r="N13" s="5"/>
      <c r="O13" s="5"/>
      <c r="P13" s="5"/>
      <c r="Q13" s="6"/>
    </row>
    <row r="14" spans="1:17" x14ac:dyDescent="0.25">
      <c r="A14" s="76"/>
      <c r="B14" s="211"/>
      <c r="C14" s="211"/>
      <c r="D14" s="211"/>
      <c r="E14" s="211"/>
      <c r="F14" s="211"/>
      <c r="G14" s="211"/>
      <c r="H14" s="211"/>
      <c r="I14" s="83"/>
      <c r="J14" s="77"/>
    </row>
    <row r="15" spans="1:17" x14ac:dyDescent="0.25">
      <c r="A15" s="109"/>
      <c r="B15" s="486" t="s">
        <v>692</v>
      </c>
      <c r="C15" s="487"/>
      <c r="D15" s="487"/>
      <c r="E15" s="487"/>
      <c r="F15" s="487"/>
      <c r="G15" s="487"/>
      <c r="H15" s="487"/>
      <c r="I15" s="488"/>
    </row>
    <row r="16" spans="1:17" s="402" customFormat="1" x14ac:dyDescent="0.25">
      <c r="A16" s="403"/>
      <c r="B16" s="541"/>
      <c r="C16" s="542"/>
      <c r="D16" s="542"/>
      <c r="E16" s="542"/>
      <c r="F16" s="542"/>
      <c r="G16" s="542"/>
      <c r="H16" s="542"/>
      <c r="I16" s="543"/>
    </row>
    <row r="17" spans="1:17" s="391" customFormat="1" x14ac:dyDescent="0.25">
      <c r="A17" s="180"/>
      <c r="B17" s="386"/>
      <c r="C17" s="387"/>
      <c r="D17" s="388"/>
      <c r="E17" s="388"/>
      <c r="F17" s="388"/>
      <c r="G17" s="389"/>
      <c r="H17" s="390"/>
      <c r="I17" s="390"/>
      <c r="L17" s="392"/>
      <c r="M17" s="392"/>
      <c r="N17" s="392"/>
      <c r="O17" s="392"/>
      <c r="P17" s="392"/>
      <c r="Q17" s="393"/>
    </row>
    <row r="18" spans="1:17" s="391" customFormat="1" x14ac:dyDescent="0.25">
      <c r="A18" s="180"/>
      <c r="B18" s="386"/>
      <c r="C18" s="387"/>
      <c r="D18" s="388"/>
      <c r="E18" s="388"/>
      <c r="F18" s="388"/>
      <c r="G18" s="389"/>
      <c r="H18" s="390"/>
      <c r="I18" s="390"/>
      <c r="L18" s="392"/>
      <c r="M18" s="392"/>
      <c r="N18" s="392"/>
      <c r="O18" s="392"/>
      <c r="P18" s="392"/>
      <c r="Q18" s="393"/>
    </row>
    <row r="19" spans="1:17" s="391" customFormat="1" x14ac:dyDescent="0.25">
      <c r="A19" s="180"/>
      <c r="B19" s="386"/>
      <c r="C19" s="387"/>
      <c r="D19" s="388"/>
      <c r="E19" s="388"/>
      <c r="F19" s="388"/>
      <c r="G19" s="389"/>
      <c r="H19" s="390"/>
      <c r="I19" s="390"/>
      <c r="L19" s="392"/>
      <c r="M19" s="392"/>
      <c r="N19" s="392"/>
      <c r="O19" s="392"/>
      <c r="P19" s="392"/>
      <c r="Q19" s="393"/>
    </row>
    <row r="20" spans="1:17" s="391" customFormat="1" x14ac:dyDescent="0.25">
      <c r="A20" s="180"/>
      <c r="B20" s="386"/>
      <c r="C20" s="387"/>
      <c r="D20" s="388"/>
      <c r="E20" s="388"/>
      <c r="F20" s="388"/>
      <c r="G20" s="389"/>
      <c r="H20" s="390"/>
      <c r="I20" s="390"/>
      <c r="L20" s="392"/>
      <c r="M20" s="392"/>
      <c r="N20" s="392"/>
      <c r="O20" s="392"/>
      <c r="P20" s="392"/>
      <c r="Q20" s="393"/>
    </row>
    <row r="21" spans="1:17" s="391" customFormat="1" x14ac:dyDescent="0.25">
      <c r="A21" s="180"/>
      <c r="B21" s="386"/>
      <c r="C21" s="387"/>
      <c r="D21" s="388"/>
      <c r="E21" s="388"/>
      <c r="F21" s="388"/>
      <c r="G21" s="389"/>
      <c r="H21" s="390"/>
      <c r="I21" s="390"/>
      <c r="L21" s="392"/>
      <c r="M21" s="392"/>
      <c r="N21" s="392"/>
      <c r="O21" s="392"/>
      <c r="P21" s="392"/>
      <c r="Q21" s="393"/>
    </row>
    <row r="22" spans="1:17" s="391" customFormat="1" x14ac:dyDescent="0.25">
      <c r="A22" s="180"/>
      <c r="B22" s="386"/>
      <c r="C22" s="387"/>
      <c r="D22" s="388"/>
      <c r="E22" s="388"/>
      <c r="F22" s="388"/>
      <c r="G22" s="389"/>
      <c r="H22" s="390"/>
      <c r="I22" s="390"/>
      <c r="L22" s="392"/>
      <c r="M22" s="392"/>
      <c r="N22" s="392"/>
      <c r="O22" s="392"/>
      <c r="P22" s="392"/>
      <c r="Q22" s="393"/>
    </row>
    <row r="23" spans="1:17" s="402" customFormat="1" x14ac:dyDescent="0.25">
      <c r="A23" s="394"/>
      <c r="B23" s="395"/>
      <c r="C23" s="396"/>
      <c r="D23" s="397"/>
      <c r="E23" s="396"/>
      <c r="F23" s="398"/>
      <c r="G23" s="399"/>
      <c r="H23" s="399"/>
      <c r="I23" s="400"/>
      <c r="J23" s="401"/>
    </row>
    <row r="24" spans="1:17" s="402" customFormat="1" x14ac:dyDescent="0.25">
      <c r="A24" s="403"/>
      <c r="B24" s="541"/>
      <c r="C24" s="542"/>
      <c r="D24" s="542"/>
      <c r="E24" s="542"/>
      <c r="F24" s="542"/>
      <c r="G24" s="542"/>
      <c r="H24" s="542"/>
      <c r="I24" s="543"/>
    </row>
    <row r="25" spans="1:17" s="391" customFormat="1" x14ac:dyDescent="0.25">
      <c r="A25" s="180"/>
      <c r="B25" s="386"/>
      <c r="C25" s="387"/>
      <c r="D25" s="388"/>
      <c r="E25" s="388"/>
      <c r="F25" s="388"/>
      <c r="G25" s="389"/>
      <c r="H25" s="390"/>
      <c r="I25" s="390"/>
      <c r="L25" s="392"/>
      <c r="M25" s="392"/>
      <c r="N25" s="392"/>
      <c r="O25" s="392"/>
      <c r="P25" s="392"/>
      <c r="Q25" s="393"/>
    </row>
    <row r="26" spans="1:17" s="391" customFormat="1" x14ac:dyDescent="0.25">
      <c r="A26" s="180"/>
      <c r="B26" s="386"/>
      <c r="C26" s="387"/>
      <c r="D26" s="388"/>
      <c r="E26" s="388"/>
      <c r="F26" s="388"/>
      <c r="G26" s="389"/>
      <c r="H26" s="390"/>
      <c r="I26" s="390"/>
      <c r="L26" s="392"/>
      <c r="M26" s="392"/>
      <c r="N26" s="392"/>
      <c r="O26" s="392"/>
      <c r="P26" s="392"/>
      <c r="Q26" s="393"/>
    </row>
    <row r="27" spans="1:17" s="391" customFormat="1" x14ac:dyDescent="0.25">
      <c r="A27" s="180"/>
      <c r="B27" s="386"/>
      <c r="C27" s="387"/>
      <c r="D27" s="388"/>
      <c r="E27" s="388"/>
      <c r="F27" s="388"/>
      <c r="G27" s="389"/>
      <c r="H27" s="390"/>
      <c r="I27" s="390"/>
      <c r="L27" s="392"/>
      <c r="M27" s="392"/>
      <c r="N27" s="392"/>
      <c r="O27" s="392"/>
      <c r="P27" s="392"/>
      <c r="Q27" s="393"/>
    </row>
    <row r="28" spans="1:17" s="391" customFormat="1" x14ac:dyDescent="0.25">
      <c r="A28" s="180"/>
      <c r="B28" s="386"/>
      <c r="C28" s="387"/>
      <c r="D28" s="388"/>
      <c r="E28" s="388"/>
      <c r="F28" s="388"/>
      <c r="G28" s="389"/>
      <c r="H28" s="390"/>
      <c r="I28" s="390"/>
      <c r="L28" s="392"/>
      <c r="M28" s="392"/>
      <c r="N28" s="392"/>
      <c r="O28" s="392"/>
      <c r="P28" s="392"/>
      <c r="Q28" s="393"/>
    </row>
    <row r="29" spans="1:17" s="391" customFormat="1" x14ac:dyDescent="0.25">
      <c r="A29" s="180"/>
      <c r="B29" s="386"/>
      <c r="C29" s="387"/>
      <c r="D29" s="388"/>
      <c r="E29" s="388"/>
      <c r="F29" s="388"/>
      <c r="G29" s="389"/>
      <c r="H29" s="390"/>
      <c r="I29" s="390"/>
      <c r="L29" s="392"/>
      <c r="M29" s="392"/>
      <c r="N29" s="392"/>
      <c r="O29" s="392"/>
      <c r="P29" s="392"/>
      <c r="Q29" s="393"/>
    </row>
    <row r="30" spans="1:17" s="391" customFormat="1" x14ac:dyDescent="0.25">
      <c r="A30" s="180"/>
      <c r="B30" s="386"/>
      <c r="C30" s="387"/>
      <c r="D30" s="388"/>
      <c r="E30" s="388"/>
      <c r="F30" s="388"/>
      <c r="G30" s="389"/>
      <c r="H30" s="390"/>
      <c r="I30" s="390"/>
      <c r="L30" s="392"/>
      <c r="M30" s="392"/>
      <c r="N30" s="392"/>
      <c r="O30" s="392"/>
      <c r="P30" s="392"/>
      <c r="Q30" s="393"/>
    </row>
    <row r="31" spans="1:17" s="402" customFormat="1" x14ac:dyDescent="0.25">
      <c r="A31" s="394"/>
      <c r="B31" s="396"/>
      <c r="C31" s="396"/>
      <c r="D31" s="397"/>
      <c r="E31" s="396"/>
      <c r="F31" s="182"/>
      <c r="G31" s="399"/>
      <c r="H31" s="399"/>
      <c r="I31" s="400"/>
      <c r="J31" s="401"/>
    </row>
    <row r="32" spans="1:17" s="402" customFormat="1" x14ac:dyDescent="0.25">
      <c r="A32" s="403"/>
      <c r="B32" s="541"/>
      <c r="C32" s="542"/>
      <c r="D32" s="542"/>
      <c r="E32" s="542"/>
      <c r="F32" s="542"/>
      <c r="G32" s="542"/>
      <c r="H32" s="542"/>
      <c r="I32" s="543"/>
    </row>
    <row r="33" spans="1:17" s="391" customFormat="1" x14ac:dyDescent="0.25">
      <c r="A33" s="180"/>
      <c r="B33" s="386"/>
      <c r="C33" s="387"/>
      <c r="D33" s="388"/>
      <c r="E33" s="388"/>
      <c r="F33" s="388"/>
      <c r="G33" s="389"/>
      <c r="H33" s="390"/>
      <c r="I33" s="390"/>
      <c r="L33" s="392"/>
      <c r="M33" s="392"/>
      <c r="N33" s="392"/>
      <c r="O33" s="392"/>
      <c r="P33" s="392"/>
      <c r="Q33" s="393"/>
    </row>
    <row r="34" spans="1:17" s="391" customFormat="1" x14ac:dyDescent="0.25">
      <c r="A34" s="180"/>
      <c r="B34" s="386"/>
      <c r="C34" s="387"/>
      <c r="D34" s="388"/>
      <c r="E34" s="388"/>
      <c r="F34" s="388"/>
      <c r="G34" s="389"/>
      <c r="H34" s="390"/>
      <c r="I34" s="390"/>
      <c r="L34" s="392"/>
      <c r="M34" s="392"/>
      <c r="N34" s="392"/>
      <c r="O34" s="392"/>
      <c r="P34" s="392"/>
      <c r="Q34" s="393"/>
    </row>
    <row r="35" spans="1:17" s="391" customFormat="1" x14ac:dyDescent="0.25">
      <c r="A35" s="180"/>
      <c r="B35" s="386"/>
      <c r="C35" s="387"/>
      <c r="D35" s="388"/>
      <c r="E35" s="388"/>
      <c r="F35" s="388"/>
      <c r="G35" s="389"/>
      <c r="H35" s="390"/>
      <c r="I35" s="390"/>
      <c r="L35" s="392"/>
      <c r="M35" s="392"/>
      <c r="N35" s="392"/>
      <c r="O35" s="392"/>
      <c r="P35" s="392"/>
      <c r="Q35" s="393"/>
    </row>
    <row r="36" spans="1:17" s="391" customFormat="1" x14ac:dyDescent="0.25">
      <c r="A36" s="180"/>
      <c r="B36" s="386"/>
      <c r="C36" s="387"/>
      <c r="D36" s="388"/>
      <c r="E36" s="388"/>
      <c r="F36" s="388"/>
      <c r="G36" s="389"/>
      <c r="H36" s="390"/>
      <c r="I36" s="390"/>
      <c r="L36" s="392"/>
      <c r="M36" s="392"/>
      <c r="N36" s="392"/>
      <c r="O36" s="392"/>
      <c r="P36" s="392"/>
      <c r="Q36" s="393"/>
    </row>
    <row r="37" spans="1:17" s="391" customFormat="1" x14ac:dyDescent="0.25">
      <c r="A37" s="180"/>
      <c r="B37" s="386"/>
      <c r="C37" s="387"/>
      <c r="D37" s="388"/>
      <c r="E37" s="388"/>
      <c r="F37" s="388"/>
      <c r="G37" s="389"/>
      <c r="H37" s="390"/>
      <c r="I37" s="390"/>
      <c r="L37" s="392"/>
      <c r="M37" s="392"/>
      <c r="N37" s="392"/>
      <c r="O37" s="392"/>
      <c r="P37" s="392"/>
      <c r="Q37" s="393"/>
    </row>
    <row r="38" spans="1:17" s="391" customFormat="1" x14ac:dyDescent="0.25">
      <c r="A38" s="180"/>
      <c r="B38" s="386"/>
      <c r="C38" s="387"/>
      <c r="D38" s="388"/>
      <c r="E38" s="388"/>
      <c r="F38" s="388"/>
      <c r="G38" s="389"/>
      <c r="H38" s="390"/>
      <c r="I38" s="390"/>
      <c r="L38" s="392"/>
      <c r="M38" s="392"/>
      <c r="N38" s="392"/>
      <c r="O38" s="392"/>
      <c r="P38" s="392"/>
      <c r="Q38" s="393"/>
    </row>
    <row r="39" spans="1:17" s="402" customFormat="1" x14ac:dyDescent="0.25">
      <c r="A39" s="394"/>
      <c r="B39" s="395"/>
      <c r="C39" s="396"/>
      <c r="D39" s="397"/>
      <c r="E39" s="396"/>
      <c r="F39" s="398"/>
      <c r="G39" s="399"/>
      <c r="H39" s="399"/>
      <c r="I39" s="400"/>
      <c r="J39" s="401"/>
    </row>
    <row r="40" spans="1:17" x14ac:dyDescent="0.25">
      <c r="A40" s="76"/>
      <c r="B40" s="211"/>
      <c r="C40" s="211"/>
      <c r="D40" s="317"/>
      <c r="E40" s="211"/>
      <c r="F40" s="70"/>
      <c r="G40" s="103"/>
      <c r="H40" s="103"/>
      <c r="J40" s="77"/>
    </row>
    <row r="41" spans="1:17" x14ac:dyDescent="0.25">
      <c r="A41" s="76"/>
      <c r="B41" s="65"/>
      <c r="C41" s="211"/>
      <c r="D41" s="317"/>
      <c r="E41" s="211"/>
      <c r="F41" s="70"/>
      <c r="G41" s="103"/>
      <c r="H41" s="103"/>
      <c r="J41" s="77"/>
    </row>
    <row r="42" spans="1:17" x14ac:dyDescent="0.25">
      <c r="A42" s="76"/>
      <c r="B42" s="211"/>
      <c r="C42" s="211"/>
      <c r="D42" s="317"/>
      <c r="E42" s="211"/>
      <c r="F42" s="70"/>
      <c r="G42" s="103"/>
      <c r="H42" s="103"/>
      <c r="J42" s="77"/>
    </row>
    <row r="43" spans="1:17" x14ac:dyDescent="0.25">
      <c r="A43" s="76"/>
      <c r="B43" s="65"/>
      <c r="C43" s="211"/>
      <c r="D43" s="317"/>
      <c r="E43" s="211"/>
      <c r="F43" s="70"/>
      <c r="G43" s="103"/>
      <c r="H43" s="103"/>
      <c r="J43" s="77"/>
    </row>
    <row r="44" spans="1:17" x14ac:dyDescent="0.25">
      <c r="A44" s="76"/>
      <c r="B44" s="211"/>
      <c r="C44" s="211"/>
      <c r="D44" s="317"/>
      <c r="E44" s="211"/>
      <c r="F44" s="70"/>
      <c r="G44" s="103"/>
      <c r="H44" s="103"/>
      <c r="J44" s="77"/>
    </row>
    <row r="45" spans="1:17" x14ac:dyDescent="0.25">
      <c r="A45" s="76"/>
      <c r="B45" s="65"/>
      <c r="C45" s="211"/>
      <c r="D45" s="317"/>
      <c r="E45" s="211"/>
      <c r="F45" s="70"/>
      <c r="G45" s="103"/>
      <c r="H45" s="103"/>
      <c r="J45" s="77"/>
    </row>
    <row r="46" spans="1:17" x14ac:dyDescent="0.25">
      <c r="A46" s="76"/>
      <c r="B46" s="211"/>
      <c r="C46" s="211"/>
      <c r="D46" s="317"/>
      <c r="E46" s="211"/>
      <c r="F46" s="70"/>
      <c r="G46" s="103"/>
      <c r="H46" s="103"/>
      <c r="J46" s="77"/>
    </row>
    <row r="47" spans="1:17" x14ac:dyDescent="0.25">
      <c r="A47" s="76"/>
      <c r="B47" s="65"/>
      <c r="C47" s="211"/>
      <c r="D47" s="317"/>
      <c r="E47" s="211"/>
      <c r="F47" s="70"/>
      <c r="G47" s="103"/>
      <c r="H47" s="103"/>
      <c r="J47" s="77"/>
    </row>
    <row r="48" spans="1:17" x14ac:dyDescent="0.25">
      <c r="A48" s="76"/>
      <c r="B48" s="211"/>
      <c r="C48" s="211"/>
      <c r="D48" s="317"/>
      <c r="E48" s="211"/>
      <c r="F48" s="70"/>
      <c r="G48" s="103"/>
      <c r="H48" s="103"/>
      <c r="J48" s="77"/>
    </row>
    <row r="49" spans="1:10" x14ac:dyDescent="0.25">
      <c r="A49" s="76"/>
      <c r="B49" s="65"/>
      <c r="C49" s="211"/>
      <c r="D49" s="317"/>
      <c r="E49" s="211"/>
      <c r="F49" s="70"/>
      <c r="G49" s="103"/>
      <c r="H49" s="103"/>
      <c r="J49" s="77"/>
    </row>
    <row r="50" spans="1:10" x14ac:dyDescent="0.25">
      <c r="A50" s="76"/>
      <c r="B50" s="211"/>
      <c r="C50" s="211"/>
      <c r="D50" s="317"/>
      <c r="E50" s="211"/>
      <c r="F50" s="70"/>
      <c r="G50" s="103"/>
      <c r="H50" s="103"/>
      <c r="J50" s="77"/>
    </row>
    <row r="51" spans="1:10" x14ac:dyDescent="0.25">
      <c r="A51" s="76"/>
      <c r="B51" s="65"/>
      <c r="C51" s="211"/>
      <c r="D51" s="317"/>
      <c r="E51" s="211"/>
      <c r="F51" s="70"/>
      <c r="G51" s="103"/>
      <c r="H51" s="103"/>
      <c r="J51" s="77"/>
    </row>
    <row r="52" spans="1:10" x14ac:dyDescent="0.25">
      <c r="A52" s="76"/>
      <c r="B52" s="211"/>
      <c r="C52" s="211"/>
      <c r="D52" s="317"/>
      <c r="E52" s="211"/>
      <c r="F52" s="70"/>
      <c r="G52" s="103"/>
      <c r="H52" s="103"/>
      <c r="J52" s="77"/>
    </row>
    <row r="53" spans="1:10" x14ac:dyDescent="0.25">
      <c r="A53" s="76"/>
      <c r="B53" s="65"/>
      <c r="C53" s="211"/>
      <c r="D53" s="317"/>
      <c r="E53" s="211"/>
      <c r="F53" s="70"/>
      <c r="G53" s="103"/>
      <c r="H53" s="103"/>
      <c r="J53" s="77"/>
    </row>
    <row r="54" spans="1:10" x14ac:dyDescent="0.25">
      <c r="A54" s="76"/>
      <c r="B54" s="211"/>
      <c r="C54" s="211"/>
      <c r="D54" s="317"/>
      <c r="E54" s="211"/>
      <c r="F54" s="70"/>
      <c r="G54" s="103"/>
      <c r="H54" s="103"/>
      <c r="J54" s="77"/>
    </row>
    <row r="55" spans="1:10" x14ac:dyDescent="0.25">
      <c r="A55" s="76"/>
      <c r="B55" s="65"/>
      <c r="C55" s="211"/>
      <c r="D55" s="317"/>
      <c r="E55" s="211"/>
      <c r="F55" s="70"/>
      <c r="G55" s="103"/>
      <c r="H55" s="103"/>
      <c r="J55" s="77"/>
    </row>
    <row r="56" spans="1:10" x14ac:dyDescent="0.25">
      <c r="A56" s="76"/>
      <c r="B56" s="211"/>
      <c r="C56" s="211"/>
      <c r="D56" s="317"/>
      <c r="E56" s="211"/>
      <c r="F56" s="70"/>
      <c r="G56" s="103"/>
      <c r="H56" s="103"/>
      <c r="J56" s="77"/>
    </row>
    <row r="57" spans="1:10" x14ac:dyDescent="0.25">
      <c r="A57" s="76"/>
      <c r="B57" s="65"/>
      <c r="C57" s="211"/>
      <c r="D57" s="317"/>
      <c r="E57" s="211"/>
      <c r="F57" s="70"/>
      <c r="G57" s="103"/>
      <c r="H57" s="103"/>
      <c r="J57" s="77"/>
    </row>
    <row r="58" spans="1:10" x14ac:dyDescent="0.25">
      <c r="A58" s="76"/>
      <c r="B58" s="211"/>
      <c r="C58" s="211"/>
      <c r="D58" s="317"/>
      <c r="E58" s="211"/>
      <c r="F58" s="70"/>
      <c r="G58" s="103"/>
      <c r="H58" s="103"/>
      <c r="J58" s="77"/>
    </row>
    <row r="59" spans="1:10" x14ac:dyDescent="0.25">
      <c r="A59" s="76"/>
      <c r="B59" s="65"/>
      <c r="C59" s="211"/>
      <c r="D59" s="317"/>
      <c r="E59" s="211"/>
      <c r="F59" s="70"/>
      <c r="G59" s="103"/>
      <c r="H59" s="103"/>
      <c r="J59" s="77"/>
    </row>
    <row r="60" spans="1:10" x14ac:dyDescent="0.25">
      <c r="B60" s="211"/>
      <c r="C60" s="211"/>
      <c r="D60" s="317"/>
      <c r="E60" s="211"/>
      <c r="F60" s="70"/>
      <c r="G60" s="103"/>
      <c r="H60" s="103"/>
      <c r="J60" s="77"/>
    </row>
    <row r="61" spans="1:10" x14ac:dyDescent="0.25">
      <c r="B61" s="65"/>
      <c r="C61" s="211"/>
      <c r="D61" s="317"/>
      <c r="E61" s="211"/>
      <c r="F61" s="70"/>
      <c r="G61" s="103"/>
      <c r="H61" s="103"/>
      <c r="J61" s="77"/>
    </row>
    <row r="62" spans="1:10" x14ac:dyDescent="0.25">
      <c r="B62" s="211"/>
      <c r="C62" s="211"/>
      <c r="D62" s="317"/>
      <c r="E62" s="211"/>
      <c r="F62" s="70"/>
      <c r="G62" s="103"/>
      <c r="H62" s="103"/>
      <c r="J62" s="77"/>
    </row>
    <row r="63" spans="1:10" x14ac:dyDescent="0.25">
      <c r="B63" s="65"/>
      <c r="C63" s="211"/>
      <c r="D63" s="317"/>
      <c r="E63" s="211"/>
      <c r="F63" s="70"/>
      <c r="G63" s="103"/>
      <c r="H63" s="103"/>
      <c r="J63" s="77"/>
    </row>
    <row r="64" spans="1:10" x14ac:dyDescent="0.25">
      <c r="B64" s="211"/>
      <c r="C64" s="211"/>
      <c r="D64" s="317"/>
      <c r="E64" s="211"/>
      <c r="F64" s="70"/>
      <c r="G64" s="103"/>
      <c r="H64" s="103"/>
      <c r="J64" s="77"/>
    </row>
    <row r="65" spans="2:10" x14ac:dyDescent="0.25">
      <c r="B65" s="65"/>
      <c r="C65" s="211"/>
      <c r="D65" s="317"/>
      <c r="E65" s="211"/>
      <c r="F65" s="280"/>
      <c r="G65" s="103"/>
      <c r="H65" s="103"/>
      <c r="J65" s="77"/>
    </row>
    <row r="66" spans="2:10" x14ac:dyDescent="0.25">
      <c r="B66" s="211"/>
      <c r="C66" s="211"/>
      <c r="D66" s="317"/>
      <c r="E66" s="211"/>
      <c r="F66" s="70"/>
      <c r="G66" s="103"/>
      <c r="H66" s="103"/>
      <c r="J66" s="77"/>
    </row>
    <row r="67" spans="2:10" x14ac:dyDescent="0.25">
      <c r="B67" s="65"/>
      <c r="C67" s="211"/>
      <c r="D67" s="317"/>
      <c r="E67" s="211"/>
      <c r="F67" s="70"/>
      <c r="G67" s="103"/>
      <c r="H67" s="103"/>
      <c r="J67" s="77"/>
    </row>
    <row r="68" spans="2:10" x14ac:dyDescent="0.25">
      <c r="B68" s="211"/>
      <c r="C68" s="211"/>
      <c r="D68" s="317"/>
      <c r="E68" s="211"/>
      <c r="F68" s="70"/>
      <c r="G68" s="103"/>
      <c r="H68" s="103"/>
      <c r="J68" s="77"/>
    </row>
    <row r="69" spans="2:10" x14ac:dyDescent="0.25">
      <c r="B69" s="65"/>
      <c r="C69" s="211"/>
      <c r="D69" s="317"/>
      <c r="E69" s="211"/>
      <c r="F69" s="70"/>
      <c r="G69" s="103"/>
      <c r="H69" s="103"/>
      <c r="J69" s="77"/>
    </row>
    <row r="70" spans="2:10" x14ac:dyDescent="0.25">
      <c r="B70" s="211"/>
      <c r="C70" s="211"/>
      <c r="D70" s="317"/>
      <c r="E70" s="211"/>
      <c r="F70" s="70"/>
      <c r="G70" s="103"/>
      <c r="H70" s="103"/>
      <c r="J70" s="77"/>
    </row>
    <row r="71" spans="2:10" x14ac:dyDescent="0.25">
      <c r="B71" s="65"/>
      <c r="C71" s="211"/>
      <c r="D71" s="317"/>
      <c r="E71" s="211"/>
      <c r="F71" s="280"/>
      <c r="G71" s="103"/>
      <c r="H71" s="103"/>
      <c r="J71" s="77"/>
    </row>
    <row r="72" spans="2:10" x14ac:dyDescent="0.25">
      <c r="B72" s="211"/>
      <c r="C72" s="211"/>
      <c r="D72" s="317"/>
      <c r="E72" s="211"/>
      <c r="F72" s="70"/>
      <c r="G72" s="103"/>
      <c r="H72" s="103"/>
      <c r="J72" s="77"/>
    </row>
    <row r="73" spans="2:10" x14ac:dyDescent="0.25">
      <c r="B73" s="65"/>
      <c r="C73" s="211"/>
      <c r="D73" s="317"/>
      <c r="E73" s="211"/>
      <c r="F73" s="70"/>
      <c r="G73" s="103"/>
      <c r="H73" s="103"/>
      <c r="J73" s="77"/>
    </row>
    <row r="74" spans="2:10" x14ac:dyDescent="0.25">
      <c r="B74" s="211"/>
      <c r="C74" s="211"/>
      <c r="D74" s="317"/>
      <c r="E74" s="211"/>
      <c r="F74" s="70"/>
      <c r="G74" s="103"/>
      <c r="H74" s="103"/>
      <c r="J74" s="77"/>
    </row>
    <row r="75" spans="2:10" x14ac:dyDescent="0.25">
      <c r="B75" s="65"/>
      <c r="C75" s="211"/>
      <c r="D75" s="317"/>
      <c r="E75" s="211"/>
      <c r="F75" s="70"/>
      <c r="G75" s="103"/>
      <c r="H75" s="103"/>
      <c r="J75" s="77"/>
    </row>
    <row r="76" spans="2:10" x14ac:dyDescent="0.25">
      <c r="B76" s="211"/>
      <c r="C76" s="211"/>
      <c r="D76" s="317"/>
      <c r="E76" s="211"/>
      <c r="F76" s="70"/>
      <c r="G76" s="103"/>
      <c r="H76" s="103"/>
      <c r="J76" s="77"/>
    </row>
    <row r="77" spans="2:10" x14ac:dyDescent="0.25">
      <c r="B77" s="65"/>
      <c r="C77" s="211"/>
      <c r="D77" s="317"/>
      <c r="E77" s="211"/>
      <c r="F77" s="70"/>
      <c r="G77" s="103"/>
      <c r="H77" s="103"/>
      <c r="J77" s="77"/>
    </row>
    <row r="78" spans="2:10" x14ac:dyDescent="0.25">
      <c r="B78" s="211"/>
      <c r="C78" s="211"/>
      <c r="D78" s="317"/>
      <c r="E78" s="211"/>
      <c r="F78" s="70"/>
      <c r="G78" s="103"/>
      <c r="H78" s="103"/>
      <c r="J78" s="77"/>
    </row>
    <row r="79" spans="2:10" x14ac:dyDescent="0.25">
      <c r="B79" s="65"/>
      <c r="C79" s="211"/>
      <c r="D79" s="317"/>
      <c r="E79" s="211"/>
      <c r="F79" s="70"/>
      <c r="G79" s="103"/>
      <c r="H79" s="103"/>
      <c r="J79" s="77"/>
    </row>
    <row r="80" spans="2:10" x14ac:dyDescent="0.25">
      <c r="B80" s="211"/>
      <c r="C80" s="211"/>
      <c r="D80" s="317"/>
      <c r="E80" s="211"/>
      <c r="F80" s="70"/>
      <c r="G80" s="103"/>
      <c r="H80" s="103"/>
      <c r="J80" s="77"/>
    </row>
    <row r="81" spans="1:10" x14ac:dyDescent="0.25">
      <c r="B81" s="65"/>
      <c r="C81" s="211"/>
      <c r="D81" s="317"/>
      <c r="E81" s="211"/>
      <c r="F81" s="280"/>
      <c r="G81" s="218"/>
      <c r="H81" s="103"/>
      <c r="J81" s="77"/>
    </row>
    <row r="82" spans="1:10" x14ac:dyDescent="0.25">
      <c r="B82" s="211"/>
      <c r="C82" s="211"/>
      <c r="D82" s="317"/>
      <c r="E82" s="211"/>
      <c r="F82" s="70"/>
      <c r="G82" s="103"/>
      <c r="H82" s="103"/>
      <c r="J82" s="77"/>
    </row>
    <row r="83" spans="1:10" x14ac:dyDescent="0.25">
      <c r="B83" s="65"/>
      <c r="C83" s="211"/>
      <c r="D83" s="317"/>
      <c r="E83" s="211"/>
      <c r="F83" s="70"/>
      <c r="G83" s="218"/>
      <c r="H83" s="103"/>
      <c r="J83" s="77"/>
    </row>
    <row r="84" spans="1:10" x14ac:dyDescent="0.25">
      <c r="B84" s="211"/>
      <c r="C84" s="211"/>
      <c r="D84" s="317"/>
      <c r="E84" s="211"/>
      <c r="F84" s="70"/>
      <c r="G84" s="103"/>
      <c r="H84" s="103"/>
      <c r="J84" s="77"/>
    </row>
    <row r="85" spans="1:10" x14ac:dyDescent="0.25">
      <c r="B85" s="65"/>
      <c r="C85" s="211"/>
      <c r="D85" s="317"/>
      <c r="E85" s="211"/>
      <c r="F85" s="70"/>
      <c r="G85" s="218"/>
      <c r="H85" s="103"/>
      <c r="J85" s="77"/>
    </row>
    <row r="86" spans="1:10" x14ac:dyDescent="0.25">
      <c r="B86" s="211"/>
      <c r="C86" s="211"/>
      <c r="D86" s="317"/>
      <c r="E86" s="211"/>
      <c r="F86" s="70"/>
      <c r="G86" s="218"/>
      <c r="H86" s="103"/>
      <c r="J86" s="77"/>
    </row>
    <row r="87" spans="1:10" x14ac:dyDescent="0.25">
      <c r="B87" s="65"/>
      <c r="C87" s="211"/>
      <c r="D87" s="317"/>
      <c r="E87" s="211"/>
      <c r="F87" s="280"/>
      <c r="G87" s="218"/>
      <c r="H87" s="103"/>
      <c r="J87" s="77"/>
    </row>
    <row r="88" spans="1:10" x14ac:dyDescent="0.25">
      <c r="B88" s="211"/>
      <c r="C88" s="211"/>
      <c r="D88" s="317"/>
      <c r="E88" s="211"/>
      <c r="F88" s="280"/>
      <c r="G88" s="218"/>
      <c r="H88" s="103"/>
      <c r="J88" s="77"/>
    </row>
    <row r="89" spans="1:10" x14ac:dyDescent="0.25">
      <c r="B89" s="65"/>
      <c r="C89" s="211"/>
      <c r="D89" s="317"/>
      <c r="E89" s="211"/>
      <c r="F89" s="280"/>
      <c r="G89" s="218"/>
      <c r="H89" s="103"/>
      <c r="J89" s="77"/>
    </row>
    <row r="90" spans="1:10" x14ac:dyDescent="0.25">
      <c r="B90" s="211"/>
      <c r="C90" s="211"/>
      <c r="D90" s="317"/>
      <c r="E90" s="211"/>
      <c r="F90" s="70"/>
      <c r="G90" s="218"/>
      <c r="H90" s="103"/>
      <c r="J90" s="77"/>
    </row>
    <row r="91" spans="1:10" x14ac:dyDescent="0.25">
      <c r="B91" s="65"/>
      <c r="C91" s="211"/>
      <c r="D91" s="317"/>
      <c r="E91" s="211"/>
      <c r="F91" s="70"/>
      <c r="G91" s="218"/>
      <c r="H91" s="103"/>
      <c r="J91" s="77"/>
    </row>
    <row r="92" spans="1:10" x14ac:dyDescent="0.25">
      <c r="B92" s="211"/>
      <c r="C92" s="211"/>
      <c r="D92" s="317"/>
      <c r="E92" s="211"/>
      <c r="F92" s="70"/>
      <c r="G92" s="218"/>
      <c r="H92" s="103"/>
      <c r="J92" s="77"/>
    </row>
    <row r="93" spans="1:10" ht="12" thickBot="1" x14ac:dyDescent="0.3">
      <c r="A93" s="318"/>
      <c r="B93" s="226"/>
      <c r="C93" s="219"/>
      <c r="D93" s="319"/>
      <c r="E93" s="219"/>
      <c r="F93" s="106"/>
      <c r="G93" s="107"/>
      <c r="H93" s="107"/>
      <c r="I93" s="320"/>
      <c r="J93" s="77"/>
    </row>
    <row r="94" spans="1:10" ht="12" thickBot="1" x14ac:dyDescent="0.3">
      <c r="A94" s="324"/>
      <c r="B94" s="325" t="s">
        <v>87</v>
      </c>
      <c r="C94" s="326"/>
      <c r="D94" s="327">
        <f>SUM(D17:D93)</f>
        <v>0</v>
      </c>
      <c r="E94" s="328"/>
      <c r="F94" s="327"/>
      <c r="G94" s="328"/>
      <c r="H94" s="328"/>
      <c r="I94" s="329"/>
      <c r="J94" s="77"/>
    </row>
    <row r="95" spans="1:10" x14ac:dyDescent="0.25">
      <c r="A95" s="321"/>
      <c r="B95" s="322"/>
      <c r="C95" s="323"/>
      <c r="D95" s="323"/>
      <c r="E95" s="323"/>
      <c r="F95" s="323"/>
      <c r="G95" s="323"/>
      <c r="H95" s="323"/>
      <c r="I95" s="323"/>
    </row>
  </sheetData>
  <mergeCells count="13">
    <mergeCell ref="B7:I7"/>
    <mergeCell ref="B16:I16"/>
    <mergeCell ref="B24:I24"/>
    <mergeCell ref="B32:I32"/>
    <mergeCell ref="B15:I15"/>
    <mergeCell ref="B1:I1"/>
    <mergeCell ref="B2:I2"/>
    <mergeCell ref="B3:I3"/>
    <mergeCell ref="A4:A5"/>
    <mergeCell ref="B4:B5"/>
    <mergeCell ref="C4:F4"/>
    <mergeCell ref="G4:G5"/>
    <mergeCell ref="I4:I5"/>
  </mergeCells>
  <pageMargins left="0.7" right="0.7" top="0.75" bottom="0.75" header="0.3" footer="0.3"/>
  <pageSetup paperSize="9" scale="8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tabSelected="1" workbookViewId="0">
      <selection sqref="A1:I15"/>
    </sheetView>
  </sheetViews>
  <sheetFormatPr defaultColWidth="9.1796875" defaultRowHeight="11.5" x14ac:dyDescent="0.25"/>
  <cols>
    <col min="1" max="1" width="3.7265625" style="381" customWidth="1"/>
    <col min="2" max="2" width="57.1796875" style="78" customWidth="1"/>
    <col min="3" max="3" width="10.54296875" style="382" customWidth="1"/>
    <col min="4" max="4" width="14.1796875" style="382" customWidth="1"/>
    <col min="5" max="5" width="10.1796875" style="382" customWidth="1"/>
    <col min="6" max="6" width="10.453125" style="382" customWidth="1"/>
    <col min="7" max="7" width="14.54296875" style="382" customWidth="1"/>
    <col min="8" max="8" width="14.54296875" style="382" hidden="1" customWidth="1"/>
    <col min="9" max="9" width="20.26953125" style="382" customWidth="1"/>
    <col min="10" max="10" width="0.1796875" style="78" hidden="1" customWidth="1"/>
    <col min="11" max="15" width="9.1796875" style="78" hidden="1" customWidth="1"/>
    <col min="16" max="253" width="9.1796875" style="78"/>
    <col min="254" max="254" width="5.54296875" style="78" customWidth="1"/>
    <col min="255" max="255" width="57.1796875" style="78" customWidth="1"/>
    <col min="256" max="256" width="10.54296875" style="78" customWidth="1"/>
    <col min="257" max="257" width="14.1796875" style="78" customWidth="1"/>
    <col min="258" max="258" width="10.1796875" style="78" customWidth="1"/>
    <col min="259" max="259" width="10.453125" style="78" customWidth="1"/>
    <col min="260" max="261" width="14.54296875" style="78" customWidth="1"/>
    <col min="262" max="262" width="8" style="78" customWidth="1"/>
    <col min="263" max="263" width="29.453125" style="78" customWidth="1"/>
    <col min="264" max="264" width="0.1796875" style="78" customWidth="1"/>
    <col min="265" max="269" width="0" style="78" hidden="1" customWidth="1"/>
    <col min="270" max="509" width="9.1796875" style="78"/>
    <col min="510" max="510" width="5.54296875" style="78" customWidth="1"/>
    <col min="511" max="511" width="57.1796875" style="78" customWidth="1"/>
    <col min="512" max="512" width="10.54296875" style="78" customWidth="1"/>
    <col min="513" max="513" width="14.1796875" style="78" customWidth="1"/>
    <col min="514" max="514" width="10.1796875" style="78" customWidth="1"/>
    <col min="515" max="515" width="10.453125" style="78" customWidth="1"/>
    <col min="516" max="517" width="14.54296875" style="78" customWidth="1"/>
    <col min="518" max="518" width="8" style="78" customWidth="1"/>
    <col min="519" max="519" width="29.453125" style="78" customWidth="1"/>
    <col min="520" max="520" width="0.1796875" style="78" customWidth="1"/>
    <col min="521" max="525" width="0" style="78" hidden="1" customWidth="1"/>
    <col min="526" max="765" width="9.1796875" style="78"/>
    <col min="766" max="766" width="5.54296875" style="78" customWidth="1"/>
    <col min="767" max="767" width="57.1796875" style="78" customWidth="1"/>
    <col min="768" max="768" width="10.54296875" style="78" customWidth="1"/>
    <col min="769" max="769" width="14.1796875" style="78" customWidth="1"/>
    <col min="770" max="770" width="10.1796875" style="78" customWidth="1"/>
    <col min="771" max="771" width="10.453125" style="78" customWidth="1"/>
    <col min="772" max="773" width="14.54296875" style="78" customWidth="1"/>
    <col min="774" max="774" width="8" style="78" customWidth="1"/>
    <col min="775" max="775" width="29.453125" style="78" customWidth="1"/>
    <col min="776" max="776" width="0.1796875" style="78" customWidth="1"/>
    <col min="777" max="781" width="0" style="78" hidden="1" customWidth="1"/>
    <col min="782" max="1021" width="9.1796875" style="78"/>
    <col min="1022" max="1022" width="5.54296875" style="78" customWidth="1"/>
    <col min="1023" max="1023" width="57.1796875" style="78" customWidth="1"/>
    <col min="1024" max="1024" width="10.54296875" style="78" customWidth="1"/>
    <col min="1025" max="1025" width="14.1796875" style="78" customWidth="1"/>
    <col min="1026" max="1026" width="10.1796875" style="78" customWidth="1"/>
    <col min="1027" max="1027" width="10.453125" style="78" customWidth="1"/>
    <col min="1028" max="1029" width="14.54296875" style="78" customWidth="1"/>
    <col min="1030" max="1030" width="8" style="78" customWidth="1"/>
    <col min="1031" max="1031" width="29.453125" style="78" customWidth="1"/>
    <col min="1032" max="1032" width="0.1796875" style="78" customWidth="1"/>
    <col min="1033" max="1037" width="0" style="78" hidden="1" customWidth="1"/>
    <col min="1038" max="1277" width="9.1796875" style="78"/>
    <col min="1278" max="1278" width="5.54296875" style="78" customWidth="1"/>
    <col min="1279" max="1279" width="57.1796875" style="78" customWidth="1"/>
    <col min="1280" max="1280" width="10.54296875" style="78" customWidth="1"/>
    <col min="1281" max="1281" width="14.1796875" style="78" customWidth="1"/>
    <col min="1282" max="1282" width="10.1796875" style="78" customWidth="1"/>
    <col min="1283" max="1283" width="10.453125" style="78" customWidth="1"/>
    <col min="1284" max="1285" width="14.54296875" style="78" customWidth="1"/>
    <col min="1286" max="1286" width="8" style="78" customWidth="1"/>
    <col min="1287" max="1287" width="29.453125" style="78" customWidth="1"/>
    <col min="1288" max="1288" width="0.1796875" style="78" customWidth="1"/>
    <col min="1289" max="1293" width="0" style="78" hidden="1" customWidth="1"/>
    <col min="1294" max="1533" width="9.1796875" style="78"/>
    <col min="1534" max="1534" width="5.54296875" style="78" customWidth="1"/>
    <col min="1535" max="1535" width="57.1796875" style="78" customWidth="1"/>
    <col min="1536" max="1536" width="10.54296875" style="78" customWidth="1"/>
    <col min="1537" max="1537" width="14.1796875" style="78" customWidth="1"/>
    <col min="1538" max="1538" width="10.1796875" style="78" customWidth="1"/>
    <col min="1539" max="1539" width="10.453125" style="78" customWidth="1"/>
    <col min="1540" max="1541" width="14.54296875" style="78" customWidth="1"/>
    <col min="1542" max="1542" width="8" style="78" customWidth="1"/>
    <col min="1543" max="1543" width="29.453125" style="78" customWidth="1"/>
    <col min="1544" max="1544" width="0.1796875" style="78" customWidth="1"/>
    <col min="1545" max="1549" width="0" style="78" hidden="1" customWidth="1"/>
    <col min="1550" max="1789" width="9.1796875" style="78"/>
    <col min="1790" max="1790" width="5.54296875" style="78" customWidth="1"/>
    <col min="1791" max="1791" width="57.1796875" style="78" customWidth="1"/>
    <col min="1792" max="1792" width="10.54296875" style="78" customWidth="1"/>
    <col min="1793" max="1793" width="14.1796875" style="78" customWidth="1"/>
    <col min="1794" max="1794" width="10.1796875" style="78" customWidth="1"/>
    <col min="1795" max="1795" width="10.453125" style="78" customWidth="1"/>
    <col min="1796" max="1797" width="14.54296875" style="78" customWidth="1"/>
    <col min="1798" max="1798" width="8" style="78" customWidth="1"/>
    <col min="1799" max="1799" width="29.453125" style="78" customWidth="1"/>
    <col min="1800" max="1800" width="0.1796875" style="78" customWidth="1"/>
    <col min="1801" max="1805" width="0" style="78" hidden="1" customWidth="1"/>
    <col min="1806" max="2045" width="9.1796875" style="78"/>
    <col min="2046" max="2046" width="5.54296875" style="78" customWidth="1"/>
    <col min="2047" max="2047" width="57.1796875" style="78" customWidth="1"/>
    <col min="2048" max="2048" width="10.54296875" style="78" customWidth="1"/>
    <col min="2049" max="2049" width="14.1796875" style="78" customWidth="1"/>
    <col min="2050" max="2050" width="10.1796875" style="78" customWidth="1"/>
    <col min="2051" max="2051" width="10.453125" style="78" customWidth="1"/>
    <col min="2052" max="2053" width="14.54296875" style="78" customWidth="1"/>
    <col min="2054" max="2054" width="8" style="78" customWidth="1"/>
    <col min="2055" max="2055" width="29.453125" style="78" customWidth="1"/>
    <col min="2056" max="2056" width="0.1796875" style="78" customWidth="1"/>
    <col min="2057" max="2061" width="0" style="78" hidden="1" customWidth="1"/>
    <col min="2062" max="2301" width="9.1796875" style="78"/>
    <col min="2302" max="2302" width="5.54296875" style="78" customWidth="1"/>
    <col min="2303" max="2303" width="57.1796875" style="78" customWidth="1"/>
    <col min="2304" max="2304" width="10.54296875" style="78" customWidth="1"/>
    <col min="2305" max="2305" width="14.1796875" style="78" customWidth="1"/>
    <col min="2306" max="2306" width="10.1796875" style="78" customWidth="1"/>
    <col min="2307" max="2307" width="10.453125" style="78" customWidth="1"/>
    <col min="2308" max="2309" width="14.54296875" style="78" customWidth="1"/>
    <col min="2310" max="2310" width="8" style="78" customWidth="1"/>
    <col min="2311" max="2311" width="29.453125" style="78" customWidth="1"/>
    <col min="2312" max="2312" width="0.1796875" style="78" customWidth="1"/>
    <col min="2313" max="2317" width="0" style="78" hidden="1" customWidth="1"/>
    <col min="2318" max="2557" width="9.1796875" style="78"/>
    <col min="2558" max="2558" width="5.54296875" style="78" customWidth="1"/>
    <col min="2559" max="2559" width="57.1796875" style="78" customWidth="1"/>
    <col min="2560" max="2560" width="10.54296875" style="78" customWidth="1"/>
    <col min="2561" max="2561" width="14.1796875" style="78" customWidth="1"/>
    <col min="2562" max="2562" width="10.1796875" style="78" customWidth="1"/>
    <col min="2563" max="2563" width="10.453125" style="78" customWidth="1"/>
    <col min="2564" max="2565" width="14.54296875" style="78" customWidth="1"/>
    <col min="2566" max="2566" width="8" style="78" customWidth="1"/>
    <col min="2567" max="2567" width="29.453125" style="78" customWidth="1"/>
    <col min="2568" max="2568" width="0.1796875" style="78" customWidth="1"/>
    <col min="2569" max="2573" width="0" style="78" hidden="1" customWidth="1"/>
    <col min="2574" max="2813" width="9.1796875" style="78"/>
    <col min="2814" max="2814" width="5.54296875" style="78" customWidth="1"/>
    <col min="2815" max="2815" width="57.1796875" style="78" customWidth="1"/>
    <col min="2816" max="2816" width="10.54296875" style="78" customWidth="1"/>
    <col min="2817" max="2817" width="14.1796875" style="78" customWidth="1"/>
    <col min="2818" max="2818" width="10.1796875" style="78" customWidth="1"/>
    <col min="2819" max="2819" width="10.453125" style="78" customWidth="1"/>
    <col min="2820" max="2821" width="14.54296875" style="78" customWidth="1"/>
    <col min="2822" max="2822" width="8" style="78" customWidth="1"/>
    <col min="2823" max="2823" width="29.453125" style="78" customWidth="1"/>
    <col min="2824" max="2824" width="0.1796875" style="78" customWidth="1"/>
    <col min="2825" max="2829" width="0" style="78" hidden="1" customWidth="1"/>
    <col min="2830" max="3069" width="9.1796875" style="78"/>
    <col min="3070" max="3070" width="5.54296875" style="78" customWidth="1"/>
    <col min="3071" max="3071" width="57.1796875" style="78" customWidth="1"/>
    <col min="3072" max="3072" width="10.54296875" style="78" customWidth="1"/>
    <col min="3073" max="3073" width="14.1796875" style="78" customWidth="1"/>
    <col min="3074" max="3074" width="10.1796875" style="78" customWidth="1"/>
    <col min="3075" max="3075" width="10.453125" style="78" customWidth="1"/>
    <col min="3076" max="3077" width="14.54296875" style="78" customWidth="1"/>
    <col min="3078" max="3078" width="8" style="78" customWidth="1"/>
    <col min="3079" max="3079" width="29.453125" style="78" customWidth="1"/>
    <col min="3080" max="3080" width="0.1796875" style="78" customWidth="1"/>
    <col min="3081" max="3085" width="0" style="78" hidden="1" customWidth="1"/>
    <col min="3086" max="3325" width="9.1796875" style="78"/>
    <col min="3326" max="3326" width="5.54296875" style="78" customWidth="1"/>
    <col min="3327" max="3327" width="57.1796875" style="78" customWidth="1"/>
    <col min="3328" max="3328" width="10.54296875" style="78" customWidth="1"/>
    <col min="3329" max="3329" width="14.1796875" style="78" customWidth="1"/>
    <col min="3330" max="3330" width="10.1796875" style="78" customWidth="1"/>
    <col min="3331" max="3331" width="10.453125" style="78" customWidth="1"/>
    <col min="3332" max="3333" width="14.54296875" style="78" customWidth="1"/>
    <col min="3334" max="3334" width="8" style="78" customWidth="1"/>
    <col min="3335" max="3335" width="29.453125" style="78" customWidth="1"/>
    <col min="3336" max="3336" width="0.1796875" style="78" customWidth="1"/>
    <col min="3337" max="3341" width="0" style="78" hidden="1" customWidth="1"/>
    <col min="3342" max="3581" width="9.1796875" style="78"/>
    <col min="3582" max="3582" width="5.54296875" style="78" customWidth="1"/>
    <col min="3583" max="3583" width="57.1796875" style="78" customWidth="1"/>
    <col min="3584" max="3584" width="10.54296875" style="78" customWidth="1"/>
    <col min="3585" max="3585" width="14.1796875" style="78" customWidth="1"/>
    <col min="3586" max="3586" width="10.1796875" style="78" customWidth="1"/>
    <col min="3587" max="3587" width="10.453125" style="78" customWidth="1"/>
    <col min="3588" max="3589" width="14.54296875" style="78" customWidth="1"/>
    <col min="3590" max="3590" width="8" style="78" customWidth="1"/>
    <col min="3591" max="3591" width="29.453125" style="78" customWidth="1"/>
    <col min="3592" max="3592" width="0.1796875" style="78" customWidth="1"/>
    <col min="3593" max="3597" width="0" style="78" hidden="1" customWidth="1"/>
    <col min="3598" max="3837" width="9.1796875" style="78"/>
    <col min="3838" max="3838" width="5.54296875" style="78" customWidth="1"/>
    <col min="3839" max="3839" width="57.1796875" style="78" customWidth="1"/>
    <col min="3840" max="3840" width="10.54296875" style="78" customWidth="1"/>
    <col min="3841" max="3841" width="14.1796875" style="78" customWidth="1"/>
    <col min="3842" max="3842" width="10.1796875" style="78" customWidth="1"/>
    <col min="3843" max="3843" width="10.453125" style="78" customWidth="1"/>
    <col min="3844" max="3845" width="14.54296875" style="78" customWidth="1"/>
    <col min="3846" max="3846" width="8" style="78" customWidth="1"/>
    <col min="3847" max="3847" width="29.453125" style="78" customWidth="1"/>
    <col min="3848" max="3848" width="0.1796875" style="78" customWidth="1"/>
    <col min="3849" max="3853" width="0" style="78" hidden="1" customWidth="1"/>
    <col min="3854" max="4093" width="9.1796875" style="78"/>
    <col min="4094" max="4094" width="5.54296875" style="78" customWidth="1"/>
    <col min="4095" max="4095" width="57.1796875" style="78" customWidth="1"/>
    <col min="4096" max="4096" width="10.54296875" style="78" customWidth="1"/>
    <col min="4097" max="4097" width="14.1796875" style="78" customWidth="1"/>
    <col min="4098" max="4098" width="10.1796875" style="78" customWidth="1"/>
    <col min="4099" max="4099" width="10.453125" style="78" customWidth="1"/>
    <col min="4100" max="4101" width="14.54296875" style="78" customWidth="1"/>
    <col min="4102" max="4102" width="8" style="78" customWidth="1"/>
    <col min="4103" max="4103" width="29.453125" style="78" customWidth="1"/>
    <col min="4104" max="4104" width="0.1796875" style="78" customWidth="1"/>
    <col min="4105" max="4109" width="0" style="78" hidden="1" customWidth="1"/>
    <col min="4110" max="4349" width="9.1796875" style="78"/>
    <col min="4350" max="4350" width="5.54296875" style="78" customWidth="1"/>
    <col min="4351" max="4351" width="57.1796875" style="78" customWidth="1"/>
    <col min="4352" max="4352" width="10.54296875" style="78" customWidth="1"/>
    <col min="4353" max="4353" width="14.1796875" style="78" customWidth="1"/>
    <col min="4354" max="4354" width="10.1796875" style="78" customWidth="1"/>
    <col min="4355" max="4355" width="10.453125" style="78" customWidth="1"/>
    <col min="4356" max="4357" width="14.54296875" style="78" customWidth="1"/>
    <col min="4358" max="4358" width="8" style="78" customWidth="1"/>
    <col min="4359" max="4359" width="29.453125" style="78" customWidth="1"/>
    <col min="4360" max="4360" width="0.1796875" style="78" customWidth="1"/>
    <col min="4361" max="4365" width="0" style="78" hidden="1" customWidth="1"/>
    <col min="4366" max="4605" width="9.1796875" style="78"/>
    <col min="4606" max="4606" width="5.54296875" style="78" customWidth="1"/>
    <col min="4607" max="4607" width="57.1796875" style="78" customWidth="1"/>
    <col min="4608" max="4608" width="10.54296875" style="78" customWidth="1"/>
    <col min="4609" max="4609" width="14.1796875" style="78" customWidth="1"/>
    <col min="4610" max="4610" width="10.1796875" style="78" customWidth="1"/>
    <col min="4611" max="4611" width="10.453125" style="78" customWidth="1"/>
    <col min="4612" max="4613" width="14.54296875" style="78" customWidth="1"/>
    <col min="4614" max="4614" width="8" style="78" customWidth="1"/>
    <col min="4615" max="4615" width="29.453125" style="78" customWidth="1"/>
    <col min="4616" max="4616" width="0.1796875" style="78" customWidth="1"/>
    <col min="4617" max="4621" width="0" style="78" hidden="1" customWidth="1"/>
    <col min="4622" max="4861" width="9.1796875" style="78"/>
    <col min="4862" max="4862" width="5.54296875" style="78" customWidth="1"/>
    <col min="4863" max="4863" width="57.1796875" style="78" customWidth="1"/>
    <col min="4864" max="4864" width="10.54296875" style="78" customWidth="1"/>
    <col min="4865" max="4865" width="14.1796875" style="78" customWidth="1"/>
    <col min="4866" max="4866" width="10.1796875" style="78" customWidth="1"/>
    <col min="4867" max="4867" width="10.453125" style="78" customWidth="1"/>
    <col min="4868" max="4869" width="14.54296875" style="78" customWidth="1"/>
    <col min="4870" max="4870" width="8" style="78" customWidth="1"/>
    <col min="4871" max="4871" width="29.453125" style="78" customWidth="1"/>
    <col min="4872" max="4872" width="0.1796875" style="78" customWidth="1"/>
    <col min="4873" max="4877" width="0" style="78" hidden="1" customWidth="1"/>
    <col min="4878" max="5117" width="9.1796875" style="78"/>
    <col min="5118" max="5118" width="5.54296875" style="78" customWidth="1"/>
    <col min="5119" max="5119" width="57.1796875" style="78" customWidth="1"/>
    <col min="5120" max="5120" width="10.54296875" style="78" customWidth="1"/>
    <col min="5121" max="5121" width="14.1796875" style="78" customWidth="1"/>
    <col min="5122" max="5122" width="10.1796875" style="78" customWidth="1"/>
    <col min="5123" max="5123" width="10.453125" style="78" customWidth="1"/>
    <col min="5124" max="5125" width="14.54296875" style="78" customWidth="1"/>
    <col min="5126" max="5126" width="8" style="78" customWidth="1"/>
    <col min="5127" max="5127" width="29.453125" style="78" customWidth="1"/>
    <col min="5128" max="5128" width="0.1796875" style="78" customWidth="1"/>
    <col min="5129" max="5133" width="0" style="78" hidden="1" customWidth="1"/>
    <col min="5134" max="5373" width="9.1796875" style="78"/>
    <col min="5374" max="5374" width="5.54296875" style="78" customWidth="1"/>
    <col min="5375" max="5375" width="57.1796875" style="78" customWidth="1"/>
    <col min="5376" max="5376" width="10.54296875" style="78" customWidth="1"/>
    <col min="5377" max="5377" width="14.1796875" style="78" customWidth="1"/>
    <col min="5378" max="5378" width="10.1796875" style="78" customWidth="1"/>
    <col min="5379" max="5379" width="10.453125" style="78" customWidth="1"/>
    <col min="5380" max="5381" width="14.54296875" style="78" customWidth="1"/>
    <col min="5382" max="5382" width="8" style="78" customWidth="1"/>
    <col min="5383" max="5383" width="29.453125" style="78" customWidth="1"/>
    <col min="5384" max="5384" width="0.1796875" style="78" customWidth="1"/>
    <col min="5385" max="5389" width="0" style="78" hidden="1" customWidth="1"/>
    <col min="5390" max="5629" width="9.1796875" style="78"/>
    <col min="5630" max="5630" width="5.54296875" style="78" customWidth="1"/>
    <col min="5631" max="5631" width="57.1796875" style="78" customWidth="1"/>
    <col min="5632" max="5632" width="10.54296875" style="78" customWidth="1"/>
    <col min="5633" max="5633" width="14.1796875" style="78" customWidth="1"/>
    <col min="5634" max="5634" width="10.1796875" style="78" customWidth="1"/>
    <col min="5635" max="5635" width="10.453125" style="78" customWidth="1"/>
    <col min="5636" max="5637" width="14.54296875" style="78" customWidth="1"/>
    <col min="5638" max="5638" width="8" style="78" customWidth="1"/>
    <col min="5639" max="5639" width="29.453125" style="78" customWidth="1"/>
    <col min="5640" max="5640" width="0.1796875" style="78" customWidth="1"/>
    <col min="5641" max="5645" width="0" style="78" hidden="1" customWidth="1"/>
    <col min="5646" max="5885" width="9.1796875" style="78"/>
    <col min="5886" max="5886" width="5.54296875" style="78" customWidth="1"/>
    <col min="5887" max="5887" width="57.1796875" style="78" customWidth="1"/>
    <col min="5888" max="5888" width="10.54296875" style="78" customWidth="1"/>
    <col min="5889" max="5889" width="14.1796875" style="78" customWidth="1"/>
    <col min="5890" max="5890" width="10.1796875" style="78" customWidth="1"/>
    <col min="5891" max="5891" width="10.453125" style="78" customWidth="1"/>
    <col min="5892" max="5893" width="14.54296875" style="78" customWidth="1"/>
    <col min="5894" max="5894" width="8" style="78" customWidth="1"/>
    <col min="5895" max="5895" width="29.453125" style="78" customWidth="1"/>
    <col min="5896" max="5896" width="0.1796875" style="78" customWidth="1"/>
    <col min="5897" max="5901" width="0" style="78" hidden="1" customWidth="1"/>
    <col min="5902" max="6141" width="9.1796875" style="78"/>
    <col min="6142" max="6142" width="5.54296875" style="78" customWidth="1"/>
    <col min="6143" max="6143" width="57.1796875" style="78" customWidth="1"/>
    <col min="6144" max="6144" width="10.54296875" style="78" customWidth="1"/>
    <col min="6145" max="6145" width="14.1796875" style="78" customWidth="1"/>
    <col min="6146" max="6146" width="10.1796875" style="78" customWidth="1"/>
    <col min="6147" max="6147" width="10.453125" style="78" customWidth="1"/>
    <col min="6148" max="6149" width="14.54296875" style="78" customWidth="1"/>
    <col min="6150" max="6150" width="8" style="78" customWidth="1"/>
    <col min="6151" max="6151" width="29.453125" style="78" customWidth="1"/>
    <col min="6152" max="6152" width="0.1796875" style="78" customWidth="1"/>
    <col min="6153" max="6157" width="0" style="78" hidden="1" customWidth="1"/>
    <col min="6158" max="6397" width="9.1796875" style="78"/>
    <col min="6398" max="6398" width="5.54296875" style="78" customWidth="1"/>
    <col min="6399" max="6399" width="57.1796875" style="78" customWidth="1"/>
    <col min="6400" max="6400" width="10.54296875" style="78" customWidth="1"/>
    <col min="6401" max="6401" width="14.1796875" style="78" customWidth="1"/>
    <col min="6402" max="6402" width="10.1796875" style="78" customWidth="1"/>
    <col min="6403" max="6403" width="10.453125" style="78" customWidth="1"/>
    <col min="6404" max="6405" width="14.54296875" style="78" customWidth="1"/>
    <col min="6406" max="6406" width="8" style="78" customWidth="1"/>
    <col min="6407" max="6407" width="29.453125" style="78" customWidth="1"/>
    <col min="6408" max="6408" width="0.1796875" style="78" customWidth="1"/>
    <col min="6409" max="6413" width="0" style="78" hidden="1" customWidth="1"/>
    <col min="6414" max="6653" width="9.1796875" style="78"/>
    <col min="6654" max="6654" width="5.54296875" style="78" customWidth="1"/>
    <col min="6655" max="6655" width="57.1796875" style="78" customWidth="1"/>
    <col min="6656" max="6656" width="10.54296875" style="78" customWidth="1"/>
    <col min="6657" max="6657" width="14.1796875" style="78" customWidth="1"/>
    <col min="6658" max="6658" width="10.1796875" style="78" customWidth="1"/>
    <col min="6659" max="6659" width="10.453125" style="78" customWidth="1"/>
    <col min="6660" max="6661" width="14.54296875" style="78" customWidth="1"/>
    <col min="6662" max="6662" width="8" style="78" customWidth="1"/>
    <col min="6663" max="6663" width="29.453125" style="78" customWidth="1"/>
    <col min="6664" max="6664" width="0.1796875" style="78" customWidth="1"/>
    <col min="6665" max="6669" width="0" style="78" hidden="1" customWidth="1"/>
    <col min="6670" max="6909" width="9.1796875" style="78"/>
    <col min="6910" max="6910" width="5.54296875" style="78" customWidth="1"/>
    <col min="6911" max="6911" width="57.1796875" style="78" customWidth="1"/>
    <col min="6912" max="6912" width="10.54296875" style="78" customWidth="1"/>
    <col min="6913" max="6913" width="14.1796875" style="78" customWidth="1"/>
    <col min="6914" max="6914" width="10.1796875" style="78" customWidth="1"/>
    <col min="6915" max="6915" width="10.453125" style="78" customWidth="1"/>
    <col min="6916" max="6917" width="14.54296875" style="78" customWidth="1"/>
    <col min="6918" max="6918" width="8" style="78" customWidth="1"/>
    <col min="6919" max="6919" width="29.453125" style="78" customWidth="1"/>
    <col min="6920" max="6920" width="0.1796875" style="78" customWidth="1"/>
    <col min="6921" max="6925" width="0" style="78" hidden="1" customWidth="1"/>
    <col min="6926" max="7165" width="9.1796875" style="78"/>
    <col min="7166" max="7166" width="5.54296875" style="78" customWidth="1"/>
    <col min="7167" max="7167" width="57.1796875" style="78" customWidth="1"/>
    <col min="7168" max="7168" width="10.54296875" style="78" customWidth="1"/>
    <col min="7169" max="7169" width="14.1796875" style="78" customWidth="1"/>
    <col min="7170" max="7170" width="10.1796875" style="78" customWidth="1"/>
    <col min="7171" max="7171" width="10.453125" style="78" customWidth="1"/>
    <col min="7172" max="7173" width="14.54296875" style="78" customWidth="1"/>
    <col min="7174" max="7174" width="8" style="78" customWidth="1"/>
    <col min="7175" max="7175" width="29.453125" style="78" customWidth="1"/>
    <col min="7176" max="7176" width="0.1796875" style="78" customWidth="1"/>
    <col min="7177" max="7181" width="0" style="78" hidden="1" customWidth="1"/>
    <col min="7182" max="7421" width="9.1796875" style="78"/>
    <col min="7422" max="7422" width="5.54296875" style="78" customWidth="1"/>
    <col min="7423" max="7423" width="57.1796875" style="78" customWidth="1"/>
    <col min="7424" max="7424" width="10.54296875" style="78" customWidth="1"/>
    <col min="7425" max="7425" width="14.1796875" style="78" customWidth="1"/>
    <col min="7426" max="7426" width="10.1796875" style="78" customWidth="1"/>
    <col min="7427" max="7427" width="10.453125" style="78" customWidth="1"/>
    <col min="7428" max="7429" width="14.54296875" style="78" customWidth="1"/>
    <col min="7430" max="7430" width="8" style="78" customWidth="1"/>
    <col min="7431" max="7431" width="29.453125" style="78" customWidth="1"/>
    <col min="7432" max="7432" width="0.1796875" style="78" customWidth="1"/>
    <col min="7433" max="7437" width="0" style="78" hidden="1" customWidth="1"/>
    <col min="7438" max="7677" width="9.1796875" style="78"/>
    <col min="7678" max="7678" width="5.54296875" style="78" customWidth="1"/>
    <col min="7679" max="7679" width="57.1796875" style="78" customWidth="1"/>
    <col min="7680" max="7680" width="10.54296875" style="78" customWidth="1"/>
    <col min="7681" max="7681" width="14.1796875" style="78" customWidth="1"/>
    <col min="7682" max="7682" width="10.1796875" style="78" customWidth="1"/>
    <col min="7683" max="7683" width="10.453125" style="78" customWidth="1"/>
    <col min="7684" max="7685" width="14.54296875" style="78" customWidth="1"/>
    <col min="7686" max="7686" width="8" style="78" customWidth="1"/>
    <col min="7687" max="7687" width="29.453125" style="78" customWidth="1"/>
    <col min="7688" max="7688" width="0.1796875" style="78" customWidth="1"/>
    <col min="7689" max="7693" width="0" style="78" hidden="1" customWidth="1"/>
    <col min="7694" max="7933" width="9.1796875" style="78"/>
    <col min="7934" max="7934" width="5.54296875" style="78" customWidth="1"/>
    <col min="7935" max="7935" width="57.1796875" style="78" customWidth="1"/>
    <col min="7936" max="7936" width="10.54296875" style="78" customWidth="1"/>
    <col min="7937" max="7937" width="14.1796875" style="78" customWidth="1"/>
    <col min="7938" max="7938" width="10.1796875" style="78" customWidth="1"/>
    <col min="7939" max="7939" width="10.453125" style="78" customWidth="1"/>
    <col min="7940" max="7941" width="14.54296875" style="78" customWidth="1"/>
    <col min="7942" max="7942" width="8" style="78" customWidth="1"/>
    <col min="7943" max="7943" width="29.453125" style="78" customWidth="1"/>
    <col min="7944" max="7944" width="0.1796875" style="78" customWidth="1"/>
    <col min="7945" max="7949" width="0" style="78" hidden="1" customWidth="1"/>
    <col min="7950" max="8189" width="9.1796875" style="78"/>
    <col min="8190" max="8190" width="5.54296875" style="78" customWidth="1"/>
    <col min="8191" max="8191" width="57.1796875" style="78" customWidth="1"/>
    <col min="8192" max="8192" width="10.54296875" style="78" customWidth="1"/>
    <col min="8193" max="8193" width="14.1796875" style="78" customWidth="1"/>
    <col min="8194" max="8194" width="10.1796875" style="78" customWidth="1"/>
    <col min="8195" max="8195" width="10.453125" style="78" customWidth="1"/>
    <col min="8196" max="8197" width="14.54296875" style="78" customWidth="1"/>
    <col min="8198" max="8198" width="8" style="78" customWidth="1"/>
    <col min="8199" max="8199" width="29.453125" style="78" customWidth="1"/>
    <col min="8200" max="8200" width="0.1796875" style="78" customWidth="1"/>
    <col min="8201" max="8205" width="0" style="78" hidden="1" customWidth="1"/>
    <col min="8206" max="8445" width="9.1796875" style="78"/>
    <col min="8446" max="8446" width="5.54296875" style="78" customWidth="1"/>
    <col min="8447" max="8447" width="57.1796875" style="78" customWidth="1"/>
    <col min="8448" max="8448" width="10.54296875" style="78" customWidth="1"/>
    <col min="8449" max="8449" width="14.1796875" style="78" customWidth="1"/>
    <col min="8450" max="8450" width="10.1796875" style="78" customWidth="1"/>
    <col min="8451" max="8451" width="10.453125" style="78" customWidth="1"/>
    <col min="8452" max="8453" width="14.54296875" style="78" customWidth="1"/>
    <col min="8454" max="8454" width="8" style="78" customWidth="1"/>
    <col min="8455" max="8455" width="29.453125" style="78" customWidth="1"/>
    <col min="8456" max="8456" width="0.1796875" style="78" customWidth="1"/>
    <col min="8457" max="8461" width="0" style="78" hidden="1" customWidth="1"/>
    <col min="8462" max="8701" width="9.1796875" style="78"/>
    <col min="8702" max="8702" width="5.54296875" style="78" customWidth="1"/>
    <col min="8703" max="8703" width="57.1796875" style="78" customWidth="1"/>
    <col min="8704" max="8704" width="10.54296875" style="78" customWidth="1"/>
    <col min="8705" max="8705" width="14.1796875" style="78" customWidth="1"/>
    <col min="8706" max="8706" width="10.1796875" style="78" customWidth="1"/>
    <col min="8707" max="8707" width="10.453125" style="78" customWidth="1"/>
    <col min="8708" max="8709" width="14.54296875" style="78" customWidth="1"/>
    <col min="8710" max="8710" width="8" style="78" customWidth="1"/>
    <col min="8711" max="8711" width="29.453125" style="78" customWidth="1"/>
    <col min="8712" max="8712" width="0.1796875" style="78" customWidth="1"/>
    <col min="8713" max="8717" width="0" style="78" hidden="1" customWidth="1"/>
    <col min="8718" max="8957" width="9.1796875" style="78"/>
    <col min="8958" max="8958" width="5.54296875" style="78" customWidth="1"/>
    <col min="8959" max="8959" width="57.1796875" style="78" customWidth="1"/>
    <col min="8960" max="8960" width="10.54296875" style="78" customWidth="1"/>
    <col min="8961" max="8961" width="14.1796875" style="78" customWidth="1"/>
    <col min="8962" max="8962" width="10.1796875" style="78" customWidth="1"/>
    <col min="8963" max="8963" width="10.453125" style="78" customWidth="1"/>
    <col min="8964" max="8965" width="14.54296875" style="78" customWidth="1"/>
    <col min="8966" max="8966" width="8" style="78" customWidth="1"/>
    <col min="8967" max="8967" width="29.453125" style="78" customWidth="1"/>
    <col min="8968" max="8968" width="0.1796875" style="78" customWidth="1"/>
    <col min="8969" max="8973" width="0" style="78" hidden="1" customWidth="1"/>
    <col min="8974" max="9213" width="9.1796875" style="78"/>
    <col min="9214" max="9214" width="5.54296875" style="78" customWidth="1"/>
    <col min="9215" max="9215" width="57.1796875" style="78" customWidth="1"/>
    <col min="9216" max="9216" width="10.54296875" style="78" customWidth="1"/>
    <col min="9217" max="9217" width="14.1796875" style="78" customWidth="1"/>
    <col min="9218" max="9218" width="10.1796875" style="78" customWidth="1"/>
    <col min="9219" max="9219" width="10.453125" style="78" customWidth="1"/>
    <col min="9220" max="9221" width="14.54296875" style="78" customWidth="1"/>
    <col min="9222" max="9222" width="8" style="78" customWidth="1"/>
    <col min="9223" max="9223" width="29.453125" style="78" customWidth="1"/>
    <col min="9224" max="9224" width="0.1796875" style="78" customWidth="1"/>
    <col min="9225" max="9229" width="0" style="78" hidden="1" customWidth="1"/>
    <col min="9230" max="9469" width="9.1796875" style="78"/>
    <col min="9470" max="9470" width="5.54296875" style="78" customWidth="1"/>
    <col min="9471" max="9471" width="57.1796875" style="78" customWidth="1"/>
    <col min="9472" max="9472" width="10.54296875" style="78" customWidth="1"/>
    <col min="9473" max="9473" width="14.1796875" style="78" customWidth="1"/>
    <col min="9474" max="9474" width="10.1796875" style="78" customWidth="1"/>
    <col min="9475" max="9475" width="10.453125" style="78" customWidth="1"/>
    <col min="9476" max="9477" width="14.54296875" style="78" customWidth="1"/>
    <col min="9478" max="9478" width="8" style="78" customWidth="1"/>
    <col min="9479" max="9479" width="29.453125" style="78" customWidth="1"/>
    <col min="9480" max="9480" width="0.1796875" style="78" customWidth="1"/>
    <col min="9481" max="9485" width="0" style="78" hidden="1" customWidth="1"/>
    <col min="9486" max="9725" width="9.1796875" style="78"/>
    <col min="9726" max="9726" width="5.54296875" style="78" customWidth="1"/>
    <col min="9727" max="9727" width="57.1796875" style="78" customWidth="1"/>
    <col min="9728" max="9728" width="10.54296875" style="78" customWidth="1"/>
    <col min="9729" max="9729" width="14.1796875" style="78" customWidth="1"/>
    <col min="9730" max="9730" width="10.1796875" style="78" customWidth="1"/>
    <col min="9731" max="9731" width="10.453125" style="78" customWidth="1"/>
    <col min="9732" max="9733" width="14.54296875" style="78" customWidth="1"/>
    <col min="9734" max="9734" width="8" style="78" customWidth="1"/>
    <col min="9735" max="9735" width="29.453125" style="78" customWidth="1"/>
    <col min="9736" max="9736" width="0.1796875" style="78" customWidth="1"/>
    <col min="9737" max="9741" width="0" style="78" hidden="1" customWidth="1"/>
    <col min="9742" max="9981" width="9.1796875" style="78"/>
    <col min="9982" max="9982" width="5.54296875" style="78" customWidth="1"/>
    <col min="9983" max="9983" width="57.1796875" style="78" customWidth="1"/>
    <col min="9984" max="9984" width="10.54296875" style="78" customWidth="1"/>
    <col min="9985" max="9985" width="14.1796875" style="78" customWidth="1"/>
    <col min="9986" max="9986" width="10.1796875" style="78" customWidth="1"/>
    <col min="9987" max="9987" width="10.453125" style="78" customWidth="1"/>
    <col min="9988" max="9989" width="14.54296875" style="78" customWidth="1"/>
    <col min="9990" max="9990" width="8" style="78" customWidth="1"/>
    <col min="9991" max="9991" width="29.453125" style="78" customWidth="1"/>
    <col min="9992" max="9992" width="0.1796875" style="78" customWidth="1"/>
    <col min="9993" max="9997" width="0" style="78" hidden="1" customWidth="1"/>
    <col min="9998" max="10237" width="9.1796875" style="78"/>
    <col min="10238" max="10238" width="5.54296875" style="78" customWidth="1"/>
    <col min="10239" max="10239" width="57.1796875" style="78" customWidth="1"/>
    <col min="10240" max="10240" width="10.54296875" style="78" customWidth="1"/>
    <col min="10241" max="10241" width="14.1796875" style="78" customWidth="1"/>
    <col min="10242" max="10242" width="10.1796875" style="78" customWidth="1"/>
    <col min="10243" max="10243" width="10.453125" style="78" customWidth="1"/>
    <col min="10244" max="10245" width="14.54296875" style="78" customWidth="1"/>
    <col min="10246" max="10246" width="8" style="78" customWidth="1"/>
    <col min="10247" max="10247" width="29.453125" style="78" customWidth="1"/>
    <col min="10248" max="10248" width="0.1796875" style="78" customWidth="1"/>
    <col min="10249" max="10253" width="0" style="78" hidden="1" customWidth="1"/>
    <col min="10254" max="10493" width="9.1796875" style="78"/>
    <col min="10494" max="10494" width="5.54296875" style="78" customWidth="1"/>
    <col min="10495" max="10495" width="57.1796875" style="78" customWidth="1"/>
    <col min="10496" max="10496" width="10.54296875" style="78" customWidth="1"/>
    <col min="10497" max="10497" width="14.1796875" style="78" customWidth="1"/>
    <col min="10498" max="10498" width="10.1796875" style="78" customWidth="1"/>
    <col min="10499" max="10499" width="10.453125" style="78" customWidth="1"/>
    <col min="10500" max="10501" width="14.54296875" style="78" customWidth="1"/>
    <col min="10502" max="10502" width="8" style="78" customWidth="1"/>
    <col min="10503" max="10503" width="29.453125" style="78" customWidth="1"/>
    <col min="10504" max="10504" width="0.1796875" style="78" customWidth="1"/>
    <col min="10505" max="10509" width="0" style="78" hidden="1" customWidth="1"/>
    <col min="10510" max="10749" width="9.1796875" style="78"/>
    <col min="10750" max="10750" width="5.54296875" style="78" customWidth="1"/>
    <col min="10751" max="10751" width="57.1796875" style="78" customWidth="1"/>
    <col min="10752" max="10752" width="10.54296875" style="78" customWidth="1"/>
    <col min="10753" max="10753" width="14.1796875" style="78" customWidth="1"/>
    <col min="10754" max="10754" width="10.1796875" style="78" customWidth="1"/>
    <col min="10755" max="10755" width="10.453125" style="78" customWidth="1"/>
    <col min="10756" max="10757" width="14.54296875" style="78" customWidth="1"/>
    <col min="10758" max="10758" width="8" style="78" customWidth="1"/>
    <col min="10759" max="10759" width="29.453125" style="78" customWidth="1"/>
    <col min="10760" max="10760" width="0.1796875" style="78" customWidth="1"/>
    <col min="10761" max="10765" width="0" style="78" hidden="1" customWidth="1"/>
    <col min="10766" max="11005" width="9.1796875" style="78"/>
    <col min="11006" max="11006" width="5.54296875" style="78" customWidth="1"/>
    <col min="11007" max="11007" width="57.1796875" style="78" customWidth="1"/>
    <col min="11008" max="11008" width="10.54296875" style="78" customWidth="1"/>
    <col min="11009" max="11009" width="14.1796875" style="78" customWidth="1"/>
    <col min="11010" max="11010" width="10.1796875" style="78" customWidth="1"/>
    <col min="11011" max="11011" width="10.453125" style="78" customWidth="1"/>
    <col min="11012" max="11013" width="14.54296875" style="78" customWidth="1"/>
    <col min="11014" max="11014" width="8" style="78" customWidth="1"/>
    <col min="11015" max="11015" width="29.453125" style="78" customWidth="1"/>
    <col min="11016" max="11016" width="0.1796875" style="78" customWidth="1"/>
    <col min="11017" max="11021" width="0" style="78" hidden="1" customWidth="1"/>
    <col min="11022" max="11261" width="9.1796875" style="78"/>
    <col min="11262" max="11262" width="5.54296875" style="78" customWidth="1"/>
    <col min="11263" max="11263" width="57.1796875" style="78" customWidth="1"/>
    <col min="11264" max="11264" width="10.54296875" style="78" customWidth="1"/>
    <col min="11265" max="11265" width="14.1796875" style="78" customWidth="1"/>
    <col min="11266" max="11266" width="10.1796875" style="78" customWidth="1"/>
    <col min="11267" max="11267" width="10.453125" style="78" customWidth="1"/>
    <col min="11268" max="11269" width="14.54296875" style="78" customWidth="1"/>
    <col min="11270" max="11270" width="8" style="78" customWidth="1"/>
    <col min="11271" max="11271" width="29.453125" style="78" customWidth="1"/>
    <col min="11272" max="11272" width="0.1796875" style="78" customWidth="1"/>
    <col min="11273" max="11277" width="0" style="78" hidden="1" customWidth="1"/>
    <col min="11278" max="11517" width="9.1796875" style="78"/>
    <col min="11518" max="11518" width="5.54296875" style="78" customWidth="1"/>
    <col min="11519" max="11519" width="57.1796875" style="78" customWidth="1"/>
    <col min="11520" max="11520" width="10.54296875" style="78" customWidth="1"/>
    <col min="11521" max="11521" width="14.1796875" style="78" customWidth="1"/>
    <col min="11522" max="11522" width="10.1796875" style="78" customWidth="1"/>
    <col min="11523" max="11523" width="10.453125" style="78" customWidth="1"/>
    <col min="11524" max="11525" width="14.54296875" style="78" customWidth="1"/>
    <col min="11526" max="11526" width="8" style="78" customWidth="1"/>
    <col min="11527" max="11527" width="29.453125" style="78" customWidth="1"/>
    <col min="11528" max="11528" width="0.1796875" style="78" customWidth="1"/>
    <col min="11529" max="11533" width="0" style="78" hidden="1" customWidth="1"/>
    <col min="11534" max="11773" width="9.1796875" style="78"/>
    <col min="11774" max="11774" width="5.54296875" style="78" customWidth="1"/>
    <col min="11775" max="11775" width="57.1796875" style="78" customWidth="1"/>
    <col min="11776" max="11776" width="10.54296875" style="78" customWidth="1"/>
    <col min="11777" max="11777" width="14.1796875" style="78" customWidth="1"/>
    <col min="11778" max="11778" width="10.1796875" style="78" customWidth="1"/>
    <col min="11779" max="11779" width="10.453125" style="78" customWidth="1"/>
    <col min="11780" max="11781" width="14.54296875" style="78" customWidth="1"/>
    <col min="11782" max="11782" width="8" style="78" customWidth="1"/>
    <col min="11783" max="11783" width="29.453125" style="78" customWidth="1"/>
    <col min="11784" max="11784" width="0.1796875" style="78" customWidth="1"/>
    <col min="11785" max="11789" width="0" style="78" hidden="1" customWidth="1"/>
    <col min="11790" max="12029" width="9.1796875" style="78"/>
    <col min="12030" max="12030" width="5.54296875" style="78" customWidth="1"/>
    <col min="12031" max="12031" width="57.1796875" style="78" customWidth="1"/>
    <col min="12032" max="12032" width="10.54296875" style="78" customWidth="1"/>
    <col min="12033" max="12033" width="14.1796875" style="78" customWidth="1"/>
    <col min="12034" max="12034" width="10.1796875" style="78" customWidth="1"/>
    <col min="12035" max="12035" width="10.453125" style="78" customWidth="1"/>
    <col min="12036" max="12037" width="14.54296875" style="78" customWidth="1"/>
    <col min="12038" max="12038" width="8" style="78" customWidth="1"/>
    <col min="12039" max="12039" width="29.453125" style="78" customWidth="1"/>
    <col min="12040" max="12040" width="0.1796875" style="78" customWidth="1"/>
    <col min="12041" max="12045" width="0" style="78" hidden="1" customWidth="1"/>
    <col min="12046" max="12285" width="9.1796875" style="78"/>
    <col min="12286" max="12286" width="5.54296875" style="78" customWidth="1"/>
    <col min="12287" max="12287" width="57.1796875" style="78" customWidth="1"/>
    <col min="12288" max="12288" width="10.54296875" style="78" customWidth="1"/>
    <col min="12289" max="12289" width="14.1796875" style="78" customWidth="1"/>
    <col min="12290" max="12290" width="10.1796875" style="78" customWidth="1"/>
    <col min="12291" max="12291" width="10.453125" style="78" customWidth="1"/>
    <col min="12292" max="12293" width="14.54296875" style="78" customWidth="1"/>
    <col min="12294" max="12294" width="8" style="78" customWidth="1"/>
    <col min="12295" max="12295" width="29.453125" style="78" customWidth="1"/>
    <col min="12296" max="12296" width="0.1796875" style="78" customWidth="1"/>
    <col min="12297" max="12301" width="0" style="78" hidden="1" customWidth="1"/>
    <col min="12302" max="12541" width="9.1796875" style="78"/>
    <col min="12542" max="12542" width="5.54296875" style="78" customWidth="1"/>
    <col min="12543" max="12543" width="57.1796875" style="78" customWidth="1"/>
    <col min="12544" max="12544" width="10.54296875" style="78" customWidth="1"/>
    <col min="12545" max="12545" width="14.1796875" style="78" customWidth="1"/>
    <col min="12546" max="12546" width="10.1796875" style="78" customWidth="1"/>
    <col min="12547" max="12547" width="10.453125" style="78" customWidth="1"/>
    <col min="12548" max="12549" width="14.54296875" style="78" customWidth="1"/>
    <col min="12550" max="12550" width="8" style="78" customWidth="1"/>
    <col min="12551" max="12551" width="29.453125" style="78" customWidth="1"/>
    <col min="12552" max="12552" width="0.1796875" style="78" customWidth="1"/>
    <col min="12553" max="12557" width="0" style="78" hidden="1" customWidth="1"/>
    <col min="12558" max="12797" width="9.1796875" style="78"/>
    <col min="12798" max="12798" width="5.54296875" style="78" customWidth="1"/>
    <col min="12799" max="12799" width="57.1796875" style="78" customWidth="1"/>
    <col min="12800" max="12800" width="10.54296875" style="78" customWidth="1"/>
    <col min="12801" max="12801" width="14.1796875" style="78" customWidth="1"/>
    <col min="12802" max="12802" width="10.1796875" style="78" customWidth="1"/>
    <col min="12803" max="12803" width="10.453125" style="78" customWidth="1"/>
    <col min="12804" max="12805" width="14.54296875" style="78" customWidth="1"/>
    <col min="12806" max="12806" width="8" style="78" customWidth="1"/>
    <col min="12807" max="12807" width="29.453125" style="78" customWidth="1"/>
    <col min="12808" max="12808" width="0.1796875" style="78" customWidth="1"/>
    <col min="12809" max="12813" width="0" style="78" hidden="1" customWidth="1"/>
    <col min="12814" max="13053" width="9.1796875" style="78"/>
    <col min="13054" max="13054" width="5.54296875" style="78" customWidth="1"/>
    <col min="13055" max="13055" width="57.1796875" style="78" customWidth="1"/>
    <col min="13056" max="13056" width="10.54296875" style="78" customWidth="1"/>
    <col min="13057" max="13057" width="14.1796875" style="78" customWidth="1"/>
    <col min="13058" max="13058" width="10.1796875" style="78" customWidth="1"/>
    <col min="13059" max="13059" width="10.453125" style="78" customWidth="1"/>
    <col min="13060" max="13061" width="14.54296875" style="78" customWidth="1"/>
    <col min="13062" max="13062" width="8" style="78" customWidth="1"/>
    <col min="13063" max="13063" width="29.453125" style="78" customWidth="1"/>
    <col min="13064" max="13064" width="0.1796875" style="78" customWidth="1"/>
    <col min="13065" max="13069" width="0" style="78" hidden="1" customWidth="1"/>
    <col min="13070" max="13309" width="9.1796875" style="78"/>
    <col min="13310" max="13310" width="5.54296875" style="78" customWidth="1"/>
    <col min="13311" max="13311" width="57.1796875" style="78" customWidth="1"/>
    <col min="13312" max="13312" width="10.54296875" style="78" customWidth="1"/>
    <col min="13313" max="13313" width="14.1796875" style="78" customWidth="1"/>
    <col min="13314" max="13314" width="10.1796875" style="78" customWidth="1"/>
    <col min="13315" max="13315" width="10.453125" style="78" customWidth="1"/>
    <col min="13316" max="13317" width="14.54296875" style="78" customWidth="1"/>
    <col min="13318" max="13318" width="8" style="78" customWidth="1"/>
    <col min="13319" max="13319" width="29.453125" style="78" customWidth="1"/>
    <col min="13320" max="13320" width="0.1796875" style="78" customWidth="1"/>
    <col min="13321" max="13325" width="0" style="78" hidden="1" customWidth="1"/>
    <col min="13326" max="13565" width="9.1796875" style="78"/>
    <col min="13566" max="13566" width="5.54296875" style="78" customWidth="1"/>
    <col min="13567" max="13567" width="57.1796875" style="78" customWidth="1"/>
    <col min="13568" max="13568" width="10.54296875" style="78" customWidth="1"/>
    <col min="13569" max="13569" width="14.1796875" style="78" customWidth="1"/>
    <col min="13570" max="13570" width="10.1796875" style="78" customWidth="1"/>
    <col min="13571" max="13571" width="10.453125" style="78" customWidth="1"/>
    <col min="13572" max="13573" width="14.54296875" style="78" customWidth="1"/>
    <col min="13574" max="13574" width="8" style="78" customWidth="1"/>
    <col min="13575" max="13575" width="29.453125" style="78" customWidth="1"/>
    <col min="13576" max="13576" width="0.1796875" style="78" customWidth="1"/>
    <col min="13577" max="13581" width="0" style="78" hidden="1" customWidth="1"/>
    <col min="13582" max="13821" width="9.1796875" style="78"/>
    <col min="13822" max="13822" width="5.54296875" style="78" customWidth="1"/>
    <col min="13823" max="13823" width="57.1796875" style="78" customWidth="1"/>
    <col min="13824" max="13824" width="10.54296875" style="78" customWidth="1"/>
    <col min="13825" max="13825" width="14.1796875" style="78" customWidth="1"/>
    <col min="13826" max="13826" width="10.1796875" style="78" customWidth="1"/>
    <col min="13827" max="13827" width="10.453125" style="78" customWidth="1"/>
    <col min="13828" max="13829" width="14.54296875" style="78" customWidth="1"/>
    <col min="13830" max="13830" width="8" style="78" customWidth="1"/>
    <col min="13831" max="13831" width="29.453125" style="78" customWidth="1"/>
    <col min="13832" max="13832" width="0.1796875" style="78" customWidth="1"/>
    <col min="13833" max="13837" width="0" style="78" hidden="1" customWidth="1"/>
    <col min="13838" max="14077" width="9.1796875" style="78"/>
    <col min="14078" max="14078" width="5.54296875" style="78" customWidth="1"/>
    <col min="14079" max="14079" width="57.1796875" style="78" customWidth="1"/>
    <col min="14080" max="14080" width="10.54296875" style="78" customWidth="1"/>
    <col min="14081" max="14081" width="14.1796875" style="78" customWidth="1"/>
    <col min="14082" max="14082" width="10.1796875" style="78" customWidth="1"/>
    <col min="14083" max="14083" width="10.453125" style="78" customWidth="1"/>
    <col min="14084" max="14085" width="14.54296875" style="78" customWidth="1"/>
    <col min="14086" max="14086" width="8" style="78" customWidth="1"/>
    <col min="14087" max="14087" width="29.453125" style="78" customWidth="1"/>
    <col min="14088" max="14088" width="0.1796875" style="78" customWidth="1"/>
    <col min="14089" max="14093" width="0" style="78" hidden="1" customWidth="1"/>
    <col min="14094" max="14333" width="9.1796875" style="78"/>
    <col min="14334" max="14334" width="5.54296875" style="78" customWidth="1"/>
    <col min="14335" max="14335" width="57.1796875" style="78" customWidth="1"/>
    <col min="14336" max="14336" width="10.54296875" style="78" customWidth="1"/>
    <col min="14337" max="14337" width="14.1796875" style="78" customWidth="1"/>
    <col min="14338" max="14338" width="10.1796875" style="78" customWidth="1"/>
    <col min="14339" max="14339" width="10.453125" style="78" customWidth="1"/>
    <col min="14340" max="14341" width="14.54296875" style="78" customWidth="1"/>
    <col min="14342" max="14342" width="8" style="78" customWidth="1"/>
    <col min="14343" max="14343" width="29.453125" style="78" customWidth="1"/>
    <col min="14344" max="14344" width="0.1796875" style="78" customWidth="1"/>
    <col min="14345" max="14349" width="0" style="78" hidden="1" customWidth="1"/>
    <col min="14350" max="14589" width="9.1796875" style="78"/>
    <col min="14590" max="14590" width="5.54296875" style="78" customWidth="1"/>
    <col min="14591" max="14591" width="57.1796875" style="78" customWidth="1"/>
    <col min="14592" max="14592" width="10.54296875" style="78" customWidth="1"/>
    <col min="14593" max="14593" width="14.1796875" style="78" customWidth="1"/>
    <col min="14594" max="14594" width="10.1796875" style="78" customWidth="1"/>
    <col min="14595" max="14595" width="10.453125" style="78" customWidth="1"/>
    <col min="14596" max="14597" width="14.54296875" style="78" customWidth="1"/>
    <col min="14598" max="14598" width="8" style="78" customWidth="1"/>
    <col min="14599" max="14599" width="29.453125" style="78" customWidth="1"/>
    <col min="14600" max="14600" width="0.1796875" style="78" customWidth="1"/>
    <col min="14601" max="14605" width="0" style="78" hidden="1" customWidth="1"/>
    <col min="14606" max="14845" width="9.1796875" style="78"/>
    <col min="14846" max="14846" width="5.54296875" style="78" customWidth="1"/>
    <col min="14847" max="14847" width="57.1796875" style="78" customWidth="1"/>
    <col min="14848" max="14848" width="10.54296875" style="78" customWidth="1"/>
    <col min="14849" max="14849" width="14.1796875" style="78" customWidth="1"/>
    <col min="14850" max="14850" width="10.1796875" style="78" customWidth="1"/>
    <col min="14851" max="14851" width="10.453125" style="78" customWidth="1"/>
    <col min="14852" max="14853" width="14.54296875" style="78" customWidth="1"/>
    <col min="14854" max="14854" width="8" style="78" customWidth="1"/>
    <col min="14855" max="14855" width="29.453125" style="78" customWidth="1"/>
    <col min="14856" max="14856" width="0.1796875" style="78" customWidth="1"/>
    <col min="14857" max="14861" width="0" style="78" hidden="1" customWidth="1"/>
    <col min="14862" max="15101" width="9.1796875" style="78"/>
    <col min="15102" max="15102" width="5.54296875" style="78" customWidth="1"/>
    <col min="15103" max="15103" width="57.1796875" style="78" customWidth="1"/>
    <col min="15104" max="15104" width="10.54296875" style="78" customWidth="1"/>
    <col min="15105" max="15105" width="14.1796875" style="78" customWidth="1"/>
    <col min="15106" max="15106" width="10.1796875" style="78" customWidth="1"/>
    <col min="15107" max="15107" width="10.453125" style="78" customWidth="1"/>
    <col min="15108" max="15109" width="14.54296875" style="78" customWidth="1"/>
    <col min="15110" max="15110" width="8" style="78" customWidth="1"/>
    <col min="15111" max="15111" width="29.453125" style="78" customWidth="1"/>
    <col min="15112" max="15112" width="0.1796875" style="78" customWidth="1"/>
    <col min="15113" max="15117" width="0" style="78" hidden="1" customWidth="1"/>
    <col min="15118" max="15357" width="9.1796875" style="78"/>
    <col min="15358" max="15358" width="5.54296875" style="78" customWidth="1"/>
    <col min="15359" max="15359" width="57.1796875" style="78" customWidth="1"/>
    <col min="15360" max="15360" width="10.54296875" style="78" customWidth="1"/>
    <col min="15361" max="15361" width="14.1796875" style="78" customWidth="1"/>
    <col min="15362" max="15362" width="10.1796875" style="78" customWidth="1"/>
    <col min="15363" max="15363" width="10.453125" style="78" customWidth="1"/>
    <col min="15364" max="15365" width="14.54296875" style="78" customWidth="1"/>
    <col min="15366" max="15366" width="8" style="78" customWidth="1"/>
    <col min="15367" max="15367" width="29.453125" style="78" customWidth="1"/>
    <col min="15368" max="15368" width="0.1796875" style="78" customWidth="1"/>
    <col min="15369" max="15373" width="0" style="78" hidden="1" customWidth="1"/>
    <col min="15374" max="15613" width="9.1796875" style="78"/>
    <col min="15614" max="15614" width="5.54296875" style="78" customWidth="1"/>
    <col min="15615" max="15615" width="57.1796875" style="78" customWidth="1"/>
    <col min="15616" max="15616" width="10.54296875" style="78" customWidth="1"/>
    <col min="15617" max="15617" width="14.1796875" style="78" customWidth="1"/>
    <col min="15618" max="15618" width="10.1796875" style="78" customWidth="1"/>
    <col min="15619" max="15619" width="10.453125" style="78" customWidth="1"/>
    <col min="15620" max="15621" width="14.54296875" style="78" customWidth="1"/>
    <col min="15622" max="15622" width="8" style="78" customWidth="1"/>
    <col min="15623" max="15623" width="29.453125" style="78" customWidth="1"/>
    <col min="15624" max="15624" width="0.1796875" style="78" customWidth="1"/>
    <col min="15625" max="15629" width="0" style="78" hidden="1" customWidth="1"/>
    <col min="15630" max="15869" width="9.1796875" style="78"/>
    <col min="15870" max="15870" width="5.54296875" style="78" customWidth="1"/>
    <col min="15871" max="15871" width="57.1796875" style="78" customWidth="1"/>
    <col min="15872" max="15872" width="10.54296875" style="78" customWidth="1"/>
    <col min="15873" max="15873" width="14.1796875" style="78" customWidth="1"/>
    <col min="15874" max="15874" width="10.1796875" style="78" customWidth="1"/>
    <col min="15875" max="15875" width="10.453125" style="78" customWidth="1"/>
    <col min="15876" max="15877" width="14.54296875" style="78" customWidth="1"/>
    <col min="15878" max="15878" width="8" style="78" customWidth="1"/>
    <col min="15879" max="15879" width="29.453125" style="78" customWidth="1"/>
    <col min="15880" max="15880" width="0.1796875" style="78" customWidth="1"/>
    <col min="15881" max="15885" width="0" style="78" hidden="1" customWidth="1"/>
    <col min="15886" max="16125" width="9.1796875" style="78"/>
    <col min="16126" max="16126" width="5.54296875" style="78" customWidth="1"/>
    <col min="16127" max="16127" width="57.1796875" style="78" customWidth="1"/>
    <col min="16128" max="16128" width="10.54296875" style="78" customWidth="1"/>
    <col min="16129" max="16129" width="14.1796875" style="78" customWidth="1"/>
    <col min="16130" max="16130" width="10.1796875" style="78" customWidth="1"/>
    <col min="16131" max="16131" width="10.453125" style="78" customWidth="1"/>
    <col min="16132" max="16133" width="14.54296875" style="78" customWidth="1"/>
    <col min="16134" max="16134" width="8" style="78" customWidth="1"/>
    <col min="16135" max="16135" width="29.453125" style="78" customWidth="1"/>
    <col min="16136" max="16136" width="0.1796875" style="78" customWidth="1"/>
    <col min="16137" max="16141" width="0" style="78" hidden="1" customWidth="1"/>
    <col min="16142" max="16384" width="9.1796875" style="78"/>
  </cols>
  <sheetData>
    <row r="1" spans="1:17" x14ac:dyDescent="0.25">
      <c r="A1" s="76"/>
      <c r="B1" s="489" t="s">
        <v>28</v>
      </c>
      <c r="C1" s="489"/>
      <c r="D1" s="489"/>
      <c r="E1" s="489"/>
      <c r="F1" s="489"/>
      <c r="G1" s="489"/>
      <c r="H1" s="489"/>
      <c r="I1" s="489"/>
      <c r="J1" s="80"/>
      <c r="K1" s="81"/>
    </row>
    <row r="2" spans="1:17" x14ac:dyDescent="0.25">
      <c r="A2" s="76"/>
      <c r="B2" s="489" t="s">
        <v>1</v>
      </c>
      <c r="C2" s="489"/>
      <c r="D2" s="489"/>
      <c r="E2" s="489"/>
      <c r="F2" s="489"/>
      <c r="G2" s="489"/>
      <c r="H2" s="489"/>
      <c r="I2" s="489"/>
      <c r="J2" s="77"/>
    </row>
    <row r="3" spans="1:17" x14ac:dyDescent="0.25">
      <c r="A3" s="76"/>
      <c r="B3" s="489" t="s">
        <v>575</v>
      </c>
      <c r="C3" s="489"/>
      <c r="D3" s="489"/>
      <c r="E3" s="489"/>
      <c r="F3" s="489"/>
      <c r="G3" s="489"/>
      <c r="H3" s="489"/>
      <c r="I3" s="489"/>
      <c r="J3" s="77"/>
    </row>
    <row r="4" spans="1:17" x14ac:dyDescent="0.25">
      <c r="A4" s="490" t="s">
        <v>20</v>
      </c>
      <c r="B4" s="491" t="s">
        <v>4</v>
      </c>
      <c r="C4" s="491" t="s">
        <v>358</v>
      </c>
      <c r="D4" s="491"/>
      <c r="E4" s="491"/>
      <c r="F4" s="491"/>
      <c r="G4" s="491" t="s">
        <v>5</v>
      </c>
      <c r="H4" s="382" t="s">
        <v>196</v>
      </c>
      <c r="I4" s="492" t="s">
        <v>6</v>
      </c>
    </row>
    <row r="5" spans="1:17" ht="34.5" x14ac:dyDescent="0.25">
      <c r="A5" s="490"/>
      <c r="B5" s="491"/>
      <c r="C5" s="382" t="s">
        <v>7</v>
      </c>
      <c r="D5" s="382" t="s">
        <v>8</v>
      </c>
      <c r="E5" s="382" t="s">
        <v>9</v>
      </c>
      <c r="F5" s="382" t="s">
        <v>10</v>
      </c>
      <c r="G5" s="491"/>
      <c r="I5" s="492"/>
    </row>
    <row r="6" spans="1:17" x14ac:dyDescent="0.25">
      <c r="A6" s="381" t="s">
        <v>59</v>
      </c>
      <c r="B6" s="156">
        <v>2</v>
      </c>
      <c r="C6" s="157">
        <v>3</v>
      </c>
      <c r="D6" s="157">
        <v>4</v>
      </c>
      <c r="E6" s="157">
        <v>5</v>
      </c>
      <c r="F6" s="157">
        <v>6</v>
      </c>
      <c r="G6" s="157">
        <v>7</v>
      </c>
      <c r="H6" s="157"/>
      <c r="I6" s="158">
        <v>8</v>
      </c>
    </row>
    <row r="7" spans="1:17" x14ac:dyDescent="0.25">
      <c r="A7" s="109" t="s">
        <v>693</v>
      </c>
      <c r="B7" s="486" t="s">
        <v>694</v>
      </c>
      <c r="C7" s="487"/>
      <c r="D7" s="487"/>
      <c r="E7" s="487"/>
      <c r="F7" s="487"/>
      <c r="G7" s="487"/>
      <c r="H7" s="487"/>
      <c r="I7" s="488"/>
    </row>
    <row r="8" spans="1:17" s="7" customFormat="1" x14ac:dyDescent="0.25">
      <c r="A8" s="380" t="s">
        <v>59</v>
      </c>
      <c r="B8" s="378" t="s">
        <v>221</v>
      </c>
      <c r="C8" s="119"/>
      <c r="D8" s="67"/>
      <c r="E8" s="67"/>
      <c r="F8" s="67"/>
      <c r="G8" s="383" t="s">
        <v>26</v>
      </c>
      <c r="H8" s="384"/>
      <c r="I8" s="384" t="s">
        <v>669</v>
      </c>
      <c r="L8" s="5"/>
      <c r="M8" s="5"/>
      <c r="N8" s="5"/>
      <c r="O8" s="5"/>
      <c r="P8" s="5"/>
      <c r="Q8" s="6"/>
    </row>
    <row r="9" spans="1:17" s="7" customFormat="1" x14ac:dyDescent="0.25">
      <c r="A9" s="380" t="s">
        <v>61</v>
      </c>
      <c r="B9" s="378" t="s">
        <v>229</v>
      </c>
      <c r="C9" s="119"/>
      <c r="D9" s="67"/>
      <c r="E9" s="67"/>
      <c r="F9" s="67"/>
      <c r="G9" s="383" t="s">
        <v>41</v>
      </c>
      <c r="H9" s="384"/>
      <c r="I9" s="384" t="s">
        <v>669</v>
      </c>
      <c r="L9" s="5"/>
      <c r="M9" s="5"/>
      <c r="N9" s="5"/>
      <c r="O9" s="5"/>
      <c r="P9" s="5"/>
      <c r="Q9" s="6"/>
    </row>
    <row r="10" spans="1:17" s="7" customFormat="1" x14ac:dyDescent="0.25">
      <c r="A10" s="380" t="s">
        <v>62</v>
      </c>
      <c r="B10" s="378" t="s">
        <v>230</v>
      </c>
      <c r="C10" s="119"/>
      <c r="D10" s="67"/>
      <c r="E10" s="67"/>
      <c r="F10" s="67"/>
      <c r="G10" s="383" t="s">
        <v>26</v>
      </c>
      <c r="H10" s="384"/>
      <c r="I10" s="384" t="s">
        <v>669</v>
      </c>
      <c r="L10" s="5"/>
      <c r="M10" s="5"/>
      <c r="N10" s="5"/>
      <c r="O10" s="5"/>
      <c r="P10" s="5"/>
      <c r="Q10" s="6"/>
    </row>
    <row r="11" spans="1:17" s="7" customFormat="1" x14ac:dyDescent="0.25">
      <c r="A11" s="380" t="s">
        <v>27</v>
      </c>
      <c r="B11" s="378" t="s">
        <v>219</v>
      </c>
      <c r="C11" s="119"/>
      <c r="D11" s="67"/>
      <c r="E11" s="67"/>
      <c r="F11" s="67"/>
      <c r="G11" s="383" t="s">
        <v>41</v>
      </c>
      <c r="H11" s="384"/>
      <c r="I11" s="384" t="s">
        <v>669</v>
      </c>
      <c r="L11" s="5"/>
      <c r="M11" s="5"/>
      <c r="N11" s="5"/>
      <c r="O11" s="5"/>
      <c r="P11" s="5"/>
      <c r="Q11" s="6"/>
    </row>
    <row r="12" spans="1:17" s="7" customFormat="1" x14ac:dyDescent="0.25">
      <c r="A12" s="380" t="s">
        <v>397</v>
      </c>
      <c r="B12" s="378" t="s">
        <v>231</v>
      </c>
      <c r="C12" s="119"/>
      <c r="D12" s="67"/>
      <c r="E12" s="67"/>
      <c r="F12" s="67"/>
      <c r="G12" s="383" t="s">
        <v>41</v>
      </c>
      <c r="H12" s="384"/>
      <c r="I12" s="384" t="s">
        <v>669</v>
      </c>
      <c r="L12" s="5"/>
      <c r="M12" s="5"/>
      <c r="N12" s="5"/>
      <c r="O12" s="5"/>
      <c r="P12" s="5"/>
      <c r="Q12" s="6"/>
    </row>
    <row r="13" spans="1:17" s="7" customFormat="1" x14ac:dyDescent="0.25">
      <c r="A13" s="380" t="s">
        <v>406</v>
      </c>
      <c r="B13" s="378" t="s">
        <v>220</v>
      </c>
      <c r="C13" s="119"/>
      <c r="D13" s="67"/>
      <c r="E13" s="67"/>
      <c r="F13" s="67"/>
      <c r="G13" s="383" t="s">
        <v>41</v>
      </c>
      <c r="H13" s="384"/>
      <c r="I13" s="384" t="s">
        <v>669</v>
      </c>
      <c r="L13" s="5"/>
      <c r="M13" s="5"/>
      <c r="N13" s="5"/>
      <c r="O13" s="5"/>
      <c r="P13" s="5"/>
      <c r="Q13" s="6"/>
    </row>
    <row r="14" spans="1:17" x14ac:dyDescent="0.25">
      <c r="A14" s="76"/>
      <c r="B14" s="211"/>
      <c r="C14" s="211"/>
      <c r="D14" s="211"/>
      <c r="E14" s="211"/>
      <c r="F14" s="211"/>
      <c r="G14" s="211"/>
      <c r="H14" s="211"/>
      <c r="I14" s="83"/>
      <c r="J14" s="77"/>
    </row>
    <row r="15" spans="1:17" x14ac:dyDescent="0.25">
      <c r="A15" s="109"/>
      <c r="B15" s="486" t="s">
        <v>695</v>
      </c>
      <c r="C15" s="487"/>
      <c r="D15" s="487"/>
      <c r="E15" s="487"/>
      <c r="F15" s="487"/>
      <c r="G15" s="487"/>
      <c r="H15" s="487"/>
      <c r="I15" s="488"/>
    </row>
    <row r="16" spans="1:17" s="402" customFormat="1" x14ac:dyDescent="0.25">
      <c r="A16" s="403"/>
      <c r="B16" s="541"/>
      <c r="C16" s="542"/>
      <c r="D16" s="542"/>
      <c r="E16" s="542"/>
      <c r="F16" s="542"/>
      <c r="G16" s="542"/>
      <c r="H16" s="542"/>
      <c r="I16" s="543"/>
    </row>
    <row r="17" spans="1:17" s="391" customFormat="1" x14ac:dyDescent="0.25">
      <c r="A17" s="180"/>
      <c r="B17" s="386"/>
      <c r="C17" s="387"/>
      <c r="D17" s="388"/>
      <c r="E17" s="388"/>
      <c r="F17" s="388"/>
      <c r="G17" s="389"/>
      <c r="H17" s="390"/>
      <c r="I17" s="390"/>
      <c r="L17" s="392"/>
      <c r="M17" s="392"/>
      <c r="N17" s="392"/>
      <c r="O17" s="392"/>
      <c r="P17" s="392"/>
      <c r="Q17" s="393"/>
    </row>
    <row r="18" spans="1:17" s="391" customFormat="1" x14ac:dyDescent="0.25">
      <c r="A18" s="180"/>
      <c r="B18" s="386"/>
      <c r="C18" s="387"/>
      <c r="D18" s="388"/>
      <c r="E18" s="388"/>
      <c r="F18" s="388"/>
      <c r="G18" s="389"/>
      <c r="H18" s="390"/>
      <c r="I18" s="390"/>
      <c r="L18" s="392"/>
      <c r="M18" s="392"/>
      <c r="N18" s="392"/>
      <c r="O18" s="392"/>
      <c r="P18" s="392"/>
      <c r="Q18" s="393"/>
    </row>
    <row r="19" spans="1:17" s="391" customFormat="1" x14ac:dyDescent="0.25">
      <c r="A19" s="180"/>
      <c r="B19" s="386"/>
      <c r="C19" s="387"/>
      <c r="D19" s="388"/>
      <c r="E19" s="388"/>
      <c r="F19" s="388"/>
      <c r="G19" s="389"/>
      <c r="H19" s="390"/>
      <c r="I19" s="390"/>
      <c r="L19" s="392"/>
      <c r="M19" s="392"/>
      <c r="N19" s="392"/>
      <c r="O19" s="392"/>
      <c r="P19" s="392"/>
      <c r="Q19" s="393"/>
    </row>
    <row r="20" spans="1:17" s="391" customFormat="1" x14ac:dyDescent="0.25">
      <c r="A20" s="180"/>
      <c r="B20" s="386"/>
      <c r="C20" s="387"/>
      <c r="D20" s="388"/>
      <c r="E20" s="388"/>
      <c r="F20" s="388"/>
      <c r="G20" s="389"/>
      <c r="H20" s="390"/>
      <c r="I20" s="390"/>
      <c r="L20" s="392"/>
      <c r="M20" s="392"/>
      <c r="N20" s="392"/>
      <c r="O20" s="392"/>
      <c r="P20" s="392"/>
      <c r="Q20" s="393"/>
    </row>
    <row r="21" spans="1:17" s="391" customFormat="1" x14ac:dyDescent="0.25">
      <c r="A21" s="180"/>
      <c r="B21" s="386"/>
      <c r="C21" s="387"/>
      <c r="D21" s="388"/>
      <c r="E21" s="388"/>
      <c r="F21" s="388"/>
      <c r="G21" s="389"/>
      <c r="H21" s="390"/>
      <c r="I21" s="390"/>
      <c r="L21" s="392"/>
      <c r="M21" s="392"/>
      <c r="N21" s="392"/>
      <c r="O21" s="392"/>
      <c r="P21" s="392"/>
      <c r="Q21" s="393"/>
    </row>
    <row r="22" spans="1:17" s="391" customFormat="1" x14ac:dyDescent="0.25">
      <c r="A22" s="180"/>
      <c r="B22" s="386"/>
      <c r="C22" s="387"/>
      <c r="D22" s="388"/>
      <c r="E22" s="388"/>
      <c r="F22" s="388"/>
      <c r="G22" s="389"/>
      <c r="H22" s="390"/>
      <c r="I22" s="390"/>
      <c r="L22" s="392"/>
      <c r="M22" s="392"/>
      <c r="N22" s="392"/>
      <c r="O22" s="392"/>
      <c r="P22" s="392"/>
      <c r="Q22" s="393"/>
    </row>
    <row r="23" spans="1:17" s="402" customFormat="1" x14ac:dyDescent="0.25">
      <c r="A23" s="394"/>
      <c r="B23" s="395"/>
      <c r="C23" s="396"/>
      <c r="D23" s="397"/>
      <c r="E23" s="396"/>
      <c r="F23" s="398"/>
      <c r="G23" s="399"/>
      <c r="H23" s="399"/>
      <c r="I23" s="400"/>
      <c r="J23" s="401"/>
    </row>
    <row r="24" spans="1:17" s="402" customFormat="1" x14ac:dyDescent="0.25">
      <c r="A24" s="403"/>
      <c r="B24" s="541"/>
      <c r="C24" s="542"/>
      <c r="D24" s="542"/>
      <c r="E24" s="542"/>
      <c r="F24" s="542"/>
      <c r="G24" s="542"/>
      <c r="H24" s="542"/>
      <c r="I24" s="543"/>
    </row>
    <row r="25" spans="1:17" s="391" customFormat="1" x14ac:dyDescent="0.25">
      <c r="A25" s="180"/>
      <c r="B25" s="386"/>
      <c r="C25" s="387"/>
      <c r="D25" s="388"/>
      <c r="E25" s="388"/>
      <c r="F25" s="388"/>
      <c r="G25" s="389"/>
      <c r="H25" s="390"/>
      <c r="I25" s="390"/>
      <c r="L25" s="392"/>
      <c r="M25" s="392"/>
      <c r="N25" s="392"/>
      <c r="O25" s="392"/>
      <c r="P25" s="392"/>
      <c r="Q25" s="393"/>
    </row>
    <row r="26" spans="1:17" s="391" customFormat="1" x14ac:dyDescent="0.25">
      <c r="A26" s="180"/>
      <c r="B26" s="386"/>
      <c r="C26" s="387"/>
      <c r="D26" s="388"/>
      <c r="E26" s="388"/>
      <c r="F26" s="388"/>
      <c r="G26" s="389"/>
      <c r="H26" s="390"/>
      <c r="I26" s="390"/>
      <c r="L26" s="392"/>
      <c r="M26" s="392"/>
      <c r="N26" s="392"/>
      <c r="O26" s="392"/>
      <c r="P26" s="392"/>
      <c r="Q26" s="393"/>
    </row>
    <row r="27" spans="1:17" s="391" customFormat="1" x14ac:dyDescent="0.25">
      <c r="A27" s="180"/>
      <c r="B27" s="386"/>
      <c r="C27" s="387"/>
      <c r="D27" s="388"/>
      <c r="E27" s="388"/>
      <c r="F27" s="388"/>
      <c r="G27" s="389"/>
      <c r="H27" s="390"/>
      <c r="I27" s="390"/>
      <c r="L27" s="392"/>
      <c r="M27" s="392"/>
      <c r="N27" s="392"/>
      <c r="O27" s="392"/>
      <c r="P27" s="392"/>
      <c r="Q27" s="393"/>
    </row>
    <row r="28" spans="1:17" s="391" customFormat="1" x14ac:dyDescent="0.25">
      <c r="A28" s="180"/>
      <c r="B28" s="386"/>
      <c r="C28" s="387"/>
      <c r="D28" s="388"/>
      <c r="E28" s="388"/>
      <c r="F28" s="388"/>
      <c r="G28" s="389"/>
      <c r="H28" s="390"/>
      <c r="I28" s="390"/>
      <c r="L28" s="392"/>
      <c r="M28" s="392"/>
      <c r="N28" s="392"/>
      <c r="O28" s="392"/>
      <c r="P28" s="392"/>
      <c r="Q28" s="393"/>
    </row>
    <row r="29" spans="1:17" s="391" customFormat="1" x14ac:dyDescent="0.25">
      <c r="A29" s="180"/>
      <c r="B29" s="386"/>
      <c r="C29" s="387"/>
      <c r="D29" s="388"/>
      <c r="E29" s="388"/>
      <c r="F29" s="388"/>
      <c r="G29" s="389"/>
      <c r="H29" s="390"/>
      <c r="I29" s="390"/>
      <c r="L29" s="392"/>
      <c r="M29" s="392"/>
      <c r="N29" s="392"/>
      <c r="O29" s="392"/>
      <c r="P29" s="392"/>
      <c r="Q29" s="393"/>
    </row>
    <row r="30" spans="1:17" s="391" customFormat="1" x14ac:dyDescent="0.25">
      <c r="A30" s="180"/>
      <c r="B30" s="386"/>
      <c r="C30" s="387"/>
      <c r="D30" s="388"/>
      <c r="E30" s="388"/>
      <c r="F30" s="388"/>
      <c r="G30" s="389"/>
      <c r="H30" s="390"/>
      <c r="I30" s="390"/>
      <c r="L30" s="392"/>
      <c r="M30" s="392"/>
      <c r="N30" s="392"/>
      <c r="O30" s="392"/>
      <c r="P30" s="392"/>
      <c r="Q30" s="393"/>
    </row>
    <row r="31" spans="1:17" s="402" customFormat="1" x14ac:dyDescent="0.25">
      <c r="A31" s="394"/>
      <c r="B31" s="396"/>
      <c r="C31" s="396"/>
      <c r="D31" s="397"/>
      <c r="E31" s="396"/>
      <c r="F31" s="182"/>
      <c r="G31" s="399"/>
      <c r="H31" s="399"/>
      <c r="I31" s="400"/>
      <c r="J31" s="401"/>
    </row>
    <row r="32" spans="1:17" s="402" customFormat="1" x14ac:dyDescent="0.25">
      <c r="A32" s="403"/>
      <c r="B32" s="541"/>
      <c r="C32" s="542"/>
      <c r="D32" s="542"/>
      <c r="E32" s="542"/>
      <c r="F32" s="542"/>
      <c r="G32" s="542"/>
      <c r="H32" s="542"/>
      <c r="I32" s="543"/>
    </row>
    <row r="33" spans="1:17" s="391" customFormat="1" x14ac:dyDescent="0.25">
      <c r="A33" s="180"/>
      <c r="B33" s="386"/>
      <c r="C33" s="387"/>
      <c r="D33" s="388"/>
      <c r="E33" s="388"/>
      <c r="F33" s="388"/>
      <c r="G33" s="389"/>
      <c r="H33" s="390"/>
      <c r="I33" s="390"/>
      <c r="L33" s="392"/>
      <c r="M33" s="392"/>
      <c r="N33" s="392"/>
      <c r="O33" s="392"/>
      <c r="P33" s="392"/>
      <c r="Q33" s="393"/>
    </row>
    <row r="34" spans="1:17" s="391" customFormat="1" x14ac:dyDescent="0.25">
      <c r="A34" s="180"/>
      <c r="B34" s="386"/>
      <c r="C34" s="387"/>
      <c r="D34" s="388"/>
      <c r="E34" s="388"/>
      <c r="F34" s="388"/>
      <c r="G34" s="389"/>
      <c r="H34" s="390"/>
      <c r="I34" s="390"/>
      <c r="L34" s="392"/>
      <c r="M34" s="392"/>
      <c r="N34" s="392"/>
      <c r="O34" s="392"/>
      <c r="P34" s="392"/>
      <c r="Q34" s="393"/>
    </row>
    <row r="35" spans="1:17" s="391" customFormat="1" x14ac:dyDescent="0.25">
      <c r="A35" s="180"/>
      <c r="B35" s="386"/>
      <c r="C35" s="387"/>
      <c r="D35" s="388"/>
      <c r="E35" s="388"/>
      <c r="F35" s="388"/>
      <c r="G35" s="389"/>
      <c r="H35" s="390"/>
      <c r="I35" s="390"/>
      <c r="L35" s="392"/>
      <c r="M35" s="392"/>
      <c r="N35" s="392"/>
      <c r="O35" s="392"/>
      <c r="P35" s="392"/>
      <c r="Q35" s="393"/>
    </row>
    <row r="36" spans="1:17" s="391" customFormat="1" x14ac:dyDescent="0.25">
      <c r="A36" s="180"/>
      <c r="B36" s="386"/>
      <c r="C36" s="387"/>
      <c r="D36" s="388"/>
      <c r="E36" s="388"/>
      <c r="F36" s="388"/>
      <c r="G36" s="389"/>
      <c r="H36" s="390"/>
      <c r="I36" s="390"/>
      <c r="L36" s="392"/>
      <c r="M36" s="392"/>
      <c r="N36" s="392"/>
      <c r="O36" s="392"/>
      <c r="P36" s="392"/>
      <c r="Q36" s="393"/>
    </row>
    <row r="37" spans="1:17" s="391" customFormat="1" x14ac:dyDescent="0.25">
      <c r="A37" s="180"/>
      <c r="B37" s="386"/>
      <c r="C37" s="387"/>
      <c r="D37" s="388"/>
      <c r="E37" s="388"/>
      <c r="F37" s="388"/>
      <c r="G37" s="389"/>
      <c r="H37" s="390"/>
      <c r="I37" s="390"/>
      <c r="L37" s="392"/>
      <c r="M37" s="392"/>
      <c r="N37" s="392"/>
      <c r="O37" s="392"/>
      <c r="P37" s="392"/>
      <c r="Q37" s="393"/>
    </row>
    <row r="38" spans="1:17" s="391" customFormat="1" x14ac:dyDescent="0.25">
      <c r="A38" s="180"/>
      <c r="B38" s="386"/>
      <c r="C38" s="387"/>
      <c r="D38" s="388"/>
      <c r="E38" s="388"/>
      <c r="F38" s="388"/>
      <c r="G38" s="389"/>
      <c r="H38" s="390"/>
      <c r="I38" s="390"/>
      <c r="L38" s="392"/>
      <c r="M38" s="392"/>
      <c r="N38" s="392"/>
      <c r="O38" s="392"/>
      <c r="P38" s="392"/>
      <c r="Q38" s="393"/>
    </row>
    <row r="39" spans="1:17" s="402" customFormat="1" x14ac:dyDescent="0.25">
      <c r="A39" s="394"/>
      <c r="B39" s="395"/>
      <c r="C39" s="396"/>
      <c r="D39" s="397"/>
      <c r="E39" s="396"/>
      <c r="F39" s="398"/>
      <c r="G39" s="399"/>
      <c r="H39" s="399"/>
      <c r="I39" s="400"/>
      <c r="J39" s="401"/>
    </row>
    <row r="40" spans="1:17" x14ac:dyDescent="0.25">
      <c r="A40" s="76"/>
      <c r="B40" s="211"/>
      <c r="C40" s="211"/>
      <c r="D40" s="317"/>
      <c r="E40" s="211"/>
      <c r="F40" s="70"/>
      <c r="G40" s="103"/>
      <c r="H40" s="103"/>
      <c r="J40" s="77"/>
    </row>
    <row r="41" spans="1:17" x14ac:dyDescent="0.25">
      <c r="A41" s="76"/>
      <c r="B41" s="65"/>
      <c r="C41" s="211"/>
      <c r="D41" s="317"/>
      <c r="E41" s="211"/>
      <c r="F41" s="70"/>
      <c r="G41" s="103"/>
      <c r="H41" s="103"/>
      <c r="J41" s="77"/>
    </row>
    <row r="42" spans="1:17" x14ac:dyDescent="0.25">
      <c r="A42" s="76"/>
      <c r="B42" s="211"/>
      <c r="C42" s="211"/>
      <c r="D42" s="317"/>
      <c r="E42" s="211"/>
      <c r="F42" s="70"/>
      <c r="G42" s="103"/>
      <c r="H42" s="103"/>
      <c r="J42" s="77"/>
    </row>
    <row r="43" spans="1:17" x14ac:dyDescent="0.25">
      <c r="A43" s="76"/>
      <c r="B43" s="65"/>
      <c r="C43" s="211"/>
      <c r="D43" s="317"/>
      <c r="E43" s="211"/>
      <c r="F43" s="70"/>
      <c r="G43" s="103"/>
      <c r="H43" s="103"/>
      <c r="J43" s="77"/>
    </row>
    <row r="44" spans="1:17" x14ac:dyDescent="0.25">
      <c r="A44" s="76"/>
      <c r="B44" s="211"/>
      <c r="C44" s="211"/>
      <c r="D44" s="317"/>
      <c r="E44" s="211"/>
      <c r="F44" s="70"/>
      <c r="G44" s="103"/>
      <c r="H44" s="103"/>
      <c r="J44" s="77"/>
    </row>
    <row r="45" spans="1:17" x14ac:dyDescent="0.25">
      <c r="A45" s="76"/>
      <c r="B45" s="65"/>
      <c r="C45" s="211"/>
      <c r="D45" s="317"/>
      <c r="E45" s="211"/>
      <c r="F45" s="70"/>
      <c r="G45" s="103"/>
      <c r="H45" s="103"/>
      <c r="J45" s="77"/>
    </row>
    <row r="46" spans="1:17" x14ac:dyDescent="0.25">
      <c r="A46" s="76"/>
      <c r="B46" s="211"/>
      <c r="C46" s="211"/>
      <c r="D46" s="317"/>
      <c r="E46" s="211"/>
      <c r="F46" s="70"/>
      <c r="G46" s="103"/>
      <c r="H46" s="103"/>
      <c r="J46" s="77"/>
    </row>
    <row r="47" spans="1:17" x14ac:dyDescent="0.25">
      <c r="A47" s="76"/>
      <c r="B47" s="65"/>
      <c r="C47" s="211"/>
      <c r="D47" s="317"/>
      <c r="E47" s="211"/>
      <c r="F47" s="70"/>
      <c r="G47" s="103"/>
      <c r="H47" s="103"/>
      <c r="J47" s="77"/>
    </row>
    <row r="48" spans="1:17" x14ac:dyDescent="0.25">
      <c r="A48" s="76"/>
      <c r="B48" s="211"/>
      <c r="C48" s="211"/>
      <c r="D48" s="317"/>
      <c r="E48" s="211"/>
      <c r="F48" s="70"/>
      <c r="G48" s="103"/>
      <c r="H48" s="103"/>
      <c r="J48" s="77"/>
    </row>
    <row r="49" spans="1:10" x14ac:dyDescent="0.25">
      <c r="A49" s="76"/>
      <c r="B49" s="65"/>
      <c r="C49" s="211"/>
      <c r="D49" s="317"/>
      <c r="E49" s="211"/>
      <c r="F49" s="70"/>
      <c r="G49" s="103"/>
      <c r="H49" s="103"/>
      <c r="J49" s="77"/>
    </row>
    <row r="50" spans="1:10" x14ac:dyDescent="0.25">
      <c r="A50" s="76"/>
      <c r="B50" s="211"/>
      <c r="C50" s="211"/>
      <c r="D50" s="317"/>
      <c r="E50" s="211"/>
      <c r="F50" s="70"/>
      <c r="G50" s="103"/>
      <c r="H50" s="103"/>
      <c r="J50" s="77"/>
    </row>
    <row r="51" spans="1:10" x14ac:dyDescent="0.25">
      <c r="A51" s="76"/>
      <c r="B51" s="65"/>
      <c r="C51" s="211"/>
      <c r="D51" s="317"/>
      <c r="E51" s="211"/>
      <c r="F51" s="70"/>
      <c r="G51" s="103"/>
      <c r="H51" s="103"/>
      <c r="J51" s="77"/>
    </row>
    <row r="52" spans="1:10" x14ac:dyDescent="0.25">
      <c r="A52" s="76"/>
      <c r="B52" s="211"/>
      <c r="C52" s="211"/>
      <c r="D52" s="317"/>
      <c r="E52" s="211"/>
      <c r="F52" s="70"/>
      <c r="G52" s="103"/>
      <c r="H52" s="103"/>
      <c r="J52" s="77"/>
    </row>
    <row r="53" spans="1:10" x14ac:dyDescent="0.25">
      <c r="A53" s="76"/>
      <c r="B53" s="65"/>
      <c r="C53" s="211"/>
      <c r="D53" s="317"/>
      <c r="E53" s="211"/>
      <c r="F53" s="70"/>
      <c r="G53" s="103"/>
      <c r="H53" s="103"/>
      <c r="J53" s="77"/>
    </row>
    <row r="54" spans="1:10" x14ac:dyDescent="0.25">
      <c r="A54" s="76"/>
      <c r="B54" s="211"/>
      <c r="C54" s="211"/>
      <c r="D54" s="317"/>
      <c r="E54" s="211"/>
      <c r="F54" s="70"/>
      <c r="G54" s="103"/>
      <c r="H54" s="103"/>
      <c r="J54" s="77"/>
    </row>
    <row r="55" spans="1:10" x14ac:dyDescent="0.25">
      <c r="A55" s="76"/>
      <c r="B55" s="65"/>
      <c r="C55" s="211"/>
      <c r="D55" s="317"/>
      <c r="E55" s="211"/>
      <c r="F55" s="70"/>
      <c r="G55" s="103"/>
      <c r="H55" s="103"/>
      <c r="J55" s="77"/>
    </row>
    <row r="56" spans="1:10" x14ac:dyDescent="0.25">
      <c r="A56" s="76"/>
      <c r="B56" s="211"/>
      <c r="C56" s="211"/>
      <c r="D56" s="317"/>
      <c r="E56" s="211"/>
      <c r="F56" s="70"/>
      <c r="G56" s="103"/>
      <c r="H56" s="103"/>
      <c r="J56" s="77"/>
    </row>
    <row r="57" spans="1:10" x14ac:dyDescent="0.25">
      <c r="A57" s="76"/>
      <c r="B57" s="65"/>
      <c r="C57" s="211"/>
      <c r="D57" s="317"/>
      <c r="E57" s="211"/>
      <c r="F57" s="70"/>
      <c r="G57" s="103"/>
      <c r="H57" s="103"/>
      <c r="J57" s="77"/>
    </row>
    <row r="58" spans="1:10" x14ac:dyDescent="0.25">
      <c r="A58" s="76"/>
      <c r="B58" s="211"/>
      <c r="C58" s="211"/>
      <c r="D58" s="317"/>
      <c r="E58" s="211"/>
      <c r="F58" s="70"/>
      <c r="G58" s="103"/>
      <c r="H58" s="103"/>
      <c r="J58" s="77"/>
    </row>
    <row r="59" spans="1:10" x14ac:dyDescent="0.25">
      <c r="A59" s="76"/>
      <c r="B59" s="65"/>
      <c r="C59" s="211"/>
      <c r="D59" s="317"/>
      <c r="E59" s="211"/>
      <c r="F59" s="70"/>
      <c r="G59" s="103"/>
      <c r="H59" s="103"/>
      <c r="J59" s="77"/>
    </row>
    <row r="60" spans="1:10" x14ac:dyDescent="0.25">
      <c r="B60" s="211"/>
      <c r="C60" s="211"/>
      <c r="D60" s="317"/>
      <c r="E60" s="211"/>
      <c r="F60" s="70"/>
      <c r="G60" s="103"/>
      <c r="H60" s="103"/>
      <c r="J60" s="77"/>
    </row>
    <row r="61" spans="1:10" x14ac:dyDescent="0.25">
      <c r="B61" s="65"/>
      <c r="C61" s="211"/>
      <c r="D61" s="317"/>
      <c r="E61" s="211"/>
      <c r="F61" s="70"/>
      <c r="G61" s="103"/>
      <c r="H61" s="103"/>
      <c r="J61" s="77"/>
    </row>
    <row r="62" spans="1:10" x14ac:dyDescent="0.25">
      <c r="B62" s="211"/>
      <c r="C62" s="211"/>
      <c r="D62" s="317"/>
      <c r="E62" s="211"/>
      <c r="F62" s="70"/>
      <c r="G62" s="103"/>
      <c r="H62" s="103"/>
      <c r="J62" s="77"/>
    </row>
    <row r="63" spans="1:10" x14ac:dyDescent="0.25">
      <c r="B63" s="65"/>
      <c r="C63" s="211"/>
      <c r="D63" s="317"/>
      <c r="E63" s="211"/>
      <c r="F63" s="70"/>
      <c r="G63" s="103"/>
      <c r="H63" s="103"/>
      <c r="J63" s="77"/>
    </row>
    <row r="64" spans="1:10" x14ac:dyDescent="0.25">
      <c r="B64" s="211"/>
      <c r="C64" s="211"/>
      <c r="D64" s="317"/>
      <c r="E64" s="211"/>
      <c r="F64" s="70"/>
      <c r="G64" s="103"/>
      <c r="H64" s="103"/>
      <c r="J64" s="77"/>
    </row>
    <row r="65" spans="2:10" x14ac:dyDescent="0.25">
      <c r="B65" s="65"/>
      <c r="C65" s="211"/>
      <c r="D65" s="317"/>
      <c r="E65" s="211"/>
      <c r="F65" s="280"/>
      <c r="G65" s="103"/>
      <c r="H65" s="103"/>
      <c r="J65" s="77"/>
    </row>
    <row r="66" spans="2:10" x14ac:dyDescent="0.25">
      <c r="B66" s="211"/>
      <c r="C66" s="211"/>
      <c r="D66" s="317"/>
      <c r="E66" s="211"/>
      <c r="F66" s="70"/>
      <c r="G66" s="103"/>
      <c r="H66" s="103"/>
      <c r="J66" s="77"/>
    </row>
    <row r="67" spans="2:10" x14ac:dyDescent="0.25">
      <c r="B67" s="65"/>
      <c r="C67" s="211"/>
      <c r="D67" s="317"/>
      <c r="E67" s="211"/>
      <c r="F67" s="70"/>
      <c r="G67" s="103"/>
      <c r="H67" s="103"/>
      <c r="J67" s="77"/>
    </row>
    <row r="68" spans="2:10" x14ac:dyDescent="0.25">
      <c r="B68" s="211"/>
      <c r="C68" s="211"/>
      <c r="D68" s="317"/>
      <c r="E68" s="211"/>
      <c r="F68" s="70"/>
      <c r="G68" s="103"/>
      <c r="H68" s="103"/>
      <c r="J68" s="77"/>
    </row>
    <row r="69" spans="2:10" x14ac:dyDescent="0.25">
      <c r="B69" s="65"/>
      <c r="C69" s="211"/>
      <c r="D69" s="317"/>
      <c r="E69" s="211"/>
      <c r="F69" s="70"/>
      <c r="G69" s="103"/>
      <c r="H69" s="103"/>
      <c r="J69" s="77"/>
    </row>
    <row r="70" spans="2:10" x14ac:dyDescent="0.25">
      <c r="B70" s="211"/>
      <c r="C70" s="211"/>
      <c r="D70" s="317"/>
      <c r="E70" s="211"/>
      <c r="F70" s="70"/>
      <c r="G70" s="103"/>
      <c r="H70" s="103"/>
      <c r="J70" s="77"/>
    </row>
    <row r="71" spans="2:10" x14ac:dyDescent="0.25">
      <c r="B71" s="65"/>
      <c r="C71" s="211"/>
      <c r="D71" s="317"/>
      <c r="E71" s="211"/>
      <c r="F71" s="280"/>
      <c r="G71" s="103"/>
      <c r="H71" s="103"/>
      <c r="J71" s="77"/>
    </row>
    <row r="72" spans="2:10" x14ac:dyDescent="0.25">
      <c r="B72" s="211"/>
      <c r="C72" s="211"/>
      <c r="D72" s="317"/>
      <c r="E72" s="211"/>
      <c r="F72" s="70"/>
      <c r="G72" s="103"/>
      <c r="H72" s="103"/>
      <c r="J72" s="77"/>
    </row>
    <row r="73" spans="2:10" x14ac:dyDescent="0.25">
      <c r="B73" s="65"/>
      <c r="C73" s="211"/>
      <c r="D73" s="317"/>
      <c r="E73" s="211"/>
      <c r="F73" s="70"/>
      <c r="G73" s="103"/>
      <c r="H73" s="103"/>
      <c r="J73" s="77"/>
    </row>
    <row r="74" spans="2:10" x14ac:dyDescent="0.25">
      <c r="B74" s="211"/>
      <c r="C74" s="211"/>
      <c r="D74" s="317"/>
      <c r="E74" s="211"/>
      <c r="F74" s="70"/>
      <c r="G74" s="103"/>
      <c r="H74" s="103"/>
      <c r="J74" s="77"/>
    </row>
    <row r="75" spans="2:10" x14ac:dyDescent="0.25">
      <c r="B75" s="65"/>
      <c r="C75" s="211"/>
      <c r="D75" s="317"/>
      <c r="E75" s="211"/>
      <c r="F75" s="70"/>
      <c r="G75" s="103"/>
      <c r="H75" s="103"/>
      <c r="J75" s="77"/>
    </row>
    <row r="76" spans="2:10" x14ac:dyDescent="0.25">
      <c r="B76" s="211"/>
      <c r="C76" s="211"/>
      <c r="D76" s="317"/>
      <c r="E76" s="211"/>
      <c r="F76" s="70"/>
      <c r="G76" s="103"/>
      <c r="H76" s="103"/>
      <c r="J76" s="77"/>
    </row>
    <row r="77" spans="2:10" x14ac:dyDescent="0.25">
      <c r="B77" s="65"/>
      <c r="C77" s="211"/>
      <c r="D77" s="317"/>
      <c r="E77" s="211"/>
      <c r="F77" s="70"/>
      <c r="G77" s="103"/>
      <c r="H77" s="103"/>
      <c r="J77" s="77"/>
    </row>
    <row r="78" spans="2:10" x14ac:dyDescent="0.25">
      <c r="B78" s="211"/>
      <c r="C78" s="211"/>
      <c r="D78" s="317"/>
      <c r="E78" s="211"/>
      <c r="F78" s="70"/>
      <c r="G78" s="103"/>
      <c r="H78" s="103"/>
      <c r="J78" s="77"/>
    </row>
    <row r="79" spans="2:10" x14ac:dyDescent="0.25">
      <c r="B79" s="65"/>
      <c r="C79" s="211"/>
      <c r="D79" s="317"/>
      <c r="E79" s="211"/>
      <c r="F79" s="70"/>
      <c r="G79" s="103"/>
      <c r="H79" s="103"/>
      <c r="J79" s="77"/>
    </row>
    <row r="80" spans="2:10" x14ac:dyDescent="0.25">
      <c r="B80" s="211"/>
      <c r="C80" s="211"/>
      <c r="D80" s="317"/>
      <c r="E80" s="211"/>
      <c r="F80" s="70"/>
      <c r="G80" s="103"/>
      <c r="H80" s="103"/>
      <c r="J80" s="77"/>
    </row>
    <row r="81" spans="1:10" x14ac:dyDescent="0.25">
      <c r="B81" s="65"/>
      <c r="C81" s="211"/>
      <c r="D81" s="317"/>
      <c r="E81" s="211"/>
      <c r="F81" s="280"/>
      <c r="G81" s="218"/>
      <c r="H81" s="103"/>
      <c r="J81" s="77"/>
    </row>
    <row r="82" spans="1:10" x14ac:dyDescent="0.25">
      <c r="B82" s="211"/>
      <c r="C82" s="211"/>
      <c r="D82" s="317"/>
      <c r="E82" s="211"/>
      <c r="F82" s="70"/>
      <c r="G82" s="103"/>
      <c r="H82" s="103"/>
      <c r="J82" s="77"/>
    </row>
    <row r="83" spans="1:10" x14ac:dyDescent="0.25">
      <c r="B83" s="65"/>
      <c r="C83" s="211"/>
      <c r="D83" s="317"/>
      <c r="E83" s="211"/>
      <c r="F83" s="70"/>
      <c r="G83" s="218"/>
      <c r="H83" s="103"/>
      <c r="J83" s="77"/>
    </row>
    <row r="84" spans="1:10" x14ac:dyDescent="0.25">
      <c r="B84" s="211"/>
      <c r="C84" s="211"/>
      <c r="D84" s="317"/>
      <c r="E84" s="211"/>
      <c r="F84" s="70"/>
      <c r="G84" s="103"/>
      <c r="H84" s="103"/>
      <c r="J84" s="77"/>
    </row>
    <row r="85" spans="1:10" x14ac:dyDescent="0.25">
      <c r="B85" s="65"/>
      <c r="C85" s="211"/>
      <c r="D85" s="317"/>
      <c r="E85" s="211"/>
      <c r="F85" s="70"/>
      <c r="G85" s="218"/>
      <c r="H85" s="103"/>
      <c r="J85" s="77"/>
    </row>
    <row r="86" spans="1:10" x14ac:dyDescent="0.25">
      <c r="B86" s="211"/>
      <c r="C86" s="211"/>
      <c r="D86" s="317"/>
      <c r="E86" s="211"/>
      <c r="F86" s="70"/>
      <c r="G86" s="218"/>
      <c r="H86" s="103"/>
      <c r="J86" s="77"/>
    </row>
    <row r="87" spans="1:10" x14ac:dyDescent="0.25">
      <c r="B87" s="65"/>
      <c r="C87" s="211"/>
      <c r="D87" s="317"/>
      <c r="E87" s="211"/>
      <c r="F87" s="280"/>
      <c r="G87" s="218"/>
      <c r="H87" s="103"/>
      <c r="J87" s="77"/>
    </row>
    <row r="88" spans="1:10" x14ac:dyDescent="0.25">
      <c r="B88" s="211"/>
      <c r="C88" s="211"/>
      <c r="D88" s="317"/>
      <c r="E88" s="211"/>
      <c r="F88" s="280"/>
      <c r="G88" s="218"/>
      <c r="H88" s="103"/>
      <c r="J88" s="77"/>
    </row>
    <row r="89" spans="1:10" x14ac:dyDescent="0.25">
      <c r="B89" s="65"/>
      <c r="C89" s="211"/>
      <c r="D89" s="317"/>
      <c r="E89" s="211"/>
      <c r="F89" s="280"/>
      <c r="G89" s="218"/>
      <c r="H89" s="103"/>
      <c r="J89" s="77"/>
    </row>
    <row r="90" spans="1:10" x14ac:dyDescent="0.25">
      <c r="B90" s="211"/>
      <c r="C90" s="211"/>
      <c r="D90" s="317"/>
      <c r="E90" s="211"/>
      <c r="F90" s="70"/>
      <c r="G90" s="218"/>
      <c r="H90" s="103"/>
      <c r="J90" s="77"/>
    </row>
    <row r="91" spans="1:10" x14ac:dyDescent="0.25">
      <c r="B91" s="65"/>
      <c r="C91" s="211"/>
      <c r="D91" s="317"/>
      <c r="E91" s="211"/>
      <c r="F91" s="70"/>
      <c r="G91" s="218"/>
      <c r="H91" s="103"/>
      <c r="J91" s="77"/>
    </row>
    <row r="92" spans="1:10" x14ac:dyDescent="0.25">
      <c r="B92" s="211"/>
      <c r="C92" s="211"/>
      <c r="D92" s="317"/>
      <c r="E92" s="211"/>
      <c r="F92" s="70"/>
      <c r="G92" s="218"/>
      <c r="H92" s="103"/>
      <c r="J92" s="77"/>
    </row>
    <row r="93" spans="1:10" ht="12" thickBot="1" x14ac:dyDescent="0.3">
      <c r="A93" s="318"/>
      <c r="B93" s="226"/>
      <c r="C93" s="219"/>
      <c r="D93" s="319"/>
      <c r="E93" s="219"/>
      <c r="F93" s="106"/>
      <c r="G93" s="107"/>
      <c r="H93" s="107"/>
      <c r="I93" s="320"/>
      <c r="J93" s="77"/>
    </row>
    <row r="94" spans="1:10" ht="12" thickBot="1" x14ac:dyDescent="0.3">
      <c r="A94" s="324"/>
      <c r="B94" s="325" t="s">
        <v>87</v>
      </c>
      <c r="C94" s="326"/>
      <c r="D94" s="327">
        <f>SUM(D17:D93)</f>
        <v>0</v>
      </c>
      <c r="E94" s="328"/>
      <c r="F94" s="327"/>
      <c r="G94" s="328"/>
      <c r="H94" s="328"/>
      <c r="I94" s="329"/>
      <c r="J94" s="77"/>
    </row>
    <row r="95" spans="1:10" x14ac:dyDescent="0.25">
      <c r="A95" s="321"/>
      <c r="B95" s="322"/>
      <c r="C95" s="323"/>
      <c r="D95" s="323"/>
      <c r="E95" s="323"/>
      <c r="F95" s="323"/>
      <c r="G95" s="323"/>
      <c r="H95" s="323"/>
      <c r="I95" s="323"/>
    </row>
  </sheetData>
  <mergeCells count="13">
    <mergeCell ref="B7:I7"/>
    <mergeCell ref="B15:I15"/>
    <mergeCell ref="B16:I16"/>
    <mergeCell ref="B24:I24"/>
    <mergeCell ref="B32:I32"/>
    <mergeCell ref="B1:I1"/>
    <mergeCell ref="B2:I2"/>
    <mergeCell ref="B3:I3"/>
    <mergeCell ref="A4:A5"/>
    <mergeCell ref="B4:B5"/>
    <mergeCell ref="C4:F4"/>
    <mergeCell ref="G4:G5"/>
    <mergeCell ref="I4:I5"/>
  </mergeCells>
  <pageMargins left="0.7" right="0.7" top="0.75" bottom="0.75" header="0.3" footer="0.3"/>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47" zoomScaleNormal="100" zoomScaleSheetLayoutView="100" workbookViewId="0">
      <selection activeCell="A26" sqref="A26:H55"/>
    </sheetView>
  </sheetViews>
  <sheetFormatPr defaultRowHeight="12.5" x14ac:dyDescent="0.25"/>
  <cols>
    <col min="1" max="1" width="4.81640625" style="25" customWidth="1"/>
    <col min="2" max="2" width="45.81640625" style="72" customWidth="1"/>
    <col min="3" max="3" width="12.26953125" style="16" customWidth="1"/>
    <col min="4" max="4" width="13" style="16" customWidth="1"/>
    <col min="5" max="5" width="10.453125" style="16" customWidth="1"/>
    <col min="6" max="6" width="9.1796875" style="16" bestFit="1"/>
    <col min="7" max="7" width="13.81640625" style="25" customWidth="1"/>
    <col min="8" max="8" width="25.453125" style="25" customWidth="1"/>
    <col min="9" max="253" width="8.81640625" style="16"/>
    <col min="254" max="254" width="4.81640625" style="16" customWidth="1"/>
    <col min="255" max="255" width="45.81640625" style="16" customWidth="1"/>
    <col min="256" max="256" width="12.26953125" style="16" customWidth="1"/>
    <col min="257" max="257" width="10.7265625" style="16" customWidth="1"/>
    <col min="258" max="258" width="10.453125" style="16" customWidth="1"/>
    <col min="259" max="259" width="8.81640625" style="16"/>
    <col min="260" max="260" width="13.81640625" style="16" customWidth="1"/>
    <col min="261" max="261" width="18.26953125" style="16" customWidth="1"/>
    <col min="262" max="262" width="25.453125" style="16" customWidth="1"/>
    <col min="263" max="509" width="8.81640625" style="16"/>
    <col min="510" max="510" width="4.81640625" style="16" customWidth="1"/>
    <col min="511" max="511" width="45.81640625" style="16" customWidth="1"/>
    <col min="512" max="512" width="12.26953125" style="16" customWidth="1"/>
    <col min="513" max="513" width="10.7265625" style="16" customWidth="1"/>
    <col min="514" max="514" width="10.453125" style="16" customWidth="1"/>
    <col min="515" max="515" width="8.81640625" style="16"/>
    <col min="516" max="516" width="13.81640625" style="16" customWidth="1"/>
    <col min="517" max="517" width="18.26953125" style="16" customWidth="1"/>
    <col min="518" max="518" width="25.453125" style="16" customWidth="1"/>
    <col min="519" max="765" width="8.81640625" style="16"/>
    <col min="766" max="766" width="4.81640625" style="16" customWidth="1"/>
    <col min="767" max="767" width="45.81640625" style="16" customWidth="1"/>
    <col min="768" max="768" width="12.26953125" style="16" customWidth="1"/>
    <col min="769" max="769" width="10.7265625" style="16" customWidth="1"/>
    <col min="770" max="770" width="10.453125" style="16" customWidth="1"/>
    <col min="771" max="771" width="8.81640625" style="16"/>
    <col min="772" max="772" width="13.81640625" style="16" customWidth="1"/>
    <col min="773" max="773" width="18.26953125" style="16" customWidth="1"/>
    <col min="774" max="774" width="25.453125" style="16" customWidth="1"/>
    <col min="775" max="1021" width="8.81640625" style="16"/>
    <col min="1022" max="1022" width="4.81640625" style="16" customWidth="1"/>
    <col min="1023" max="1023" width="45.81640625" style="16" customWidth="1"/>
    <col min="1024" max="1024" width="12.26953125" style="16" customWidth="1"/>
    <col min="1025" max="1025" width="10.7265625" style="16" customWidth="1"/>
    <col min="1026" max="1026" width="10.453125" style="16" customWidth="1"/>
    <col min="1027" max="1027" width="8.81640625" style="16"/>
    <col min="1028" max="1028" width="13.81640625" style="16" customWidth="1"/>
    <col min="1029" max="1029" width="18.26953125" style="16" customWidth="1"/>
    <col min="1030" max="1030" width="25.453125" style="16" customWidth="1"/>
    <col min="1031" max="1277" width="8.81640625" style="16"/>
    <col min="1278" max="1278" width="4.81640625" style="16" customWidth="1"/>
    <col min="1279" max="1279" width="45.81640625" style="16" customWidth="1"/>
    <col min="1280" max="1280" width="12.26953125" style="16" customWidth="1"/>
    <col min="1281" max="1281" width="10.7265625" style="16" customWidth="1"/>
    <col min="1282" max="1282" width="10.453125" style="16" customWidth="1"/>
    <col min="1283" max="1283" width="8.81640625" style="16"/>
    <col min="1284" max="1284" width="13.81640625" style="16" customWidth="1"/>
    <col min="1285" max="1285" width="18.26953125" style="16" customWidth="1"/>
    <col min="1286" max="1286" width="25.453125" style="16" customWidth="1"/>
    <col min="1287" max="1533" width="8.81640625" style="16"/>
    <col min="1534" max="1534" width="4.81640625" style="16" customWidth="1"/>
    <col min="1535" max="1535" width="45.81640625" style="16" customWidth="1"/>
    <col min="1536" max="1536" width="12.26953125" style="16" customWidth="1"/>
    <col min="1537" max="1537" width="10.7265625" style="16" customWidth="1"/>
    <col min="1538" max="1538" width="10.453125" style="16" customWidth="1"/>
    <col min="1539" max="1539" width="8.81640625" style="16"/>
    <col min="1540" max="1540" width="13.81640625" style="16" customWidth="1"/>
    <col min="1541" max="1541" width="18.26953125" style="16" customWidth="1"/>
    <col min="1542" max="1542" width="25.453125" style="16" customWidth="1"/>
    <col min="1543" max="1789" width="8.81640625" style="16"/>
    <col min="1790" max="1790" width="4.81640625" style="16" customWidth="1"/>
    <col min="1791" max="1791" width="45.81640625" style="16" customWidth="1"/>
    <col min="1792" max="1792" width="12.26953125" style="16" customWidth="1"/>
    <col min="1793" max="1793" width="10.7265625" style="16" customWidth="1"/>
    <col min="1794" max="1794" width="10.453125" style="16" customWidth="1"/>
    <col min="1795" max="1795" width="8.81640625" style="16"/>
    <col min="1796" max="1796" width="13.81640625" style="16" customWidth="1"/>
    <col min="1797" max="1797" width="18.26953125" style="16" customWidth="1"/>
    <col min="1798" max="1798" width="25.453125" style="16" customWidth="1"/>
    <col min="1799" max="2045" width="8.81640625" style="16"/>
    <col min="2046" max="2046" width="4.81640625" style="16" customWidth="1"/>
    <col min="2047" max="2047" width="45.81640625" style="16" customWidth="1"/>
    <col min="2048" max="2048" width="12.26953125" style="16" customWidth="1"/>
    <col min="2049" max="2049" width="10.7265625" style="16" customWidth="1"/>
    <col min="2050" max="2050" width="10.453125" style="16" customWidth="1"/>
    <col min="2051" max="2051" width="8.81640625" style="16"/>
    <col min="2052" max="2052" width="13.81640625" style="16" customWidth="1"/>
    <col min="2053" max="2053" width="18.26953125" style="16" customWidth="1"/>
    <col min="2054" max="2054" width="25.453125" style="16" customWidth="1"/>
    <col min="2055" max="2301" width="8.81640625" style="16"/>
    <col min="2302" max="2302" width="4.81640625" style="16" customWidth="1"/>
    <col min="2303" max="2303" width="45.81640625" style="16" customWidth="1"/>
    <col min="2304" max="2304" width="12.26953125" style="16" customWidth="1"/>
    <col min="2305" max="2305" width="10.7265625" style="16" customWidth="1"/>
    <col min="2306" max="2306" width="10.453125" style="16" customWidth="1"/>
    <col min="2307" max="2307" width="8.81640625" style="16"/>
    <col min="2308" max="2308" width="13.81640625" style="16" customWidth="1"/>
    <col min="2309" max="2309" width="18.26953125" style="16" customWidth="1"/>
    <col min="2310" max="2310" width="25.453125" style="16" customWidth="1"/>
    <col min="2311" max="2557" width="8.81640625" style="16"/>
    <col min="2558" max="2558" width="4.81640625" style="16" customWidth="1"/>
    <col min="2559" max="2559" width="45.81640625" style="16" customWidth="1"/>
    <col min="2560" max="2560" width="12.26953125" style="16" customWidth="1"/>
    <col min="2561" max="2561" width="10.7265625" style="16" customWidth="1"/>
    <col min="2562" max="2562" width="10.453125" style="16" customWidth="1"/>
    <col min="2563" max="2563" width="8.81640625" style="16"/>
    <col min="2564" max="2564" width="13.81640625" style="16" customWidth="1"/>
    <col min="2565" max="2565" width="18.26953125" style="16" customWidth="1"/>
    <col min="2566" max="2566" width="25.453125" style="16" customWidth="1"/>
    <col min="2567" max="2813" width="8.81640625" style="16"/>
    <col min="2814" max="2814" width="4.81640625" style="16" customWidth="1"/>
    <col min="2815" max="2815" width="45.81640625" style="16" customWidth="1"/>
    <col min="2816" max="2816" width="12.26953125" style="16" customWidth="1"/>
    <col min="2817" max="2817" width="10.7265625" style="16" customWidth="1"/>
    <col min="2818" max="2818" width="10.453125" style="16" customWidth="1"/>
    <col min="2819" max="2819" width="8.81640625" style="16"/>
    <col min="2820" max="2820" width="13.81640625" style="16" customWidth="1"/>
    <col min="2821" max="2821" width="18.26953125" style="16" customWidth="1"/>
    <col min="2822" max="2822" width="25.453125" style="16" customWidth="1"/>
    <col min="2823" max="3069" width="8.81640625" style="16"/>
    <col min="3070" max="3070" width="4.81640625" style="16" customWidth="1"/>
    <col min="3071" max="3071" width="45.81640625" style="16" customWidth="1"/>
    <col min="3072" max="3072" width="12.26953125" style="16" customWidth="1"/>
    <col min="3073" max="3073" width="10.7265625" style="16" customWidth="1"/>
    <col min="3074" max="3074" width="10.453125" style="16" customWidth="1"/>
    <col min="3075" max="3075" width="8.81640625" style="16"/>
    <col min="3076" max="3076" width="13.81640625" style="16" customWidth="1"/>
    <col min="3077" max="3077" width="18.26953125" style="16" customWidth="1"/>
    <col min="3078" max="3078" width="25.453125" style="16" customWidth="1"/>
    <col min="3079" max="3325" width="8.81640625" style="16"/>
    <col min="3326" max="3326" width="4.81640625" style="16" customWidth="1"/>
    <col min="3327" max="3327" width="45.81640625" style="16" customWidth="1"/>
    <col min="3328" max="3328" width="12.26953125" style="16" customWidth="1"/>
    <col min="3329" max="3329" width="10.7265625" style="16" customWidth="1"/>
    <col min="3330" max="3330" width="10.453125" style="16" customWidth="1"/>
    <col min="3331" max="3331" width="8.81640625" style="16"/>
    <col min="3332" max="3332" width="13.81640625" style="16" customWidth="1"/>
    <col min="3333" max="3333" width="18.26953125" style="16" customWidth="1"/>
    <col min="3334" max="3334" width="25.453125" style="16" customWidth="1"/>
    <col min="3335" max="3581" width="8.81640625" style="16"/>
    <col min="3582" max="3582" width="4.81640625" style="16" customWidth="1"/>
    <col min="3583" max="3583" width="45.81640625" style="16" customWidth="1"/>
    <col min="3584" max="3584" width="12.26953125" style="16" customWidth="1"/>
    <col min="3585" max="3585" width="10.7265625" style="16" customWidth="1"/>
    <col min="3586" max="3586" width="10.453125" style="16" customWidth="1"/>
    <col min="3587" max="3587" width="8.81640625" style="16"/>
    <col min="3588" max="3588" width="13.81640625" style="16" customWidth="1"/>
    <col min="3589" max="3589" width="18.26953125" style="16" customWidth="1"/>
    <col min="3590" max="3590" width="25.453125" style="16" customWidth="1"/>
    <col min="3591" max="3837" width="8.81640625" style="16"/>
    <col min="3838" max="3838" width="4.81640625" style="16" customWidth="1"/>
    <col min="3839" max="3839" width="45.81640625" style="16" customWidth="1"/>
    <col min="3840" max="3840" width="12.26953125" style="16" customWidth="1"/>
    <col min="3841" max="3841" width="10.7265625" style="16" customWidth="1"/>
    <col min="3842" max="3842" width="10.453125" style="16" customWidth="1"/>
    <col min="3843" max="3843" width="8.81640625" style="16"/>
    <col min="3844" max="3844" width="13.81640625" style="16" customWidth="1"/>
    <col min="3845" max="3845" width="18.26953125" style="16" customWidth="1"/>
    <col min="3846" max="3846" width="25.453125" style="16" customWidth="1"/>
    <col min="3847" max="4093" width="8.81640625" style="16"/>
    <col min="4094" max="4094" width="4.81640625" style="16" customWidth="1"/>
    <col min="4095" max="4095" width="45.81640625" style="16" customWidth="1"/>
    <col min="4096" max="4096" width="12.26953125" style="16" customWidth="1"/>
    <col min="4097" max="4097" width="10.7265625" style="16" customWidth="1"/>
    <col min="4098" max="4098" width="10.453125" style="16" customWidth="1"/>
    <col min="4099" max="4099" width="8.81640625" style="16"/>
    <col min="4100" max="4100" width="13.81640625" style="16" customWidth="1"/>
    <col min="4101" max="4101" width="18.26953125" style="16" customWidth="1"/>
    <col min="4102" max="4102" width="25.453125" style="16" customWidth="1"/>
    <col min="4103" max="4349" width="8.81640625" style="16"/>
    <col min="4350" max="4350" width="4.81640625" style="16" customWidth="1"/>
    <col min="4351" max="4351" width="45.81640625" style="16" customWidth="1"/>
    <col min="4352" max="4352" width="12.26953125" style="16" customWidth="1"/>
    <col min="4353" max="4353" width="10.7265625" style="16" customWidth="1"/>
    <col min="4354" max="4354" width="10.453125" style="16" customWidth="1"/>
    <col min="4355" max="4355" width="8.81640625" style="16"/>
    <col min="4356" max="4356" width="13.81640625" style="16" customWidth="1"/>
    <col min="4357" max="4357" width="18.26953125" style="16" customWidth="1"/>
    <col min="4358" max="4358" width="25.453125" style="16" customWidth="1"/>
    <col min="4359" max="4605" width="8.81640625" style="16"/>
    <col min="4606" max="4606" width="4.81640625" style="16" customWidth="1"/>
    <col min="4607" max="4607" width="45.81640625" style="16" customWidth="1"/>
    <col min="4608" max="4608" width="12.26953125" style="16" customWidth="1"/>
    <col min="4609" max="4609" width="10.7265625" style="16" customWidth="1"/>
    <col min="4610" max="4610" width="10.453125" style="16" customWidth="1"/>
    <col min="4611" max="4611" width="8.81640625" style="16"/>
    <col min="4612" max="4612" width="13.81640625" style="16" customWidth="1"/>
    <col min="4613" max="4613" width="18.26953125" style="16" customWidth="1"/>
    <col min="4614" max="4614" width="25.453125" style="16" customWidth="1"/>
    <col min="4615" max="4861" width="8.81640625" style="16"/>
    <col min="4862" max="4862" width="4.81640625" style="16" customWidth="1"/>
    <col min="4863" max="4863" width="45.81640625" style="16" customWidth="1"/>
    <col min="4864" max="4864" width="12.26953125" style="16" customWidth="1"/>
    <col min="4865" max="4865" width="10.7265625" style="16" customWidth="1"/>
    <col min="4866" max="4866" width="10.453125" style="16" customWidth="1"/>
    <col min="4867" max="4867" width="8.81640625" style="16"/>
    <col min="4868" max="4868" width="13.81640625" style="16" customWidth="1"/>
    <col min="4869" max="4869" width="18.26953125" style="16" customWidth="1"/>
    <col min="4870" max="4870" width="25.453125" style="16" customWidth="1"/>
    <col min="4871" max="5117" width="8.81640625" style="16"/>
    <col min="5118" max="5118" width="4.81640625" style="16" customWidth="1"/>
    <col min="5119" max="5119" width="45.81640625" style="16" customWidth="1"/>
    <col min="5120" max="5120" width="12.26953125" style="16" customWidth="1"/>
    <col min="5121" max="5121" width="10.7265625" style="16" customWidth="1"/>
    <col min="5122" max="5122" width="10.453125" style="16" customWidth="1"/>
    <col min="5123" max="5123" width="8.81640625" style="16"/>
    <col min="5124" max="5124" width="13.81640625" style="16" customWidth="1"/>
    <col min="5125" max="5125" width="18.26953125" style="16" customWidth="1"/>
    <col min="5126" max="5126" width="25.453125" style="16" customWidth="1"/>
    <col min="5127" max="5373" width="8.81640625" style="16"/>
    <col min="5374" max="5374" width="4.81640625" style="16" customWidth="1"/>
    <col min="5375" max="5375" width="45.81640625" style="16" customWidth="1"/>
    <col min="5376" max="5376" width="12.26953125" style="16" customWidth="1"/>
    <col min="5377" max="5377" width="10.7265625" style="16" customWidth="1"/>
    <col min="5378" max="5378" width="10.453125" style="16" customWidth="1"/>
    <col min="5379" max="5379" width="8.81640625" style="16"/>
    <col min="5380" max="5380" width="13.81640625" style="16" customWidth="1"/>
    <col min="5381" max="5381" width="18.26953125" style="16" customWidth="1"/>
    <col min="5382" max="5382" width="25.453125" style="16" customWidth="1"/>
    <col min="5383" max="5629" width="8.81640625" style="16"/>
    <col min="5630" max="5630" width="4.81640625" style="16" customWidth="1"/>
    <col min="5631" max="5631" width="45.81640625" style="16" customWidth="1"/>
    <col min="5632" max="5632" width="12.26953125" style="16" customWidth="1"/>
    <col min="5633" max="5633" width="10.7265625" style="16" customWidth="1"/>
    <col min="5634" max="5634" width="10.453125" style="16" customWidth="1"/>
    <col min="5635" max="5635" width="8.81640625" style="16"/>
    <col min="5636" max="5636" width="13.81640625" style="16" customWidth="1"/>
    <col min="5637" max="5637" width="18.26953125" style="16" customWidth="1"/>
    <col min="5638" max="5638" width="25.453125" style="16" customWidth="1"/>
    <col min="5639" max="5885" width="8.81640625" style="16"/>
    <col min="5886" max="5886" width="4.81640625" style="16" customWidth="1"/>
    <col min="5887" max="5887" width="45.81640625" style="16" customWidth="1"/>
    <col min="5888" max="5888" width="12.26953125" style="16" customWidth="1"/>
    <col min="5889" max="5889" width="10.7265625" style="16" customWidth="1"/>
    <col min="5890" max="5890" width="10.453125" style="16" customWidth="1"/>
    <col min="5891" max="5891" width="8.81640625" style="16"/>
    <col min="5892" max="5892" width="13.81640625" style="16" customWidth="1"/>
    <col min="5893" max="5893" width="18.26953125" style="16" customWidth="1"/>
    <col min="5894" max="5894" width="25.453125" style="16" customWidth="1"/>
    <col min="5895" max="6141" width="8.81640625" style="16"/>
    <col min="6142" max="6142" width="4.81640625" style="16" customWidth="1"/>
    <col min="6143" max="6143" width="45.81640625" style="16" customWidth="1"/>
    <col min="6144" max="6144" width="12.26953125" style="16" customWidth="1"/>
    <col min="6145" max="6145" width="10.7265625" style="16" customWidth="1"/>
    <col min="6146" max="6146" width="10.453125" style="16" customWidth="1"/>
    <col min="6147" max="6147" width="8.81640625" style="16"/>
    <col min="6148" max="6148" width="13.81640625" style="16" customWidth="1"/>
    <col min="6149" max="6149" width="18.26953125" style="16" customWidth="1"/>
    <col min="6150" max="6150" width="25.453125" style="16" customWidth="1"/>
    <col min="6151" max="6397" width="8.81640625" style="16"/>
    <col min="6398" max="6398" width="4.81640625" style="16" customWidth="1"/>
    <col min="6399" max="6399" width="45.81640625" style="16" customWidth="1"/>
    <col min="6400" max="6400" width="12.26953125" style="16" customWidth="1"/>
    <col min="6401" max="6401" width="10.7265625" style="16" customWidth="1"/>
    <col min="6402" max="6402" width="10.453125" style="16" customWidth="1"/>
    <col min="6403" max="6403" width="8.81640625" style="16"/>
    <col min="6404" max="6404" width="13.81640625" style="16" customWidth="1"/>
    <col min="6405" max="6405" width="18.26953125" style="16" customWidth="1"/>
    <col min="6406" max="6406" width="25.453125" style="16" customWidth="1"/>
    <col min="6407" max="6653" width="8.81640625" style="16"/>
    <col min="6654" max="6654" width="4.81640625" style="16" customWidth="1"/>
    <col min="6655" max="6655" width="45.81640625" style="16" customWidth="1"/>
    <col min="6656" max="6656" width="12.26953125" style="16" customWidth="1"/>
    <col min="6657" max="6657" width="10.7265625" style="16" customWidth="1"/>
    <col min="6658" max="6658" width="10.453125" style="16" customWidth="1"/>
    <col min="6659" max="6659" width="8.81640625" style="16"/>
    <col min="6660" max="6660" width="13.81640625" style="16" customWidth="1"/>
    <col min="6661" max="6661" width="18.26953125" style="16" customWidth="1"/>
    <col min="6662" max="6662" width="25.453125" style="16" customWidth="1"/>
    <col min="6663" max="6909" width="8.81640625" style="16"/>
    <col min="6910" max="6910" width="4.81640625" style="16" customWidth="1"/>
    <col min="6911" max="6911" width="45.81640625" style="16" customWidth="1"/>
    <col min="6912" max="6912" width="12.26953125" style="16" customWidth="1"/>
    <col min="6913" max="6913" width="10.7265625" style="16" customWidth="1"/>
    <col min="6914" max="6914" width="10.453125" style="16" customWidth="1"/>
    <col min="6915" max="6915" width="8.81640625" style="16"/>
    <col min="6916" max="6916" width="13.81640625" style="16" customWidth="1"/>
    <col min="6917" max="6917" width="18.26953125" style="16" customWidth="1"/>
    <col min="6918" max="6918" width="25.453125" style="16" customWidth="1"/>
    <col min="6919" max="7165" width="8.81640625" style="16"/>
    <col min="7166" max="7166" width="4.81640625" style="16" customWidth="1"/>
    <col min="7167" max="7167" width="45.81640625" style="16" customWidth="1"/>
    <col min="7168" max="7168" width="12.26953125" style="16" customWidth="1"/>
    <col min="7169" max="7169" width="10.7265625" style="16" customWidth="1"/>
    <col min="7170" max="7170" width="10.453125" style="16" customWidth="1"/>
    <col min="7171" max="7171" width="8.81640625" style="16"/>
    <col min="7172" max="7172" width="13.81640625" style="16" customWidth="1"/>
    <col min="7173" max="7173" width="18.26953125" style="16" customWidth="1"/>
    <col min="7174" max="7174" width="25.453125" style="16" customWidth="1"/>
    <col min="7175" max="7421" width="8.81640625" style="16"/>
    <col min="7422" max="7422" width="4.81640625" style="16" customWidth="1"/>
    <col min="7423" max="7423" width="45.81640625" style="16" customWidth="1"/>
    <col min="7424" max="7424" width="12.26953125" style="16" customWidth="1"/>
    <col min="7425" max="7425" width="10.7265625" style="16" customWidth="1"/>
    <col min="7426" max="7426" width="10.453125" style="16" customWidth="1"/>
    <col min="7427" max="7427" width="8.81640625" style="16"/>
    <col min="7428" max="7428" width="13.81640625" style="16" customWidth="1"/>
    <col min="7429" max="7429" width="18.26953125" style="16" customWidth="1"/>
    <col min="7430" max="7430" width="25.453125" style="16" customWidth="1"/>
    <col min="7431" max="7677" width="8.81640625" style="16"/>
    <col min="7678" max="7678" width="4.81640625" style="16" customWidth="1"/>
    <col min="7679" max="7679" width="45.81640625" style="16" customWidth="1"/>
    <col min="7680" max="7680" width="12.26953125" style="16" customWidth="1"/>
    <col min="7681" max="7681" width="10.7265625" style="16" customWidth="1"/>
    <col min="7682" max="7682" width="10.453125" style="16" customWidth="1"/>
    <col min="7683" max="7683" width="8.81640625" style="16"/>
    <col min="7684" max="7684" width="13.81640625" style="16" customWidth="1"/>
    <col min="7685" max="7685" width="18.26953125" style="16" customWidth="1"/>
    <col min="7686" max="7686" width="25.453125" style="16" customWidth="1"/>
    <col min="7687" max="7933" width="8.81640625" style="16"/>
    <col min="7934" max="7934" width="4.81640625" style="16" customWidth="1"/>
    <col min="7935" max="7935" width="45.81640625" style="16" customWidth="1"/>
    <col min="7936" max="7936" width="12.26953125" style="16" customWidth="1"/>
    <col min="7937" max="7937" width="10.7265625" style="16" customWidth="1"/>
    <col min="7938" max="7938" width="10.453125" style="16" customWidth="1"/>
    <col min="7939" max="7939" width="8.81640625" style="16"/>
    <col min="7940" max="7940" width="13.81640625" style="16" customWidth="1"/>
    <col min="7941" max="7941" width="18.26953125" style="16" customWidth="1"/>
    <col min="7942" max="7942" width="25.453125" style="16" customWidth="1"/>
    <col min="7943" max="8189" width="8.81640625" style="16"/>
    <col min="8190" max="8190" width="4.81640625" style="16" customWidth="1"/>
    <col min="8191" max="8191" width="45.81640625" style="16" customWidth="1"/>
    <col min="8192" max="8192" width="12.26953125" style="16" customWidth="1"/>
    <col min="8193" max="8193" width="10.7265625" style="16" customWidth="1"/>
    <col min="8194" max="8194" width="10.453125" style="16" customWidth="1"/>
    <col min="8195" max="8195" width="8.81640625" style="16"/>
    <col min="8196" max="8196" width="13.81640625" style="16" customWidth="1"/>
    <col min="8197" max="8197" width="18.26953125" style="16" customWidth="1"/>
    <col min="8198" max="8198" width="25.453125" style="16" customWidth="1"/>
    <col min="8199" max="8445" width="8.81640625" style="16"/>
    <col min="8446" max="8446" width="4.81640625" style="16" customWidth="1"/>
    <col min="8447" max="8447" width="45.81640625" style="16" customWidth="1"/>
    <col min="8448" max="8448" width="12.26953125" style="16" customWidth="1"/>
    <col min="8449" max="8449" width="10.7265625" style="16" customWidth="1"/>
    <col min="8450" max="8450" width="10.453125" style="16" customWidth="1"/>
    <col min="8451" max="8451" width="8.81640625" style="16"/>
    <col min="8452" max="8452" width="13.81640625" style="16" customWidth="1"/>
    <col min="8453" max="8453" width="18.26953125" style="16" customWidth="1"/>
    <col min="8454" max="8454" width="25.453125" style="16" customWidth="1"/>
    <col min="8455" max="8701" width="8.81640625" style="16"/>
    <col min="8702" max="8702" width="4.81640625" style="16" customWidth="1"/>
    <col min="8703" max="8703" width="45.81640625" style="16" customWidth="1"/>
    <col min="8704" max="8704" width="12.26953125" style="16" customWidth="1"/>
    <col min="8705" max="8705" width="10.7265625" style="16" customWidth="1"/>
    <col min="8706" max="8706" width="10.453125" style="16" customWidth="1"/>
    <col min="8707" max="8707" width="8.81640625" style="16"/>
    <col min="8708" max="8708" width="13.81640625" style="16" customWidth="1"/>
    <col min="8709" max="8709" width="18.26953125" style="16" customWidth="1"/>
    <col min="8710" max="8710" width="25.453125" style="16" customWidth="1"/>
    <col min="8711" max="8957" width="8.81640625" style="16"/>
    <col min="8958" max="8958" width="4.81640625" style="16" customWidth="1"/>
    <col min="8959" max="8959" width="45.81640625" style="16" customWidth="1"/>
    <col min="8960" max="8960" width="12.26953125" style="16" customWidth="1"/>
    <col min="8961" max="8961" width="10.7265625" style="16" customWidth="1"/>
    <col min="8962" max="8962" width="10.453125" style="16" customWidth="1"/>
    <col min="8963" max="8963" width="8.81640625" style="16"/>
    <col min="8964" max="8964" width="13.81640625" style="16" customWidth="1"/>
    <col min="8965" max="8965" width="18.26953125" style="16" customWidth="1"/>
    <col min="8966" max="8966" width="25.453125" style="16" customWidth="1"/>
    <col min="8967" max="9213" width="8.81640625" style="16"/>
    <col min="9214" max="9214" width="4.81640625" style="16" customWidth="1"/>
    <col min="9215" max="9215" width="45.81640625" style="16" customWidth="1"/>
    <col min="9216" max="9216" width="12.26953125" style="16" customWidth="1"/>
    <col min="9217" max="9217" width="10.7265625" style="16" customWidth="1"/>
    <col min="9218" max="9218" width="10.453125" style="16" customWidth="1"/>
    <col min="9219" max="9219" width="8.81640625" style="16"/>
    <col min="9220" max="9220" width="13.81640625" style="16" customWidth="1"/>
    <col min="9221" max="9221" width="18.26953125" style="16" customWidth="1"/>
    <col min="9222" max="9222" width="25.453125" style="16" customWidth="1"/>
    <col min="9223" max="9469" width="8.81640625" style="16"/>
    <col min="9470" max="9470" width="4.81640625" style="16" customWidth="1"/>
    <col min="9471" max="9471" width="45.81640625" style="16" customWidth="1"/>
    <col min="9472" max="9472" width="12.26953125" style="16" customWidth="1"/>
    <col min="9473" max="9473" width="10.7265625" style="16" customWidth="1"/>
    <col min="9474" max="9474" width="10.453125" style="16" customWidth="1"/>
    <col min="9475" max="9475" width="8.81640625" style="16"/>
    <col min="9476" max="9476" width="13.81640625" style="16" customWidth="1"/>
    <col min="9477" max="9477" width="18.26953125" style="16" customWidth="1"/>
    <col min="9478" max="9478" width="25.453125" style="16" customWidth="1"/>
    <col min="9479" max="9725" width="8.81640625" style="16"/>
    <col min="9726" max="9726" width="4.81640625" style="16" customWidth="1"/>
    <col min="9727" max="9727" width="45.81640625" style="16" customWidth="1"/>
    <col min="9728" max="9728" width="12.26953125" style="16" customWidth="1"/>
    <col min="9729" max="9729" width="10.7265625" style="16" customWidth="1"/>
    <col min="9730" max="9730" width="10.453125" style="16" customWidth="1"/>
    <col min="9731" max="9731" width="8.81640625" style="16"/>
    <col min="9732" max="9732" width="13.81640625" style="16" customWidth="1"/>
    <col min="9733" max="9733" width="18.26953125" style="16" customWidth="1"/>
    <col min="9734" max="9734" width="25.453125" style="16" customWidth="1"/>
    <col min="9735" max="9981" width="8.81640625" style="16"/>
    <col min="9982" max="9982" width="4.81640625" style="16" customWidth="1"/>
    <col min="9983" max="9983" width="45.81640625" style="16" customWidth="1"/>
    <col min="9984" max="9984" width="12.26953125" style="16" customWidth="1"/>
    <col min="9985" max="9985" width="10.7265625" style="16" customWidth="1"/>
    <col min="9986" max="9986" width="10.453125" style="16" customWidth="1"/>
    <col min="9987" max="9987" width="8.81640625" style="16"/>
    <col min="9988" max="9988" width="13.81640625" style="16" customWidth="1"/>
    <col min="9989" max="9989" width="18.26953125" style="16" customWidth="1"/>
    <col min="9990" max="9990" width="25.453125" style="16" customWidth="1"/>
    <col min="9991" max="10237" width="8.81640625" style="16"/>
    <col min="10238" max="10238" width="4.81640625" style="16" customWidth="1"/>
    <col min="10239" max="10239" width="45.81640625" style="16" customWidth="1"/>
    <col min="10240" max="10240" width="12.26953125" style="16" customWidth="1"/>
    <col min="10241" max="10241" width="10.7265625" style="16" customWidth="1"/>
    <col min="10242" max="10242" width="10.453125" style="16" customWidth="1"/>
    <col min="10243" max="10243" width="8.81640625" style="16"/>
    <col min="10244" max="10244" width="13.81640625" style="16" customWidth="1"/>
    <col min="10245" max="10245" width="18.26953125" style="16" customWidth="1"/>
    <col min="10246" max="10246" width="25.453125" style="16" customWidth="1"/>
    <col min="10247" max="10493" width="8.81640625" style="16"/>
    <col min="10494" max="10494" width="4.81640625" style="16" customWidth="1"/>
    <col min="10495" max="10495" width="45.81640625" style="16" customWidth="1"/>
    <col min="10496" max="10496" width="12.26953125" style="16" customWidth="1"/>
    <col min="10497" max="10497" width="10.7265625" style="16" customWidth="1"/>
    <col min="10498" max="10498" width="10.453125" style="16" customWidth="1"/>
    <col min="10499" max="10499" width="8.81640625" style="16"/>
    <col min="10500" max="10500" width="13.81640625" style="16" customWidth="1"/>
    <col min="10501" max="10501" width="18.26953125" style="16" customWidth="1"/>
    <col min="10502" max="10502" width="25.453125" style="16" customWidth="1"/>
    <col min="10503" max="10749" width="8.81640625" style="16"/>
    <col min="10750" max="10750" width="4.81640625" style="16" customWidth="1"/>
    <col min="10751" max="10751" width="45.81640625" style="16" customWidth="1"/>
    <col min="10752" max="10752" width="12.26953125" style="16" customWidth="1"/>
    <col min="10753" max="10753" width="10.7265625" style="16" customWidth="1"/>
    <col min="10754" max="10754" width="10.453125" style="16" customWidth="1"/>
    <col min="10755" max="10755" width="8.81640625" style="16"/>
    <col min="10756" max="10756" width="13.81640625" style="16" customWidth="1"/>
    <col min="10757" max="10757" width="18.26953125" style="16" customWidth="1"/>
    <col min="10758" max="10758" width="25.453125" style="16" customWidth="1"/>
    <col min="10759" max="11005" width="8.81640625" style="16"/>
    <col min="11006" max="11006" width="4.81640625" style="16" customWidth="1"/>
    <col min="11007" max="11007" width="45.81640625" style="16" customWidth="1"/>
    <col min="11008" max="11008" width="12.26953125" style="16" customWidth="1"/>
    <col min="11009" max="11009" width="10.7265625" style="16" customWidth="1"/>
    <col min="11010" max="11010" width="10.453125" style="16" customWidth="1"/>
    <col min="11011" max="11011" width="8.81640625" style="16"/>
    <col min="11012" max="11012" width="13.81640625" style="16" customWidth="1"/>
    <col min="11013" max="11013" width="18.26953125" style="16" customWidth="1"/>
    <col min="11014" max="11014" width="25.453125" style="16" customWidth="1"/>
    <col min="11015" max="11261" width="8.81640625" style="16"/>
    <col min="11262" max="11262" width="4.81640625" style="16" customWidth="1"/>
    <col min="11263" max="11263" width="45.81640625" style="16" customWidth="1"/>
    <col min="11264" max="11264" width="12.26953125" style="16" customWidth="1"/>
    <col min="11265" max="11265" width="10.7265625" style="16" customWidth="1"/>
    <col min="11266" max="11266" width="10.453125" style="16" customWidth="1"/>
    <col min="11267" max="11267" width="8.81640625" style="16"/>
    <col min="11268" max="11268" width="13.81640625" style="16" customWidth="1"/>
    <col min="11269" max="11269" width="18.26953125" style="16" customWidth="1"/>
    <col min="11270" max="11270" width="25.453125" style="16" customWidth="1"/>
    <col min="11271" max="11517" width="8.81640625" style="16"/>
    <col min="11518" max="11518" width="4.81640625" style="16" customWidth="1"/>
    <col min="11519" max="11519" width="45.81640625" style="16" customWidth="1"/>
    <col min="11520" max="11520" width="12.26953125" style="16" customWidth="1"/>
    <col min="11521" max="11521" width="10.7265625" style="16" customWidth="1"/>
    <col min="11522" max="11522" width="10.453125" style="16" customWidth="1"/>
    <col min="11523" max="11523" width="8.81640625" style="16"/>
    <col min="11524" max="11524" width="13.81640625" style="16" customWidth="1"/>
    <col min="11525" max="11525" width="18.26953125" style="16" customWidth="1"/>
    <col min="11526" max="11526" width="25.453125" style="16" customWidth="1"/>
    <col min="11527" max="11773" width="8.81640625" style="16"/>
    <col min="11774" max="11774" width="4.81640625" style="16" customWidth="1"/>
    <col min="11775" max="11775" width="45.81640625" style="16" customWidth="1"/>
    <col min="11776" max="11776" width="12.26953125" style="16" customWidth="1"/>
    <col min="11777" max="11777" width="10.7265625" style="16" customWidth="1"/>
    <col min="11778" max="11778" width="10.453125" style="16" customWidth="1"/>
    <col min="11779" max="11779" width="8.81640625" style="16"/>
    <col min="11780" max="11780" width="13.81640625" style="16" customWidth="1"/>
    <col min="11781" max="11781" width="18.26953125" style="16" customWidth="1"/>
    <col min="11782" max="11782" width="25.453125" style="16" customWidth="1"/>
    <col min="11783" max="12029" width="8.81640625" style="16"/>
    <col min="12030" max="12030" width="4.81640625" style="16" customWidth="1"/>
    <col min="12031" max="12031" width="45.81640625" style="16" customWidth="1"/>
    <col min="12032" max="12032" width="12.26953125" style="16" customWidth="1"/>
    <col min="12033" max="12033" width="10.7265625" style="16" customWidth="1"/>
    <col min="12034" max="12034" width="10.453125" style="16" customWidth="1"/>
    <col min="12035" max="12035" width="8.81640625" style="16"/>
    <col min="12036" max="12036" width="13.81640625" style="16" customWidth="1"/>
    <col min="12037" max="12037" width="18.26953125" style="16" customWidth="1"/>
    <col min="12038" max="12038" width="25.453125" style="16" customWidth="1"/>
    <col min="12039" max="12285" width="8.81640625" style="16"/>
    <col min="12286" max="12286" width="4.81640625" style="16" customWidth="1"/>
    <col min="12287" max="12287" width="45.81640625" style="16" customWidth="1"/>
    <col min="12288" max="12288" width="12.26953125" style="16" customWidth="1"/>
    <col min="12289" max="12289" width="10.7265625" style="16" customWidth="1"/>
    <col min="12290" max="12290" width="10.453125" style="16" customWidth="1"/>
    <col min="12291" max="12291" width="8.81640625" style="16"/>
    <col min="12292" max="12292" width="13.81640625" style="16" customWidth="1"/>
    <col min="12293" max="12293" width="18.26953125" style="16" customWidth="1"/>
    <col min="12294" max="12294" width="25.453125" style="16" customWidth="1"/>
    <col min="12295" max="12541" width="8.81640625" style="16"/>
    <col min="12542" max="12542" width="4.81640625" style="16" customWidth="1"/>
    <col min="12543" max="12543" width="45.81640625" style="16" customWidth="1"/>
    <col min="12544" max="12544" width="12.26953125" style="16" customWidth="1"/>
    <col min="12545" max="12545" width="10.7265625" style="16" customWidth="1"/>
    <col min="12546" max="12546" width="10.453125" style="16" customWidth="1"/>
    <col min="12547" max="12547" width="8.81640625" style="16"/>
    <col min="12548" max="12548" width="13.81640625" style="16" customWidth="1"/>
    <col min="12549" max="12549" width="18.26953125" style="16" customWidth="1"/>
    <col min="12550" max="12550" width="25.453125" style="16" customWidth="1"/>
    <col min="12551" max="12797" width="8.81640625" style="16"/>
    <col min="12798" max="12798" width="4.81640625" style="16" customWidth="1"/>
    <col min="12799" max="12799" width="45.81640625" style="16" customWidth="1"/>
    <col min="12800" max="12800" width="12.26953125" style="16" customWidth="1"/>
    <col min="12801" max="12801" width="10.7265625" style="16" customWidth="1"/>
    <col min="12802" max="12802" width="10.453125" style="16" customWidth="1"/>
    <col min="12803" max="12803" width="8.81640625" style="16"/>
    <col min="12804" max="12804" width="13.81640625" style="16" customWidth="1"/>
    <col min="12805" max="12805" width="18.26953125" style="16" customWidth="1"/>
    <col min="12806" max="12806" width="25.453125" style="16" customWidth="1"/>
    <col min="12807" max="13053" width="8.81640625" style="16"/>
    <col min="13054" max="13054" width="4.81640625" style="16" customWidth="1"/>
    <col min="13055" max="13055" width="45.81640625" style="16" customWidth="1"/>
    <col min="13056" max="13056" width="12.26953125" style="16" customWidth="1"/>
    <col min="13057" max="13057" width="10.7265625" style="16" customWidth="1"/>
    <col min="13058" max="13058" width="10.453125" style="16" customWidth="1"/>
    <col min="13059" max="13059" width="8.81640625" style="16"/>
    <col min="13060" max="13060" width="13.81640625" style="16" customWidth="1"/>
    <col min="13061" max="13061" width="18.26953125" style="16" customWidth="1"/>
    <col min="13062" max="13062" width="25.453125" style="16" customWidth="1"/>
    <col min="13063" max="13309" width="8.81640625" style="16"/>
    <col min="13310" max="13310" width="4.81640625" style="16" customWidth="1"/>
    <col min="13311" max="13311" width="45.81640625" style="16" customWidth="1"/>
    <col min="13312" max="13312" width="12.26953125" style="16" customWidth="1"/>
    <col min="13313" max="13313" width="10.7265625" style="16" customWidth="1"/>
    <col min="13314" max="13314" width="10.453125" style="16" customWidth="1"/>
    <col min="13315" max="13315" width="8.81640625" style="16"/>
    <col min="13316" max="13316" width="13.81640625" style="16" customWidth="1"/>
    <col min="13317" max="13317" width="18.26953125" style="16" customWidth="1"/>
    <col min="13318" max="13318" width="25.453125" style="16" customWidth="1"/>
    <col min="13319" max="13565" width="8.81640625" style="16"/>
    <col min="13566" max="13566" width="4.81640625" style="16" customWidth="1"/>
    <col min="13567" max="13567" width="45.81640625" style="16" customWidth="1"/>
    <col min="13568" max="13568" width="12.26953125" style="16" customWidth="1"/>
    <col min="13569" max="13569" width="10.7265625" style="16" customWidth="1"/>
    <col min="13570" max="13570" width="10.453125" style="16" customWidth="1"/>
    <col min="13571" max="13571" width="8.81640625" style="16"/>
    <col min="13572" max="13572" width="13.81640625" style="16" customWidth="1"/>
    <col min="13573" max="13573" width="18.26953125" style="16" customWidth="1"/>
    <col min="13574" max="13574" width="25.453125" style="16" customWidth="1"/>
    <col min="13575" max="13821" width="8.81640625" style="16"/>
    <col min="13822" max="13822" width="4.81640625" style="16" customWidth="1"/>
    <col min="13823" max="13823" width="45.81640625" style="16" customWidth="1"/>
    <col min="13824" max="13824" width="12.26953125" style="16" customWidth="1"/>
    <col min="13825" max="13825" width="10.7265625" style="16" customWidth="1"/>
    <col min="13826" max="13826" width="10.453125" style="16" customWidth="1"/>
    <col min="13827" max="13827" width="8.81640625" style="16"/>
    <col min="13828" max="13828" width="13.81640625" style="16" customWidth="1"/>
    <col min="13829" max="13829" width="18.26953125" style="16" customWidth="1"/>
    <col min="13830" max="13830" width="25.453125" style="16" customWidth="1"/>
    <col min="13831" max="14077" width="8.81640625" style="16"/>
    <col min="14078" max="14078" width="4.81640625" style="16" customWidth="1"/>
    <col min="14079" max="14079" width="45.81640625" style="16" customWidth="1"/>
    <col min="14080" max="14080" width="12.26953125" style="16" customWidth="1"/>
    <col min="14081" max="14081" width="10.7265625" style="16" customWidth="1"/>
    <col min="14082" max="14082" width="10.453125" style="16" customWidth="1"/>
    <col min="14083" max="14083" width="8.81640625" style="16"/>
    <col min="14084" max="14084" width="13.81640625" style="16" customWidth="1"/>
    <col min="14085" max="14085" width="18.26953125" style="16" customWidth="1"/>
    <col min="14086" max="14086" width="25.453125" style="16" customWidth="1"/>
    <col min="14087" max="14333" width="8.81640625" style="16"/>
    <col min="14334" max="14334" width="4.81640625" style="16" customWidth="1"/>
    <col min="14335" max="14335" width="45.81640625" style="16" customWidth="1"/>
    <col min="14336" max="14336" width="12.26953125" style="16" customWidth="1"/>
    <col min="14337" max="14337" width="10.7265625" style="16" customWidth="1"/>
    <col min="14338" max="14338" width="10.453125" style="16" customWidth="1"/>
    <col min="14339" max="14339" width="8.81640625" style="16"/>
    <col min="14340" max="14340" width="13.81640625" style="16" customWidth="1"/>
    <col min="14341" max="14341" width="18.26953125" style="16" customWidth="1"/>
    <col min="14342" max="14342" width="25.453125" style="16" customWidth="1"/>
    <col min="14343" max="14589" width="8.81640625" style="16"/>
    <col min="14590" max="14590" width="4.81640625" style="16" customWidth="1"/>
    <col min="14591" max="14591" width="45.81640625" style="16" customWidth="1"/>
    <col min="14592" max="14592" width="12.26953125" style="16" customWidth="1"/>
    <col min="14593" max="14593" width="10.7265625" style="16" customWidth="1"/>
    <col min="14594" max="14594" width="10.453125" style="16" customWidth="1"/>
    <col min="14595" max="14595" width="8.81640625" style="16"/>
    <col min="14596" max="14596" width="13.81640625" style="16" customWidth="1"/>
    <col min="14597" max="14597" width="18.26953125" style="16" customWidth="1"/>
    <col min="14598" max="14598" width="25.453125" style="16" customWidth="1"/>
    <col min="14599" max="14845" width="8.81640625" style="16"/>
    <col min="14846" max="14846" width="4.81640625" style="16" customWidth="1"/>
    <col min="14847" max="14847" width="45.81640625" style="16" customWidth="1"/>
    <col min="14848" max="14848" width="12.26953125" style="16" customWidth="1"/>
    <col min="14849" max="14849" width="10.7265625" style="16" customWidth="1"/>
    <col min="14850" max="14850" width="10.453125" style="16" customWidth="1"/>
    <col min="14851" max="14851" width="8.81640625" style="16"/>
    <col min="14852" max="14852" width="13.81640625" style="16" customWidth="1"/>
    <col min="14853" max="14853" width="18.26953125" style="16" customWidth="1"/>
    <col min="14854" max="14854" width="25.453125" style="16" customWidth="1"/>
    <col min="14855" max="15101" width="8.81640625" style="16"/>
    <col min="15102" max="15102" width="4.81640625" style="16" customWidth="1"/>
    <col min="15103" max="15103" width="45.81640625" style="16" customWidth="1"/>
    <col min="15104" max="15104" width="12.26953125" style="16" customWidth="1"/>
    <col min="15105" max="15105" width="10.7265625" style="16" customWidth="1"/>
    <col min="15106" max="15106" width="10.453125" style="16" customWidth="1"/>
    <col min="15107" max="15107" width="8.81640625" style="16"/>
    <col min="15108" max="15108" width="13.81640625" style="16" customWidth="1"/>
    <col min="15109" max="15109" width="18.26953125" style="16" customWidth="1"/>
    <col min="15110" max="15110" width="25.453125" style="16" customWidth="1"/>
    <col min="15111" max="15357" width="8.81640625" style="16"/>
    <col min="15358" max="15358" width="4.81640625" style="16" customWidth="1"/>
    <col min="15359" max="15359" width="45.81640625" style="16" customWidth="1"/>
    <col min="15360" max="15360" width="12.26953125" style="16" customWidth="1"/>
    <col min="15361" max="15361" width="10.7265625" style="16" customWidth="1"/>
    <col min="15362" max="15362" width="10.453125" style="16" customWidth="1"/>
    <col min="15363" max="15363" width="8.81640625" style="16"/>
    <col min="15364" max="15364" width="13.81640625" style="16" customWidth="1"/>
    <col min="15365" max="15365" width="18.26953125" style="16" customWidth="1"/>
    <col min="15366" max="15366" width="25.453125" style="16" customWidth="1"/>
    <col min="15367" max="15613" width="8.81640625" style="16"/>
    <col min="15614" max="15614" width="4.81640625" style="16" customWidth="1"/>
    <col min="15615" max="15615" width="45.81640625" style="16" customWidth="1"/>
    <col min="15616" max="15616" width="12.26953125" style="16" customWidth="1"/>
    <col min="15617" max="15617" width="10.7265625" style="16" customWidth="1"/>
    <col min="15618" max="15618" width="10.453125" style="16" customWidth="1"/>
    <col min="15619" max="15619" width="8.81640625" style="16"/>
    <col min="15620" max="15620" width="13.81640625" style="16" customWidth="1"/>
    <col min="15621" max="15621" width="18.26953125" style="16" customWidth="1"/>
    <col min="15622" max="15622" width="25.453125" style="16" customWidth="1"/>
    <col min="15623" max="15869" width="8.81640625" style="16"/>
    <col min="15870" max="15870" width="4.81640625" style="16" customWidth="1"/>
    <col min="15871" max="15871" width="45.81640625" style="16" customWidth="1"/>
    <col min="15872" max="15872" width="12.26953125" style="16" customWidth="1"/>
    <col min="15873" max="15873" width="10.7265625" style="16" customWidth="1"/>
    <col min="15874" max="15874" width="10.453125" style="16" customWidth="1"/>
    <col min="15875" max="15875" width="8.81640625" style="16"/>
    <col min="15876" max="15876" width="13.81640625" style="16" customWidth="1"/>
    <col min="15877" max="15877" width="18.26953125" style="16" customWidth="1"/>
    <col min="15878" max="15878" width="25.453125" style="16" customWidth="1"/>
    <col min="15879" max="16125" width="8.81640625" style="16"/>
    <col min="16126" max="16126" width="4.81640625" style="16" customWidth="1"/>
    <col min="16127" max="16127" width="45.81640625" style="16" customWidth="1"/>
    <col min="16128" max="16128" width="12.26953125" style="16" customWidth="1"/>
    <col min="16129" max="16129" width="10.7265625" style="16" customWidth="1"/>
    <col min="16130" max="16130" width="10.453125" style="16" customWidth="1"/>
    <col min="16131" max="16131" width="8.81640625" style="16"/>
    <col min="16132" max="16132" width="13.81640625" style="16" customWidth="1"/>
    <col min="16133" max="16133" width="18.26953125" style="16" customWidth="1"/>
    <col min="16134" max="16134" width="25.453125" style="16" customWidth="1"/>
    <col min="16135" max="16382" width="8.81640625" style="16"/>
    <col min="16383" max="16384" width="8.81640625" style="16" customWidth="1"/>
  </cols>
  <sheetData>
    <row r="1" spans="1:8" ht="15.5" x14ac:dyDescent="0.35">
      <c r="A1" s="2"/>
      <c r="B1" s="71"/>
      <c r="C1" s="3"/>
      <c r="D1" s="3"/>
      <c r="E1" s="3"/>
      <c r="F1" s="3"/>
      <c r="G1" s="68"/>
      <c r="H1" s="68"/>
    </row>
    <row r="2" spans="1:8" ht="15.5" x14ac:dyDescent="0.3">
      <c r="A2" s="2"/>
      <c r="B2" s="453" t="s">
        <v>28</v>
      </c>
      <c r="C2" s="453"/>
      <c r="D2" s="453"/>
      <c r="E2" s="453"/>
      <c r="F2" s="453"/>
      <c r="G2" s="453"/>
      <c r="H2" s="453"/>
    </row>
    <row r="3" spans="1:8" ht="25.15" customHeight="1" x14ac:dyDescent="0.3">
      <c r="A3" s="2"/>
      <c r="B3" s="453" t="s">
        <v>1</v>
      </c>
      <c r="C3" s="453"/>
      <c r="D3" s="453"/>
      <c r="E3" s="453"/>
      <c r="F3" s="453"/>
      <c r="G3" s="453"/>
      <c r="H3" s="453"/>
    </row>
    <row r="4" spans="1:8" ht="13.9" customHeight="1" x14ac:dyDescent="0.3">
      <c r="A4" s="2"/>
      <c r="B4" s="453" t="s">
        <v>531</v>
      </c>
      <c r="C4" s="453"/>
      <c r="D4" s="453"/>
      <c r="E4" s="453"/>
      <c r="F4" s="453"/>
      <c r="G4" s="453"/>
      <c r="H4" s="453"/>
    </row>
    <row r="5" spans="1:8" ht="9.75" customHeight="1" x14ac:dyDescent="0.35">
      <c r="A5" s="2"/>
      <c r="B5" s="71"/>
      <c r="C5" s="3"/>
      <c r="D5" s="3"/>
      <c r="E5" s="3"/>
      <c r="F5" s="3"/>
      <c r="G5" s="68"/>
      <c r="H5" s="68"/>
    </row>
    <row r="6" spans="1:8" ht="13.15" customHeight="1" x14ac:dyDescent="0.25">
      <c r="A6" s="454" t="s">
        <v>20</v>
      </c>
      <c r="B6" s="455" t="s">
        <v>4</v>
      </c>
      <c r="C6" s="455" t="s">
        <v>358</v>
      </c>
      <c r="D6" s="455"/>
      <c r="E6" s="455"/>
      <c r="F6" s="455"/>
      <c r="G6" s="455" t="s">
        <v>5</v>
      </c>
      <c r="H6" s="456" t="s">
        <v>6</v>
      </c>
    </row>
    <row r="7" spans="1:8" ht="35" customHeight="1" x14ac:dyDescent="0.25">
      <c r="A7" s="454"/>
      <c r="B7" s="455"/>
      <c r="C7" s="29" t="s">
        <v>7</v>
      </c>
      <c r="D7" s="29" t="s">
        <v>8</v>
      </c>
      <c r="E7" s="29" t="s">
        <v>9</v>
      </c>
      <c r="F7" s="29" t="s">
        <v>10</v>
      </c>
      <c r="G7" s="455"/>
      <c r="H7" s="456"/>
    </row>
    <row r="8" spans="1:8" ht="11.5" customHeight="1" x14ac:dyDescent="0.25">
      <c r="A8" s="140" t="s">
        <v>59</v>
      </c>
      <c r="B8" s="139">
        <v>2</v>
      </c>
      <c r="C8" s="139">
        <v>3</v>
      </c>
      <c r="D8" s="139">
        <v>4</v>
      </c>
      <c r="E8" s="139">
        <v>5</v>
      </c>
      <c r="F8" s="139">
        <v>6</v>
      </c>
      <c r="G8" s="139">
        <v>7</v>
      </c>
      <c r="H8" s="141">
        <v>8</v>
      </c>
    </row>
    <row r="9" spans="1:8" ht="17.5" customHeight="1" x14ac:dyDescent="0.25">
      <c r="A9" s="457" t="s">
        <v>259</v>
      </c>
      <c r="B9" s="457"/>
      <c r="C9" s="457"/>
      <c r="D9" s="457"/>
      <c r="E9" s="457"/>
      <c r="F9" s="457"/>
      <c r="G9" s="457"/>
      <c r="H9" s="457"/>
    </row>
    <row r="10" spans="1:8" ht="12.75" customHeight="1" x14ac:dyDescent="0.25">
      <c r="A10" s="459" t="s">
        <v>179</v>
      </c>
      <c r="B10" s="459"/>
      <c r="C10" s="459"/>
      <c r="D10" s="459"/>
      <c r="E10" s="459"/>
      <c r="F10" s="459"/>
      <c r="G10" s="459"/>
      <c r="H10" s="459"/>
    </row>
    <row r="11" spans="1:8" ht="26.25" customHeight="1" x14ac:dyDescent="0.3">
      <c r="A11" s="19">
        <v>1</v>
      </c>
      <c r="B11" s="252" t="s">
        <v>521</v>
      </c>
      <c r="C11" s="253">
        <v>33376</v>
      </c>
      <c r="D11" s="253">
        <v>0</v>
      </c>
      <c r="E11" s="253">
        <v>0</v>
      </c>
      <c r="F11" s="253">
        <f>SUM(C11:E11)</f>
        <v>33376</v>
      </c>
      <c r="G11" s="254">
        <v>43708</v>
      </c>
      <c r="H11" s="255" t="s">
        <v>72</v>
      </c>
    </row>
    <row r="12" spans="1:8" ht="26.25" customHeight="1" x14ac:dyDescent="0.25">
      <c r="A12" s="163">
        <v>2</v>
      </c>
      <c r="B12" s="256" t="s">
        <v>73</v>
      </c>
      <c r="C12" s="253">
        <v>26075</v>
      </c>
      <c r="D12" s="253">
        <v>0</v>
      </c>
      <c r="E12" s="253">
        <v>0</v>
      </c>
      <c r="F12" s="253">
        <f>SUM(C12:E12)</f>
        <v>26075</v>
      </c>
      <c r="G12" s="254">
        <v>43708</v>
      </c>
      <c r="H12" s="255" t="s">
        <v>72</v>
      </c>
    </row>
    <row r="13" spans="1:8" ht="15.65" customHeight="1" x14ac:dyDescent="0.3">
      <c r="A13" s="19">
        <v>3</v>
      </c>
      <c r="B13" s="252" t="s">
        <v>522</v>
      </c>
      <c r="C13" s="253">
        <v>28800</v>
      </c>
      <c r="D13" s="253">
        <v>0</v>
      </c>
      <c r="E13" s="253">
        <v>0</v>
      </c>
      <c r="F13" s="253">
        <f>SUM(C13:E13)</f>
        <v>28800</v>
      </c>
      <c r="G13" s="254">
        <v>43708</v>
      </c>
      <c r="H13" s="255" t="s">
        <v>523</v>
      </c>
    </row>
    <row r="14" spans="1:8" x14ac:dyDescent="0.25">
      <c r="A14" s="460" t="s">
        <v>180</v>
      </c>
      <c r="B14" s="460"/>
      <c r="C14" s="460"/>
      <c r="D14" s="460"/>
      <c r="E14" s="460"/>
      <c r="F14" s="460"/>
      <c r="G14" s="460"/>
      <c r="H14" s="460"/>
    </row>
    <row r="15" spans="1:8" ht="14.25" customHeight="1" x14ac:dyDescent="0.25">
      <c r="A15" s="19">
        <v>1</v>
      </c>
      <c r="B15" s="257" t="s">
        <v>524</v>
      </c>
      <c r="C15" s="253">
        <v>25000</v>
      </c>
      <c r="D15" s="253">
        <v>0</v>
      </c>
      <c r="E15" s="253">
        <v>0</v>
      </c>
      <c r="F15" s="253">
        <f>SUM(C15:E15)</f>
        <v>25000</v>
      </c>
      <c r="G15" s="254">
        <v>43708</v>
      </c>
      <c r="H15" s="255" t="s">
        <v>75</v>
      </c>
    </row>
    <row r="16" spans="1:8" x14ac:dyDescent="0.25">
      <c r="A16" s="458" t="s">
        <v>181</v>
      </c>
      <c r="B16" s="458"/>
      <c r="C16" s="458"/>
      <c r="D16" s="458"/>
      <c r="E16" s="458"/>
      <c r="F16" s="458"/>
      <c r="G16" s="458"/>
      <c r="H16" s="458"/>
    </row>
    <row r="17" spans="1:10" ht="26" x14ac:dyDescent="0.25">
      <c r="A17" s="29">
        <v>1</v>
      </c>
      <c r="B17" s="257" t="s">
        <v>525</v>
      </c>
      <c r="C17" s="253">
        <v>3000</v>
      </c>
      <c r="D17" s="253">
        <v>0</v>
      </c>
      <c r="E17" s="253">
        <v>0</v>
      </c>
      <c r="F17" s="253">
        <f>SUM(C17:E17)</f>
        <v>3000</v>
      </c>
      <c r="G17" s="254">
        <v>43708</v>
      </c>
      <c r="H17" s="255" t="s">
        <v>75</v>
      </c>
    </row>
    <row r="18" spans="1:10" x14ac:dyDescent="0.25">
      <c r="A18" s="458" t="s">
        <v>182</v>
      </c>
      <c r="B18" s="458"/>
      <c r="C18" s="458"/>
      <c r="D18" s="458"/>
      <c r="E18" s="458"/>
      <c r="F18" s="458"/>
      <c r="G18" s="458"/>
      <c r="H18" s="458"/>
    </row>
    <row r="19" spans="1:10" ht="35.25" customHeight="1" x14ac:dyDescent="0.25">
      <c r="A19" s="29">
        <v>1</v>
      </c>
      <c r="B19" s="256" t="s">
        <v>526</v>
      </c>
      <c r="C19" s="253">
        <v>23468</v>
      </c>
      <c r="D19" s="253">
        <v>0</v>
      </c>
      <c r="E19" s="253">
        <v>0</v>
      </c>
      <c r="F19" s="253">
        <f>SUM(C19:E19)</f>
        <v>23468</v>
      </c>
      <c r="G19" s="254">
        <v>43708</v>
      </c>
      <c r="H19" s="255" t="s">
        <v>75</v>
      </c>
    </row>
    <row r="20" spans="1:10" ht="41.5" customHeight="1" x14ac:dyDescent="0.25">
      <c r="A20" s="29">
        <v>2</v>
      </c>
      <c r="B20" s="256" t="s">
        <v>527</v>
      </c>
      <c r="C20" s="253">
        <v>50000</v>
      </c>
      <c r="D20" s="253">
        <v>0</v>
      </c>
      <c r="E20" s="253">
        <v>0</v>
      </c>
      <c r="F20" s="253">
        <f>SUM(C20:E20)</f>
        <v>50000</v>
      </c>
      <c r="G20" s="254">
        <v>43723</v>
      </c>
      <c r="H20" s="255" t="s">
        <v>528</v>
      </c>
    </row>
    <row r="21" spans="1:10" ht="15" customHeight="1" x14ac:dyDescent="0.25">
      <c r="A21" s="458" t="s">
        <v>183</v>
      </c>
      <c r="B21" s="458"/>
      <c r="C21" s="458"/>
      <c r="D21" s="458"/>
      <c r="E21" s="458"/>
      <c r="F21" s="458"/>
      <c r="G21" s="458"/>
      <c r="H21" s="458"/>
      <c r="J21" s="23"/>
    </row>
    <row r="22" spans="1:10" ht="24.65" customHeight="1" x14ac:dyDescent="0.25">
      <c r="A22" s="29">
        <v>1</v>
      </c>
      <c r="B22" s="256" t="s">
        <v>529</v>
      </c>
      <c r="C22" s="253">
        <v>25078</v>
      </c>
      <c r="D22" s="253">
        <v>0</v>
      </c>
      <c r="E22" s="253">
        <v>0</v>
      </c>
      <c r="F22" s="253">
        <f>SUM(C22:E22)</f>
        <v>25078</v>
      </c>
      <c r="G22" s="254">
        <v>43708</v>
      </c>
      <c r="H22" s="255" t="s">
        <v>75</v>
      </c>
      <c r="J22" s="17"/>
    </row>
    <row r="23" spans="1:10" ht="12.65" customHeight="1" x14ac:dyDescent="0.25">
      <c r="A23" s="458" t="s">
        <v>184</v>
      </c>
      <c r="B23" s="458"/>
      <c r="C23" s="458"/>
      <c r="D23" s="458"/>
      <c r="E23" s="458"/>
      <c r="F23" s="458"/>
      <c r="G23" s="458"/>
      <c r="H23" s="458"/>
    </row>
    <row r="24" spans="1:10" ht="92.5" customHeight="1" x14ac:dyDescent="0.25">
      <c r="A24" s="19">
        <v>1</v>
      </c>
      <c r="B24" s="258" t="s">
        <v>530</v>
      </c>
      <c r="C24" s="307">
        <v>18263</v>
      </c>
      <c r="D24" s="307">
        <v>0</v>
      </c>
      <c r="E24" s="307">
        <v>0</v>
      </c>
      <c r="F24" s="307">
        <f>SUM(C24:E24)</f>
        <v>18263</v>
      </c>
      <c r="G24" s="254">
        <v>43708</v>
      </c>
      <c r="H24" s="255" t="s">
        <v>75</v>
      </c>
    </row>
    <row r="25" spans="1:10" ht="32.25" customHeight="1" x14ac:dyDescent="0.25">
      <c r="A25" s="19"/>
      <c r="B25" s="26" t="s">
        <v>185</v>
      </c>
      <c r="C25" s="308">
        <f>C24+C22+C20+C19+C17+C15+C13+C12+C11</f>
        <v>233060</v>
      </c>
      <c r="D25" s="308"/>
      <c r="E25" s="309"/>
      <c r="F25" s="308">
        <f>+F24+F22+F20+F19+F17+F15+F13+F12+F11</f>
        <v>233060</v>
      </c>
      <c r="G25" s="69"/>
      <c r="H25" s="29"/>
    </row>
    <row r="26" spans="1:10" x14ac:dyDescent="0.25">
      <c r="A26" s="457" t="s">
        <v>260</v>
      </c>
      <c r="B26" s="457"/>
      <c r="C26" s="457"/>
      <c r="D26" s="457"/>
      <c r="E26" s="457"/>
      <c r="F26" s="457"/>
      <c r="G26" s="457"/>
      <c r="H26" s="457"/>
    </row>
    <row r="27" spans="1:10" ht="24" customHeight="1" x14ac:dyDescent="0.25">
      <c r="A27" s="461" t="s">
        <v>186</v>
      </c>
      <c r="B27" s="462"/>
      <c r="C27" s="310"/>
      <c r="D27" s="310"/>
      <c r="E27" s="310"/>
      <c r="F27" s="310"/>
      <c r="G27" s="259"/>
      <c r="H27" s="259"/>
    </row>
    <row r="28" spans="1:10" x14ac:dyDescent="0.25">
      <c r="A28" s="75" t="s">
        <v>59</v>
      </c>
      <c r="B28" s="65" t="s">
        <v>532</v>
      </c>
      <c r="C28" s="311">
        <v>240000</v>
      </c>
      <c r="D28" s="310"/>
      <c r="E28" s="311"/>
      <c r="F28" s="311">
        <v>240000</v>
      </c>
      <c r="G28" s="260" t="s">
        <v>23</v>
      </c>
      <c r="H28" s="261"/>
    </row>
    <row r="29" spans="1:10" x14ac:dyDescent="0.25">
      <c r="A29" s="75" t="s">
        <v>61</v>
      </c>
      <c r="B29" s="65" t="s">
        <v>533</v>
      </c>
      <c r="C29" s="311">
        <v>553070</v>
      </c>
      <c r="D29" s="310"/>
      <c r="E29" s="311"/>
      <c r="F29" s="311">
        <v>553070</v>
      </c>
      <c r="G29" s="262" t="s">
        <v>26</v>
      </c>
      <c r="H29" s="261"/>
    </row>
    <row r="30" spans="1:10" ht="24" customHeight="1" x14ac:dyDescent="0.25">
      <c r="A30" s="461" t="s">
        <v>187</v>
      </c>
      <c r="B30" s="462"/>
      <c r="C30" s="311"/>
      <c r="D30" s="310"/>
      <c r="E30" s="310"/>
      <c r="F30" s="312"/>
      <c r="G30" s="260"/>
      <c r="H30" s="259"/>
    </row>
    <row r="31" spans="1:10" x14ac:dyDescent="0.25">
      <c r="A31" s="75" t="s">
        <v>59</v>
      </c>
      <c r="B31" s="65" t="s">
        <v>534</v>
      </c>
      <c r="C31" s="311">
        <v>378890</v>
      </c>
      <c r="D31" s="310"/>
      <c r="E31" s="311"/>
      <c r="F31" s="311">
        <v>378890</v>
      </c>
      <c r="G31" s="260" t="s">
        <v>26</v>
      </c>
      <c r="H31" s="261"/>
    </row>
    <row r="32" spans="1:10" ht="18" customHeight="1" x14ac:dyDescent="0.25">
      <c r="A32" s="75" t="s">
        <v>61</v>
      </c>
      <c r="B32" s="65" t="s">
        <v>532</v>
      </c>
      <c r="C32" s="311">
        <v>340000</v>
      </c>
      <c r="D32" s="310"/>
      <c r="E32" s="311"/>
      <c r="F32" s="311">
        <v>340000</v>
      </c>
      <c r="G32" s="260" t="s">
        <v>26</v>
      </c>
      <c r="H32" s="261"/>
    </row>
    <row r="33" spans="1:8" ht="24" customHeight="1" x14ac:dyDescent="0.25">
      <c r="A33" s="461" t="s">
        <v>544</v>
      </c>
      <c r="B33" s="462"/>
      <c r="C33" s="311"/>
      <c r="D33" s="310"/>
      <c r="E33" s="311"/>
      <c r="F33" s="311"/>
      <c r="G33" s="262"/>
      <c r="H33" s="261"/>
    </row>
    <row r="34" spans="1:8" x14ac:dyDescent="0.25">
      <c r="A34" s="75" t="s">
        <v>59</v>
      </c>
      <c r="B34" s="65" t="s">
        <v>175</v>
      </c>
      <c r="C34" s="311">
        <v>150000</v>
      </c>
      <c r="D34" s="310"/>
      <c r="E34" s="311"/>
      <c r="F34" s="311">
        <v>150000</v>
      </c>
      <c r="G34" s="262" t="s">
        <v>23</v>
      </c>
      <c r="H34" s="261"/>
    </row>
    <row r="35" spans="1:8" ht="24" customHeight="1" x14ac:dyDescent="0.25">
      <c r="A35" s="461" t="s">
        <v>188</v>
      </c>
      <c r="B35" s="462"/>
      <c r="C35" s="311"/>
      <c r="D35" s="310"/>
      <c r="E35" s="310"/>
      <c r="F35" s="311"/>
      <c r="G35" s="260"/>
      <c r="H35" s="259"/>
    </row>
    <row r="36" spans="1:8" x14ac:dyDescent="0.25">
      <c r="A36" s="75" t="s">
        <v>59</v>
      </c>
      <c r="B36" s="65" t="s">
        <v>535</v>
      </c>
      <c r="C36" s="311" t="s">
        <v>536</v>
      </c>
      <c r="D36" s="310"/>
      <c r="E36" s="310"/>
      <c r="F36" s="311">
        <v>232925</v>
      </c>
      <c r="G36" s="260" t="s">
        <v>26</v>
      </c>
      <c r="H36" s="261"/>
    </row>
    <row r="37" spans="1:8" x14ac:dyDescent="0.25">
      <c r="A37" s="75" t="s">
        <v>61</v>
      </c>
      <c r="B37" s="65" t="s">
        <v>537</v>
      </c>
      <c r="C37" s="311">
        <v>902148</v>
      </c>
      <c r="D37" s="310"/>
      <c r="E37" s="310"/>
      <c r="F37" s="311">
        <v>902148</v>
      </c>
      <c r="G37" s="260" t="s">
        <v>26</v>
      </c>
      <c r="H37" s="261"/>
    </row>
    <row r="38" spans="1:8" x14ac:dyDescent="0.25">
      <c r="A38" s="75" t="s">
        <v>62</v>
      </c>
      <c r="B38" s="65" t="s">
        <v>538</v>
      </c>
      <c r="C38" s="311">
        <v>685251</v>
      </c>
      <c r="D38" s="310"/>
      <c r="E38" s="310"/>
      <c r="F38" s="311">
        <v>685251</v>
      </c>
      <c r="G38" s="260" t="s">
        <v>26</v>
      </c>
      <c r="H38" s="261"/>
    </row>
    <row r="39" spans="1:8" x14ac:dyDescent="0.25">
      <c r="A39" s="75" t="s">
        <v>27</v>
      </c>
      <c r="B39" s="65" t="s">
        <v>532</v>
      </c>
      <c r="C39" s="311">
        <v>170000</v>
      </c>
      <c r="D39" s="310"/>
      <c r="E39" s="310"/>
      <c r="F39" s="311">
        <v>170000</v>
      </c>
      <c r="G39" s="262" t="s">
        <v>21</v>
      </c>
      <c r="H39" s="261"/>
    </row>
    <row r="40" spans="1:8" ht="12.75" customHeight="1" x14ac:dyDescent="0.25">
      <c r="A40" s="461" t="s">
        <v>545</v>
      </c>
      <c r="B40" s="462"/>
      <c r="C40" s="311"/>
      <c r="D40" s="310"/>
      <c r="E40" s="310"/>
      <c r="F40" s="311"/>
      <c r="G40" s="262"/>
      <c r="H40" s="261"/>
    </row>
    <row r="41" spans="1:8" x14ac:dyDescent="0.25">
      <c r="A41" s="75" t="s">
        <v>59</v>
      </c>
      <c r="B41" s="65" t="s">
        <v>175</v>
      </c>
      <c r="C41" s="311">
        <v>210000</v>
      </c>
      <c r="D41" s="310"/>
      <c r="E41" s="310"/>
      <c r="F41" s="311">
        <v>210000</v>
      </c>
      <c r="G41" s="260" t="s">
        <v>26</v>
      </c>
      <c r="H41" s="261"/>
    </row>
    <row r="42" spans="1:8" ht="24" customHeight="1" x14ac:dyDescent="0.25">
      <c r="A42" s="461" t="s">
        <v>546</v>
      </c>
      <c r="B42" s="462"/>
      <c r="C42" s="311"/>
      <c r="D42" s="310"/>
      <c r="E42" s="310"/>
      <c r="F42" s="311"/>
      <c r="G42" s="262"/>
      <c r="H42" s="261"/>
    </row>
    <row r="43" spans="1:8" x14ac:dyDescent="0.25">
      <c r="A43" s="75" t="s">
        <v>59</v>
      </c>
      <c r="B43" s="65" t="s">
        <v>175</v>
      </c>
      <c r="C43" s="311">
        <v>170000</v>
      </c>
      <c r="D43" s="310"/>
      <c r="E43" s="310"/>
      <c r="F43" s="311">
        <v>170000</v>
      </c>
      <c r="G43" s="260" t="s">
        <v>26</v>
      </c>
      <c r="H43" s="261"/>
    </row>
    <row r="44" spans="1:8" ht="24" customHeight="1" x14ac:dyDescent="0.25">
      <c r="A44" s="463" t="s">
        <v>176</v>
      </c>
      <c r="B44" s="464"/>
      <c r="C44" s="313"/>
      <c r="D44" s="313"/>
      <c r="E44" s="313"/>
      <c r="F44" s="313"/>
      <c r="G44" s="262"/>
      <c r="H44" s="262"/>
    </row>
    <row r="45" spans="1:8" x14ac:dyDescent="0.25">
      <c r="A45" s="269">
        <v>1</v>
      </c>
      <c r="B45" s="262" t="s">
        <v>532</v>
      </c>
      <c r="C45" s="313">
        <v>1200000</v>
      </c>
      <c r="D45" s="313"/>
      <c r="E45" s="313"/>
      <c r="F45" s="313">
        <v>1200000</v>
      </c>
      <c r="G45" s="260" t="s">
        <v>26</v>
      </c>
      <c r="H45" s="264" t="s">
        <v>29</v>
      </c>
    </row>
    <row r="46" spans="1:8" x14ac:dyDescent="0.25">
      <c r="A46" s="269">
        <v>2</v>
      </c>
      <c r="B46" s="262" t="s">
        <v>539</v>
      </c>
      <c r="C46" s="313">
        <v>788000</v>
      </c>
      <c r="D46" s="313"/>
      <c r="E46" s="313"/>
      <c r="F46" s="313">
        <v>788000</v>
      </c>
      <c r="G46" s="260" t="s">
        <v>26</v>
      </c>
      <c r="H46" s="264"/>
    </row>
    <row r="47" spans="1:8" x14ac:dyDescent="0.25">
      <c r="A47" s="269">
        <v>3</v>
      </c>
      <c r="B47" s="265" t="s">
        <v>540</v>
      </c>
      <c r="C47" s="313">
        <v>1600000</v>
      </c>
      <c r="D47" s="313"/>
      <c r="E47" s="313"/>
      <c r="F47" s="313">
        <v>1600000</v>
      </c>
      <c r="G47" s="260" t="s">
        <v>26</v>
      </c>
      <c r="H47" s="264"/>
    </row>
    <row r="48" spans="1:8" x14ac:dyDescent="0.25">
      <c r="A48" s="269">
        <v>4</v>
      </c>
      <c r="B48" s="265" t="s">
        <v>541</v>
      </c>
      <c r="C48" s="313">
        <v>1323000</v>
      </c>
      <c r="D48" s="313"/>
      <c r="E48" s="313"/>
      <c r="F48" s="313">
        <v>1323000</v>
      </c>
      <c r="G48" s="260" t="s">
        <v>26</v>
      </c>
      <c r="H48" s="264"/>
    </row>
    <row r="49" spans="1:8" x14ac:dyDescent="0.25">
      <c r="A49" s="463" t="s">
        <v>177</v>
      </c>
      <c r="B49" s="464"/>
      <c r="C49" s="314"/>
      <c r="D49" s="314"/>
      <c r="E49" s="314"/>
      <c r="F49" s="314"/>
      <c r="G49" s="260"/>
      <c r="H49" s="266"/>
    </row>
    <row r="50" spans="1:8" x14ac:dyDescent="0.25">
      <c r="A50" s="270">
        <v>1</v>
      </c>
      <c r="B50" s="267" t="s">
        <v>532</v>
      </c>
      <c r="C50" s="314">
        <v>90000</v>
      </c>
      <c r="D50" s="314"/>
      <c r="E50" s="314"/>
      <c r="F50" s="314">
        <v>90000</v>
      </c>
      <c r="G50" s="260" t="s">
        <v>26</v>
      </c>
      <c r="H50" s="268"/>
    </row>
    <row r="51" spans="1:8" x14ac:dyDescent="0.25">
      <c r="A51" s="463" t="s">
        <v>178</v>
      </c>
      <c r="B51" s="464"/>
      <c r="C51" s="315"/>
      <c r="D51" s="315"/>
      <c r="E51" s="315"/>
      <c r="F51" s="315"/>
      <c r="G51" s="263"/>
      <c r="H51" s="263"/>
    </row>
    <row r="52" spans="1:8" x14ac:dyDescent="0.25">
      <c r="A52" s="269">
        <v>1</v>
      </c>
      <c r="B52" s="263" t="s">
        <v>542</v>
      </c>
      <c r="C52" s="315">
        <v>187970</v>
      </c>
      <c r="D52" s="315"/>
      <c r="E52" s="315"/>
      <c r="F52" s="315">
        <v>187970</v>
      </c>
      <c r="G52" s="260" t="s">
        <v>26</v>
      </c>
      <c r="H52" s="263"/>
    </row>
    <row r="53" spans="1:8" x14ac:dyDescent="0.25">
      <c r="A53" s="269">
        <v>2</v>
      </c>
      <c r="B53" s="263" t="s">
        <v>532</v>
      </c>
      <c r="C53" s="315">
        <v>110000</v>
      </c>
      <c r="D53" s="315"/>
      <c r="E53" s="315"/>
      <c r="F53" s="315">
        <v>110000</v>
      </c>
      <c r="G53" s="260" t="s">
        <v>26</v>
      </c>
      <c r="H53" s="261" t="s">
        <v>29</v>
      </c>
    </row>
    <row r="54" spans="1:8" x14ac:dyDescent="0.25">
      <c r="A54" s="463" t="s">
        <v>543</v>
      </c>
      <c r="B54" s="464"/>
      <c r="C54" s="315"/>
      <c r="D54" s="315"/>
      <c r="E54" s="315"/>
      <c r="F54" s="315"/>
      <c r="G54" s="260"/>
      <c r="H54" s="261"/>
    </row>
    <row r="55" spans="1:8" x14ac:dyDescent="0.25">
      <c r="A55" s="269">
        <v>1</v>
      </c>
      <c r="B55" s="263" t="s">
        <v>532</v>
      </c>
      <c r="C55" s="315">
        <v>135631</v>
      </c>
      <c r="D55" s="315"/>
      <c r="E55" s="315"/>
      <c r="F55" s="315">
        <v>135631</v>
      </c>
      <c r="G55" s="260" t="s">
        <v>26</v>
      </c>
      <c r="H55" s="261"/>
    </row>
  </sheetData>
  <mergeCells count="26">
    <mergeCell ref="A42:B42"/>
    <mergeCell ref="A44:B44"/>
    <mergeCell ref="A49:B49"/>
    <mergeCell ref="A51:B51"/>
    <mergeCell ref="A54:B54"/>
    <mergeCell ref="A27:B27"/>
    <mergeCell ref="A30:B30"/>
    <mergeCell ref="A33:B33"/>
    <mergeCell ref="A35:B35"/>
    <mergeCell ref="A40:B40"/>
    <mergeCell ref="A26:H26"/>
    <mergeCell ref="A21:H21"/>
    <mergeCell ref="A9:H9"/>
    <mergeCell ref="A23:H23"/>
    <mergeCell ref="A10:H10"/>
    <mergeCell ref="A14:H14"/>
    <mergeCell ref="A16:H16"/>
    <mergeCell ref="A18:H18"/>
    <mergeCell ref="B2:H2"/>
    <mergeCell ref="B3:H3"/>
    <mergeCell ref="B4:H4"/>
    <mergeCell ref="A6:A7"/>
    <mergeCell ref="B6:B7"/>
    <mergeCell ref="C6:F6"/>
    <mergeCell ref="G6:G7"/>
    <mergeCell ref="H6:H7"/>
  </mergeCells>
  <pageMargins left="1.0236220472440944" right="0.19685039370078741" top="0.15748031496062992" bottom="0.15748031496062992" header="0.15748031496062992" footer="0.15748031496062992"/>
  <pageSetup paperSize="9" scale="99" fitToHeight="0" orientation="landscape" r:id="rId1"/>
  <headerFooter alignWithMargins="0"/>
  <rowBreaks count="1" manualBreakCount="1">
    <brk id="2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topLeftCell="A9" zoomScaleNormal="100" zoomScaleSheetLayoutView="100" workbookViewId="0">
      <selection sqref="A1:I26"/>
    </sheetView>
  </sheetViews>
  <sheetFormatPr defaultColWidth="9.1796875" defaultRowHeight="11.5" x14ac:dyDescent="0.25"/>
  <cols>
    <col min="1" max="1" width="5.26953125" style="165" customWidth="1"/>
    <col min="2" max="2" width="53.1796875" style="165" customWidth="1"/>
    <col min="3" max="3" width="10.453125" style="165" customWidth="1"/>
    <col min="4" max="4" width="12.7265625" style="165" customWidth="1"/>
    <col min="5" max="5" width="9.26953125" style="165" customWidth="1"/>
    <col min="6" max="6" width="11.1796875" style="165" customWidth="1"/>
    <col min="7" max="7" width="10.1796875" style="166" customWidth="1"/>
    <col min="8" max="8" width="19.26953125" style="165" customWidth="1"/>
    <col min="9" max="9" width="16.54296875" style="165" customWidth="1"/>
    <col min="10" max="255" width="9.1796875" style="165"/>
    <col min="256" max="256" width="5.26953125" style="165" customWidth="1"/>
    <col min="257" max="257" width="53.1796875" style="165" customWidth="1"/>
    <col min="258" max="258" width="10.453125" style="165" customWidth="1"/>
    <col min="259" max="259" width="12.7265625" style="165" customWidth="1"/>
    <col min="260" max="260" width="10" style="165" customWidth="1"/>
    <col min="261" max="261" width="11.1796875" style="165" customWidth="1"/>
    <col min="262" max="262" width="9.26953125" style="165" customWidth="1"/>
    <col min="263" max="263" width="19.26953125" style="165" customWidth="1"/>
    <col min="264" max="264" width="9.81640625" style="165" customWidth="1"/>
    <col min="265" max="265" width="29.7265625" style="165" customWidth="1"/>
    <col min="266" max="511" width="9.1796875" style="165"/>
    <col min="512" max="512" width="5.26953125" style="165" customWidth="1"/>
    <col min="513" max="513" width="53.1796875" style="165" customWidth="1"/>
    <col min="514" max="514" width="10.453125" style="165" customWidth="1"/>
    <col min="515" max="515" width="12.7265625" style="165" customWidth="1"/>
    <col min="516" max="516" width="10" style="165" customWidth="1"/>
    <col min="517" max="517" width="11.1796875" style="165" customWidth="1"/>
    <col min="518" max="518" width="9.26953125" style="165" customWidth="1"/>
    <col min="519" max="519" width="19.26953125" style="165" customWidth="1"/>
    <col min="520" max="520" width="9.81640625" style="165" customWidth="1"/>
    <col min="521" max="521" width="29.7265625" style="165" customWidth="1"/>
    <col min="522" max="767" width="9.1796875" style="165"/>
    <col min="768" max="768" width="5.26953125" style="165" customWidth="1"/>
    <col min="769" max="769" width="53.1796875" style="165" customWidth="1"/>
    <col min="770" max="770" width="10.453125" style="165" customWidth="1"/>
    <col min="771" max="771" width="12.7265625" style="165" customWidth="1"/>
    <col min="772" max="772" width="10" style="165" customWidth="1"/>
    <col min="773" max="773" width="11.1796875" style="165" customWidth="1"/>
    <col min="774" max="774" width="9.26953125" style="165" customWidth="1"/>
    <col min="775" max="775" width="19.26953125" style="165" customWidth="1"/>
    <col min="776" max="776" width="9.81640625" style="165" customWidth="1"/>
    <col min="777" max="777" width="29.7265625" style="165" customWidth="1"/>
    <col min="778" max="1023" width="9.1796875" style="165"/>
    <col min="1024" max="1024" width="5.26953125" style="165" customWidth="1"/>
    <col min="1025" max="1025" width="53.1796875" style="165" customWidth="1"/>
    <col min="1026" max="1026" width="10.453125" style="165" customWidth="1"/>
    <col min="1027" max="1027" width="12.7265625" style="165" customWidth="1"/>
    <col min="1028" max="1028" width="10" style="165" customWidth="1"/>
    <col min="1029" max="1029" width="11.1796875" style="165" customWidth="1"/>
    <col min="1030" max="1030" width="9.26953125" style="165" customWidth="1"/>
    <col min="1031" max="1031" width="19.26953125" style="165" customWidth="1"/>
    <col min="1032" max="1032" width="9.81640625" style="165" customWidth="1"/>
    <col min="1033" max="1033" width="29.7265625" style="165" customWidth="1"/>
    <col min="1034" max="1279" width="9.1796875" style="165"/>
    <col min="1280" max="1280" width="5.26953125" style="165" customWidth="1"/>
    <col min="1281" max="1281" width="53.1796875" style="165" customWidth="1"/>
    <col min="1282" max="1282" width="10.453125" style="165" customWidth="1"/>
    <col min="1283" max="1283" width="12.7265625" style="165" customWidth="1"/>
    <col min="1284" max="1284" width="10" style="165" customWidth="1"/>
    <col min="1285" max="1285" width="11.1796875" style="165" customWidth="1"/>
    <col min="1286" max="1286" width="9.26953125" style="165" customWidth="1"/>
    <col min="1287" max="1287" width="19.26953125" style="165" customWidth="1"/>
    <col min="1288" max="1288" width="9.81640625" style="165" customWidth="1"/>
    <col min="1289" max="1289" width="29.7265625" style="165" customWidth="1"/>
    <col min="1290" max="1535" width="9.1796875" style="165"/>
    <col min="1536" max="1536" width="5.26953125" style="165" customWidth="1"/>
    <col min="1537" max="1537" width="53.1796875" style="165" customWidth="1"/>
    <col min="1538" max="1538" width="10.453125" style="165" customWidth="1"/>
    <col min="1539" max="1539" width="12.7265625" style="165" customWidth="1"/>
    <col min="1540" max="1540" width="10" style="165" customWidth="1"/>
    <col min="1541" max="1541" width="11.1796875" style="165" customWidth="1"/>
    <col min="1542" max="1542" width="9.26953125" style="165" customWidth="1"/>
    <col min="1543" max="1543" width="19.26953125" style="165" customWidth="1"/>
    <col min="1544" max="1544" width="9.81640625" style="165" customWidth="1"/>
    <col min="1545" max="1545" width="29.7265625" style="165" customWidth="1"/>
    <col min="1546" max="1791" width="9.1796875" style="165"/>
    <col min="1792" max="1792" width="5.26953125" style="165" customWidth="1"/>
    <col min="1793" max="1793" width="53.1796875" style="165" customWidth="1"/>
    <col min="1794" max="1794" width="10.453125" style="165" customWidth="1"/>
    <col min="1795" max="1795" width="12.7265625" style="165" customWidth="1"/>
    <col min="1796" max="1796" width="10" style="165" customWidth="1"/>
    <col min="1797" max="1797" width="11.1796875" style="165" customWidth="1"/>
    <col min="1798" max="1798" width="9.26953125" style="165" customWidth="1"/>
    <col min="1799" max="1799" width="19.26953125" style="165" customWidth="1"/>
    <col min="1800" max="1800" width="9.81640625" style="165" customWidth="1"/>
    <col min="1801" max="1801" width="29.7265625" style="165" customWidth="1"/>
    <col min="1802" max="2047" width="9.1796875" style="165"/>
    <col min="2048" max="2048" width="5.26953125" style="165" customWidth="1"/>
    <col min="2049" max="2049" width="53.1796875" style="165" customWidth="1"/>
    <col min="2050" max="2050" width="10.453125" style="165" customWidth="1"/>
    <col min="2051" max="2051" width="12.7265625" style="165" customWidth="1"/>
    <col min="2052" max="2052" width="10" style="165" customWidth="1"/>
    <col min="2053" max="2053" width="11.1796875" style="165" customWidth="1"/>
    <col min="2054" max="2054" width="9.26953125" style="165" customWidth="1"/>
    <col min="2055" max="2055" width="19.26953125" style="165" customWidth="1"/>
    <col min="2056" max="2056" width="9.81640625" style="165" customWidth="1"/>
    <col min="2057" max="2057" width="29.7265625" style="165" customWidth="1"/>
    <col min="2058" max="2303" width="9.1796875" style="165"/>
    <col min="2304" max="2304" width="5.26953125" style="165" customWidth="1"/>
    <col min="2305" max="2305" width="53.1796875" style="165" customWidth="1"/>
    <col min="2306" max="2306" width="10.453125" style="165" customWidth="1"/>
    <col min="2307" max="2307" width="12.7265625" style="165" customWidth="1"/>
    <col min="2308" max="2308" width="10" style="165" customWidth="1"/>
    <col min="2309" max="2309" width="11.1796875" style="165" customWidth="1"/>
    <col min="2310" max="2310" width="9.26953125" style="165" customWidth="1"/>
    <col min="2311" max="2311" width="19.26953125" style="165" customWidth="1"/>
    <col min="2312" max="2312" width="9.81640625" style="165" customWidth="1"/>
    <col min="2313" max="2313" width="29.7265625" style="165" customWidth="1"/>
    <col min="2314" max="2559" width="9.1796875" style="165"/>
    <col min="2560" max="2560" width="5.26953125" style="165" customWidth="1"/>
    <col min="2561" max="2561" width="53.1796875" style="165" customWidth="1"/>
    <col min="2562" max="2562" width="10.453125" style="165" customWidth="1"/>
    <col min="2563" max="2563" width="12.7265625" style="165" customWidth="1"/>
    <col min="2564" max="2564" width="10" style="165" customWidth="1"/>
    <col min="2565" max="2565" width="11.1796875" style="165" customWidth="1"/>
    <col min="2566" max="2566" width="9.26953125" style="165" customWidth="1"/>
    <col min="2567" max="2567" width="19.26953125" style="165" customWidth="1"/>
    <col min="2568" max="2568" width="9.81640625" style="165" customWidth="1"/>
    <col min="2569" max="2569" width="29.7265625" style="165" customWidth="1"/>
    <col min="2570" max="2815" width="9.1796875" style="165"/>
    <col min="2816" max="2816" width="5.26953125" style="165" customWidth="1"/>
    <col min="2817" max="2817" width="53.1796875" style="165" customWidth="1"/>
    <col min="2818" max="2818" width="10.453125" style="165" customWidth="1"/>
    <col min="2819" max="2819" width="12.7265625" style="165" customWidth="1"/>
    <col min="2820" max="2820" width="10" style="165" customWidth="1"/>
    <col min="2821" max="2821" width="11.1796875" style="165" customWidth="1"/>
    <col min="2822" max="2822" width="9.26953125" style="165" customWidth="1"/>
    <col min="2823" max="2823" width="19.26953125" style="165" customWidth="1"/>
    <col min="2824" max="2824" width="9.81640625" style="165" customWidth="1"/>
    <col min="2825" max="2825" width="29.7265625" style="165" customWidth="1"/>
    <col min="2826" max="3071" width="9.1796875" style="165"/>
    <col min="3072" max="3072" width="5.26953125" style="165" customWidth="1"/>
    <col min="3073" max="3073" width="53.1796875" style="165" customWidth="1"/>
    <col min="3074" max="3074" width="10.453125" style="165" customWidth="1"/>
    <col min="3075" max="3075" width="12.7265625" style="165" customWidth="1"/>
    <col min="3076" max="3076" width="10" style="165" customWidth="1"/>
    <col min="3077" max="3077" width="11.1796875" style="165" customWidth="1"/>
    <col min="3078" max="3078" width="9.26953125" style="165" customWidth="1"/>
    <col min="3079" max="3079" width="19.26953125" style="165" customWidth="1"/>
    <col min="3080" max="3080" width="9.81640625" style="165" customWidth="1"/>
    <col min="3081" max="3081" width="29.7265625" style="165" customWidth="1"/>
    <col min="3082" max="3327" width="9.1796875" style="165"/>
    <col min="3328" max="3328" width="5.26953125" style="165" customWidth="1"/>
    <col min="3329" max="3329" width="53.1796875" style="165" customWidth="1"/>
    <col min="3330" max="3330" width="10.453125" style="165" customWidth="1"/>
    <col min="3331" max="3331" width="12.7265625" style="165" customWidth="1"/>
    <col min="3332" max="3332" width="10" style="165" customWidth="1"/>
    <col min="3333" max="3333" width="11.1796875" style="165" customWidth="1"/>
    <col min="3334" max="3334" width="9.26953125" style="165" customWidth="1"/>
    <col min="3335" max="3335" width="19.26953125" style="165" customWidth="1"/>
    <col min="3336" max="3336" width="9.81640625" style="165" customWidth="1"/>
    <col min="3337" max="3337" width="29.7265625" style="165" customWidth="1"/>
    <col min="3338" max="3583" width="9.1796875" style="165"/>
    <col min="3584" max="3584" width="5.26953125" style="165" customWidth="1"/>
    <col min="3585" max="3585" width="53.1796875" style="165" customWidth="1"/>
    <col min="3586" max="3586" width="10.453125" style="165" customWidth="1"/>
    <col min="3587" max="3587" width="12.7265625" style="165" customWidth="1"/>
    <col min="3588" max="3588" width="10" style="165" customWidth="1"/>
    <col min="3589" max="3589" width="11.1796875" style="165" customWidth="1"/>
    <col min="3590" max="3590" width="9.26953125" style="165" customWidth="1"/>
    <col min="3591" max="3591" width="19.26953125" style="165" customWidth="1"/>
    <col min="3592" max="3592" width="9.81640625" style="165" customWidth="1"/>
    <col min="3593" max="3593" width="29.7265625" style="165" customWidth="1"/>
    <col min="3594" max="3839" width="9.1796875" style="165"/>
    <col min="3840" max="3840" width="5.26953125" style="165" customWidth="1"/>
    <col min="3841" max="3841" width="53.1796875" style="165" customWidth="1"/>
    <col min="3842" max="3842" width="10.453125" style="165" customWidth="1"/>
    <col min="3843" max="3843" width="12.7265625" style="165" customWidth="1"/>
    <col min="3844" max="3844" width="10" style="165" customWidth="1"/>
    <col min="3845" max="3845" width="11.1796875" style="165" customWidth="1"/>
    <col min="3846" max="3846" width="9.26953125" style="165" customWidth="1"/>
    <col min="3847" max="3847" width="19.26953125" style="165" customWidth="1"/>
    <col min="3848" max="3848" width="9.81640625" style="165" customWidth="1"/>
    <col min="3849" max="3849" width="29.7265625" style="165" customWidth="1"/>
    <col min="3850" max="4095" width="9.1796875" style="165"/>
    <col min="4096" max="4096" width="5.26953125" style="165" customWidth="1"/>
    <col min="4097" max="4097" width="53.1796875" style="165" customWidth="1"/>
    <col min="4098" max="4098" width="10.453125" style="165" customWidth="1"/>
    <col min="4099" max="4099" width="12.7265625" style="165" customWidth="1"/>
    <col min="4100" max="4100" width="10" style="165" customWidth="1"/>
    <col min="4101" max="4101" width="11.1796875" style="165" customWidth="1"/>
    <col min="4102" max="4102" width="9.26953125" style="165" customWidth="1"/>
    <col min="4103" max="4103" width="19.26953125" style="165" customWidth="1"/>
    <col min="4104" max="4104" width="9.81640625" style="165" customWidth="1"/>
    <col min="4105" max="4105" width="29.7265625" style="165" customWidth="1"/>
    <col min="4106" max="4351" width="9.1796875" style="165"/>
    <col min="4352" max="4352" width="5.26953125" style="165" customWidth="1"/>
    <col min="4353" max="4353" width="53.1796875" style="165" customWidth="1"/>
    <col min="4354" max="4354" width="10.453125" style="165" customWidth="1"/>
    <col min="4355" max="4355" width="12.7265625" style="165" customWidth="1"/>
    <col min="4356" max="4356" width="10" style="165" customWidth="1"/>
    <col min="4357" max="4357" width="11.1796875" style="165" customWidth="1"/>
    <col min="4358" max="4358" width="9.26953125" style="165" customWidth="1"/>
    <col min="4359" max="4359" width="19.26953125" style="165" customWidth="1"/>
    <col min="4360" max="4360" width="9.81640625" style="165" customWidth="1"/>
    <col min="4361" max="4361" width="29.7265625" style="165" customWidth="1"/>
    <col min="4362" max="4607" width="9.1796875" style="165"/>
    <col min="4608" max="4608" width="5.26953125" style="165" customWidth="1"/>
    <col min="4609" max="4609" width="53.1796875" style="165" customWidth="1"/>
    <col min="4610" max="4610" width="10.453125" style="165" customWidth="1"/>
    <col min="4611" max="4611" width="12.7265625" style="165" customWidth="1"/>
    <col min="4612" max="4612" width="10" style="165" customWidth="1"/>
    <col min="4613" max="4613" width="11.1796875" style="165" customWidth="1"/>
    <col min="4614" max="4614" width="9.26953125" style="165" customWidth="1"/>
    <col min="4615" max="4615" width="19.26953125" style="165" customWidth="1"/>
    <col min="4616" max="4616" width="9.81640625" style="165" customWidth="1"/>
    <col min="4617" max="4617" width="29.7265625" style="165" customWidth="1"/>
    <col min="4618" max="4863" width="9.1796875" style="165"/>
    <col min="4864" max="4864" width="5.26953125" style="165" customWidth="1"/>
    <col min="4865" max="4865" width="53.1796875" style="165" customWidth="1"/>
    <col min="4866" max="4866" width="10.453125" style="165" customWidth="1"/>
    <col min="4867" max="4867" width="12.7265625" style="165" customWidth="1"/>
    <col min="4868" max="4868" width="10" style="165" customWidth="1"/>
    <col min="4869" max="4869" width="11.1796875" style="165" customWidth="1"/>
    <col min="4870" max="4870" width="9.26953125" style="165" customWidth="1"/>
    <col min="4871" max="4871" width="19.26953125" style="165" customWidth="1"/>
    <col min="4872" max="4872" width="9.81640625" style="165" customWidth="1"/>
    <col min="4873" max="4873" width="29.7265625" style="165" customWidth="1"/>
    <col min="4874" max="5119" width="9.1796875" style="165"/>
    <col min="5120" max="5120" width="5.26953125" style="165" customWidth="1"/>
    <col min="5121" max="5121" width="53.1796875" style="165" customWidth="1"/>
    <col min="5122" max="5122" width="10.453125" style="165" customWidth="1"/>
    <col min="5123" max="5123" width="12.7265625" style="165" customWidth="1"/>
    <col min="5124" max="5124" width="10" style="165" customWidth="1"/>
    <col min="5125" max="5125" width="11.1796875" style="165" customWidth="1"/>
    <col min="5126" max="5126" width="9.26953125" style="165" customWidth="1"/>
    <col min="5127" max="5127" width="19.26953125" style="165" customWidth="1"/>
    <col min="5128" max="5128" width="9.81640625" style="165" customWidth="1"/>
    <col min="5129" max="5129" width="29.7265625" style="165" customWidth="1"/>
    <col min="5130" max="5375" width="9.1796875" style="165"/>
    <col min="5376" max="5376" width="5.26953125" style="165" customWidth="1"/>
    <col min="5377" max="5377" width="53.1796875" style="165" customWidth="1"/>
    <col min="5378" max="5378" width="10.453125" style="165" customWidth="1"/>
    <col min="5379" max="5379" width="12.7265625" style="165" customWidth="1"/>
    <col min="5380" max="5380" width="10" style="165" customWidth="1"/>
    <col min="5381" max="5381" width="11.1796875" style="165" customWidth="1"/>
    <col min="5382" max="5382" width="9.26953125" style="165" customWidth="1"/>
    <col min="5383" max="5383" width="19.26953125" style="165" customWidth="1"/>
    <col min="5384" max="5384" width="9.81640625" style="165" customWidth="1"/>
    <col min="5385" max="5385" width="29.7265625" style="165" customWidth="1"/>
    <col min="5386" max="5631" width="9.1796875" style="165"/>
    <col min="5632" max="5632" width="5.26953125" style="165" customWidth="1"/>
    <col min="5633" max="5633" width="53.1796875" style="165" customWidth="1"/>
    <col min="5634" max="5634" width="10.453125" style="165" customWidth="1"/>
    <col min="5635" max="5635" width="12.7265625" style="165" customWidth="1"/>
    <col min="5636" max="5636" width="10" style="165" customWidth="1"/>
    <col min="5637" max="5637" width="11.1796875" style="165" customWidth="1"/>
    <col min="5638" max="5638" width="9.26953125" style="165" customWidth="1"/>
    <col min="5639" max="5639" width="19.26953125" style="165" customWidth="1"/>
    <col min="5640" max="5640" width="9.81640625" style="165" customWidth="1"/>
    <col min="5641" max="5641" width="29.7265625" style="165" customWidth="1"/>
    <col min="5642" max="5887" width="9.1796875" style="165"/>
    <col min="5888" max="5888" width="5.26953125" style="165" customWidth="1"/>
    <col min="5889" max="5889" width="53.1796875" style="165" customWidth="1"/>
    <col min="5890" max="5890" width="10.453125" style="165" customWidth="1"/>
    <col min="5891" max="5891" width="12.7265625" style="165" customWidth="1"/>
    <col min="5892" max="5892" width="10" style="165" customWidth="1"/>
    <col min="5893" max="5893" width="11.1796875" style="165" customWidth="1"/>
    <col min="5894" max="5894" width="9.26953125" style="165" customWidth="1"/>
    <col min="5895" max="5895" width="19.26953125" style="165" customWidth="1"/>
    <col min="5896" max="5896" width="9.81640625" style="165" customWidth="1"/>
    <col min="5897" max="5897" width="29.7265625" style="165" customWidth="1"/>
    <col min="5898" max="6143" width="9.1796875" style="165"/>
    <col min="6144" max="6144" width="5.26953125" style="165" customWidth="1"/>
    <col min="6145" max="6145" width="53.1796875" style="165" customWidth="1"/>
    <col min="6146" max="6146" width="10.453125" style="165" customWidth="1"/>
    <col min="6147" max="6147" width="12.7265625" style="165" customWidth="1"/>
    <col min="6148" max="6148" width="10" style="165" customWidth="1"/>
    <col min="6149" max="6149" width="11.1796875" style="165" customWidth="1"/>
    <col min="6150" max="6150" width="9.26953125" style="165" customWidth="1"/>
    <col min="6151" max="6151" width="19.26953125" style="165" customWidth="1"/>
    <col min="6152" max="6152" width="9.81640625" style="165" customWidth="1"/>
    <col min="6153" max="6153" width="29.7265625" style="165" customWidth="1"/>
    <col min="6154" max="6399" width="9.1796875" style="165"/>
    <col min="6400" max="6400" width="5.26953125" style="165" customWidth="1"/>
    <col min="6401" max="6401" width="53.1796875" style="165" customWidth="1"/>
    <col min="6402" max="6402" width="10.453125" style="165" customWidth="1"/>
    <col min="6403" max="6403" width="12.7265625" style="165" customWidth="1"/>
    <col min="6404" max="6404" width="10" style="165" customWidth="1"/>
    <col min="6405" max="6405" width="11.1796875" style="165" customWidth="1"/>
    <col min="6406" max="6406" width="9.26953125" style="165" customWidth="1"/>
    <col min="6407" max="6407" width="19.26953125" style="165" customWidth="1"/>
    <col min="6408" max="6408" width="9.81640625" style="165" customWidth="1"/>
    <col min="6409" max="6409" width="29.7265625" style="165" customWidth="1"/>
    <col min="6410" max="6655" width="9.1796875" style="165"/>
    <col min="6656" max="6656" width="5.26953125" style="165" customWidth="1"/>
    <col min="6657" max="6657" width="53.1796875" style="165" customWidth="1"/>
    <col min="6658" max="6658" width="10.453125" style="165" customWidth="1"/>
    <col min="6659" max="6659" width="12.7265625" style="165" customWidth="1"/>
    <col min="6660" max="6660" width="10" style="165" customWidth="1"/>
    <col min="6661" max="6661" width="11.1796875" style="165" customWidth="1"/>
    <col min="6662" max="6662" width="9.26953125" style="165" customWidth="1"/>
    <col min="6663" max="6663" width="19.26953125" style="165" customWidth="1"/>
    <col min="6664" max="6664" width="9.81640625" style="165" customWidth="1"/>
    <col min="6665" max="6665" width="29.7265625" style="165" customWidth="1"/>
    <col min="6666" max="6911" width="9.1796875" style="165"/>
    <col min="6912" max="6912" width="5.26953125" style="165" customWidth="1"/>
    <col min="6913" max="6913" width="53.1796875" style="165" customWidth="1"/>
    <col min="6914" max="6914" width="10.453125" style="165" customWidth="1"/>
    <col min="6915" max="6915" width="12.7265625" style="165" customWidth="1"/>
    <col min="6916" max="6916" width="10" style="165" customWidth="1"/>
    <col min="6917" max="6917" width="11.1796875" style="165" customWidth="1"/>
    <col min="6918" max="6918" width="9.26953125" style="165" customWidth="1"/>
    <col min="6919" max="6919" width="19.26953125" style="165" customWidth="1"/>
    <col min="6920" max="6920" width="9.81640625" style="165" customWidth="1"/>
    <col min="6921" max="6921" width="29.7265625" style="165" customWidth="1"/>
    <col min="6922" max="7167" width="9.1796875" style="165"/>
    <col min="7168" max="7168" width="5.26953125" style="165" customWidth="1"/>
    <col min="7169" max="7169" width="53.1796875" style="165" customWidth="1"/>
    <col min="7170" max="7170" width="10.453125" style="165" customWidth="1"/>
    <col min="7171" max="7171" width="12.7265625" style="165" customWidth="1"/>
    <col min="7172" max="7172" width="10" style="165" customWidth="1"/>
    <col min="7173" max="7173" width="11.1796875" style="165" customWidth="1"/>
    <col min="7174" max="7174" width="9.26953125" style="165" customWidth="1"/>
    <col min="7175" max="7175" width="19.26953125" style="165" customWidth="1"/>
    <col min="7176" max="7176" width="9.81640625" style="165" customWidth="1"/>
    <col min="7177" max="7177" width="29.7265625" style="165" customWidth="1"/>
    <col min="7178" max="7423" width="9.1796875" style="165"/>
    <col min="7424" max="7424" width="5.26953125" style="165" customWidth="1"/>
    <col min="7425" max="7425" width="53.1796875" style="165" customWidth="1"/>
    <col min="7426" max="7426" width="10.453125" style="165" customWidth="1"/>
    <col min="7427" max="7427" width="12.7265625" style="165" customWidth="1"/>
    <col min="7428" max="7428" width="10" style="165" customWidth="1"/>
    <col min="7429" max="7429" width="11.1796875" style="165" customWidth="1"/>
    <col min="7430" max="7430" width="9.26953125" style="165" customWidth="1"/>
    <col min="7431" max="7431" width="19.26953125" style="165" customWidth="1"/>
    <col min="7432" max="7432" width="9.81640625" style="165" customWidth="1"/>
    <col min="7433" max="7433" width="29.7265625" style="165" customWidth="1"/>
    <col min="7434" max="7679" width="9.1796875" style="165"/>
    <col min="7680" max="7680" width="5.26953125" style="165" customWidth="1"/>
    <col min="7681" max="7681" width="53.1796875" style="165" customWidth="1"/>
    <col min="7682" max="7682" width="10.453125" style="165" customWidth="1"/>
    <col min="7683" max="7683" width="12.7265625" style="165" customWidth="1"/>
    <col min="7684" max="7684" width="10" style="165" customWidth="1"/>
    <col min="7685" max="7685" width="11.1796875" style="165" customWidth="1"/>
    <col min="7686" max="7686" width="9.26953125" style="165" customWidth="1"/>
    <col min="7687" max="7687" width="19.26953125" style="165" customWidth="1"/>
    <col min="7688" max="7688" width="9.81640625" style="165" customWidth="1"/>
    <col min="7689" max="7689" width="29.7265625" style="165" customWidth="1"/>
    <col min="7690" max="7935" width="9.1796875" style="165"/>
    <col min="7936" max="7936" width="5.26953125" style="165" customWidth="1"/>
    <col min="7937" max="7937" width="53.1796875" style="165" customWidth="1"/>
    <col min="7938" max="7938" width="10.453125" style="165" customWidth="1"/>
    <col min="7939" max="7939" width="12.7265625" style="165" customWidth="1"/>
    <col min="7940" max="7940" width="10" style="165" customWidth="1"/>
    <col min="7941" max="7941" width="11.1796875" style="165" customWidth="1"/>
    <col min="7942" max="7942" width="9.26953125" style="165" customWidth="1"/>
    <col min="7943" max="7943" width="19.26953125" style="165" customWidth="1"/>
    <col min="7944" max="7944" width="9.81640625" style="165" customWidth="1"/>
    <col min="7945" max="7945" width="29.7265625" style="165" customWidth="1"/>
    <col min="7946" max="8191" width="9.1796875" style="165"/>
    <col min="8192" max="8192" width="5.26953125" style="165" customWidth="1"/>
    <col min="8193" max="8193" width="53.1796875" style="165" customWidth="1"/>
    <col min="8194" max="8194" width="10.453125" style="165" customWidth="1"/>
    <col min="8195" max="8195" width="12.7265625" style="165" customWidth="1"/>
    <col min="8196" max="8196" width="10" style="165" customWidth="1"/>
    <col min="8197" max="8197" width="11.1796875" style="165" customWidth="1"/>
    <col min="8198" max="8198" width="9.26953125" style="165" customWidth="1"/>
    <col min="8199" max="8199" width="19.26953125" style="165" customWidth="1"/>
    <col min="8200" max="8200" width="9.81640625" style="165" customWidth="1"/>
    <col min="8201" max="8201" width="29.7265625" style="165" customWidth="1"/>
    <col min="8202" max="8447" width="9.1796875" style="165"/>
    <col min="8448" max="8448" width="5.26953125" style="165" customWidth="1"/>
    <col min="8449" max="8449" width="53.1796875" style="165" customWidth="1"/>
    <col min="8450" max="8450" width="10.453125" style="165" customWidth="1"/>
    <col min="8451" max="8451" width="12.7265625" style="165" customWidth="1"/>
    <col min="8452" max="8452" width="10" style="165" customWidth="1"/>
    <col min="8453" max="8453" width="11.1796875" style="165" customWidth="1"/>
    <col min="8454" max="8454" width="9.26953125" style="165" customWidth="1"/>
    <col min="8455" max="8455" width="19.26953125" style="165" customWidth="1"/>
    <col min="8456" max="8456" width="9.81640625" style="165" customWidth="1"/>
    <col min="8457" max="8457" width="29.7265625" style="165" customWidth="1"/>
    <col min="8458" max="8703" width="9.1796875" style="165"/>
    <col min="8704" max="8704" width="5.26953125" style="165" customWidth="1"/>
    <col min="8705" max="8705" width="53.1796875" style="165" customWidth="1"/>
    <col min="8706" max="8706" width="10.453125" style="165" customWidth="1"/>
    <col min="8707" max="8707" width="12.7265625" style="165" customWidth="1"/>
    <col min="8708" max="8708" width="10" style="165" customWidth="1"/>
    <col min="8709" max="8709" width="11.1796875" style="165" customWidth="1"/>
    <col min="8710" max="8710" width="9.26953125" style="165" customWidth="1"/>
    <col min="8711" max="8711" width="19.26953125" style="165" customWidth="1"/>
    <col min="8712" max="8712" width="9.81640625" style="165" customWidth="1"/>
    <col min="8713" max="8713" width="29.7265625" style="165" customWidth="1"/>
    <col min="8714" max="8959" width="9.1796875" style="165"/>
    <col min="8960" max="8960" width="5.26953125" style="165" customWidth="1"/>
    <col min="8961" max="8961" width="53.1796875" style="165" customWidth="1"/>
    <col min="8962" max="8962" width="10.453125" style="165" customWidth="1"/>
    <col min="8963" max="8963" width="12.7265625" style="165" customWidth="1"/>
    <col min="8964" max="8964" width="10" style="165" customWidth="1"/>
    <col min="8965" max="8965" width="11.1796875" style="165" customWidth="1"/>
    <col min="8966" max="8966" width="9.26953125" style="165" customWidth="1"/>
    <col min="8967" max="8967" width="19.26953125" style="165" customWidth="1"/>
    <col min="8968" max="8968" width="9.81640625" style="165" customWidth="1"/>
    <col min="8969" max="8969" width="29.7265625" style="165" customWidth="1"/>
    <col min="8970" max="9215" width="9.1796875" style="165"/>
    <col min="9216" max="9216" width="5.26953125" style="165" customWidth="1"/>
    <col min="9217" max="9217" width="53.1796875" style="165" customWidth="1"/>
    <col min="9218" max="9218" width="10.453125" style="165" customWidth="1"/>
    <col min="9219" max="9219" width="12.7265625" style="165" customWidth="1"/>
    <col min="9220" max="9220" width="10" style="165" customWidth="1"/>
    <col min="9221" max="9221" width="11.1796875" style="165" customWidth="1"/>
    <col min="9222" max="9222" width="9.26953125" style="165" customWidth="1"/>
    <col min="9223" max="9223" width="19.26953125" style="165" customWidth="1"/>
    <col min="9224" max="9224" width="9.81640625" style="165" customWidth="1"/>
    <col min="9225" max="9225" width="29.7265625" style="165" customWidth="1"/>
    <col min="9226" max="9471" width="9.1796875" style="165"/>
    <col min="9472" max="9472" width="5.26953125" style="165" customWidth="1"/>
    <col min="9473" max="9473" width="53.1796875" style="165" customWidth="1"/>
    <col min="9474" max="9474" width="10.453125" style="165" customWidth="1"/>
    <col min="9475" max="9475" width="12.7265625" style="165" customWidth="1"/>
    <col min="9476" max="9476" width="10" style="165" customWidth="1"/>
    <col min="9477" max="9477" width="11.1796875" style="165" customWidth="1"/>
    <col min="9478" max="9478" width="9.26953125" style="165" customWidth="1"/>
    <col min="9479" max="9479" width="19.26953125" style="165" customWidth="1"/>
    <col min="9480" max="9480" width="9.81640625" style="165" customWidth="1"/>
    <col min="9481" max="9481" width="29.7265625" style="165" customWidth="1"/>
    <col min="9482" max="9727" width="9.1796875" style="165"/>
    <col min="9728" max="9728" width="5.26953125" style="165" customWidth="1"/>
    <col min="9729" max="9729" width="53.1796875" style="165" customWidth="1"/>
    <col min="9730" max="9730" width="10.453125" style="165" customWidth="1"/>
    <col min="9731" max="9731" width="12.7265625" style="165" customWidth="1"/>
    <col min="9732" max="9732" width="10" style="165" customWidth="1"/>
    <col min="9733" max="9733" width="11.1796875" style="165" customWidth="1"/>
    <col min="9734" max="9734" width="9.26953125" style="165" customWidth="1"/>
    <col min="9735" max="9735" width="19.26953125" style="165" customWidth="1"/>
    <col min="9736" max="9736" width="9.81640625" style="165" customWidth="1"/>
    <col min="9737" max="9737" width="29.7265625" style="165" customWidth="1"/>
    <col min="9738" max="9983" width="9.1796875" style="165"/>
    <col min="9984" max="9984" width="5.26953125" style="165" customWidth="1"/>
    <col min="9985" max="9985" width="53.1796875" style="165" customWidth="1"/>
    <col min="9986" max="9986" width="10.453125" style="165" customWidth="1"/>
    <col min="9987" max="9987" width="12.7265625" style="165" customWidth="1"/>
    <col min="9988" max="9988" width="10" style="165" customWidth="1"/>
    <col min="9989" max="9989" width="11.1796875" style="165" customWidth="1"/>
    <col min="9990" max="9990" width="9.26953125" style="165" customWidth="1"/>
    <col min="9991" max="9991" width="19.26953125" style="165" customWidth="1"/>
    <col min="9992" max="9992" width="9.81640625" style="165" customWidth="1"/>
    <col min="9993" max="9993" width="29.7265625" style="165" customWidth="1"/>
    <col min="9994" max="10239" width="9.1796875" style="165"/>
    <col min="10240" max="10240" width="5.26953125" style="165" customWidth="1"/>
    <col min="10241" max="10241" width="53.1796875" style="165" customWidth="1"/>
    <col min="10242" max="10242" width="10.453125" style="165" customWidth="1"/>
    <col min="10243" max="10243" width="12.7265625" style="165" customWidth="1"/>
    <col min="10244" max="10244" width="10" style="165" customWidth="1"/>
    <col min="10245" max="10245" width="11.1796875" style="165" customWidth="1"/>
    <col min="10246" max="10246" width="9.26953125" style="165" customWidth="1"/>
    <col min="10247" max="10247" width="19.26953125" style="165" customWidth="1"/>
    <col min="10248" max="10248" width="9.81640625" style="165" customWidth="1"/>
    <col min="10249" max="10249" width="29.7265625" style="165" customWidth="1"/>
    <col min="10250" max="10495" width="9.1796875" style="165"/>
    <col min="10496" max="10496" width="5.26953125" style="165" customWidth="1"/>
    <col min="10497" max="10497" width="53.1796875" style="165" customWidth="1"/>
    <col min="10498" max="10498" width="10.453125" style="165" customWidth="1"/>
    <col min="10499" max="10499" width="12.7265625" style="165" customWidth="1"/>
    <col min="10500" max="10500" width="10" style="165" customWidth="1"/>
    <col min="10501" max="10501" width="11.1796875" style="165" customWidth="1"/>
    <col min="10502" max="10502" width="9.26953125" style="165" customWidth="1"/>
    <col min="10503" max="10503" width="19.26953125" style="165" customWidth="1"/>
    <col min="10504" max="10504" width="9.81640625" style="165" customWidth="1"/>
    <col min="10505" max="10505" width="29.7265625" style="165" customWidth="1"/>
    <col min="10506" max="10751" width="9.1796875" style="165"/>
    <col min="10752" max="10752" width="5.26953125" style="165" customWidth="1"/>
    <col min="10753" max="10753" width="53.1796875" style="165" customWidth="1"/>
    <col min="10754" max="10754" width="10.453125" style="165" customWidth="1"/>
    <col min="10755" max="10755" width="12.7265625" style="165" customWidth="1"/>
    <col min="10756" max="10756" width="10" style="165" customWidth="1"/>
    <col min="10757" max="10757" width="11.1796875" style="165" customWidth="1"/>
    <col min="10758" max="10758" width="9.26953125" style="165" customWidth="1"/>
    <col min="10759" max="10759" width="19.26953125" style="165" customWidth="1"/>
    <col min="10760" max="10760" width="9.81640625" style="165" customWidth="1"/>
    <col min="10761" max="10761" width="29.7265625" style="165" customWidth="1"/>
    <col min="10762" max="11007" width="9.1796875" style="165"/>
    <col min="11008" max="11008" width="5.26953125" style="165" customWidth="1"/>
    <col min="11009" max="11009" width="53.1796875" style="165" customWidth="1"/>
    <col min="11010" max="11010" width="10.453125" style="165" customWidth="1"/>
    <col min="11011" max="11011" width="12.7265625" style="165" customWidth="1"/>
    <col min="11012" max="11012" width="10" style="165" customWidth="1"/>
    <col min="11013" max="11013" width="11.1796875" style="165" customWidth="1"/>
    <col min="11014" max="11014" width="9.26953125" style="165" customWidth="1"/>
    <col min="11015" max="11015" width="19.26953125" style="165" customWidth="1"/>
    <col min="11016" max="11016" width="9.81640625" style="165" customWidth="1"/>
    <col min="11017" max="11017" width="29.7265625" style="165" customWidth="1"/>
    <col min="11018" max="11263" width="9.1796875" style="165"/>
    <col min="11264" max="11264" width="5.26953125" style="165" customWidth="1"/>
    <col min="11265" max="11265" width="53.1796875" style="165" customWidth="1"/>
    <col min="11266" max="11266" width="10.453125" style="165" customWidth="1"/>
    <col min="11267" max="11267" width="12.7265625" style="165" customWidth="1"/>
    <col min="11268" max="11268" width="10" style="165" customWidth="1"/>
    <col min="11269" max="11269" width="11.1796875" style="165" customWidth="1"/>
    <col min="11270" max="11270" width="9.26953125" style="165" customWidth="1"/>
    <col min="11271" max="11271" width="19.26953125" style="165" customWidth="1"/>
    <col min="11272" max="11272" width="9.81640625" style="165" customWidth="1"/>
    <col min="11273" max="11273" width="29.7265625" style="165" customWidth="1"/>
    <col min="11274" max="11519" width="9.1796875" style="165"/>
    <col min="11520" max="11520" width="5.26953125" style="165" customWidth="1"/>
    <col min="11521" max="11521" width="53.1796875" style="165" customWidth="1"/>
    <col min="11522" max="11522" width="10.453125" style="165" customWidth="1"/>
    <col min="11523" max="11523" width="12.7265625" style="165" customWidth="1"/>
    <col min="11524" max="11524" width="10" style="165" customWidth="1"/>
    <col min="11525" max="11525" width="11.1796875" style="165" customWidth="1"/>
    <col min="11526" max="11526" width="9.26953125" style="165" customWidth="1"/>
    <col min="11527" max="11527" width="19.26953125" style="165" customWidth="1"/>
    <col min="11528" max="11528" width="9.81640625" style="165" customWidth="1"/>
    <col min="11529" max="11529" width="29.7265625" style="165" customWidth="1"/>
    <col min="11530" max="11775" width="9.1796875" style="165"/>
    <col min="11776" max="11776" width="5.26953125" style="165" customWidth="1"/>
    <col min="11777" max="11777" width="53.1796875" style="165" customWidth="1"/>
    <col min="11778" max="11778" width="10.453125" style="165" customWidth="1"/>
    <col min="11779" max="11779" width="12.7265625" style="165" customWidth="1"/>
    <col min="11780" max="11780" width="10" style="165" customWidth="1"/>
    <col min="11781" max="11781" width="11.1796875" style="165" customWidth="1"/>
    <col min="11782" max="11782" width="9.26953125" style="165" customWidth="1"/>
    <col min="11783" max="11783" width="19.26953125" style="165" customWidth="1"/>
    <col min="11784" max="11784" width="9.81640625" style="165" customWidth="1"/>
    <col min="11785" max="11785" width="29.7265625" style="165" customWidth="1"/>
    <col min="11786" max="12031" width="9.1796875" style="165"/>
    <col min="12032" max="12032" width="5.26953125" style="165" customWidth="1"/>
    <col min="12033" max="12033" width="53.1796875" style="165" customWidth="1"/>
    <col min="12034" max="12034" width="10.453125" style="165" customWidth="1"/>
    <col min="12035" max="12035" width="12.7265625" style="165" customWidth="1"/>
    <col min="12036" max="12036" width="10" style="165" customWidth="1"/>
    <col min="12037" max="12037" width="11.1796875" style="165" customWidth="1"/>
    <col min="12038" max="12038" width="9.26953125" style="165" customWidth="1"/>
    <col min="12039" max="12039" width="19.26953125" style="165" customWidth="1"/>
    <col min="12040" max="12040" width="9.81640625" style="165" customWidth="1"/>
    <col min="12041" max="12041" width="29.7265625" style="165" customWidth="1"/>
    <col min="12042" max="12287" width="9.1796875" style="165"/>
    <col min="12288" max="12288" width="5.26953125" style="165" customWidth="1"/>
    <col min="12289" max="12289" width="53.1796875" style="165" customWidth="1"/>
    <col min="12290" max="12290" width="10.453125" style="165" customWidth="1"/>
    <col min="12291" max="12291" width="12.7265625" style="165" customWidth="1"/>
    <col min="12292" max="12292" width="10" style="165" customWidth="1"/>
    <col min="12293" max="12293" width="11.1796875" style="165" customWidth="1"/>
    <col min="12294" max="12294" width="9.26953125" style="165" customWidth="1"/>
    <col min="12295" max="12295" width="19.26953125" style="165" customWidth="1"/>
    <col min="12296" max="12296" width="9.81640625" style="165" customWidth="1"/>
    <col min="12297" max="12297" width="29.7265625" style="165" customWidth="1"/>
    <col min="12298" max="12543" width="9.1796875" style="165"/>
    <col min="12544" max="12544" width="5.26953125" style="165" customWidth="1"/>
    <col min="12545" max="12545" width="53.1796875" style="165" customWidth="1"/>
    <col min="12546" max="12546" width="10.453125" style="165" customWidth="1"/>
    <col min="12547" max="12547" width="12.7265625" style="165" customWidth="1"/>
    <col min="12548" max="12548" width="10" style="165" customWidth="1"/>
    <col min="12549" max="12549" width="11.1796875" style="165" customWidth="1"/>
    <col min="12550" max="12550" width="9.26953125" style="165" customWidth="1"/>
    <col min="12551" max="12551" width="19.26953125" style="165" customWidth="1"/>
    <col min="12552" max="12552" width="9.81640625" style="165" customWidth="1"/>
    <col min="12553" max="12553" width="29.7265625" style="165" customWidth="1"/>
    <col min="12554" max="12799" width="9.1796875" style="165"/>
    <col min="12800" max="12800" width="5.26953125" style="165" customWidth="1"/>
    <col min="12801" max="12801" width="53.1796875" style="165" customWidth="1"/>
    <col min="12802" max="12802" width="10.453125" style="165" customWidth="1"/>
    <col min="12803" max="12803" width="12.7265625" style="165" customWidth="1"/>
    <col min="12804" max="12804" width="10" style="165" customWidth="1"/>
    <col min="12805" max="12805" width="11.1796875" style="165" customWidth="1"/>
    <col min="12806" max="12806" width="9.26953125" style="165" customWidth="1"/>
    <col min="12807" max="12807" width="19.26953125" style="165" customWidth="1"/>
    <col min="12808" max="12808" width="9.81640625" style="165" customWidth="1"/>
    <col min="12809" max="12809" width="29.7265625" style="165" customWidth="1"/>
    <col min="12810" max="13055" width="9.1796875" style="165"/>
    <col min="13056" max="13056" width="5.26953125" style="165" customWidth="1"/>
    <col min="13057" max="13057" width="53.1796875" style="165" customWidth="1"/>
    <col min="13058" max="13058" width="10.453125" style="165" customWidth="1"/>
    <col min="13059" max="13059" width="12.7265625" style="165" customWidth="1"/>
    <col min="13060" max="13060" width="10" style="165" customWidth="1"/>
    <col min="13061" max="13061" width="11.1796875" style="165" customWidth="1"/>
    <col min="13062" max="13062" width="9.26953125" style="165" customWidth="1"/>
    <col min="13063" max="13063" width="19.26953125" style="165" customWidth="1"/>
    <col min="13064" max="13064" width="9.81640625" style="165" customWidth="1"/>
    <col min="13065" max="13065" width="29.7265625" style="165" customWidth="1"/>
    <col min="13066" max="13311" width="9.1796875" style="165"/>
    <col min="13312" max="13312" width="5.26953125" style="165" customWidth="1"/>
    <col min="13313" max="13313" width="53.1796875" style="165" customWidth="1"/>
    <col min="13314" max="13314" width="10.453125" style="165" customWidth="1"/>
    <col min="13315" max="13315" width="12.7265625" style="165" customWidth="1"/>
    <col min="13316" max="13316" width="10" style="165" customWidth="1"/>
    <col min="13317" max="13317" width="11.1796875" style="165" customWidth="1"/>
    <col min="13318" max="13318" width="9.26953125" style="165" customWidth="1"/>
    <col min="13319" max="13319" width="19.26953125" style="165" customWidth="1"/>
    <col min="13320" max="13320" width="9.81640625" style="165" customWidth="1"/>
    <col min="13321" max="13321" width="29.7265625" style="165" customWidth="1"/>
    <col min="13322" max="13567" width="9.1796875" style="165"/>
    <col min="13568" max="13568" width="5.26953125" style="165" customWidth="1"/>
    <col min="13569" max="13569" width="53.1796875" style="165" customWidth="1"/>
    <col min="13570" max="13570" width="10.453125" style="165" customWidth="1"/>
    <col min="13571" max="13571" width="12.7265625" style="165" customWidth="1"/>
    <col min="13572" max="13572" width="10" style="165" customWidth="1"/>
    <col min="13573" max="13573" width="11.1796875" style="165" customWidth="1"/>
    <col min="13574" max="13574" width="9.26953125" style="165" customWidth="1"/>
    <col min="13575" max="13575" width="19.26953125" style="165" customWidth="1"/>
    <col min="13576" max="13576" width="9.81640625" style="165" customWidth="1"/>
    <col min="13577" max="13577" width="29.7265625" style="165" customWidth="1"/>
    <col min="13578" max="13823" width="9.1796875" style="165"/>
    <col min="13824" max="13824" width="5.26953125" style="165" customWidth="1"/>
    <col min="13825" max="13825" width="53.1796875" style="165" customWidth="1"/>
    <col min="13826" max="13826" width="10.453125" style="165" customWidth="1"/>
    <col min="13827" max="13827" width="12.7265625" style="165" customWidth="1"/>
    <col min="13828" max="13828" width="10" style="165" customWidth="1"/>
    <col min="13829" max="13829" width="11.1796875" style="165" customWidth="1"/>
    <col min="13830" max="13830" width="9.26953125" style="165" customWidth="1"/>
    <col min="13831" max="13831" width="19.26953125" style="165" customWidth="1"/>
    <col min="13832" max="13832" width="9.81640625" style="165" customWidth="1"/>
    <col min="13833" max="13833" width="29.7265625" style="165" customWidth="1"/>
    <col min="13834" max="14079" width="9.1796875" style="165"/>
    <col min="14080" max="14080" width="5.26953125" style="165" customWidth="1"/>
    <col min="14081" max="14081" width="53.1796875" style="165" customWidth="1"/>
    <col min="14082" max="14082" width="10.453125" style="165" customWidth="1"/>
    <col min="14083" max="14083" width="12.7265625" style="165" customWidth="1"/>
    <col min="14084" max="14084" width="10" style="165" customWidth="1"/>
    <col min="14085" max="14085" width="11.1796875" style="165" customWidth="1"/>
    <col min="14086" max="14086" width="9.26953125" style="165" customWidth="1"/>
    <col min="14087" max="14087" width="19.26953125" style="165" customWidth="1"/>
    <col min="14088" max="14088" width="9.81640625" style="165" customWidth="1"/>
    <col min="14089" max="14089" width="29.7265625" style="165" customWidth="1"/>
    <col min="14090" max="14335" width="9.1796875" style="165"/>
    <col min="14336" max="14336" width="5.26953125" style="165" customWidth="1"/>
    <col min="14337" max="14337" width="53.1796875" style="165" customWidth="1"/>
    <col min="14338" max="14338" width="10.453125" style="165" customWidth="1"/>
    <col min="14339" max="14339" width="12.7265625" style="165" customWidth="1"/>
    <col min="14340" max="14340" width="10" style="165" customWidth="1"/>
    <col min="14341" max="14341" width="11.1796875" style="165" customWidth="1"/>
    <col min="14342" max="14342" width="9.26953125" style="165" customWidth="1"/>
    <col min="14343" max="14343" width="19.26953125" style="165" customWidth="1"/>
    <col min="14344" max="14344" width="9.81640625" style="165" customWidth="1"/>
    <col min="14345" max="14345" width="29.7265625" style="165" customWidth="1"/>
    <col min="14346" max="14591" width="9.1796875" style="165"/>
    <col min="14592" max="14592" width="5.26953125" style="165" customWidth="1"/>
    <col min="14593" max="14593" width="53.1796875" style="165" customWidth="1"/>
    <col min="14594" max="14594" width="10.453125" style="165" customWidth="1"/>
    <col min="14595" max="14595" width="12.7265625" style="165" customWidth="1"/>
    <col min="14596" max="14596" width="10" style="165" customWidth="1"/>
    <col min="14597" max="14597" width="11.1796875" style="165" customWidth="1"/>
    <col min="14598" max="14598" width="9.26953125" style="165" customWidth="1"/>
    <col min="14599" max="14599" width="19.26953125" style="165" customWidth="1"/>
    <col min="14600" max="14600" width="9.81640625" style="165" customWidth="1"/>
    <col min="14601" max="14601" width="29.7265625" style="165" customWidth="1"/>
    <col min="14602" max="14847" width="9.1796875" style="165"/>
    <col min="14848" max="14848" width="5.26953125" style="165" customWidth="1"/>
    <col min="14849" max="14849" width="53.1796875" style="165" customWidth="1"/>
    <col min="14850" max="14850" width="10.453125" style="165" customWidth="1"/>
    <col min="14851" max="14851" width="12.7265625" style="165" customWidth="1"/>
    <col min="14852" max="14852" width="10" style="165" customWidth="1"/>
    <col min="14853" max="14853" width="11.1796875" style="165" customWidth="1"/>
    <col min="14854" max="14854" width="9.26953125" style="165" customWidth="1"/>
    <col min="14855" max="14855" width="19.26953125" style="165" customWidth="1"/>
    <col min="14856" max="14856" width="9.81640625" style="165" customWidth="1"/>
    <col min="14857" max="14857" width="29.7265625" style="165" customWidth="1"/>
    <col min="14858" max="15103" width="9.1796875" style="165"/>
    <col min="15104" max="15104" width="5.26953125" style="165" customWidth="1"/>
    <col min="15105" max="15105" width="53.1796875" style="165" customWidth="1"/>
    <col min="15106" max="15106" width="10.453125" style="165" customWidth="1"/>
    <col min="15107" max="15107" width="12.7265625" style="165" customWidth="1"/>
    <col min="15108" max="15108" width="10" style="165" customWidth="1"/>
    <col min="15109" max="15109" width="11.1796875" style="165" customWidth="1"/>
    <col min="15110" max="15110" width="9.26953125" style="165" customWidth="1"/>
    <col min="15111" max="15111" width="19.26953125" style="165" customWidth="1"/>
    <col min="15112" max="15112" width="9.81640625" style="165" customWidth="1"/>
    <col min="15113" max="15113" width="29.7265625" style="165" customWidth="1"/>
    <col min="15114" max="15359" width="9.1796875" style="165"/>
    <col min="15360" max="15360" width="5.26953125" style="165" customWidth="1"/>
    <col min="15361" max="15361" width="53.1796875" style="165" customWidth="1"/>
    <col min="15362" max="15362" width="10.453125" style="165" customWidth="1"/>
    <col min="15363" max="15363" width="12.7265625" style="165" customWidth="1"/>
    <col min="15364" max="15364" width="10" style="165" customWidth="1"/>
    <col min="15365" max="15365" width="11.1796875" style="165" customWidth="1"/>
    <col min="15366" max="15366" width="9.26953125" style="165" customWidth="1"/>
    <col min="15367" max="15367" width="19.26953125" style="165" customWidth="1"/>
    <col min="15368" max="15368" width="9.81640625" style="165" customWidth="1"/>
    <col min="15369" max="15369" width="29.7265625" style="165" customWidth="1"/>
    <col min="15370" max="15615" width="9.1796875" style="165"/>
    <col min="15616" max="15616" width="5.26953125" style="165" customWidth="1"/>
    <col min="15617" max="15617" width="53.1796875" style="165" customWidth="1"/>
    <col min="15618" max="15618" width="10.453125" style="165" customWidth="1"/>
    <col min="15619" max="15619" width="12.7265625" style="165" customWidth="1"/>
    <col min="15620" max="15620" width="10" style="165" customWidth="1"/>
    <col min="15621" max="15621" width="11.1796875" style="165" customWidth="1"/>
    <col min="15622" max="15622" width="9.26953125" style="165" customWidth="1"/>
    <col min="15623" max="15623" width="19.26953125" style="165" customWidth="1"/>
    <col min="15624" max="15624" width="9.81640625" style="165" customWidth="1"/>
    <col min="15625" max="15625" width="29.7265625" style="165" customWidth="1"/>
    <col min="15626" max="15871" width="9.1796875" style="165"/>
    <col min="15872" max="15872" width="5.26953125" style="165" customWidth="1"/>
    <col min="15873" max="15873" width="53.1796875" style="165" customWidth="1"/>
    <col min="15874" max="15874" width="10.453125" style="165" customWidth="1"/>
    <col min="15875" max="15875" width="12.7265625" style="165" customWidth="1"/>
    <col min="15876" max="15876" width="10" style="165" customWidth="1"/>
    <col min="15877" max="15877" width="11.1796875" style="165" customWidth="1"/>
    <col min="15878" max="15878" width="9.26953125" style="165" customWidth="1"/>
    <col min="15879" max="15879" width="19.26953125" style="165" customWidth="1"/>
    <col min="15880" max="15880" width="9.81640625" style="165" customWidth="1"/>
    <col min="15881" max="15881" width="29.7265625" style="165" customWidth="1"/>
    <col min="15882" max="16127" width="9.1796875" style="165"/>
    <col min="16128" max="16128" width="5.26953125" style="165" customWidth="1"/>
    <col min="16129" max="16129" width="53.1796875" style="165" customWidth="1"/>
    <col min="16130" max="16130" width="10.453125" style="165" customWidth="1"/>
    <col min="16131" max="16131" width="12.7265625" style="165" customWidth="1"/>
    <col min="16132" max="16132" width="10" style="165" customWidth="1"/>
    <col min="16133" max="16133" width="11.1796875" style="165" customWidth="1"/>
    <col min="16134" max="16134" width="9.26953125" style="165" customWidth="1"/>
    <col min="16135" max="16135" width="19.26953125" style="165" customWidth="1"/>
    <col min="16136" max="16136" width="9.81640625" style="165" customWidth="1"/>
    <col min="16137" max="16137" width="29.7265625" style="165" customWidth="1"/>
    <col min="16138" max="16384" width="9.1796875" style="165"/>
  </cols>
  <sheetData>
    <row r="1" spans="1:19" x14ac:dyDescent="0.25">
      <c r="H1" s="167"/>
      <c r="I1" s="167"/>
    </row>
    <row r="2" spans="1:19" x14ac:dyDescent="0.25">
      <c r="I2" s="168"/>
    </row>
    <row r="3" spans="1:19" x14ac:dyDescent="0.25">
      <c r="B3" s="477" t="s">
        <v>28</v>
      </c>
      <c r="C3" s="477"/>
      <c r="D3" s="477"/>
      <c r="E3" s="477"/>
      <c r="F3" s="477"/>
      <c r="G3" s="477"/>
      <c r="H3" s="477"/>
      <c r="I3" s="477"/>
    </row>
    <row r="4" spans="1:19" ht="27.75" customHeight="1" x14ac:dyDescent="0.25">
      <c r="B4" s="478" t="s">
        <v>1</v>
      </c>
      <c r="C4" s="478"/>
      <c r="D4" s="478"/>
      <c r="E4" s="478"/>
      <c r="F4" s="478"/>
      <c r="G4" s="478"/>
      <c r="H4" s="478"/>
      <c r="I4" s="478"/>
    </row>
    <row r="5" spans="1:19" x14ac:dyDescent="0.25">
      <c r="B5" s="478" t="s">
        <v>553</v>
      </c>
      <c r="C5" s="478"/>
      <c r="D5" s="478"/>
      <c r="E5" s="478"/>
      <c r="F5" s="478"/>
      <c r="G5" s="478"/>
      <c r="H5" s="478"/>
      <c r="I5" s="478"/>
    </row>
    <row r="7" spans="1:19" s="169" customFormat="1" ht="17.25" customHeight="1" x14ac:dyDescent="0.35">
      <c r="A7" s="479" t="s">
        <v>20</v>
      </c>
      <c r="B7" s="479" t="s">
        <v>4</v>
      </c>
      <c r="C7" s="479" t="s">
        <v>597</v>
      </c>
      <c r="D7" s="479"/>
      <c r="E7" s="479"/>
      <c r="F7" s="479"/>
      <c r="G7" s="479"/>
      <c r="H7" s="480" t="s">
        <v>5</v>
      </c>
      <c r="I7" s="481" t="s">
        <v>6</v>
      </c>
    </row>
    <row r="8" spans="1:19" s="169" customFormat="1" ht="52.5" customHeight="1" x14ac:dyDescent="0.35">
      <c r="A8" s="479"/>
      <c r="B8" s="479"/>
      <c r="C8" s="170" t="s">
        <v>7</v>
      </c>
      <c r="D8" s="170" t="s">
        <v>8</v>
      </c>
      <c r="E8" s="170" t="s">
        <v>9</v>
      </c>
      <c r="F8" s="170" t="s">
        <v>361</v>
      </c>
      <c r="G8" s="170" t="s">
        <v>362</v>
      </c>
      <c r="H8" s="480"/>
      <c r="I8" s="481"/>
    </row>
    <row r="9" spans="1:19" s="50" customFormat="1" ht="19.899999999999999" customHeight="1" x14ac:dyDescent="0.25">
      <c r="A9" s="110" t="s">
        <v>190</v>
      </c>
      <c r="B9" s="474" t="s">
        <v>363</v>
      </c>
      <c r="C9" s="475"/>
      <c r="D9" s="475"/>
      <c r="E9" s="475"/>
      <c r="F9" s="475"/>
      <c r="G9" s="475"/>
      <c r="H9" s="476"/>
      <c r="I9" s="147"/>
      <c r="J9" s="5"/>
      <c r="K9" s="5"/>
      <c r="L9" s="5"/>
      <c r="M9" s="5"/>
      <c r="N9" s="5"/>
      <c r="O9" s="5"/>
      <c r="P9" s="5"/>
      <c r="Q9" s="5"/>
      <c r="R9" s="5"/>
      <c r="S9" s="49"/>
    </row>
    <row r="10" spans="1:19" ht="13.5" customHeight="1" x14ac:dyDescent="0.25">
      <c r="A10" s="263">
        <v>2</v>
      </c>
      <c r="B10" s="271" t="s">
        <v>364</v>
      </c>
      <c r="C10" s="263"/>
      <c r="D10" s="263"/>
      <c r="E10" s="272"/>
      <c r="F10" s="273">
        <v>205000</v>
      </c>
      <c r="G10" s="273">
        <v>205000</v>
      </c>
      <c r="H10" s="274" t="s">
        <v>548</v>
      </c>
      <c r="I10" s="171" t="s">
        <v>363</v>
      </c>
    </row>
    <row r="11" spans="1:19" ht="13.5" customHeight="1" x14ac:dyDescent="0.25">
      <c r="A11" s="263">
        <v>3</v>
      </c>
      <c r="B11" s="271" t="s">
        <v>365</v>
      </c>
      <c r="C11" s="263"/>
      <c r="D11" s="263"/>
      <c r="E11" s="272"/>
      <c r="F11" s="273">
        <v>100000</v>
      </c>
      <c r="G11" s="273">
        <v>100000</v>
      </c>
      <c r="H11" s="274" t="s">
        <v>549</v>
      </c>
      <c r="I11" s="171" t="s">
        <v>363</v>
      </c>
    </row>
    <row r="12" spans="1:19" ht="13.5" customHeight="1" x14ac:dyDescent="0.25">
      <c r="A12" s="263">
        <v>4</v>
      </c>
      <c r="B12" s="271" t="s">
        <v>366</v>
      </c>
      <c r="C12" s="263"/>
      <c r="D12" s="263"/>
      <c r="E12" s="272"/>
      <c r="F12" s="273">
        <v>600000</v>
      </c>
      <c r="G12" s="273">
        <v>600000</v>
      </c>
      <c r="H12" s="274" t="s">
        <v>550</v>
      </c>
      <c r="I12" s="171" t="s">
        <v>363</v>
      </c>
    </row>
    <row r="13" spans="1:19" ht="20" x14ac:dyDescent="0.25">
      <c r="A13" s="263">
        <v>5</v>
      </c>
      <c r="B13" s="271" t="s">
        <v>367</v>
      </c>
      <c r="C13" s="263"/>
      <c r="D13" s="263"/>
      <c r="E13" s="272"/>
      <c r="F13" s="465">
        <v>40000</v>
      </c>
      <c r="G13" s="465">
        <v>40000</v>
      </c>
      <c r="H13" s="468" t="s">
        <v>551</v>
      </c>
      <c r="I13" s="471" t="s">
        <v>363</v>
      </c>
    </row>
    <row r="14" spans="1:19" ht="12" customHeight="1" x14ac:dyDescent="0.25">
      <c r="A14" s="275" t="s">
        <v>172</v>
      </c>
      <c r="B14" s="271" t="s">
        <v>368</v>
      </c>
      <c r="C14" s="263"/>
      <c r="D14" s="263"/>
      <c r="E14" s="272"/>
      <c r="F14" s="466"/>
      <c r="G14" s="466"/>
      <c r="H14" s="469"/>
      <c r="I14" s="472"/>
    </row>
    <row r="15" spans="1:19" ht="12" customHeight="1" x14ac:dyDescent="0.25">
      <c r="A15" s="275" t="s">
        <v>173</v>
      </c>
      <c r="B15" s="271" t="s">
        <v>369</v>
      </c>
      <c r="C15" s="263"/>
      <c r="D15" s="263"/>
      <c r="E15" s="272"/>
      <c r="F15" s="466"/>
      <c r="G15" s="466"/>
      <c r="H15" s="469"/>
      <c r="I15" s="472"/>
    </row>
    <row r="16" spans="1:19" ht="12" customHeight="1" x14ac:dyDescent="0.25">
      <c r="A16" s="275" t="s">
        <v>189</v>
      </c>
      <c r="B16" s="271" t="s">
        <v>370</v>
      </c>
      <c r="C16" s="263"/>
      <c r="D16" s="263"/>
      <c r="E16" s="272"/>
      <c r="F16" s="466"/>
      <c r="G16" s="466"/>
      <c r="H16" s="469"/>
      <c r="I16" s="472"/>
    </row>
    <row r="17" spans="1:9" ht="12" customHeight="1" x14ac:dyDescent="0.25">
      <c r="A17" s="275" t="s">
        <v>371</v>
      </c>
      <c r="B17" s="271" t="s">
        <v>372</v>
      </c>
      <c r="C17" s="263"/>
      <c r="D17" s="263"/>
      <c r="E17" s="272"/>
      <c r="F17" s="467"/>
      <c r="G17" s="467"/>
      <c r="H17" s="470"/>
      <c r="I17" s="473"/>
    </row>
    <row r="18" spans="1:9" ht="12" customHeight="1" x14ac:dyDescent="0.25">
      <c r="A18" s="263">
        <v>6</v>
      </c>
      <c r="B18" s="271" t="s">
        <v>373</v>
      </c>
      <c r="C18" s="263"/>
      <c r="D18" s="263"/>
      <c r="E18" s="272"/>
      <c r="F18" s="276">
        <v>50000</v>
      </c>
      <c r="G18" s="276">
        <v>50000</v>
      </c>
      <c r="H18" s="272" t="s">
        <v>552</v>
      </c>
      <c r="I18" s="174" t="s">
        <v>363</v>
      </c>
    </row>
    <row r="19" spans="1:9" ht="12" customHeight="1" x14ac:dyDescent="0.25">
      <c r="A19" s="263">
        <v>7</v>
      </c>
      <c r="B19" s="271" t="s">
        <v>374</v>
      </c>
      <c r="C19" s="263"/>
      <c r="D19" s="263"/>
      <c r="E19" s="263"/>
      <c r="F19" s="277">
        <v>50000</v>
      </c>
      <c r="G19" s="277">
        <v>50000</v>
      </c>
      <c r="H19" s="274" t="s">
        <v>552</v>
      </c>
      <c r="I19" s="173" t="s">
        <v>363</v>
      </c>
    </row>
    <row r="20" spans="1:9" ht="20" x14ac:dyDescent="0.25">
      <c r="A20" s="263">
        <v>8</v>
      </c>
      <c r="B20" s="271" t="s">
        <v>375</v>
      </c>
      <c r="C20" s="263"/>
      <c r="D20" s="263"/>
      <c r="E20" s="263"/>
      <c r="F20" s="277">
        <v>30000</v>
      </c>
      <c r="G20" s="277">
        <v>30000</v>
      </c>
      <c r="H20" s="278" t="s">
        <v>552</v>
      </c>
      <c r="I20" s="173" t="s">
        <v>363</v>
      </c>
    </row>
    <row r="21" spans="1:9" ht="12" customHeight="1" x14ac:dyDescent="0.25">
      <c r="A21" s="263">
        <v>9</v>
      </c>
      <c r="B21" s="271" t="s">
        <v>376</v>
      </c>
      <c r="C21" s="263"/>
      <c r="D21" s="263"/>
      <c r="E21" s="263"/>
      <c r="F21" s="277">
        <v>60000</v>
      </c>
      <c r="G21" s="277">
        <v>60000</v>
      </c>
      <c r="H21" s="274" t="s">
        <v>552</v>
      </c>
      <c r="I21" s="173" t="s">
        <v>363</v>
      </c>
    </row>
    <row r="22" spans="1:9" x14ac:dyDescent="0.25">
      <c r="A22" s="263">
        <v>10</v>
      </c>
      <c r="B22" s="271" t="s">
        <v>377</v>
      </c>
      <c r="C22" s="263"/>
      <c r="D22" s="263"/>
      <c r="E22" s="263"/>
      <c r="F22" s="277">
        <v>10000</v>
      </c>
      <c r="G22" s="277">
        <v>10000</v>
      </c>
      <c r="H22" s="274" t="s">
        <v>552</v>
      </c>
      <c r="I22" s="172" t="s">
        <v>363</v>
      </c>
    </row>
    <row r="23" spans="1:9" ht="12.75" customHeight="1" x14ac:dyDescent="0.25">
      <c r="A23" s="263">
        <v>11</v>
      </c>
      <c r="B23" s="271" t="s">
        <v>378</v>
      </c>
      <c r="C23" s="263"/>
      <c r="D23" s="263"/>
      <c r="E23" s="263"/>
      <c r="F23" s="277">
        <v>40000</v>
      </c>
      <c r="G23" s="277">
        <v>40000</v>
      </c>
      <c r="H23" s="274" t="s">
        <v>547</v>
      </c>
      <c r="I23" s="174" t="s">
        <v>363</v>
      </c>
    </row>
    <row r="24" spans="1:9" ht="12.75" customHeight="1" x14ac:dyDescent="0.25">
      <c r="A24" s="263">
        <v>12</v>
      </c>
      <c r="B24" s="271" t="s">
        <v>379</v>
      </c>
      <c r="C24" s="263"/>
      <c r="D24" s="263"/>
      <c r="E24" s="263"/>
      <c r="F24" s="277">
        <v>500000</v>
      </c>
      <c r="G24" s="277">
        <v>500000</v>
      </c>
      <c r="H24" s="274" t="s">
        <v>547</v>
      </c>
      <c r="I24" s="173" t="s">
        <v>363</v>
      </c>
    </row>
    <row r="25" spans="1:9" ht="12.75" customHeight="1" x14ac:dyDescent="0.25">
      <c r="A25" s="263">
        <v>13</v>
      </c>
      <c r="B25" s="271" t="s">
        <v>380</v>
      </c>
      <c r="C25" s="263"/>
      <c r="D25" s="263"/>
      <c r="E25" s="263"/>
      <c r="F25" s="277">
        <v>320000</v>
      </c>
      <c r="G25" s="277">
        <v>320000</v>
      </c>
      <c r="H25" s="274" t="s">
        <v>547</v>
      </c>
      <c r="I25" s="173" t="s">
        <v>363</v>
      </c>
    </row>
    <row r="26" spans="1:9" x14ac:dyDescent="0.25">
      <c r="A26" s="263"/>
      <c r="B26" s="263"/>
      <c r="C26" s="263"/>
      <c r="D26" s="263"/>
      <c r="E26" s="263"/>
      <c r="F26" s="263"/>
      <c r="G26" s="556">
        <f>SUM(G9:G25)</f>
        <v>2005000</v>
      </c>
      <c r="H26" s="263"/>
      <c r="I26" s="557"/>
    </row>
  </sheetData>
  <mergeCells count="13">
    <mergeCell ref="B3:I3"/>
    <mergeCell ref="B4:I4"/>
    <mergeCell ref="B5:I5"/>
    <mergeCell ref="A7:A8"/>
    <mergeCell ref="B7:B8"/>
    <mergeCell ref="C7:G7"/>
    <mergeCell ref="H7:H8"/>
    <mergeCell ref="I7:I8"/>
    <mergeCell ref="F13:F17"/>
    <mergeCell ref="G13:G17"/>
    <mergeCell ref="H13:H17"/>
    <mergeCell ref="I13:I17"/>
    <mergeCell ref="B9:H9"/>
  </mergeCells>
  <pageMargins left="0.24" right="0.23" top="0.39370078740157483" bottom="0.31496062992125984" header="0.11811023622047245" footer="0.11811023622047245"/>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95"/>
  <sheetViews>
    <sheetView topLeftCell="A4" zoomScale="86" zoomScaleNormal="86" workbookViewId="0">
      <selection activeCell="C14" sqref="C14"/>
    </sheetView>
  </sheetViews>
  <sheetFormatPr defaultColWidth="9.1796875" defaultRowHeight="11.5" x14ac:dyDescent="0.25"/>
  <cols>
    <col min="1" max="1" width="5.54296875" style="53" customWidth="1"/>
    <col min="2" max="2" width="57.1796875" style="86" customWidth="1"/>
    <col min="3" max="3" width="10.54296875" style="64" customWidth="1"/>
    <col min="4" max="4" width="14.1796875" style="64" customWidth="1"/>
    <col min="5" max="5" width="10.1796875" style="64" customWidth="1"/>
    <col min="6" max="6" width="10.453125" style="64" customWidth="1"/>
    <col min="7" max="7" width="14.54296875" style="54" customWidth="1"/>
    <col min="8" max="8" width="23.1796875" style="54" customWidth="1"/>
    <col min="9" max="11" width="9.1796875" style="5" customWidth="1"/>
    <col min="12" max="17" width="9.1796875" style="5"/>
    <col min="18" max="18" width="9.1796875" style="49"/>
    <col min="19" max="252" width="9.1796875" style="50"/>
    <col min="253" max="253" width="5.54296875" style="50" customWidth="1"/>
    <col min="254" max="254" width="57.1796875" style="50" customWidth="1"/>
    <col min="255" max="255" width="10.54296875" style="50" customWidth="1"/>
    <col min="256" max="256" width="14.1796875" style="50" customWidth="1"/>
    <col min="257" max="257" width="10.1796875" style="50" customWidth="1"/>
    <col min="258" max="258" width="10.453125" style="50" customWidth="1"/>
    <col min="259" max="259" width="14.54296875" style="50" customWidth="1"/>
    <col min="260" max="260" width="9.7265625" style="50" customWidth="1"/>
    <col min="261" max="261" width="29.453125" style="50" customWidth="1"/>
    <col min="262" max="262" width="0.1796875" style="50" customWidth="1"/>
    <col min="263" max="267" width="0" style="50" hidden="1" customWidth="1"/>
    <col min="268" max="508" width="9.1796875" style="50"/>
    <col min="509" max="509" width="5.54296875" style="50" customWidth="1"/>
    <col min="510" max="510" width="57.1796875" style="50" customWidth="1"/>
    <col min="511" max="511" width="10.54296875" style="50" customWidth="1"/>
    <col min="512" max="512" width="14.1796875" style="50" customWidth="1"/>
    <col min="513" max="513" width="10.1796875" style="50" customWidth="1"/>
    <col min="514" max="514" width="10.453125" style="50" customWidth="1"/>
    <col min="515" max="515" width="14.54296875" style="50" customWidth="1"/>
    <col min="516" max="516" width="9.7265625" style="50" customWidth="1"/>
    <col min="517" max="517" width="29.453125" style="50" customWidth="1"/>
    <col min="518" max="518" width="0.1796875" style="50" customWidth="1"/>
    <col min="519" max="523" width="0" style="50" hidden="1" customWidth="1"/>
    <col min="524" max="764" width="9.1796875" style="50"/>
    <col min="765" max="765" width="5.54296875" style="50" customWidth="1"/>
    <col min="766" max="766" width="57.1796875" style="50" customWidth="1"/>
    <col min="767" max="767" width="10.54296875" style="50" customWidth="1"/>
    <col min="768" max="768" width="14.1796875" style="50" customWidth="1"/>
    <col min="769" max="769" width="10.1796875" style="50" customWidth="1"/>
    <col min="770" max="770" width="10.453125" style="50" customWidth="1"/>
    <col min="771" max="771" width="14.54296875" style="50" customWidth="1"/>
    <col min="772" max="772" width="9.7265625" style="50" customWidth="1"/>
    <col min="773" max="773" width="29.453125" style="50" customWidth="1"/>
    <col min="774" max="774" width="0.1796875" style="50" customWidth="1"/>
    <col min="775" max="779" width="0" style="50" hidden="1" customWidth="1"/>
    <col min="780" max="1020" width="9.1796875" style="50"/>
    <col min="1021" max="1021" width="5.54296875" style="50" customWidth="1"/>
    <col min="1022" max="1022" width="57.1796875" style="50" customWidth="1"/>
    <col min="1023" max="1023" width="10.54296875" style="50" customWidth="1"/>
    <col min="1024" max="1024" width="14.1796875" style="50" customWidth="1"/>
    <col min="1025" max="1025" width="10.1796875" style="50" customWidth="1"/>
    <col min="1026" max="1026" width="10.453125" style="50" customWidth="1"/>
    <col min="1027" max="1027" width="14.54296875" style="50" customWidth="1"/>
    <col min="1028" max="1028" width="9.7265625" style="50" customWidth="1"/>
    <col min="1029" max="1029" width="29.453125" style="50" customWidth="1"/>
    <col min="1030" max="1030" width="0.1796875" style="50" customWidth="1"/>
    <col min="1031" max="1035" width="0" style="50" hidden="1" customWidth="1"/>
    <col min="1036" max="1276" width="9.1796875" style="50"/>
    <col min="1277" max="1277" width="5.54296875" style="50" customWidth="1"/>
    <col min="1278" max="1278" width="57.1796875" style="50" customWidth="1"/>
    <col min="1279" max="1279" width="10.54296875" style="50" customWidth="1"/>
    <col min="1280" max="1280" width="14.1796875" style="50" customWidth="1"/>
    <col min="1281" max="1281" width="10.1796875" style="50" customWidth="1"/>
    <col min="1282" max="1282" width="10.453125" style="50" customWidth="1"/>
    <col min="1283" max="1283" width="14.54296875" style="50" customWidth="1"/>
    <col min="1284" max="1284" width="9.7265625" style="50" customWidth="1"/>
    <col min="1285" max="1285" width="29.453125" style="50" customWidth="1"/>
    <col min="1286" max="1286" width="0.1796875" style="50" customWidth="1"/>
    <col min="1287" max="1291" width="0" style="50" hidden="1" customWidth="1"/>
    <col min="1292" max="1532" width="9.1796875" style="50"/>
    <col min="1533" max="1533" width="5.54296875" style="50" customWidth="1"/>
    <col min="1534" max="1534" width="57.1796875" style="50" customWidth="1"/>
    <col min="1535" max="1535" width="10.54296875" style="50" customWidth="1"/>
    <col min="1536" max="1536" width="14.1796875" style="50" customWidth="1"/>
    <col min="1537" max="1537" width="10.1796875" style="50" customWidth="1"/>
    <col min="1538" max="1538" width="10.453125" style="50" customWidth="1"/>
    <col min="1539" max="1539" width="14.54296875" style="50" customWidth="1"/>
    <col min="1540" max="1540" width="9.7265625" style="50" customWidth="1"/>
    <col min="1541" max="1541" width="29.453125" style="50" customWidth="1"/>
    <col min="1542" max="1542" width="0.1796875" style="50" customWidth="1"/>
    <col min="1543" max="1547" width="0" style="50" hidden="1" customWidth="1"/>
    <col min="1548" max="1788" width="9.1796875" style="50"/>
    <col min="1789" max="1789" width="5.54296875" style="50" customWidth="1"/>
    <col min="1790" max="1790" width="57.1796875" style="50" customWidth="1"/>
    <col min="1791" max="1791" width="10.54296875" style="50" customWidth="1"/>
    <col min="1792" max="1792" width="14.1796875" style="50" customWidth="1"/>
    <col min="1793" max="1793" width="10.1796875" style="50" customWidth="1"/>
    <col min="1794" max="1794" width="10.453125" style="50" customWidth="1"/>
    <col min="1795" max="1795" width="14.54296875" style="50" customWidth="1"/>
    <col min="1796" max="1796" width="9.7265625" style="50" customWidth="1"/>
    <col min="1797" max="1797" width="29.453125" style="50" customWidth="1"/>
    <col min="1798" max="1798" width="0.1796875" style="50" customWidth="1"/>
    <col min="1799" max="1803" width="0" style="50" hidden="1" customWidth="1"/>
    <col min="1804" max="2044" width="9.1796875" style="50"/>
    <col min="2045" max="2045" width="5.54296875" style="50" customWidth="1"/>
    <col min="2046" max="2046" width="57.1796875" style="50" customWidth="1"/>
    <col min="2047" max="2047" width="10.54296875" style="50" customWidth="1"/>
    <col min="2048" max="2048" width="14.1796875" style="50" customWidth="1"/>
    <col min="2049" max="2049" width="10.1796875" style="50" customWidth="1"/>
    <col min="2050" max="2050" width="10.453125" style="50" customWidth="1"/>
    <col min="2051" max="2051" width="14.54296875" style="50" customWidth="1"/>
    <col min="2052" max="2052" width="9.7265625" style="50" customWidth="1"/>
    <col min="2053" max="2053" width="29.453125" style="50" customWidth="1"/>
    <col min="2054" max="2054" width="0.1796875" style="50" customWidth="1"/>
    <col min="2055" max="2059" width="0" style="50" hidden="1" customWidth="1"/>
    <col min="2060" max="2300" width="9.1796875" style="50"/>
    <col min="2301" max="2301" width="5.54296875" style="50" customWidth="1"/>
    <col min="2302" max="2302" width="57.1796875" style="50" customWidth="1"/>
    <col min="2303" max="2303" width="10.54296875" style="50" customWidth="1"/>
    <col min="2304" max="2304" width="14.1796875" style="50" customWidth="1"/>
    <col min="2305" max="2305" width="10.1796875" style="50" customWidth="1"/>
    <col min="2306" max="2306" width="10.453125" style="50" customWidth="1"/>
    <col min="2307" max="2307" width="14.54296875" style="50" customWidth="1"/>
    <col min="2308" max="2308" width="9.7265625" style="50" customWidth="1"/>
    <col min="2309" max="2309" width="29.453125" style="50" customWidth="1"/>
    <col min="2310" max="2310" width="0.1796875" style="50" customWidth="1"/>
    <col min="2311" max="2315" width="0" style="50" hidden="1" customWidth="1"/>
    <col min="2316" max="2556" width="9.1796875" style="50"/>
    <col min="2557" max="2557" width="5.54296875" style="50" customWidth="1"/>
    <col min="2558" max="2558" width="57.1796875" style="50" customWidth="1"/>
    <col min="2559" max="2559" width="10.54296875" style="50" customWidth="1"/>
    <col min="2560" max="2560" width="14.1796875" style="50" customWidth="1"/>
    <col min="2561" max="2561" width="10.1796875" style="50" customWidth="1"/>
    <col min="2562" max="2562" width="10.453125" style="50" customWidth="1"/>
    <col min="2563" max="2563" width="14.54296875" style="50" customWidth="1"/>
    <col min="2564" max="2564" width="9.7265625" style="50" customWidth="1"/>
    <col min="2565" max="2565" width="29.453125" style="50" customWidth="1"/>
    <col min="2566" max="2566" width="0.1796875" style="50" customWidth="1"/>
    <col min="2567" max="2571" width="0" style="50" hidden="1" customWidth="1"/>
    <col min="2572" max="2812" width="9.1796875" style="50"/>
    <col min="2813" max="2813" width="5.54296875" style="50" customWidth="1"/>
    <col min="2814" max="2814" width="57.1796875" style="50" customWidth="1"/>
    <col min="2815" max="2815" width="10.54296875" style="50" customWidth="1"/>
    <col min="2816" max="2816" width="14.1796875" style="50" customWidth="1"/>
    <col min="2817" max="2817" width="10.1796875" style="50" customWidth="1"/>
    <col min="2818" max="2818" width="10.453125" style="50" customWidth="1"/>
    <col min="2819" max="2819" width="14.54296875" style="50" customWidth="1"/>
    <col min="2820" max="2820" width="9.7265625" style="50" customWidth="1"/>
    <col min="2821" max="2821" width="29.453125" style="50" customWidth="1"/>
    <col min="2822" max="2822" width="0.1796875" style="50" customWidth="1"/>
    <col min="2823" max="2827" width="0" style="50" hidden="1" customWidth="1"/>
    <col min="2828" max="3068" width="9.1796875" style="50"/>
    <col min="3069" max="3069" width="5.54296875" style="50" customWidth="1"/>
    <col min="3070" max="3070" width="57.1796875" style="50" customWidth="1"/>
    <col min="3071" max="3071" width="10.54296875" style="50" customWidth="1"/>
    <col min="3072" max="3072" width="14.1796875" style="50" customWidth="1"/>
    <col min="3073" max="3073" width="10.1796875" style="50" customWidth="1"/>
    <col min="3074" max="3074" width="10.453125" style="50" customWidth="1"/>
    <col min="3075" max="3075" width="14.54296875" style="50" customWidth="1"/>
    <col min="3076" max="3076" width="9.7265625" style="50" customWidth="1"/>
    <col min="3077" max="3077" width="29.453125" style="50" customWidth="1"/>
    <col min="3078" max="3078" width="0.1796875" style="50" customWidth="1"/>
    <col min="3079" max="3083" width="0" style="50" hidden="1" customWidth="1"/>
    <col min="3084" max="3324" width="9.1796875" style="50"/>
    <col min="3325" max="3325" width="5.54296875" style="50" customWidth="1"/>
    <col min="3326" max="3326" width="57.1796875" style="50" customWidth="1"/>
    <col min="3327" max="3327" width="10.54296875" style="50" customWidth="1"/>
    <col min="3328" max="3328" width="14.1796875" style="50" customWidth="1"/>
    <col min="3329" max="3329" width="10.1796875" style="50" customWidth="1"/>
    <col min="3330" max="3330" width="10.453125" style="50" customWidth="1"/>
    <col min="3331" max="3331" width="14.54296875" style="50" customWidth="1"/>
    <col min="3332" max="3332" width="9.7265625" style="50" customWidth="1"/>
    <col min="3333" max="3333" width="29.453125" style="50" customWidth="1"/>
    <col min="3334" max="3334" width="0.1796875" style="50" customWidth="1"/>
    <col min="3335" max="3339" width="0" style="50" hidden="1" customWidth="1"/>
    <col min="3340" max="3580" width="9.1796875" style="50"/>
    <col min="3581" max="3581" width="5.54296875" style="50" customWidth="1"/>
    <col min="3582" max="3582" width="57.1796875" style="50" customWidth="1"/>
    <col min="3583" max="3583" width="10.54296875" style="50" customWidth="1"/>
    <col min="3584" max="3584" width="14.1796875" style="50" customWidth="1"/>
    <col min="3585" max="3585" width="10.1796875" style="50" customWidth="1"/>
    <col min="3586" max="3586" width="10.453125" style="50" customWidth="1"/>
    <col min="3587" max="3587" width="14.54296875" style="50" customWidth="1"/>
    <col min="3588" max="3588" width="9.7265625" style="50" customWidth="1"/>
    <col min="3589" max="3589" width="29.453125" style="50" customWidth="1"/>
    <col min="3590" max="3590" width="0.1796875" style="50" customWidth="1"/>
    <col min="3591" max="3595" width="0" style="50" hidden="1" customWidth="1"/>
    <col min="3596" max="3836" width="9.1796875" style="50"/>
    <col min="3837" max="3837" width="5.54296875" style="50" customWidth="1"/>
    <col min="3838" max="3838" width="57.1796875" style="50" customWidth="1"/>
    <col min="3839" max="3839" width="10.54296875" style="50" customWidth="1"/>
    <col min="3840" max="3840" width="14.1796875" style="50" customWidth="1"/>
    <col min="3841" max="3841" width="10.1796875" style="50" customWidth="1"/>
    <col min="3842" max="3842" width="10.453125" style="50" customWidth="1"/>
    <col min="3843" max="3843" width="14.54296875" style="50" customWidth="1"/>
    <col min="3844" max="3844" width="9.7265625" style="50" customWidth="1"/>
    <col min="3845" max="3845" width="29.453125" style="50" customWidth="1"/>
    <col min="3846" max="3846" width="0.1796875" style="50" customWidth="1"/>
    <col min="3847" max="3851" width="0" style="50" hidden="1" customWidth="1"/>
    <col min="3852" max="4092" width="9.1796875" style="50"/>
    <col min="4093" max="4093" width="5.54296875" style="50" customWidth="1"/>
    <col min="4094" max="4094" width="57.1796875" style="50" customWidth="1"/>
    <col min="4095" max="4095" width="10.54296875" style="50" customWidth="1"/>
    <col min="4096" max="4096" width="14.1796875" style="50" customWidth="1"/>
    <col min="4097" max="4097" width="10.1796875" style="50" customWidth="1"/>
    <col min="4098" max="4098" width="10.453125" style="50" customWidth="1"/>
    <col min="4099" max="4099" width="14.54296875" style="50" customWidth="1"/>
    <col min="4100" max="4100" width="9.7265625" style="50" customWidth="1"/>
    <col min="4101" max="4101" width="29.453125" style="50" customWidth="1"/>
    <col min="4102" max="4102" width="0.1796875" style="50" customWidth="1"/>
    <col min="4103" max="4107" width="0" style="50" hidden="1" customWidth="1"/>
    <col min="4108" max="4348" width="9.1796875" style="50"/>
    <col min="4349" max="4349" width="5.54296875" style="50" customWidth="1"/>
    <col min="4350" max="4350" width="57.1796875" style="50" customWidth="1"/>
    <col min="4351" max="4351" width="10.54296875" style="50" customWidth="1"/>
    <col min="4352" max="4352" width="14.1796875" style="50" customWidth="1"/>
    <col min="4353" max="4353" width="10.1796875" style="50" customWidth="1"/>
    <col min="4354" max="4354" width="10.453125" style="50" customWidth="1"/>
    <col min="4355" max="4355" width="14.54296875" style="50" customWidth="1"/>
    <col min="4356" max="4356" width="9.7265625" style="50" customWidth="1"/>
    <col min="4357" max="4357" width="29.453125" style="50" customWidth="1"/>
    <col min="4358" max="4358" width="0.1796875" style="50" customWidth="1"/>
    <col min="4359" max="4363" width="0" style="50" hidden="1" customWidth="1"/>
    <col min="4364" max="4604" width="9.1796875" style="50"/>
    <col min="4605" max="4605" width="5.54296875" style="50" customWidth="1"/>
    <col min="4606" max="4606" width="57.1796875" style="50" customWidth="1"/>
    <col min="4607" max="4607" width="10.54296875" style="50" customWidth="1"/>
    <col min="4608" max="4608" width="14.1796875" style="50" customWidth="1"/>
    <col min="4609" max="4609" width="10.1796875" style="50" customWidth="1"/>
    <col min="4610" max="4610" width="10.453125" style="50" customWidth="1"/>
    <col min="4611" max="4611" width="14.54296875" style="50" customWidth="1"/>
    <col min="4612" max="4612" width="9.7265625" style="50" customWidth="1"/>
    <col min="4613" max="4613" width="29.453125" style="50" customWidth="1"/>
    <col min="4614" max="4614" width="0.1796875" style="50" customWidth="1"/>
    <col min="4615" max="4619" width="0" style="50" hidden="1" customWidth="1"/>
    <col min="4620" max="4860" width="9.1796875" style="50"/>
    <col min="4861" max="4861" width="5.54296875" style="50" customWidth="1"/>
    <col min="4862" max="4862" width="57.1796875" style="50" customWidth="1"/>
    <col min="4863" max="4863" width="10.54296875" style="50" customWidth="1"/>
    <col min="4864" max="4864" width="14.1796875" style="50" customWidth="1"/>
    <col min="4865" max="4865" width="10.1796875" style="50" customWidth="1"/>
    <col min="4866" max="4866" width="10.453125" style="50" customWidth="1"/>
    <col min="4867" max="4867" width="14.54296875" style="50" customWidth="1"/>
    <col min="4868" max="4868" width="9.7265625" style="50" customWidth="1"/>
    <col min="4869" max="4869" width="29.453125" style="50" customWidth="1"/>
    <col min="4870" max="4870" width="0.1796875" style="50" customWidth="1"/>
    <col min="4871" max="4875" width="0" style="50" hidden="1" customWidth="1"/>
    <col min="4876" max="5116" width="9.1796875" style="50"/>
    <col min="5117" max="5117" width="5.54296875" style="50" customWidth="1"/>
    <col min="5118" max="5118" width="57.1796875" style="50" customWidth="1"/>
    <col min="5119" max="5119" width="10.54296875" style="50" customWidth="1"/>
    <col min="5120" max="5120" width="14.1796875" style="50" customWidth="1"/>
    <col min="5121" max="5121" width="10.1796875" style="50" customWidth="1"/>
    <col min="5122" max="5122" width="10.453125" style="50" customWidth="1"/>
    <col min="5123" max="5123" width="14.54296875" style="50" customWidth="1"/>
    <col min="5124" max="5124" width="9.7265625" style="50" customWidth="1"/>
    <col min="5125" max="5125" width="29.453125" style="50" customWidth="1"/>
    <col min="5126" max="5126" width="0.1796875" style="50" customWidth="1"/>
    <col min="5127" max="5131" width="0" style="50" hidden="1" customWidth="1"/>
    <col min="5132" max="5372" width="9.1796875" style="50"/>
    <col min="5373" max="5373" width="5.54296875" style="50" customWidth="1"/>
    <col min="5374" max="5374" width="57.1796875" style="50" customWidth="1"/>
    <col min="5375" max="5375" width="10.54296875" style="50" customWidth="1"/>
    <col min="5376" max="5376" width="14.1796875" style="50" customWidth="1"/>
    <col min="5377" max="5377" width="10.1796875" style="50" customWidth="1"/>
    <col min="5378" max="5378" width="10.453125" style="50" customWidth="1"/>
    <col min="5379" max="5379" width="14.54296875" style="50" customWidth="1"/>
    <col min="5380" max="5380" width="9.7265625" style="50" customWidth="1"/>
    <col min="5381" max="5381" width="29.453125" style="50" customWidth="1"/>
    <col min="5382" max="5382" width="0.1796875" style="50" customWidth="1"/>
    <col min="5383" max="5387" width="0" style="50" hidden="1" customWidth="1"/>
    <col min="5388" max="5628" width="9.1796875" style="50"/>
    <col min="5629" max="5629" width="5.54296875" style="50" customWidth="1"/>
    <col min="5630" max="5630" width="57.1796875" style="50" customWidth="1"/>
    <col min="5631" max="5631" width="10.54296875" style="50" customWidth="1"/>
    <col min="5632" max="5632" width="14.1796875" style="50" customWidth="1"/>
    <col min="5633" max="5633" width="10.1796875" style="50" customWidth="1"/>
    <col min="5634" max="5634" width="10.453125" style="50" customWidth="1"/>
    <col min="5635" max="5635" width="14.54296875" style="50" customWidth="1"/>
    <col min="5636" max="5636" width="9.7265625" style="50" customWidth="1"/>
    <col min="5637" max="5637" width="29.453125" style="50" customWidth="1"/>
    <col min="5638" max="5638" width="0.1796875" style="50" customWidth="1"/>
    <col min="5639" max="5643" width="0" style="50" hidden="1" customWidth="1"/>
    <col min="5644" max="5884" width="9.1796875" style="50"/>
    <col min="5885" max="5885" width="5.54296875" style="50" customWidth="1"/>
    <col min="5886" max="5886" width="57.1796875" style="50" customWidth="1"/>
    <col min="5887" max="5887" width="10.54296875" style="50" customWidth="1"/>
    <col min="5888" max="5888" width="14.1796875" style="50" customWidth="1"/>
    <col min="5889" max="5889" width="10.1796875" style="50" customWidth="1"/>
    <col min="5890" max="5890" width="10.453125" style="50" customWidth="1"/>
    <col min="5891" max="5891" width="14.54296875" style="50" customWidth="1"/>
    <col min="5892" max="5892" width="9.7265625" style="50" customWidth="1"/>
    <col min="5893" max="5893" width="29.453125" style="50" customWidth="1"/>
    <col min="5894" max="5894" width="0.1796875" style="50" customWidth="1"/>
    <col min="5895" max="5899" width="0" style="50" hidden="1" customWidth="1"/>
    <col min="5900" max="6140" width="9.1796875" style="50"/>
    <col min="6141" max="6141" width="5.54296875" style="50" customWidth="1"/>
    <col min="6142" max="6142" width="57.1796875" style="50" customWidth="1"/>
    <col min="6143" max="6143" width="10.54296875" style="50" customWidth="1"/>
    <col min="6144" max="6144" width="14.1796875" style="50" customWidth="1"/>
    <col min="6145" max="6145" width="10.1796875" style="50" customWidth="1"/>
    <col min="6146" max="6146" width="10.453125" style="50" customWidth="1"/>
    <col min="6147" max="6147" width="14.54296875" style="50" customWidth="1"/>
    <col min="6148" max="6148" width="9.7265625" style="50" customWidth="1"/>
    <col min="6149" max="6149" width="29.453125" style="50" customWidth="1"/>
    <col min="6150" max="6150" width="0.1796875" style="50" customWidth="1"/>
    <col min="6151" max="6155" width="0" style="50" hidden="1" customWidth="1"/>
    <col min="6156" max="6396" width="9.1796875" style="50"/>
    <col min="6397" max="6397" width="5.54296875" style="50" customWidth="1"/>
    <col min="6398" max="6398" width="57.1796875" style="50" customWidth="1"/>
    <col min="6399" max="6399" width="10.54296875" style="50" customWidth="1"/>
    <col min="6400" max="6400" width="14.1796875" style="50" customWidth="1"/>
    <col min="6401" max="6401" width="10.1796875" style="50" customWidth="1"/>
    <col min="6402" max="6402" width="10.453125" style="50" customWidth="1"/>
    <col min="6403" max="6403" width="14.54296875" style="50" customWidth="1"/>
    <col min="6404" max="6404" width="9.7265625" style="50" customWidth="1"/>
    <col min="6405" max="6405" width="29.453125" style="50" customWidth="1"/>
    <col min="6406" max="6406" width="0.1796875" style="50" customWidth="1"/>
    <col min="6407" max="6411" width="0" style="50" hidden="1" customWidth="1"/>
    <col min="6412" max="6652" width="9.1796875" style="50"/>
    <col min="6653" max="6653" width="5.54296875" style="50" customWidth="1"/>
    <col min="6654" max="6654" width="57.1796875" style="50" customWidth="1"/>
    <col min="6655" max="6655" width="10.54296875" style="50" customWidth="1"/>
    <col min="6656" max="6656" width="14.1796875" style="50" customWidth="1"/>
    <col min="6657" max="6657" width="10.1796875" style="50" customWidth="1"/>
    <col min="6658" max="6658" width="10.453125" style="50" customWidth="1"/>
    <col min="6659" max="6659" width="14.54296875" style="50" customWidth="1"/>
    <col min="6660" max="6660" width="9.7265625" style="50" customWidth="1"/>
    <col min="6661" max="6661" width="29.453125" style="50" customWidth="1"/>
    <col min="6662" max="6662" width="0.1796875" style="50" customWidth="1"/>
    <col min="6663" max="6667" width="0" style="50" hidden="1" customWidth="1"/>
    <col min="6668" max="6908" width="9.1796875" style="50"/>
    <col min="6909" max="6909" width="5.54296875" style="50" customWidth="1"/>
    <col min="6910" max="6910" width="57.1796875" style="50" customWidth="1"/>
    <col min="6911" max="6911" width="10.54296875" style="50" customWidth="1"/>
    <col min="6912" max="6912" width="14.1796875" style="50" customWidth="1"/>
    <col min="6913" max="6913" width="10.1796875" style="50" customWidth="1"/>
    <col min="6914" max="6914" width="10.453125" style="50" customWidth="1"/>
    <col min="6915" max="6915" width="14.54296875" style="50" customWidth="1"/>
    <col min="6916" max="6916" width="9.7265625" style="50" customWidth="1"/>
    <col min="6917" max="6917" width="29.453125" style="50" customWidth="1"/>
    <col min="6918" max="6918" width="0.1796875" style="50" customWidth="1"/>
    <col min="6919" max="6923" width="0" style="50" hidden="1" customWidth="1"/>
    <col min="6924" max="7164" width="9.1796875" style="50"/>
    <col min="7165" max="7165" width="5.54296875" style="50" customWidth="1"/>
    <col min="7166" max="7166" width="57.1796875" style="50" customWidth="1"/>
    <col min="7167" max="7167" width="10.54296875" style="50" customWidth="1"/>
    <col min="7168" max="7168" width="14.1796875" style="50" customWidth="1"/>
    <col min="7169" max="7169" width="10.1796875" style="50" customWidth="1"/>
    <col min="7170" max="7170" width="10.453125" style="50" customWidth="1"/>
    <col min="7171" max="7171" width="14.54296875" style="50" customWidth="1"/>
    <col min="7172" max="7172" width="9.7265625" style="50" customWidth="1"/>
    <col min="7173" max="7173" width="29.453125" style="50" customWidth="1"/>
    <col min="7174" max="7174" width="0.1796875" style="50" customWidth="1"/>
    <col min="7175" max="7179" width="0" style="50" hidden="1" customWidth="1"/>
    <col min="7180" max="7420" width="9.1796875" style="50"/>
    <col min="7421" max="7421" width="5.54296875" style="50" customWidth="1"/>
    <col min="7422" max="7422" width="57.1796875" style="50" customWidth="1"/>
    <col min="7423" max="7423" width="10.54296875" style="50" customWidth="1"/>
    <col min="7424" max="7424" width="14.1796875" style="50" customWidth="1"/>
    <col min="7425" max="7425" width="10.1796875" style="50" customWidth="1"/>
    <col min="7426" max="7426" width="10.453125" style="50" customWidth="1"/>
    <col min="7427" max="7427" width="14.54296875" style="50" customWidth="1"/>
    <col min="7428" max="7428" width="9.7265625" style="50" customWidth="1"/>
    <col min="7429" max="7429" width="29.453125" style="50" customWidth="1"/>
    <col min="7430" max="7430" width="0.1796875" style="50" customWidth="1"/>
    <col min="7431" max="7435" width="0" style="50" hidden="1" customWidth="1"/>
    <col min="7436" max="7676" width="9.1796875" style="50"/>
    <col min="7677" max="7677" width="5.54296875" style="50" customWidth="1"/>
    <col min="7678" max="7678" width="57.1796875" style="50" customWidth="1"/>
    <col min="7679" max="7679" width="10.54296875" style="50" customWidth="1"/>
    <col min="7680" max="7680" width="14.1796875" style="50" customWidth="1"/>
    <col min="7681" max="7681" width="10.1796875" style="50" customWidth="1"/>
    <col min="7682" max="7682" width="10.453125" style="50" customWidth="1"/>
    <col min="7683" max="7683" width="14.54296875" style="50" customWidth="1"/>
    <col min="7684" max="7684" width="9.7265625" style="50" customWidth="1"/>
    <col min="7685" max="7685" width="29.453125" style="50" customWidth="1"/>
    <col min="7686" max="7686" width="0.1796875" style="50" customWidth="1"/>
    <col min="7687" max="7691" width="0" style="50" hidden="1" customWidth="1"/>
    <col min="7692" max="7932" width="9.1796875" style="50"/>
    <col min="7933" max="7933" width="5.54296875" style="50" customWidth="1"/>
    <col min="7934" max="7934" width="57.1796875" style="50" customWidth="1"/>
    <col min="7935" max="7935" width="10.54296875" style="50" customWidth="1"/>
    <col min="7936" max="7936" width="14.1796875" style="50" customWidth="1"/>
    <col min="7937" max="7937" width="10.1796875" style="50" customWidth="1"/>
    <col min="7938" max="7938" width="10.453125" style="50" customWidth="1"/>
    <col min="7939" max="7939" width="14.54296875" style="50" customWidth="1"/>
    <col min="7940" max="7940" width="9.7265625" style="50" customWidth="1"/>
    <col min="7941" max="7941" width="29.453125" style="50" customWidth="1"/>
    <col min="7942" max="7942" width="0.1796875" style="50" customWidth="1"/>
    <col min="7943" max="7947" width="0" style="50" hidden="1" customWidth="1"/>
    <col min="7948" max="8188" width="9.1796875" style="50"/>
    <col min="8189" max="8189" width="5.54296875" style="50" customWidth="1"/>
    <col min="8190" max="8190" width="57.1796875" style="50" customWidth="1"/>
    <col min="8191" max="8191" width="10.54296875" style="50" customWidth="1"/>
    <col min="8192" max="8192" width="14.1796875" style="50" customWidth="1"/>
    <col min="8193" max="8193" width="10.1796875" style="50" customWidth="1"/>
    <col min="8194" max="8194" width="10.453125" style="50" customWidth="1"/>
    <col min="8195" max="8195" width="14.54296875" style="50" customWidth="1"/>
    <col min="8196" max="8196" width="9.7265625" style="50" customWidth="1"/>
    <col min="8197" max="8197" width="29.453125" style="50" customWidth="1"/>
    <col min="8198" max="8198" width="0.1796875" style="50" customWidth="1"/>
    <col min="8199" max="8203" width="0" style="50" hidden="1" customWidth="1"/>
    <col min="8204" max="8444" width="9.1796875" style="50"/>
    <col min="8445" max="8445" width="5.54296875" style="50" customWidth="1"/>
    <col min="8446" max="8446" width="57.1796875" style="50" customWidth="1"/>
    <col min="8447" max="8447" width="10.54296875" style="50" customWidth="1"/>
    <col min="8448" max="8448" width="14.1796875" style="50" customWidth="1"/>
    <col min="8449" max="8449" width="10.1796875" style="50" customWidth="1"/>
    <col min="8450" max="8450" width="10.453125" style="50" customWidth="1"/>
    <col min="8451" max="8451" width="14.54296875" style="50" customWidth="1"/>
    <col min="8452" max="8452" width="9.7265625" style="50" customWidth="1"/>
    <col min="8453" max="8453" width="29.453125" style="50" customWidth="1"/>
    <col min="8454" max="8454" width="0.1796875" style="50" customWidth="1"/>
    <col min="8455" max="8459" width="0" style="50" hidden="1" customWidth="1"/>
    <col min="8460" max="8700" width="9.1796875" style="50"/>
    <col min="8701" max="8701" width="5.54296875" style="50" customWidth="1"/>
    <col min="8702" max="8702" width="57.1796875" style="50" customWidth="1"/>
    <col min="8703" max="8703" width="10.54296875" style="50" customWidth="1"/>
    <col min="8704" max="8704" width="14.1796875" style="50" customWidth="1"/>
    <col min="8705" max="8705" width="10.1796875" style="50" customWidth="1"/>
    <col min="8706" max="8706" width="10.453125" style="50" customWidth="1"/>
    <col min="8707" max="8707" width="14.54296875" style="50" customWidth="1"/>
    <col min="8708" max="8708" width="9.7265625" style="50" customWidth="1"/>
    <col min="8709" max="8709" width="29.453125" style="50" customWidth="1"/>
    <col min="8710" max="8710" width="0.1796875" style="50" customWidth="1"/>
    <col min="8711" max="8715" width="0" style="50" hidden="1" customWidth="1"/>
    <col min="8716" max="8956" width="9.1796875" style="50"/>
    <col min="8957" max="8957" width="5.54296875" style="50" customWidth="1"/>
    <col min="8958" max="8958" width="57.1796875" style="50" customWidth="1"/>
    <col min="8959" max="8959" width="10.54296875" style="50" customWidth="1"/>
    <col min="8960" max="8960" width="14.1796875" style="50" customWidth="1"/>
    <col min="8961" max="8961" width="10.1796875" style="50" customWidth="1"/>
    <col min="8962" max="8962" width="10.453125" style="50" customWidth="1"/>
    <col min="8963" max="8963" width="14.54296875" style="50" customWidth="1"/>
    <col min="8964" max="8964" width="9.7265625" style="50" customWidth="1"/>
    <col min="8965" max="8965" width="29.453125" style="50" customWidth="1"/>
    <col min="8966" max="8966" width="0.1796875" style="50" customWidth="1"/>
    <col min="8967" max="8971" width="0" style="50" hidden="1" customWidth="1"/>
    <col min="8972" max="9212" width="9.1796875" style="50"/>
    <col min="9213" max="9213" width="5.54296875" style="50" customWidth="1"/>
    <col min="9214" max="9214" width="57.1796875" style="50" customWidth="1"/>
    <col min="9215" max="9215" width="10.54296875" style="50" customWidth="1"/>
    <col min="9216" max="9216" width="14.1796875" style="50" customWidth="1"/>
    <col min="9217" max="9217" width="10.1796875" style="50" customWidth="1"/>
    <col min="9218" max="9218" width="10.453125" style="50" customWidth="1"/>
    <col min="9219" max="9219" width="14.54296875" style="50" customWidth="1"/>
    <col min="9220" max="9220" width="9.7265625" style="50" customWidth="1"/>
    <col min="9221" max="9221" width="29.453125" style="50" customWidth="1"/>
    <col min="9222" max="9222" width="0.1796875" style="50" customWidth="1"/>
    <col min="9223" max="9227" width="0" style="50" hidden="1" customWidth="1"/>
    <col min="9228" max="9468" width="9.1796875" style="50"/>
    <col min="9469" max="9469" width="5.54296875" style="50" customWidth="1"/>
    <col min="9470" max="9470" width="57.1796875" style="50" customWidth="1"/>
    <col min="9471" max="9471" width="10.54296875" style="50" customWidth="1"/>
    <col min="9472" max="9472" width="14.1796875" style="50" customWidth="1"/>
    <col min="9473" max="9473" width="10.1796875" style="50" customWidth="1"/>
    <col min="9474" max="9474" width="10.453125" style="50" customWidth="1"/>
    <col min="9475" max="9475" width="14.54296875" style="50" customWidth="1"/>
    <col min="9476" max="9476" width="9.7265625" style="50" customWidth="1"/>
    <col min="9477" max="9477" width="29.453125" style="50" customWidth="1"/>
    <col min="9478" max="9478" width="0.1796875" style="50" customWidth="1"/>
    <col min="9479" max="9483" width="0" style="50" hidden="1" customWidth="1"/>
    <col min="9484" max="9724" width="9.1796875" style="50"/>
    <col min="9725" max="9725" width="5.54296875" style="50" customWidth="1"/>
    <col min="9726" max="9726" width="57.1796875" style="50" customWidth="1"/>
    <col min="9727" max="9727" width="10.54296875" style="50" customWidth="1"/>
    <col min="9728" max="9728" width="14.1796875" style="50" customWidth="1"/>
    <col min="9729" max="9729" width="10.1796875" style="50" customWidth="1"/>
    <col min="9730" max="9730" width="10.453125" style="50" customWidth="1"/>
    <col min="9731" max="9731" width="14.54296875" style="50" customWidth="1"/>
    <col min="9732" max="9732" width="9.7265625" style="50" customWidth="1"/>
    <col min="9733" max="9733" width="29.453125" style="50" customWidth="1"/>
    <col min="9734" max="9734" width="0.1796875" style="50" customWidth="1"/>
    <col min="9735" max="9739" width="0" style="50" hidden="1" customWidth="1"/>
    <col min="9740" max="9980" width="9.1796875" style="50"/>
    <col min="9981" max="9981" width="5.54296875" style="50" customWidth="1"/>
    <col min="9982" max="9982" width="57.1796875" style="50" customWidth="1"/>
    <col min="9983" max="9983" width="10.54296875" style="50" customWidth="1"/>
    <col min="9984" max="9984" width="14.1796875" style="50" customWidth="1"/>
    <col min="9985" max="9985" width="10.1796875" style="50" customWidth="1"/>
    <col min="9986" max="9986" width="10.453125" style="50" customWidth="1"/>
    <col min="9987" max="9987" width="14.54296875" style="50" customWidth="1"/>
    <col min="9988" max="9988" width="9.7265625" style="50" customWidth="1"/>
    <col min="9989" max="9989" width="29.453125" style="50" customWidth="1"/>
    <col min="9990" max="9990" width="0.1796875" style="50" customWidth="1"/>
    <col min="9991" max="9995" width="0" style="50" hidden="1" customWidth="1"/>
    <col min="9996" max="10236" width="9.1796875" style="50"/>
    <col min="10237" max="10237" width="5.54296875" style="50" customWidth="1"/>
    <col min="10238" max="10238" width="57.1796875" style="50" customWidth="1"/>
    <col min="10239" max="10239" width="10.54296875" style="50" customWidth="1"/>
    <col min="10240" max="10240" width="14.1796875" style="50" customWidth="1"/>
    <col min="10241" max="10241" width="10.1796875" style="50" customWidth="1"/>
    <col min="10242" max="10242" width="10.453125" style="50" customWidth="1"/>
    <col min="10243" max="10243" width="14.54296875" style="50" customWidth="1"/>
    <col min="10244" max="10244" width="9.7265625" style="50" customWidth="1"/>
    <col min="10245" max="10245" width="29.453125" style="50" customWidth="1"/>
    <col min="10246" max="10246" width="0.1796875" style="50" customWidth="1"/>
    <col min="10247" max="10251" width="0" style="50" hidden="1" customWidth="1"/>
    <col min="10252" max="10492" width="9.1796875" style="50"/>
    <col min="10493" max="10493" width="5.54296875" style="50" customWidth="1"/>
    <col min="10494" max="10494" width="57.1796875" style="50" customWidth="1"/>
    <col min="10495" max="10495" width="10.54296875" style="50" customWidth="1"/>
    <col min="10496" max="10496" width="14.1796875" style="50" customWidth="1"/>
    <col min="10497" max="10497" width="10.1796875" style="50" customWidth="1"/>
    <col min="10498" max="10498" width="10.453125" style="50" customWidth="1"/>
    <col min="10499" max="10499" width="14.54296875" style="50" customWidth="1"/>
    <col min="10500" max="10500" width="9.7265625" style="50" customWidth="1"/>
    <col min="10501" max="10501" width="29.453125" style="50" customWidth="1"/>
    <col min="10502" max="10502" width="0.1796875" style="50" customWidth="1"/>
    <col min="10503" max="10507" width="0" style="50" hidden="1" customWidth="1"/>
    <col min="10508" max="10748" width="9.1796875" style="50"/>
    <col min="10749" max="10749" width="5.54296875" style="50" customWidth="1"/>
    <col min="10750" max="10750" width="57.1796875" style="50" customWidth="1"/>
    <col min="10751" max="10751" width="10.54296875" style="50" customWidth="1"/>
    <col min="10752" max="10752" width="14.1796875" style="50" customWidth="1"/>
    <col min="10753" max="10753" width="10.1796875" style="50" customWidth="1"/>
    <col min="10754" max="10754" width="10.453125" style="50" customWidth="1"/>
    <col min="10755" max="10755" width="14.54296875" style="50" customWidth="1"/>
    <col min="10756" max="10756" width="9.7265625" style="50" customWidth="1"/>
    <col min="10757" max="10757" width="29.453125" style="50" customWidth="1"/>
    <col min="10758" max="10758" width="0.1796875" style="50" customWidth="1"/>
    <col min="10759" max="10763" width="0" style="50" hidden="1" customWidth="1"/>
    <col min="10764" max="11004" width="9.1796875" style="50"/>
    <col min="11005" max="11005" width="5.54296875" style="50" customWidth="1"/>
    <col min="11006" max="11006" width="57.1796875" style="50" customWidth="1"/>
    <col min="11007" max="11007" width="10.54296875" style="50" customWidth="1"/>
    <col min="11008" max="11008" width="14.1796875" style="50" customWidth="1"/>
    <col min="11009" max="11009" width="10.1796875" style="50" customWidth="1"/>
    <col min="11010" max="11010" width="10.453125" style="50" customWidth="1"/>
    <col min="11011" max="11011" width="14.54296875" style="50" customWidth="1"/>
    <col min="11012" max="11012" width="9.7265625" style="50" customWidth="1"/>
    <col min="11013" max="11013" width="29.453125" style="50" customWidth="1"/>
    <col min="11014" max="11014" width="0.1796875" style="50" customWidth="1"/>
    <col min="11015" max="11019" width="0" style="50" hidden="1" customWidth="1"/>
    <col min="11020" max="11260" width="9.1796875" style="50"/>
    <col min="11261" max="11261" width="5.54296875" style="50" customWidth="1"/>
    <col min="11262" max="11262" width="57.1796875" style="50" customWidth="1"/>
    <col min="11263" max="11263" width="10.54296875" style="50" customWidth="1"/>
    <col min="11264" max="11264" width="14.1796875" style="50" customWidth="1"/>
    <col min="11265" max="11265" width="10.1796875" style="50" customWidth="1"/>
    <col min="11266" max="11266" width="10.453125" style="50" customWidth="1"/>
    <col min="11267" max="11267" width="14.54296875" style="50" customWidth="1"/>
    <col min="11268" max="11268" width="9.7265625" style="50" customWidth="1"/>
    <col min="11269" max="11269" width="29.453125" style="50" customWidth="1"/>
    <col min="11270" max="11270" width="0.1796875" style="50" customWidth="1"/>
    <col min="11271" max="11275" width="0" style="50" hidden="1" customWidth="1"/>
    <col min="11276" max="11516" width="9.1796875" style="50"/>
    <col min="11517" max="11517" width="5.54296875" style="50" customWidth="1"/>
    <col min="11518" max="11518" width="57.1796875" style="50" customWidth="1"/>
    <col min="11519" max="11519" width="10.54296875" style="50" customWidth="1"/>
    <col min="11520" max="11520" width="14.1796875" style="50" customWidth="1"/>
    <col min="11521" max="11521" width="10.1796875" style="50" customWidth="1"/>
    <col min="11522" max="11522" width="10.453125" style="50" customWidth="1"/>
    <col min="11523" max="11523" width="14.54296875" style="50" customWidth="1"/>
    <col min="11524" max="11524" width="9.7265625" style="50" customWidth="1"/>
    <col min="11525" max="11525" width="29.453125" style="50" customWidth="1"/>
    <col min="11526" max="11526" width="0.1796875" style="50" customWidth="1"/>
    <col min="11527" max="11531" width="0" style="50" hidden="1" customWidth="1"/>
    <col min="11532" max="11772" width="9.1796875" style="50"/>
    <col min="11773" max="11773" width="5.54296875" style="50" customWidth="1"/>
    <col min="11774" max="11774" width="57.1796875" style="50" customWidth="1"/>
    <col min="11775" max="11775" width="10.54296875" style="50" customWidth="1"/>
    <col min="11776" max="11776" width="14.1796875" style="50" customWidth="1"/>
    <col min="11777" max="11777" width="10.1796875" style="50" customWidth="1"/>
    <col min="11778" max="11778" width="10.453125" style="50" customWidth="1"/>
    <col min="11779" max="11779" width="14.54296875" style="50" customWidth="1"/>
    <col min="11780" max="11780" width="9.7265625" style="50" customWidth="1"/>
    <col min="11781" max="11781" width="29.453125" style="50" customWidth="1"/>
    <col min="11782" max="11782" width="0.1796875" style="50" customWidth="1"/>
    <col min="11783" max="11787" width="0" style="50" hidden="1" customWidth="1"/>
    <col min="11788" max="12028" width="9.1796875" style="50"/>
    <col min="12029" max="12029" width="5.54296875" style="50" customWidth="1"/>
    <col min="12030" max="12030" width="57.1796875" style="50" customWidth="1"/>
    <col min="12031" max="12031" width="10.54296875" style="50" customWidth="1"/>
    <col min="12032" max="12032" width="14.1796875" style="50" customWidth="1"/>
    <col min="12033" max="12033" width="10.1796875" style="50" customWidth="1"/>
    <col min="12034" max="12034" width="10.453125" style="50" customWidth="1"/>
    <col min="12035" max="12035" width="14.54296875" style="50" customWidth="1"/>
    <col min="12036" max="12036" width="9.7265625" style="50" customWidth="1"/>
    <col min="12037" max="12037" width="29.453125" style="50" customWidth="1"/>
    <col min="12038" max="12038" width="0.1796875" style="50" customWidth="1"/>
    <col min="12039" max="12043" width="0" style="50" hidden="1" customWidth="1"/>
    <col min="12044" max="12284" width="9.1796875" style="50"/>
    <col min="12285" max="12285" width="5.54296875" style="50" customWidth="1"/>
    <col min="12286" max="12286" width="57.1796875" style="50" customWidth="1"/>
    <col min="12287" max="12287" width="10.54296875" style="50" customWidth="1"/>
    <col min="12288" max="12288" width="14.1796875" style="50" customWidth="1"/>
    <col min="12289" max="12289" width="10.1796875" style="50" customWidth="1"/>
    <col min="12290" max="12290" width="10.453125" style="50" customWidth="1"/>
    <col min="12291" max="12291" width="14.54296875" style="50" customWidth="1"/>
    <col min="12292" max="12292" width="9.7265625" style="50" customWidth="1"/>
    <col min="12293" max="12293" width="29.453125" style="50" customWidth="1"/>
    <col min="12294" max="12294" width="0.1796875" style="50" customWidth="1"/>
    <col min="12295" max="12299" width="0" style="50" hidden="1" customWidth="1"/>
    <col min="12300" max="12540" width="9.1796875" style="50"/>
    <col min="12541" max="12541" width="5.54296875" style="50" customWidth="1"/>
    <col min="12542" max="12542" width="57.1796875" style="50" customWidth="1"/>
    <col min="12543" max="12543" width="10.54296875" style="50" customWidth="1"/>
    <col min="12544" max="12544" width="14.1796875" style="50" customWidth="1"/>
    <col min="12545" max="12545" width="10.1796875" style="50" customWidth="1"/>
    <col min="12546" max="12546" width="10.453125" style="50" customWidth="1"/>
    <col min="12547" max="12547" width="14.54296875" style="50" customWidth="1"/>
    <col min="12548" max="12548" width="9.7265625" style="50" customWidth="1"/>
    <col min="12549" max="12549" width="29.453125" style="50" customWidth="1"/>
    <col min="12550" max="12550" width="0.1796875" style="50" customWidth="1"/>
    <col min="12551" max="12555" width="0" style="50" hidden="1" customWidth="1"/>
    <col min="12556" max="12796" width="9.1796875" style="50"/>
    <col min="12797" max="12797" width="5.54296875" style="50" customWidth="1"/>
    <col min="12798" max="12798" width="57.1796875" style="50" customWidth="1"/>
    <col min="12799" max="12799" width="10.54296875" style="50" customWidth="1"/>
    <col min="12800" max="12800" width="14.1796875" style="50" customWidth="1"/>
    <col min="12801" max="12801" width="10.1796875" style="50" customWidth="1"/>
    <col min="12802" max="12802" width="10.453125" style="50" customWidth="1"/>
    <col min="12803" max="12803" width="14.54296875" style="50" customWidth="1"/>
    <col min="12804" max="12804" width="9.7265625" style="50" customWidth="1"/>
    <col min="12805" max="12805" width="29.453125" style="50" customWidth="1"/>
    <col min="12806" max="12806" width="0.1796875" style="50" customWidth="1"/>
    <col min="12807" max="12811" width="0" style="50" hidden="1" customWidth="1"/>
    <col min="12812" max="13052" width="9.1796875" style="50"/>
    <col min="13053" max="13053" width="5.54296875" style="50" customWidth="1"/>
    <col min="13054" max="13054" width="57.1796875" style="50" customWidth="1"/>
    <col min="13055" max="13055" width="10.54296875" style="50" customWidth="1"/>
    <col min="13056" max="13056" width="14.1796875" style="50" customWidth="1"/>
    <col min="13057" max="13057" width="10.1796875" style="50" customWidth="1"/>
    <col min="13058" max="13058" width="10.453125" style="50" customWidth="1"/>
    <col min="13059" max="13059" width="14.54296875" style="50" customWidth="1"/>
    <col min="13060" max="13060" width="9.7265625" style="50" customWidth="1"/>
    <col min="13061" max="13061" width="29.453125" style="50" customWidth="1"/>
    <col min="13062" max="13062" width="0.1796875" style="50" customWidth="1"/>
    <col min="13063" max="13067" width="0" style="50" hidden="1" customWidth="1"/>
    <col min="13068" max="13308" width="9.1796875" style="50"/>
    <col min="13309" max="13309" width="5.54296875" style="50" customWidth="1"/>
    <col min="13310" max="13310" width="57.1796875" style="50" customWidth="1"/>
    <col min="13311" max="13311" width="10.54296875" style="50" customWidth="1"/>
    <col min="13312" max="13312" width="14.1796875" style="50" customWidth="1"/>
    <col min="13313" max="13313" width="10.1796875" style="50" customWidth="1"/>
    <col min="13314" max="13314" width="10.453125" style="50" customWidth="1"/>
    <col min="13315" max="13315" width="14.54296875" style="50" customWidth="1"/>
    <col min="13316" max="13316" width="9.7265625" style="50" customWidth="1"/>
    <col min="13317" max="13317" width="29.453125" style="50" customWidth="1"/>
    <col min="13318" max="13318" width="0.1796875" style="50" customWidth="1"/>
    <col min="13319" max="13323" width="0" style="50" hidden="1" customWidth="1"/>
    <col min="13324" max="13564" width="9.1796875" style="50"/>
    <col min="13565" max="13565" width="5.54296875" style="50" customWidth="1"/>
    <col min="13566" max="13566" width="57.1796875" style="50" customWidth="1"/>
    <col min="13567" max="13567" width="10.54296875" style="50" customWidth="1"/>
    <col min="13568" max="13568" width="14.1796875" style="50" customWidth="1"/>
    <col min="13569" max="13569" width="10.1796875" style="50" customWidth="1"/>
    <col min="13570" max="13570" width="10.453125" style="50" customWidth="1"/>
    <col min="13571" max="13571" width="14.54296875" style="50" customWidth="1"/>
    <col min="13572" max="13572" width="9.7265625" style="50" customWidth="1"/>
    <col min="13573" max="13573" width="29.453125" style="50" customWidth="1"/>
    <col min="13574" max="13574" width="0.1796875" style="50" customWidth="1"/>
    <col min="13575" max="13579" width="0" style="50" hidden="1" customWidth="1"/>
    <col min="13580" max="13820" width="9.1796875" style="50"/>
    <col min="13821" max="13821" width="5.54296875" style="50" customWidth="1"/>
    <col min="13822" max="13822" width="57.1796875" style="50" customWidth="1"/>
    <col min="13823" max="13823" width="10.54296875" style="50" customWidth="1"/>
    <col min="13824" max="13824" width="14.1796875" style="50" customWidth="1"/>
    <col min="13825" max="13825" width="10.1796875" style="50" customWidth="1"/>
    <col min="13826" max="13826" width="10.453125" style="50" customWidth="1"/>
    <col min="13827" max="13827" width="14.54296875" style="50" customWidth="1"/>
    <col min="13828" max="13828" width="9.7265625" style="50" customWidth="1"/>
    <col min="13829" max="13829" width="29.453125" style="50" customWidth="1"/>
    <col min="13830" max="13830" width="0.1796875" style="50" customWidth="1"/>
    <col min="13831" max="13835" width="0" style="50" hidden="1" customWidth="1"/>
    <col min="13836" max="14076" width="9.1796875" style="50"/>
    <col min="14077" max="14077" width="5.54296875" style="50" customWidth="1"/>
    <col min="14078" max="14078" width="57.1796875" style="50" customWidth="1"/>
    <col min="14079" max="14079" width="10.54296875" style="50" customWidth="1"/>
    <col min="14080" max="14080" width="14.1796875" style="50" customWidth="1"/>
    <col min="14081" max="14081" width="10.1796875" style="50" customWidth="1"/>
    <col min="14082" max="14082" width="10.453125" style="50" customWidth="1"/>
    <col min="14083" max="14083" width="14.54296875" style="50" customWidth="1"/>
    <col min="14084" max="14084" width="9.7265625" style="50" customWidth="1"/>
    <col min="14085" max="14085" width="29.453125" style="50" customWidth="1"/>
    <col min="14086" max="14086" width="0.1796875" style="50" customWidth="1"/>
    <col min="14087" max="14091" width="0" style="50" hidden="1" customWidth="1"/>
    <col min="14092" max="14332" width="9.1796875" style="50"/>
    <col min="14333" max="14333" width="5.54296875" style="50" customWidth="1"/>
    <col min="14334" max="14334" width="57.1796875" style="50" customWidth="1"/>
    <col min="14335" max="14335" width="10.54296875" style="50" customWidth="1"/>
    <col min="14336" max="14336" width="14.1796875" style="50" customWidth="1"/>
    <col min="14337" max="14337" width="10.1796875" style="50" customWidth="1"/>
    <col min="14338" max="14338" width="10.453125" style="50" customWidth="1"/>
    <col min="14339" max="14339" width="14.54296875" style="50" customWidth="1"/>
    <col min="14340" max="14340" width="9.7265625" style="50" customWidth="1"/>
    <col min="14341" max="14341" width="29.453125" style="50" customWidth="1"/>
    <col min="14342" max="14342" width="0.1796875" style="50" customWidth="1"/>
    <col min="14343" max="14347" width="0" style="50" hidden="1" customWidth="1"/>
    <col min="14348" max="14588" width="9.1796875" style="50"/>
    <col min="14589" max="14589" width="5.54296875" style="50" customWidth="1"/>
    <col min="14590" max="14590" width="57.1796875" style="50" customWidth="1"/>
    <col min="14591" max="14591" width="10.54296875" style="50" customWidth="1"/>
    <col min="14592" max="14592" width="14.1796875" style="50" customWidth="1"/>
    <col min="14593" max="14593" width="10.1796875" style="50" customWidth="1"/>
    <col min="14594" max="14594" width="10.453125" style="50" customWidth="1"/>
    <col min="14595" max="14595" width="14.54296875" style="50" customWidth="1"/>
    <col min="14596" max="14596" width="9.7265625" style="50" customWidth="1"/>
    <col min="14597" max="14597" width="29.453125" style="50" customWidth="1"/>
    <col min="14598" max="14598" width="0.1796875" style="50" customWidth="1"/>
    <col min="14599" max="14603" width="0" style="50" hidden="1" customWidth="1"/>
    <col min="14604" max="14844" width="9.1796875" style="50"/>
    <col min="14845" max="14845" width="5.54296875" style="50" customWidth="1"/>
    <col min="14846" max="14846" width="57.1796875" style="50" customWidth="1"/>
    <col min="14847" max="14847" width="10.54296875" style="50" customWidth="1"/>
    <col min="14848" max="14848" width="14.1796875" style="50" customWidth="1"/>
    <col min="14849" max="14849" width="10.1796875" style="50" customWidth="1"/>
    <col min="14850" max="14850" width="10.453125" style="50" customWidth="1"/>
    <col min="14851" max="14851" width="14.54296875" style="50" customWidth="1"/>
    <col min="14852" max="14852" width="9.7265625" style="50" customWidth="1"/>
    <col min="14853" max="14853" width="29.453125" style="50" customWidth="1"/>
    <col min="14854" max="14854" width="0.1796875" style="50" customWidth="1"/>
    <col min="14855" max="14859" width="0" style="50" hidden="1" customWidth="1"/>
    <col min="14860" max="15100" width="9.1796875" style="50"/>
    <col min="15101" max="15101" width="5.54296875" style="50" customWidth="1"/>
    <col min="15102" max="15102" width="57.1796875" style="50" customWidth="1"/>
    <col min="15103" max="15103" width="10.54296875" style="50" customWidth="1"/>
    <col min="15104" max="15104" width="14.1796875" style="50" customWidth="1"/>
    <col min="15105" max="15105" width="10.1796875" style="50" customWidth="1"/>
    <col min="15106" max="15106" width="10.453125" style="50" customWidth="1"/>
    <col min="15107" max="15107" width="14.54296875" style="50" customWidth="1"/>
    <col min="15108" max="15108" width="9.7265625" style="50" customWidth="1"/>
    <col min="15109" max="15109" width="29.453125" style="50" customWidth="1"/>
    <col min="15110" max="15110" width="0.1796875" style="50" customWidth="1"/>
    <col min="15111" max="15115" width="0" style="50" hidden="1" customWidth="1"/>
    <col min="15116" max="15356" width="9.1796875" style="50"/>
    <col min="15357" max="15357" width="5.54296875" style="50" customWidth="1"/>
    <col min="15358" max="15358" width="57.1796875" style="50" customWidth="1"/>
    <col min="15359" max="15359" width="10.54296875" style="50" customWidth="1"/>
    <col min="15360" max="15360" width="14.1796875" style="50" customWidth="1"/>
    <col min="15361" max="15361" width="10.1796875" style="50" customWidth="1"/>
    <col min="15362" max="15362" width="10.453125" style="50" customWidth="1"/>
    <col min="15363" max="15363" width="14.54296875" style="50" customWidth="1"/>
    <col min="15364" max="15364" width="9.7265625" style="50" customWidth="1"/>
    <col min="15365" max="15365" width="29.453125" style="50" customWidth="1"/>
    <col min="15366" max="15366" width="0.1796875" style="50" customWidth="1"/>
    <col min="15367" max="15371" width="0" style="50" hidden="1" customWidth="1"/>
    <col min="15372" max="15612" width="9.1796875" style="50"/>
    <col min="15613" max="15613" width="5.54296875" style="50" customWidth="1"/>
    <col min="15614" max="15614" width="57.1796875" style="50" customWidth="1"/>
    <col min="15615" max="15615" width="10.54296875" style="50" customWidth="1"/>
    <col min="15616" max="15616" width="14.1796875" style="50" customWidth="1"/>
    <col min="15617" max="15617" width="10.1796875" style="50" customWidth="1"/>
    <col min="15618" max="15618" width="10.453125" style="50" customWidth="1"/>
    <col min="15619" max="15619" width="14.54296875" style="50" customWidth="1"/>
    <col min="15620" max="15620" width="9.7265625" style="50" customWidth="1"/>
    <col min="15621" max="15621" width="29.453125" style="50" customWidth="1"/>
    <col min="15622" max="15622" width="0.1796875" style="50" customWidth="1"/>
    <col min="15623" max="15627" width="0" style="50" hidden="1" customWidth="1"/>
    <col min="15628" max="15868" width="9.1796875" style="50"/>
    <col min="15869" max="15869" width="5.54296875" style="50" customWidth="1"/>
    <col min="15870" max="15870" width="57.1796875" style="50" customWidth="1"/>
    <col min="15871" max="15871" width="10.54296875" style="50" customWidth="1"/>
    <col min="15872" max="15872" width="14.1796875" style="50" customWidth="1"/>
    <col min="15873" max="15873" width="10.1796875" style="50" customWidth="1"/>
    <col min="15874" max="15874" width="10.453125" style="50" customWidth="1"/>
    <col min="15875" max="15875" width="14.54296875" style="50" customWidth="1"/>
    <col min="15876" max="15876" width="9.7265625" style="50" customWidth="1"/>
    <col min="15877" max="15877" width="29.453125" style="50" customWidth="1"/>
    <col min="15878" max="15878" width="0.1796875" style="50" customWidth="1"/>
    <col min="15879" max="15883" width="0" style="50" hidden="1" customWidth="1"/>
    <col min="15884" max="16124" width="9.1796875" style="50"/>
    <col min="16125" max="16125" width="5.54296875" style="50" customWidth="1"/>
    <col min="16126" max="16126" width="57.1796875" style="50" customWidth="1"/>
    <col min="16127" max="16127" width="10.54296875" style="50" customWidth="1"/>
    <col min="16128" max="16128" width="14.1796875" style="50" customWidth="1"/>
    <col min="16129" max="16129" width="10.1796875" style="50" customWidth="1"/>
    <col min="16130" max="16130" width="10.453125" style="50" customWidth="1"/>
    <col min="16131" max="16131" width="14.54296875" style="50" customWidth="1"/>
    <col min="16132" max="16132" width="9.7265625" style="50" customWidth="1"/>
    <col min="16133" max="16133" width="29.453125" style="50" customWidth="1"/>
    <col min="16134" max="16134" width="0.1796875" style="50" customWidth="1"/>
    <col min="16135" max="16139" width="0" style="50" hidden="1" customWidth="1"/>
    <col min="16140" max="16384" width="9.1796875" style="50"/>
  </cols>
  <sheetData>
    <row r="1" spans="1:53" ht="12" customHeight="1" x14ac:dyDescent="0.25">
      <c r="A1" s="4"/>
      <c r="B1" s="482" t="s">
        <v>28</v>
      </c>
      <c r="C1" s="482"/>
      <c r="D1" s="482"/>
      <c r="E1" s="482"/>
      <c r="F1" s="482"/>
      <c r="G1" s="482"/>
      <c r="H1" s="482"/>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49"/>
    </row>
    <row r="2" spans="1:53" ht="12.75" customHeight="1" x14ac:dyDescent="0.25">
      <c r="A2" s="4"/>
      <c r="B2" s="483" t="s">
        <v>1</v>
      </c>
      <c r="C2" s="483"/>
      <c r="D2" s="483"/>
      <c r="E2" s="483"/>
      <c r="F2" s="483"/>
      <c r="G2" s="483"/>
      <c r="H2" s="483"/>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49"/>
    </row>
    <row r="3" spans="1:53" ht="12" customHeight="1" x14ac:dyDescent="0.25">
      <c r="A3" s="4"/>
      <c r="B3" s="483" t="s">
        <v>561</v>
      </c>
      <c r="C3" s="483"/>
      <c r="D3" s="483"/>
      <c r="E3" s="483"/>
      <c r="F3" s="483"/>
      <c r="G3" s="483"/>
      <c r="H3" s="483"/>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49"/>
    </row>
    <row r="4" spans="1:53" ht="12" customHeight="1" x14ac:dyDescent="0.25">
      <c r="A4" s="4"/>
      <c r="B4" s="47"/>
      <c r="C4" s="47"/>
      <c r="D4" s="47"/>
      <c r="E4" s="47"/>
      <c r="F4" s="47"/>
      <c r="G4" s="87"/>
      <c r="H4" s="87"/>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49"/>
    </row>
    <row r="5" spans="1:53" ht="17.25" customHeight="1" x14ac:dyDescent="0.25">
      <c r="A5" s="454" t="s">
        <v>20</v>
      </c>
      <c r="B5" s="484" t="s">
        <v>4</v>
      </c>
      <c r="C5" s="485" t="s">
        <v>358</v>
      </c>
      <c r="D5" s="485"/>
      <c r="E5" s="485"/>
      <c r="F5" s="485"/>
      <c r="G5" s="455" t="s">
        <v>5</v>
      </c>
      <c r="H5" s="456" t="s">
        <v>6</v>
      </c>
      <c r="R5" s="154"/>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row>
    <row r="6" spans="1:53" ht="42" customHeight="1" x14ac:dyDescent="0.25">
      <c r="A6" s="454"/>
      <c r="B6" s="484"/>
      <c r="C6" s="11" t="s">
        <v>7</v>
      </c>
      <c r="D6" s="11" t="s">
        <v>8</v>
      </c>
      <c r="E6" s="11" t="s">
        <v>9</v>
      </c>
      <c r="F6" s="11" t="s">
        <v>10</v>
      </c>
      <c r="G6" s="455"/>
      <c r="H6" s="456"/>
    </row>
    <row r="7" spans="1:53" ht="15" customHeight="1" x14ac:dyDescent="0.25">
      <c r="A7" s="140" t="s">
        <v>59</v>
      </c>
      <c r="B7" s="143">
        <v>2</v>
      </c>
      <c r="C7" s="145">
        <v>3</v>
      </c>
      <c r="D7" s="145">
        <v>4</v>
      </c>
      <c r="E7" s="145">
        <v>5</v>
      </c>
      <c r="F7" s="145">
        <v>6</v>
      </c>
      <c r="G7" s="145">
        <v>7</v>
      </c>
      <c r="H7" s="146">
        <v>8</v>
      </c>
    </row>
    <row r="8" spans="1:53" ht="19.899999999999999" customHeight="1" x14ac:dyDescent="0.25">
      <c r="A8" s="110" t="s">
        <v>191</v>
      </c>
      <c r="B8" s="474" t="s">
        <v>216</v>
      </c>
      <c r="C8" s="475"/>
      <c r="D8" s="475"/>
      <c r="E8" s="475"/>
      <c r="F8" s="475"/>
      <c r="G8" s="475"/>
      <c r="H8" s="476"/>
    </row>
    <row r="9" spans="1:53" ht="16.899999999999999" customHeight="1" x14ac:dyDescent="0.25">
      <c r="A9" s="66">
        <v>1</v>
      </c>
      <c r="B9" s="186" t="s">
        <v>555</v>
      </c>
      <c r="C9" s="187"/>
      <c r="D9" s="279">
        <v>350000</v>
      </c>
      <c r="E9" s="279"/>
      <c r="F9" s="279">
        <v>350000</v>
      </c>
      <c r="G9" s="48"/>
      <c r="H9" s="162" t="s">
        <v>216</v>
      </c>
    </row>
    <row r="10" spans="1:53" ht="19.899999999999999" customHeight="1" x14ac:dyDescent="0.25">
      <c r="A10" s="66">
        <v>0</v>
      </c>
      <c r="B10" s="186" t="s">
        <v>556</v>
      </c>
      <c r="C10" s="187"/>
      <c r="D10" s="279">
        <v>52000</v>
      </c>
      <c r="E10" s="279"/>
      <c r="F10" s="279">
        <v>52000</v>
      </c>
      <c r="G10" s="48"/>
      <c r="H10" s="162" t="s">
        <v>216</v>
      </c>
    </row>
    <row r="11" spans="1:53" ht="24" customHeight="1" x14ac:dyDescent="0.25">
      <c r="A11" s="88">
        <v>3</v>
      </c>
      <c r="B11" s="186" t="s">
        <v>557</v>
      </c>
      <c r="C11" s="187"/>
      <c r="D11" s="279">
        <v>30000</v>
      </c>
      <c r="E11" s="279"/>
      <c r="F11" s="279">
        <v>30000</v>
      </c>
      <c r="G11" s="48"/>
      <c r="H11" s="162" t="s">
        <v>216</v>
      </c>
    </row>
    <row r="12" spans="1:53" ht="25.5" customHeight="1" x14ac:dyDescent="0.25">
      <c r="A12" s="88">
        <v>4</v>
      </c>
      <c r="B12" s="186" t="s">
        <v>558</v>
      </c>
      <c r="C12" s="187"/>
      <c r="D12" s="279">
        <v>40000</v>
      </c>
      <c r="E12" s="279"/>
      <c r="F12" s="279">
        <v>40000</v>
      </c>
      <c r="G12" s="48"/>
      <c r="H12" s="162" t="s">
        <v>216</v>
      </c>
    </row>
    <row r="13" spans="1:53" ht="19.899999999999999" customHeight="1" x14ac:dyDescent="0.25">
      <c r="A13" s="88">
        <v>5</v>
      </c>
      <c r="B13" s="186" t="s">
        <v>559</v>
      </c>
      <c r="C13" s="187"/>
      <c r="D13" s="279">
        <v>100000</v>
      </c>
      <c r="E13" s="279"/>
      <c r="F13" s="279">
        <v>100000</v>
      </c>
      <c r="G13" s="48"/>
      <c r="H13" s="162" t="s">
        <v>216</v>
      </c>
    </row>
    <row r="14" spans="1:53" ht="38.25" customHeight="1" x14ac:dyDescent="0.25">
      <c r="A14" s="88">
        <v>6</v>
      </c>
      <c r="B14" s="186" t="s">
        <v>560</v>
      </c>
      <c r="C14" s="187"/>
      <c r="D14" s="279">
        <v>200000</v>
      </c>
      <c r="E14" s="279"/>
      <c r="F14" s="279">
        <v>200000</v>
      </c>
      <c r="G14" s="48"/>
      <c r="H14" s="162" t="s">
        <v>216</v>
      </c>
    </row>
    <row r="15" spans="1:53" s="148" customFormat="1" ht="12" customHeight="1" x14ac:dyDescent="0.25">
      <c r="A15" s="150"/>
      <c r="B15" s="151" t="s">
        <v>359</v>
      </c>
      <c r="C15" s="152"/>
      <c r="D15" s="316">
        <f>D14+D13+D12+D11+D10+D9</f>
        <v>772000</v>
      </c>
      <c r="E15" s="316"/>
      <c r="F15" s="316">
        <f>F14+F13+F12+F11+F10+F9</f>
        <v>772000</v>
      </c>
      <c r="G15" s="150"/>
      <c r="H15" s="150"/>
      <c r="I15" s="155"/>
      <c r="J15" s="155"/>
      <c r="K15" s="155"/>
      <c r="L15" s="5"/>
      <c r="M15" s="5"/>
      <c r="N15" s="5"/>
      <c r="O15" s="5"/>
      <c r="P15" s="5"/>
      <c r="Q15" s="5"/>
      <c r="R15" s="153"/>
    </row>
    <row r="16" spans="1:53" s="5" customFormat="1" x14ac:dyDescent="0.25">
      <c r="A16" s="4"/>
      <c r="B16" s="85"/>
      <c r="C16" s="14"/>
      <c r="D16" s="14"/>
      <c r="E16" s="14"/>
      <c r="F16" s="14"/>
      <c r="G16" s="87"/>
      <c r="H16" s="87"/>
    </row>
    <row r="17" spans="1:8" s="5" customFormat="1" x14ac:dyDescent="0.25">
      <c r="A17" s="4"/>
      <c r="B17" s="85"/>
      <c r="C17" s="14"/>
      <c r="D17" s="14"/>
      <c r="E17" s="14"/>
      <c r="F17" s="14"/>
      <c r="G17" s="87"/>
      <c r="H17" s="87"/>
    </row>
    <row r="18" spans="1:8" s="5" customFormat="1" x14ac:dyDescent="0.25">
      <c r="A18" s="4"/>
      <c r="B18" s="85"/>
      <c r="C18" s="14"/>
      <c r="D18" s="14"/>
      <c r="E18" s="14"/>
      <c r="F18" s="14"/>
      <c r="G18" s="87"/>
      <c r="H18" s="87"/>
    </row>
    <row r="19" spans="1:8" s="5" customFormat="1" x14ac:dyDescent="0.25">
      <c r="A19" s="4"/>
      <c r="B19" s="85"/>
      <c r="C19" s="14"/>
      <c r="D19" s="14"/>
      <c r="E19" s="14"/>
      <c r="F19" s="14"/>
      <c r="G19" s="87"/>
      <c r="H19" s="87"/>
    </row>
    <row r="20" spans="1:8" s="5" customFormat="1" x14ac:dyDescent="0.25">
      <c r="A20" s="4"/>
      <c r="B20" s="85"/>
      <c r="C20" s="14"/>
      <c r="D20" s="14"/>
      <c r="E20" s="14"/>
      <c r="F20" s="14"/>
      <c r="G20" s="87"/>
      <c r="H20" s="87"/>
    </row>
    <row r="21" spans="1:8" s="5" customFormat="1" x14ac:dyDescent="0.25">
      <c r="A21" s="4"/>
      <c r="B21" s="85"/>
      <c r="C21" s="14"/>
      <c r="D21" s="14"/>
      <c r="E21" s="14"/>
      <c r="F21" s="14"/>
      <c r="G21" s="87"/>
      <c r="H21" s="87"/>
    </row>
    <row r="22" spans="1:8" s="5" customFormat="1" x14ac:dyDescent="0.25">
      <c r="A22" s="4"/>
      <c r="B22" s="85"/>
      <c r="C22" s="14"/>
      <c r="D22" s="14"/>
      <c r="E22" s="14"/>
      <c r="F22" s="14"/>
      <c r="G22" s="87"/>
      <c r="H22" s="87"/>
    </row>
    <row r="23" spans="1:8" s="5" customFormat="1" x14ac:dyDescent="0.25">
      <c r="A23" s="4"/>
      <c r="B23" s="85"/>
      <c r="C23" s="14"/>
      <c r="D23" s="14"/>
      <c r="E23" s="14"/>
      <c r="F23" s="14"/>
      <c r="G23" s="87"/>
      <c r="H23" s="87"/>
    </row>
    <row r="24" spans="1:8" s="5" customFormat="1" x14ac:dyDescent="0.25">
      <c r="A24" s="4"/>
      <c r="B24" s="85"/>
      <c r="C24" s="14"/>
      <c r="D24" s="14"/>
      <c r="E24" s="14"/>
      <c r="F24" s="14"/>
      <c r="G24" s="87"/>
      <c r="H24" s="87"/>
    </row>
    <row r="25" spans="1:8" s="5" customFormat="1" x14ac:dyDescent="0.25">
      <c r="A25" s="4"/>
      <c r="B25" s="85"/>
      <c r="C25" s="14"/>
      <c r="D25" s="14"/>
      <c r="E25" s="14"/>
      <c r="F25" s="14"/>
      <c r="G25" s="87"/>
      <c r="H25" s="87"/>
    </row>
    <row r="26" spans="1:8" s="5" customFormat="1" x14ac:dyDescent="0.25">
      <c r="A26" s="4"/>
      <c r="B26" s="85"/>
      <c r="C26" s="14"/>
      <c r="D26" s="14"/>
      <c r="E26" s="14"/>
      <c r="F26" s="14"/>
      <c r="G26" s="87"/>
      <c r="H26" s="87"/>
    </row>
    <row r="27" spans="1:8" s="5" customFormat="1" x14ac:dyDescent="0.25">
      <c r="A27" s="4"/>
      <c r="B27" s="85"/>
      <c r="C27" s="14"/>
      <c r="D27" s="14"/>
      <c r="E27" s="14"/>
      <c r="F27" s="14"/>
      <c r="G27" s="87"/>
      <c r="H27" s="87"/>
    </row>
    <row r="28" spans="1:8" s="5" customFormat="1" x14ac:dyDescent="0.25">
      <c r="A28" s="4"/>
      <c r="B28" s="85"/>
      <c r="C28" s="14"/>
      <c r="D28" s="14"/>
      <c r="E28" s="14"/>
      <c r="F28" s="14"/>
      <c r="G28" s="87"/>
      <c r="H28" s="87"/>
    </row>
    <row r="29" spans="1:8" s="5" customFormat="1" x14ac:dyDescent="0.25">
      <c r="A29" s="4"/>
      <c r="B29" s="85"/>
      <c r="C29" s="14"/>
      <c r="D29" s="14"/>
      <c r="E29" s="14"/>
      <c r="F29" s="14"/>
      <c r="G29" s="87"/>
      <c r="H29" s="87"/>
    </row>
    <row r="30" spans="1:8" s="5" customFormat="1" x14ac:dyDescent="0.25">
      <c r="A30" s="4"/>
      <c r="B30" s="85"/>
      <c r="C30" s="14"/>
      <c r="D30" s="14"/>
      <c r="E30" s="14"/>
      <c r="F30" s="14"/>
      <c r="G30" s="87"/>
      <c r="H30" s="87"/>
    </row>
    <row r="31" spans="1:8" s="5" customFormat="1" x14ac:dyDescent="0.25">
      <c r="A31" s="4"/>
      <c r="B31" s="85"/>
      <c r="C31" s="14"/>
      <c r="D31" s="14"/>
      <c r="E31" s="14"/>
      <c r="F31" s="14"/>
      <c r="G31" s="87"/>
      <c r="H31" s="87"/>
    </row>
    <row r="32" spans="1:8" s="5" customFormat="1" x14ac:dyDescent="0.25">
      <c r="A32" s="4"/>
      <c r="B32" s="85"/>
      <c r="C32" s="14"/>
      <c r="D32" s="14"/>
      <c r="E32" s="14"/>
      <c r="F32" s="14"/>
      <c r="G32" s="87"/>
      <c r="H32" s="87"/>
    </row>
    <row r="33" spans="1:8" s="5" customFormat="1" x14ac:dyDescent="0.25">
      <c r="A33" s="4"/>
      <c r="B33" s="85"/>
      <c r="C33" s="14"/>
      <c r="D33" s="14"/>
      <c r="E33" s="14"/>
      <c r="F33" s="14"/>
      <c r="G33" s="87"/>
      <c r="H33" s="87"/>
    </row>
    <row r="34" spans="1:8" s="5" customFormat="1" x14ac:dyDescent="0.25">
      <c r="A34" s="4"/>
      <c r="B34" s="85"/>
      <c r="C34" s="14"/>
      <c r="D34" s="14"/>
      <c r="E34" s="14"/>
      <c r="F34" s="14"/>
      <c r="G34" s="87"/>
      <c r="H34" s="87"/>
    </row>
    <row r="35" spans="1:8" s="5" customFormat="1" x14ac:dyDescent="0.25">
      <c r="A35" s="4"/>
      <c r="B35" s="85"/>
      <c r="C35" s="14"/>
      <c r="D35" s="14"/>
      <c r="E35" s="14"/>
      <c r="F35" s="14"/>
      <c r="G35" s="87"/>
      <c r="H35" s="87"/>
    </row>
    <row r="36" spans="1:8" s="5" customFormat="1" x14ac:dyDescent="0.25">
      <c r="A36" s="4"/>
      <c r="B36" s="85"/>
      <c r="C36" s="14"/>
      <c r="D36" s="14"/>
      <c r="E36" s="14"/>
      <c r="F36" s="14"/>
      <c r="G36" s="87"/>
      <c r="H36" s="87"/>
    </row>
    <row r="37" spans="1:8" s="5" customFormat="1" x14ac:dyDescent="0.25">
      <c r="A37" s="4"/>
      <c r="B37" s="85"/>
      <c r="C37" s="14"/>
      <c r="D37" s="14"/>
      <c r="E37" s="14"/>
      <c r="F37" s="14"/>
      <c r="G37" s="87"/>
      <c r="H37" s="87"/>
    </row>
    <row r="38" spans="1:8" s="5" customFormat="1" x14ac:dyDescent="0.25">
      <c r="A38" s="4"/>
      <c r="B38" s="85"/>
      <c r="C38" s="14"/>
      <c r="D38" s="14"/>
      <c r="E38" s="14"/>
      <c r="F38" s="14"/>
      <c r="G38" s="87"/>
      <c r="H38" s="87"/>
    </row>
    <row r="39" spans="1:8" s="5" customFormat="1" x14ac:dyDescent="0.25">
      <c r="A39" s="4"/>
      <c r="B39" s="85"/>
      <c r="C39" s="14"/>
      <c r="D39" s="14"/>
      <c r="E39" s="14"/>
      <c r="F39" s="14"/>
      <c r="G39" s="87"/>
      <c r="H39" s="87"/>
    </row>
    <row r="40" spans="1:8" s="5" customFormat="1" x14ac:dyDescent="0.25">
      <c r="A40" s="4"/>
      <c r="B40" s="85"/>
      <c r="C40" s="14"/>
      <c r="D40" s="14"/>
      <c r="E40" s="14"/>
      <c r="F40" s="14"/>
      <c r="G40" s="87"/>
      <c r="H40" s="87"/>
    </row>
    <row r="41" spans="1:8" s="5" customFormat="1" x14ac:dyDescent="0.25">
      <c r="A41" s="4"/>
      <c r="B41" s="85"/>
      <c r="C41" s="14"/>
      <c r="D41" s="14"/>
      <c r="E41" s="14"/>
      <c r="F41" s="14"/>
      <c r="G41" s="87"/>
      <c r="H41" s="87"/>
    </row>
    <row r="42" spans="1:8" s="5" customFormat="1" x14ac:dyDescent="0.25">
      <c r="A42" s="4"/>
      <c r="B42" s="85"/>
      <c r="C42" s="14"/>
      <c r="D42" s="14"/>
      <c r="E42" s="14"/>
      <c r="F42" s="14"/>
      <c r="G42" s="87"/>
      <c r="H42" s="87"/>
    </row>
    <row r="43" spans="1:8" s="5" customFormat="1" x14ac:dyDescent="0.25">
      <c r="A43" s="4"/>
      <c r="B43" s="85"/>
      <c r="C43" s="14"/>
      <c r="D43" s="14"/>
      <c r="E43" s="14"/>
      <c r="F43" s="14"/>
      <c r="G43" s="87"/>
      <c r="H43" s="87"/>
    </row>
    <row r="44" spans="1:8" s="5" customFormat="1" x14ac:dyDescent="0.25">
      <c r="A44" s="4"/>
      <c r="B44" s="85"/>
      <c r="C44" s="14"/>
      <c r="D44" s="14"/>
      <c r="E44" s="14"/>
      <c r="F44" s="14"/>
      <c r="G44" s="87"/>
      <c r="H44" s="87"/>
    </row>
    <row r="45" spans="1:8" s="5" customFormat="1" x14ac:dyDescent="0.25">
      <c r="A45" s="4"/>
      <c r="B45" s="85"/>
      <c r="C45" s="14"/>
      <c r="D45" s="14"/>
      <c r="E45" s="14"/>
      <c r="F45" s="14"/>
      <c r="G45" s="87"/>
      <c r="H45" s="87"/>
    </row>
    <row r="46" spans="1:8" s="5" customFormat="1" x14ac:dyDescent="0.25">
      <c r="A46" s="4"/>
      <c r="B46" s="85"/>
      <c r="C46" s="14"/>
      <c r="D46" s="14"/>
      <c r="E46" s="14"/>
      <c r="F46" s="14"/>
      <c r="G46" s="87"/>
      <c r="H46" s="87"/>
    </row>
    <row r="47" spans="1:8" s="5" customFormat="1" x14ac:dyDescent="0.25">
      <c r="A47" s="4"/>
      <c r="B47" s="85"/>
      <c r="C47" s="14"/>
      <c r="D47" s="14"/>
      <c r="E47" s="14"/>
      <c r="F47" s="14"/>
      <c r="G47" s="87"/>
      <c r="H47" s="87"/>
    </row>
    <row r="48" spans="1:8" s="5" customFormat="1" x14ac:dyDescent="0.25">
      <c r="A48" s="4"/>
      <c r="B48" s="85"/>
      <c r="C48" s="14"/>
      <c r="D48" s="14"/>
      <c r="E48" s="14"/>
      <c r="F48" s="14"/>
      <c r="G48" s="87"/>
      <c r="H48" s="87"/>
    </row>
    <row r="49" spans="1:8" s="5" customFormat="1" x14ac:dyDescent="0.25">
      <c r="A49" s="4"/>
      <c r="B49" s="85"/>
      <c r="C49" s="14"/>
      <c r="D49" s="14"/>
      <c r="E49" s="14"/>
      <c r="F49" s="14"/>
      <c r="G49" s="87"/>
      <c r="H49" s="87"/>
    </row>
    <row r="50" spans="1:8" s="5" customFormat="1" x14ac:dyDescent="0.25">
      <c r="A50" s="4"/>
      <c r="B50" s="85"/>
      <c r="C50" s="14"/>
      <c r="D50" s="14"/>
      <c r="E50" s="14"/>
      <c r="F50" s="14"/>
      <c r="G50" s="87"/>
      <c r="H50" s="87"/>
    </row>
    <row r="51" spans="1:8" s="5" customFormat="1" x14ac:dyDescent="0.25">
      <c r="A51" s="4"/>
      <c r="B51" s="85"/>
      <c r="C51" s="14"/>
      <c r="D51" s="14"/>
      <c r="E51" s="14"/>
      <c r="F51" s="14"/>
      <c r="G51" s="87"/>
      <c r="H51" s="87"/>
    </row>
    <row r="52" spans="1:8" s="5" customFormat="1" x14ac:dyDescent="0.25">
      <c r="A52" s="4"/>
      <c r="B52" s="85"/>
      <c r="C52" s="14"/>
      <c r="D52" s="14"/>
      <c r="E52" s="14"/>
      <c r="F52" s="14"/>
      <c r="G52" s="87"/>
      <c r="H52" s="87"/>
    </row>
    <row r="53" spans="1:8" s="5" customFormat="1" x14ac:dyDescent="0.25">
      <c r="A53" s="4"/>
      <c r="B53" s="85"/>
      <c r="C53" s="14"/>
      <c r="D53" s="14"/>
      <c r="E53" s="14"/>
      <c r="F53" s="14"/>
      <c r="G53" s="87"/>
      <c r="H53" s="87"/>
    </row>
    <row r="54" spans="1:8" s="5" customFormat="1" x14ac:dyDescent="0.25">
      <c r="A54" s="4"/>
      <c r="B54" s="85"/>
      <c r="C54" s="14"/>
      <c r="D54" s="14"/>
      <c r="E54" s="14"/>
      <c r="F54" s="14"/>
      <c r="G54" s="87"/>
      <c r="H54" s="87"/>
    </row>
    <row r="55" spans="1:8" s="5" customFormat="1" x14ac:dyDescent="0.25">
      <c r="A55" s="4"/>
      <c r="B55" s="85"/>
      <c r="C55" s="14"/>
      <c r="D55" s="14"/>
      <c r="E55" s="14"/>
      <c r="F55" s="14"/>
      <c r="G55" s="87"/>
      <c r="H55" s="87"/>
    </row>
    <row r="56" spans="1:8" s="5" customFormat="1" x14ac:dyDescent="0.25">
      <c r="A56" s="4"/>
      <c r="B56" s="85"/>
      <c r="C56" s="14"/>
      <c r="D56" s="14"/>
      <c r="E56" s="14"/>
      <c r="F56" s="14"/>
      <c r="G56" s="87"/>
      <c r="H56" s="87"/>
    </row>
    <row r="57" spans="1:8" s="5" customFormat="1" x14ac:dyDescent="0.25">
      <c r="A57" s="4"/>
      <c r="B57" s="85"/>
      <c r="C57" s="14"/>
      <c r="D57" s="14"/>
      <c r="E57" s="14"/>
      <c r="F57" s="14"/>
      <c r="G57" s="87"/>
      <c r="H57" s="87"/>
    </row>
    <row r="58" spans="1:8" s="5" customFormat="1" x14ac:dyDescent="0.25">
      <c r="A58" s="4"/>
      <c r="B58" s="85"/>
      <c r="C58" s="14"/>
      <c r="D58" s="14"/>
      <c r="E58" s="14"/>
      <c r="F58" s="14"/>
      <c r="G58" s="87"/>
      <c r="H58" s="87"/>
    </row>
    <row r="59" spans="1:8" s="5" customFormat="1" x14ac:dyDescent="0.25">
      <c r="A59" s="4"/>
      <c r="B59" s="85"/>
      <c r="C59" s="14"/>
      <c r="D59" s="14"/>
      <c r="E59" s="14"/>
      <c r="F59" s="14"/>
      <c r="G59" s="87"/>
      <c r="H59" s="87"/>
    </row>
    <row r="60" spans="1:8" s="5" customFormat="1" x14ac:dyDescent="0.25">
      <c r="A60" s="4"/>
      <c r="B60" s="85"/>
      <c r="C60" s="14"/>
      <c r="D60" s="14"/>
      <c r="E60" s="14"/>
      <c r="F60" s="14"/>
      <c r="G60" s="87"/>
      <c r="H60" s="87"/>
    </row>
    <row r="61" spans="1:8" s="5" customFormat="1" x14ac:dyDescent="0.25">
      <c r="A61" s="4"/>
      <c r="B61" s="85"/>
      <c r="C61" s="14"/>
      <c r="D61" s="14"/>
      <c r="E61" s="14"/>
      <c r="F61" s="14"/>
      <c r="G61" s="87"/>
      <c r="H61" s="87"/>
    </row>
    <row r="62" spans="1:8" s="5" customFormat="1" x14ac:dyDescent="0.25">
      <c r="A62" s="4"/>
      <c r="B62" s="85"/>
      <c r="C62" s="14"/>
      <c r="D62" s="14"/>
      <c r="E62" s="14"/>
      <c r="F62" s="14"/>
      <c r="G62" s="87"/>
      <c r="H62" s="87"/>
    </row>
    <row r="63" spans="1:8" s="5" customFormat="1" x14ac:dyDescent="0.25">
      <c r="A63" s="4"/>
      <c r="B63" s="85"/>
      <c r="C63" s="14"/>
      <c r="D63" s="14"/>
      <c r="E63" s="14"/>
      <c r="F63" s="14"/>
      <c r="G63" s="87"/>
      <c r="H63" s="87"/>
    </row>
    <row r="64" spans="1:8" s="5" customFormat="1" x14ac:dyDescent="0.25">
      <c r="A64" s="4"/>
      <c r="B64" s="85"/>
      <c r="C64" s="14"/>
      <c r="D64" s="14"/>
      <c r="E64" s="14"/>
      <c r="F64" s="14"/>
      <c r="G64" s="87"/>
      <c r="H64" s="87"/>
    </row>
    <row r="65" spans="1:8" s="5" customFormat="1" x14ac:dyDescent="0.25">
      <c r="A65" s="4"/>
      <c r="B65" s="85"/>
      <c r="C65" s="14"/>
      <c r="D65" s="14"/>
      <c r="E65" s="14"/>
      <c r="F65" s="14"/>
      <c r="G65" s="87"/>
      <c r="H65" s="87"/>
    </row>
    <row r="66" spans="1:8" s="5" customFormat="1" x14ac:dyDescent="0.25">
      <c r="A66" s="4"/>
      <c r="B66" s="85"/>
      <c r="C66" s="14"/>
      <c r="D66" s="14"/>
      <c r="E66" s="14"/>
      <c r="F66" s="14"/>
      <c r="G66" s="87"/>
      <c r="H66" s="87"/>
    </row>
    <row r="67" spans="1:8" s="5" customFormat="1" x14ac:dyDescent="0.25">
      <c r="A67" s="4"/>
      <c r="B67" s="85"/>
      <c r="C67" s="14"/>
      <c r="D67" s="14"/>
      <c r="E67" s="14"/>
      <c r="F67" s="14"/>
      <c r="G67" s="87"/>
      <c r="H67" s="87"/>
    </row>
    <row r="68" spans="1:8" s="5" customFormat="1" x14ac:dyDescent="0.25">
      <c r="A68" s="4"/>
      <c r="B68" s="85"/>
      <c r="C68" s="14"/>
      <c r="D68" s="14"/>
      <c r="E68" s="14"/>
      <c r="F68" s="14"/>
      <c r="G68" s="87"/>
      <c r="H68" s="87"/>
    </row>
    <row r="69" spans="1:8" s="5" customFormat="1" x14ac:dyDescent="0.25">
      <c r="A69" s="4"/>
      <c r="B69" s="85"/>
      <c r="C69" s="14"/>
      <c r="D69" s="14"/>
      <c r="E69" s="14"/>
      <c r="F69" s="14"/>
      <c r="G69" s="87"/>
      <c r="H69" s="87"/>
    </row>
    <row r="70" spans="1:8" s="5" customFormat="1" x14ac:dyDescent="0.25">
      <c r="A70" s="4"/>
      <c r="B70" s="85"/>
      <c r="C70" s="14"/>
      <c r="D70" s="14"/>
      <c r="E70" s="14"/>
      <c r="F70" s="14"/>
      <c r="G70" s="87"/>
      <c r="H70" s="87"/>
    </row>
    <row r="71" spans="1:8" s="5" customFormat="1" x14ac:dyDescent="0.25">
      <c r="A71" s="4"/>
      <c r="B71" s="85"/>
      <c r="C71" s="14"/>
      <c r="D71" s="14"/>
      <c r="E71" s="14"/>
      <c r="F71" s="14"/>
      <c r="G71" s="87"/>
      <c r="H71" s="87"/>
    </row>
    <row r="72" spans="1:8" s="5" customFormat="1" x14ac:dyDescent="0.25">
      <c r="A72" s="4"/>
      <c r="B72" s="85"/>
      <c r="C72" s="14"/>
      <c r="D72" s="14"/>
      <c r="E72" s="14"/>
      <c r="F72" s="14"/>
      <c r="G72" s="87"/>
      <c r="H72" s="87"/>
    </row>
    <row r="73" spans="1:8" s="5" customFormat="1" x14ac:dyDescent="0.25">
      <c r="A73" s="4"/>
      <c r="B73" s="85"/>
      <c r="C73" s="14"/>
      <c r="D73" s="14"/>
      <c r="E73" s="14"/>
      <c r="F73" s="14"/>
      <c r="G73" s="87"/>
      <c r="H73" s="87"/>
    </row>
    <row r="74" spans="1:8" s="5" customFormat="1" x14ac:dyDescent="0.25">
      <c r="A74" s="4"/>
      <c r="B74" s="85"/>
      <c r="C74" s="14"/>
      <c r="D74" s="14"/>
      <c r="E74" s="14"/>
      <c r="F74" s="14"/>
      <c r="G74" s="87"/>
      <c r="H74" s="87"/>
    </row>
    <row r="75" spans="1:8" s="5" customFormat="1" x14ac:dyDescent="0.25">
      <c r="A75" s="4"/>
      <c r="B75" s="85"/>
      <c r="C75" s="14"/>
      <c r="D75" s="14"/>
      <c r="E75" s="14"/>
      <c r="F75" s="14"/>
      <c r="G75" s="87"/>
      <c r="H75" s="87"/>
    </row>
    <row r="76" spans="1:8" s="5" customFormat="1" x14ac:dyDescent="0.25">
      <c r="A76" s="4"/>
      <c r="B76" s="85"/>
      <c r="C76" s="14"/>
      <c r="D76" s="14"/>
      <c r="E76" s="14"/>
      <c r="F76" s="14"/>
      <c r="G76" s="87"/>
      <c r="H76" s="87"/>
    </row>
    <row r="77" spans="1:8" s="5" customFormat="1" x14ac:dyDescent="0.25">
      <c r="A77" s="4"/>
      <c r="B77" s="85"/>
      <c r="C77" s="14"/>
      <c r="D77" s="14"/>
      <c r="E77" s="14"/>
      <c r="F77" s="14"/>
      <c r="G77" s="87"/>
      <c r="H77" s="87"/>
    </row>
    <row r="78" spans="1:8" s="5" customFormat="1" x14ac:dyDescent="0.25">
      <c r="A78" s="4"/>
      <c r="B78" s="85"/>
      <c r="C78" s="14"/>
      <c r="D78" s="14"/>
      <c r="E78" s="14"/>
      <c r="F78" s="14"/>
      <c r="G78" s="87"/>
      <c r="H78" s="87"/>
    </row>
    <row r="79" spans="1:8" s="5" customFormat="1" x14ac:dyDescent="0.25">
      <c r="A79" s="4"/>
      <c r="B79" s="85"/>
      <c r="C79" s="14"/>
      <c r="D79" s="14"/>
      <c r="E79" s="14"/>
      <c r="F79" s="14"/>
      <c r="G79" s="87"/>
      <c r="H79" s="87"/>
    </row>
    <row r="80" spans="1:8" s="5" customFormat="1" x14ac:dyDescent="0.25">
      <c r="A80" s="4"/>
      <c r="B80" s="85"/>
      <c r="C80" s="14"/>
      <c r="D80" s="14"/>
      <c r="E80" s="14"/>
      <c r="F80" s="14"/>
      <c r="G80" s="87"/>
      <c r="H80" s="87"/>
    </row>
    <row r="81" spans="1:8" s="5" customFormat="1" x14ac:dyDescent="0.25">
      <c r="A81" s="4"/>
      <c r="B81" s="85"/>
      <c r="C81" s="14"/>
      <c r="D81" s="14"/>
      <c r="E81" s="14"/>
      <c r="F81" s="14"/>
      <c r="G81" s="87"/>
      <c r="H81" s="87"/>
    </row>
    <row r="82" spans="1:8" s="5" customFormat="1" x14ac:dyDescent="0.25">
      <c r="A82" s="4"/>
      <c r="B82" s="85"/>
      <c r="C82" s="14"/>
      <c r="D82" s="14"/>
      <c r="E82" s="14"/>
      <c r="F82" s="14"/>
      <c r="G82" s="87"/>
      <c r="H82" s="87"/>
    </row>
    <row r="83" spans="1:8" s="5" customFormat="1" x14ac:dyDescent="0.25">
      <c r="A83" s="4"/>
      <c r="B83" s="85"/>
      <c r="C83" s="14"/>
      <c r="D83" s="14"/>
      <c r="E83" s="14"/>
      <c r="F83" s="14"/>
      <c r="G83" s="87"/>
      <c r="H83" s="87"/>
    </row>
    <row r="84" spans="1:8" s="5" customFormat="1" x14ac:dyDescent="0.25">
      <c r="A84" s="4"/>
      <c r="B84" s="85"/>
      <c r="C84" s="14"/>
      <c r="D84" s="14"/>
      <c r="E84" s="14"/>
      <c r="F84" s="14"/>
      <c r="G84" s="87"/>
      <c r="H84" s="87"/>
    </row>
    <row r="85" spans="1:8" s="5" customFormat="1" x14ac:dyDescent="0.25">
      <c r="A85" s="4"/>
      <c r="B85" s="85"/>
      <c r="C85" s="14"/>
      <c r="D85" s="14"/>
      <c r="E85" s="14"/>
      <c r="F85" s="14"/>
      <c r="G85" s="87"/>
      <c r="H85" s="87"/>
    </row>
    <row r="86" spans="1:8" s="5" customFormat="1" x14ac:dyDescent="0.25">
      <c r="A86" s="4"/>
      <c r="B86" s="85"/>
      <c r="C86" s="14"/>
      <c r="D86" s="14"/>
      <c r="E86" s="14"/>
      <c r="F86" s="14"/>
      <c r="G86" s="87"/>
      <c r="H86" s="87"/>
    </row>
    <row r="87" spans="1:8" s="5" customFormat="1" x14ac:dyDescent="0.25">
      <c r="A87" s="4"/>
      <c r="B87" s="85"/>
      <c r="C87" s="14"/>
      <c r="D87" s="14"/>
      <c r="E87" s="14"/>
      <c r="F87" s="14"/>
      <c r="G87" s="87"/>
      <c r="H87" s="87"/>
    </row>
    <row r="88" spans="1:8" s="5" customFormat="1" x14ac:dyDescent="0.25">
      <c r="A88" s="4"/>
      <c r="B88" s="85"/>
      <c r="C88" s="14"/>
      <c r="D88" s="14"/>
      <c r="E88" s="14"/>
      <c r="F88" s="14"/>
      <c r="G88" s="87"/>
      <c r="H88" s="87"/>
    </row>
    <row r="89" spans="1:8" s="5" customFormat="1" x14ac:dyDescent="0.25">
      <c r="A89" s="4"/>
      <c r="B89" s="85"/>
      <c r="C89" s="14"/>
      <c r="D89" s="14"/>
      <c r="E89" s="14"/>
      <c r="F89" s="14"/>
      <c r="G89" s="87"/>
      <c r="H89" s="87"/>
    </row>
    <row r="90" spans="1:8" s="5" customFormat="1" x14ac:dyDescent="0.25">
      <c r="A90" s="4"/>
      <c r="B90" s="85"/>
      <c r="C90" s="14"/>
      <c r="D90" s="14"/>
      <c r="E90" s="14"/>
      <c r="F90" s="14"/>
      <c r="G90" s="87"/>
      <c r="H90" s="87"/>
    </row>
    <row r="91" spans="1:8" s="5" customFormat="1" x14ac:dyDescent="0.25">
      <c r="A91" s="4"/>
      <c r="B91" s="85"/>
      <c r="C91" s="14"/>
      <c r="D91" s="14"/>
      <c r="E91" s="14"/>
      <c r="F91" s="14"/>
      <c r="G91" s="87"/>
      <c r="H91" s="87"/>
    </row>
    <row r="92" spans="1:8" s="5" customFormat="1" x14ac:dyDescent="0.25">
      <c r="A92" s="4"/>
      <c r="B92" s="85"/>
      <c r="C92" s="14"/>
      <c r="D92" s="14"/>
      <c r="E92" s="14"/>
      <c r="F92" s="14"/>
      <c r="G92" s="87"/>
      <c r="H92" s="87"/>
    </row>
    <row r="93" spans="1:8" s="5" customFormat="1" x14ac:dyDescent="0.25">
      <c r="A93" s="4"/>
      <c r="B93" s="85"/>
      <c r="C93" s="14"/>
      <c r="D93" s="14"/>
      <c r="E93" s="14"/>
      <c r="F93" s="14"/>
      <c r="G93" s="87"/>
      <c r="H93" s="87"/>
    </row>
    <row r="94" spans="1:8" s="5" customFormat="1" x14ac:dyDescent="0.25">
      <c r="A94" s="4"/>
      <c r="B94" s="85"/>
      <c r="C94" s="14"/>
      <c r="D94" s="14"/>
      <c r="E94" s="14"/>
      <c r="F94" s="14"/>
      <c r="G94" s="87"/>
      <c r="H94" s="87"/>
    </row>
    <row r="95" spans="1:8" s="5" customFormat="1" x14ac:dyDescent="0.25">
      <c r="A95" s="4"/>
      <c r="B95" s="85"/>
      <c r="C95" s="14"/>
      <c r="D95" s="14"/>
      <c r="E95" s="14"/>
      <c r="F95" s="14"/>
      <c r="G95" s="87"/>
      <c r="H95" s="87"/>
    </row>
    <row r="96" spans="1:8" s="5" customFormat="1" x14ac:dyDescent="0.25">
      <c r="A96" s="4"/>
      <c r="B96" s="85"/>
      <c r="C96" s="14"/>
      <c r="D96" s="14"/>
      <c r="E96" s="14"/>
      <c r="F96" s="14"/>
      <c r="G96" s="87"/>
      <c r="H96" s="87"/>
    </row>
    <row r="97" spans="1:8" s="5" customFormat="1" x14ac:dyDescent="0.25">
      <c r="A97" s="4"/>
      <c r="B97" s="85"/>
      <c r="C97" s="14"/>
      <c r="D97" s="14"/>
      <c r="E97" s="14"/>
      <c r="F97" s="14"/>
      <c r="G97" s="87"/>
      <c r="H97" s="87"/>
    </row>
    <row r="98" spans="1:8" s="5" customFormat="1" x14ac:dyDescent="0.25">
      <c r="A98" s="4"/>
      <c r="B98" s="85"/>
      <c r="C98" s="14"/>
      <c r="D98" s="14"/>
      <c r="E98" s="14"/>
      <c r="F98" s="14"/>
      <c r="G98" s="87"/>
      <c r="H98" s="87"/>
    </row>
    <row r="99" spans="1:8" s="5" customFormat="1" x14ac:dyDescent="0.25">
      <c r="A99" s="4"/>
      <c r="B99" s="85"/>
      <c r="C99" s="14"/>
      <c r="D99" s="14"/>
      <c r="E99" s="14"/>
      <c r="F99" s="14"/>
      <c r="G99" s="87"/>
      <c r="H99" s="87"/>
    </row>
    <row r="100" spans="1:8" s="5" customFormat="1" x14ac:dyDescent="0.25">
      <c r="A100" s="4"/>
      <c r="B100" s="85"/>
      <c r="C100" s="14"/>
      <c r="D100" s="14"/>
      <c r="E100" s="14"/>
      <c r="F100" s="14"/>
      <c r="G100" s="87"/>
      <c r="H100" s="87"/>
    </row>
    <row r="101" spans="1:8" s="5" customFormat="1" x14ac:dyDescent="0.25">
      <c r="A101" s="4"/>
      <c r="B101" s="85"/>
      <c r="C101" s="14"/>
      <c r="D101" s="14"/>
      <c r="E101" s="14"/>
      <c r="F101" s="14"/>
      <c r="G101" s="87"/>
      <c r="H101" s="87"/>
    </row>
    <row r="102" spans="1:8" s="5" customFormat="1" x14ac:dyDescent="0.25">
      <c r="A102" s="4"/>
      <c r="B102" s="85"/>
      <c r="C102" s="14"/>
      <c r="D102" s="14"/>
      <c r="E102" s="14"/>
      <c r="F102" s="14"/>
      <c r="G102" s="87"/>
      <c r="H102" s="87"/>
    </row>
    <row r="103" spans="1:8" s="5" customFormat="1" x14ac:dyDescent="0.25">
      <c r="A103" s="4"/>
      <c r="B103" s="85"/>
      <c r="C103" s="14"/>
      <c r="D103" s="14"/>
      <c r="E103" s="14"/>
      <c r="F103" s="14"/>
      <c r="G103" s="87"/>
      <c r="H103" s="87"/>
    </row>
    <row r="104" spans="1:8" s="5" customFormat="1" x14ac:dyDescent="0.25">
      <c r="A104" s="4"/>
      <c r="B104" s="85"/>
      <c r="C104" s="14"/>
      <c r="D104" s="14"/>
      <c r="E104" s="14"/>
      <c r="F104" s="14"/>
      <c r="G104" s="87"/>
      <c r="H104" s="87"/>
    </row>
    <row r="105" spans="1:8" s="5" customFormat="1" x14ac:dyDescent="0.25">
      <c r="A105" s="4"/>
      <c r="B105" s="85"/>
      <c r="C105" s="14"/>
      <c r="D105" s="14"/>
      <c r="E105" s="14"/>
      <c r="F105" s="14"/>
      <c r="G105" s="87"/>
      <c r="H105" s="87"/>
    </row>
    <row r="106" spans="1:8" s="5" customFormat="1" x14ac:dyDescent="0.25">
      <c r="A106" s="4"/>
      <c r="B106" s="85"/>
      <c r="C106" s="14"/>
      <c r="D106" s="14"/>
      <c r="E106" s="14"/>
      <c r="F106" s="14"/>
      <c r="G106" s="87"/>
      <c r="H106" s="87"/>
    </row>
    <row r="107" spans="1:8" s="5" customFormat="1" x14ac:dyDescent="0.25">
      <c r="A107" s="4"/>
      <c r="B107" s="85"/>
      <c r="C107" s="14"/>
      <c r="D107" s="14"/>
      <c r="E107" s="14"/>
      <c r="F107" s="14"/>
      <c r="G107" s="87"/>
      <c r="H107" s="87"/>
    </row>
    <row r="108" spans="1:8" s="5" customFormat="1" x14ac:dyDescent="0.25">
      <c r="A108" s="4"/>
      <c r="B108" s="85"/>
      <c r="C108" s="14"/>
      <c r="D108" s="14"/>
      <c r="E108" s="14"/>
      <c r="F108" s="14"/>
      <c r="G108" s="87"/>
      <c r="H108" s="87"/>
    </row>
    <row r="109" spans="1:8" s="5" customFormat="1" x14ac:dyDescent="0.25">
      <c r="A109" s="4"/>
      <c r="B109" s="85"/>
      <c r="C109" s="14"/>
      <c r="D109" s="14"/>
      <c r="E109" s="14"/>
      <c r="F109" s="14"/>
      <c r="G109" s="87"/>
      <c r="H109" s="87"/>
    </row>
    <row r="110" spans="1:8" s="5" customFormat="1" x14ac:dyDescent="0.25">
      <c r="A110" s="4"/>
      <c r="B110" s="85"/>
      <c r="C110" s="14"/>
      <c r="D110" s="14"/>
      <c r="E110" s="14"/>
      <c r="F110" s="14"/>
      <c r="G110" s="87"/>
      <c r="H110" s="87"/>
    </row>
    <row r="111" spans="1:8" s="5" customFormat="1" x14ac:dyDescent="0.25">
      <c r="A111" s="4"/>
      <c r="B111" s="85"/>
      <c r="C111" s="14"/>
      <c r="D111" s="14"/>
      <c r="E111" s="14"/>
      <c r="F111" s="14"/>
      <c r="G111" s="87"/>
      <c r="H111" s="87"/>
    </row>
    <row r="112" spans="1:8" s="5" customFormat="1" x14ac:dyDescent="0.25">
      <c r="A112" s="4"/>
      <c r="B112" s="85"/>
      <c r="C112" s="14"/>
      <c r="D112" s="14"/>
      <c r="E112" s="14"/>
      <c r="F112" s="14"/>
      <c r="G112" s="87"/>
      <c r="H112" s="87"/>
    </row>
    <row r="113" spans="1:8" s="5" customFormat="1" x14ac:dyDescent="0.25">
      <c r="A113" s="4"/>
      <c r="B113" s="85"/>
      <c r="C113" s="14"/>
      <c r="D113" s="14"/>
      <c r="E113" s="14"/>
      <c r="F113" s="14"/>
      <c r="G113" s="87"/>
      <c r="H113" s="87"/>
    </row>
    <row r="114" spans="1:8" s="5" customFormat="1" x14ac:dyDescent="0.25">
      <c r="A114" s="4"/>
      <c r="B114" s="85"/>
      <c r="C114" s="14"/>
      <c r="D114" s="14"/>
      <c r="E114" s="14"/>
      <c r="F114" s="14"/>
      <c r="G114" s="87"/>
      <c r="H114" s="87"/>
    </row>
    <row r="115" spans="1:8" s="5" customFormat="1" x14ac:dyDescent="0.25">
      <c r="A115" s="4"/>
      <c r="B115" s="85"/>
      <c r="C115" s="14"/>
      <c r="D115" s="14"/>
      <c r="E115" s="14"/>
      <c r="F115" s="14"/>
      <c r="G115" s="87"/>
      <c r="H115" s="87"/>
    </row>
    <row r="116" spans="1:8" s="5" customFormat="1" x14ac:dyDescent="0.25">
      <c r="A116" s="4"/>
      <c r="B116" s="85"/>
      <c r="C116" s="14"/>
      <c r="D116" s="14"/>
      <c r="E116" s="14"/>
      <c r="F116" s="14"/>
      <c r="G116" s="87"/>
      <c r="H116" s="87"/>
    </row>
    <row r="117" spans="1:8" s="5" customFormat="1" x14ac:dyDescent="0.25">
      <c r="A117" s="4"/>
      <c r="B117" s="85"/>
      <c r="C117" s="14"/>
      <c r="D117" s="14"/>
      <c r="E117" s="14"/>
      <c r="F117" s="14"/>
      <c r="G117" s="87"/>
      <c r="H117" s="87"/>
    </row>
    <row r="118" spans="1:8" s="5" customFormat="1" x14ac:dyDescent="0.25">
      <c r="A118" s="4"/>
      <c r="B118" s="85"/>
      <c r="C118" s="14"/>
      <c r="D118" s="14"/>
      <c r="E118" s="14"/>
      <c r="F118" s="14"/>
      <c r="G118" s="87"/>
      <c r="H118" s="87"/>
    </row>
    <row r="119" spans="1:8" s="5" customFormat="1" x14ac:dyDescent="0.25">
      <c r="A119" s="4"/>
      <c r="B119" s="85"/>
      <c r="C119" s="14"/>
      <c r="D119" s="14"/>
      <c r="E119" s="14"/>
      <c r="F119" s="14"/>
      <c r="G119" s="87"/>
      <c r="H119" s="87"/>
    </row>
    <row r="120" spans="1:8" s="5" customFormat="1" x14ac:dyDescent="0.25">
      <c r="A120" s="4"/>
      <c r="B120" s="85"/>
      <c r="C120" s="14"/>
      <c r="D120" s="14"/>
      <c r="E120" s="14"/>
      <c r="F120" s="14"/>
      <c r="G120" s="87"/>
      <c r="H120" s="87"/>
    </row>
    <row r="121" spans="1:8" s="5" customFormat="1" x14ac:dyDescent="0.25">
      <c r="A121" s="4"/>
      <c r="B121" s="85"/>
      <c r="C121" s="14"/>
      <c r="D121" s="14"/>
      <c r="E121" s="14"/>
      <c r="F121" s="14"/>
      <c r="G121" s="87"/>
      <c r="H121" s="87"/>
    </row>
    <row r="122" spans="1:8" s="5" customFormat="1" x14ac:dyDescent="0.25">
      <c r="A122" s="4"/>
      <c r="B122" s="85"/>
      <c r="C122" s="14"/>
      <c r="D122" s="14"/>
      <c r="E122" s="14"/>
      <c r="F122" s="14"/>
      <c r="G122" s="87"/>
      <c r="H122" s="87"/>
    </row>
    <row r="123" spans="1:8" s="5" customFormat="1" x14ac:dyDescent="0.25">
      <c r="A123" s="4"/>
      <c r="B123" s="85"/>
      <c r="C123" s="14"/>
      <c r="D123" s="14"/>
      <c r="E123" s="14"/>
      <c r="F123" s="14"/>
      <c r="G123" s="87"/>
      <c r="H123" s="87"/>
    </row>
    <row r="124" spans="1:8" s="5" customFormat="1" x14ac:dyDescent="0.25">
      <c r="A124" s="4"/>
      <c r="B124" s="85"/>
      <c r="C124" s="14"/>
      <c r="D124" s="14"/>
      <c r="E124" s="14"/>
      <c r="F124" s="14"/>
      <c r="G124" s="87"/>
      <c r="H124" s="87"/>
    </row>
    <row r="125" spans="1:8" s="5" customFormat="1" x14ac:dyDescent="0.25">
      <c r="A125" s="4"/>
      <c r="B125" s="85"/>
      <c r="C125" s="14"/>
      <c r="D125" s="14"/>
      <c r="E125" s="14"/>
      <c r="F125" s="14"/>
      <c r="G125" s="87"/>
      <c r="H125" s="87"/>
    </row>
    <row r="126" spans="1:8" s="5" customFormat="1" x14ac:dyDescent="0.25">
      <c r="A126" s="4"/>
      <c r="B126" s="85"/>
      <c r="C126" s="14"/>
      <c r="D126" s="14"/>
      <c r="E126" s="14"/>
      <c r="F126" s="14"/>
      <c r="G126" s="87"/>
      <c r="H126" s="87"/>
    </row>
    <row r="127" spans="1:8" s="5" customFormat="1" x14ac:dyDescent="0.25">
      <c r="A127" s="4"/>
      <c r="B127" s="85"/>
      <c r="C127" s="14"/>
      <c r="D127" s="14"/>
      <c r="E127" s="14"/>
      <c r="F127" s="14"/>
      <c r="G127" s="87"/>
      <c r="H127" s="87"/>
    </row>
    <row r="128" spans="1:8" s="5" customFormat="1" x14ac:dyDescent="0.25">
      <c r="A128" s="4"/>
      <c r="B128" s="85"/>
      <c r="C128" s="14"/>
      <c r="D128" s="14"/>
      <c r="E128" s="14"/>
      <c r="F128" s="14"/>
      <c r="G128" s="87"/>
      <c r="H128" s="87"/>
    </row>
    <row r="129" spans="1:8" s="5" customFormat="1" x14ac:dyDescent="0.25">
      <c r="A129" s="4"/>
      <c r="B129" s="85"/>
      <c r="C129" s="14"/>
      <c r="D129" s="14"/>
      <c r="E129" s="14"/>
      <c r="F129" s="14"/>
      <c r="G129" s="87"/>
      <c r="H129" s="87"/>
    </row>
    <row r="130" spans="1:8" s="5" customFormat="1" x14ac:dyDescent="0.25">
      <c r="A130" s="4"/>
      <c r="B130" s="85"/>
      <c r="C130" s="14"/>
      <c r="D130" s="14"/>
      <c r="E130" s="14"/>
      <c r="F130" s="14"/>
      <c r="G130" s="87"/>
      <c r="H130" s="87"/>
    </row>
    <row r="131" spans="1:8" s="5" customFormat="1" x14ac:dyDescent="0.25">
      <c r="A131" s="4"/>
      <c r="B131" s="85"/>
      <c r="C131" s="14"/>
      <c r="D131" s="14"/>
      <c r="E131" s="14"/>
      <c r="F131" s="14"/>
      <c r="G131" s="87"/>
      <c r="H131" s="87"/>
    </row>
    <row r="132" spans="1:8" s="5" customFormat="1" x14ac:dyDescent="0.25">
      <c r="A132" s="4"/>
      <c r="B132" s="85"/>
      <c r="C132" s="14"/>
      <c r="D132" s="14"/>
      <c r="E132" s="14"/>
      <c r="F132" s="14"/>
      <c r="G132" s="87"/>
      <c r="H132" s="87"/>
    </row>
    <row r="133" spans="1:8" s="5" customFormat="1" x14ac:dyDescent="0.25">
      <c r="A133" s="4"/>
      <c r="B133" s="85"/>
      <c r="C133" s="14"/>
      <c r="D133" s="14"/>
      <c r="E133" s="14"/>
      <c r="F133" s="14"/>
      <c r="G133" s="87"/>
      <c r="H133" s="87"/>
    </row>
    <row r="134" spans="1:8" s="5" customFormat="1" x14ac:dyDescent="0.25">
      <c r="A134" s="4"/>
      <c r="B134" s="85"/>
      <c r="C134" s="14"/>
      <c r="D134" s="14"/>
      <c r="E134" s="14"/>
      <c r="F134" s="14"/>
      <c r="G134" s="87"/>
      <c r="H134" s="87"/>
    </row>
    <row r="135" spans="1:8" s="5" customFormat="1" x14ac:dyDescent="0.25">
      <c r="A135" s="4"/>
      <c r="B135" s="85"/>
      <c r="C135" s="14"/>
      <c r="D135" s="14"/>
      <c r="E135" s="14"/>
      <c r="F135" s="14"/>
      <c r="G135" s="87"/>
      <c r="H135" s="87"/>
    </row>
    <row r="136" spans="1:8" s="5" customFormat="1" x14ac:dyDescent="0.25">
      <c r="A136" s="4"/>
      <c r="B136" s="85"/>
      <c r="C136" s="14"/>
      <c r="D136" s="14"/>
      <c r="E136" s="14"/>
      <c r="F136" s="14"/>
      <c r="G136" s="87"/>
      <c r="H136" s="87"/>
    </row>
    <row r="137" spans="1:8" s="5" customFormat="1" x14ac:dyDescent="0.25">
      <c r="A137" s="4"/>
      <c r="B137" s="85"/>
      <c r="C137" s="14"/>
      <c r="D137" s="14"/>
      <c r="E137" s="14"/>
      <c r="F137" s="14"/>
      <c r="G137" s="87"/>
      <c r="H137" s="87"/>
    </row>
    <row r="138" spans="1:8" s="5" customFormat="1" x14ac:dyDescent="0.25">
      <c r="A138" s="4"/>
      <c r="B138" s="85"/>
      <c r="C138" s="14"/>
      <c r="D138" s="14"/>
      <c r="E138" s="14"/>
      <c r="F138" s="14"/>
      <c r="G138" s="87"/>
      <c r="H138" s="87"/>
    </row>
    <row r="139" spans="1:8" s="5" customFormat="1" x14ac:dyDescent="0.25">
      <c r="A139" s="4"/>
      <c r="B139" s="85"/>
      <c r="C139" s="14"/>
      <c r="D139" s="14"/>
      <c r="E139" s="14"/>
      <c r="F139" s="14"/>
      <c r="G139" s="87"/>
      <c r="H139" s="87"/>
    </row>
    <row r="140" spans="1:8" s="5" customFormat="1" x14ac:dyDescent="0.25">
      <c r="A140" s="4"/>
      <c r="B140" s="85"/>
      <c r="C140" s="14"/>
      <c r="D140" s="14"/>
      <c r="E140" s="14"/>
      <c r="F140" s="14"/>
      <c r="G140" s="87"/>
      <c r="H140" s="87"/>
    </row>
    <row r="141" spans="1:8" s="5" customFormat="1" x14ac:dyDescent="0.25">
      <c r="A141" s="4"/>
      <c r="B141" s="85"/>
      <c r="C141" s="14"/>
      <c r="D141" s="14"/>
      <c r="E141" s="14"/>
      <c r="F141" s="14"/>
      <c r="G141" s="87"/>
      <c r="H141" s="87"/>
    </row>
    <row r="142" spans="1:8" s="5" customFormat="1" x14ac:dyDescent="0.25">
      <c r="A142" s="4"/>
      <c r="B142" s="85"/>
      <c r="C142" s="14"/>
      <c r="D142" s="14"/>
      <c r="E142" s="14"/>
      <c r="F142" s="14"/>
      <c r="G142" s="87"/>
      <c r="H142" s="87"/>
    </row>
    <row r="143" spans="1:8" s="5" customFormat="1" x14ac:dyDescent="0.25">
      <c r="A143" s="4"/>
      <c r="B143" s="85"/>
      <c r="C143" s="14"/>
      <c r="D143" s="14"/>
      <c r="E143" s="14"/>
      <c r="F143" s="14"/>
      <c r="G143" s="87"/>
      <c r="H143" s="87"/>
    </row>
    <row r="144" spans="1:8" s="5" customFormat="1" x14ac:dyDescent="0.25">
      <c r="A144" s="4"/>
      <c r="B144" s="85"/>
      <c r="C144" s="14"/>
      <c r="D144" s="14"/>
      <c r="E144" s="14"/>
      <c r="F144" s="14"/>
      <c r="G144" s="87"/>
      <c r="H144" s="87"/>
    </row>
    <row r="145" spans="1:8" s="5" customFormat="1" x14ac:dyDescent="0.25">
      <c r="A145" s="4"/>
      <c r="B145" s="85"/>
      <c r="C145" s="14"/>
      <c r="D145" s="14"/>
      <c r="E145" s="14"/>
      <c r="F145" s="14"/>
      <c r="G145" s="87"/>
      <c r="H145" s="87"/>
    </row>
    <row r="146" spans="1:8" s="5" customFormat="1" x14ac:dyDescent="0.25">
      <c r="A146" s="4"/>
      <c r="B146" s="85"/>
      <c r="C146" s="14"/>
      <c r="D146" s="14"/>
      <c r="E146" s="14"/>
      <c r="F146" s="14"/>
      <c r="G146" s="87"/>
      <c r="H146" s="87"/>
    </row>
    <row r="147" spans="1:8" s="5" customFormat="1" x14ac:dyDescent="0.25">
      <c r="A147" s="4"/>
      <c r="B147" s="85"/>
      <c r="C147" s="14"/>
      <c r="D147" s="14"/>
      <c r="E147" s="14"/>
      <c r="F147" s="14"/>
      <c r="G147" s="87"/>
      <c r="H147" s="87"/>
    </row>
    <row r="148" spans="1:8" s="5" customFormat="1" x14ac:dyDescent="0.25">
      <c r="A148" s="4"/>
      <c r="B148" s="85"/>
      <c r="C148" s="14"/>
      <c r="D148" s="14"/>
      <c r="E148" s="14"/>
      <c r="F148" s="14"/>
      <c r="G148" s="87"/>
      <c r="H148" s="87"/>
    </row>
    <row r="149" spans="1:8" s="5" customFormat="1" x14ac:dyDescent="0.25">
      <c r="A149" s="4"/>
      <c r="B149" s="85"/>
      <c r="C149" s="14"/>
      <c r="D149" s="14"/>
      <c r="E149" s="14"/>
      <c r="F149" s="14"/>
      <c r="G149" s="87"/>
      <c r="H149" s="87"/>
    </row>
    <row r="150" spans="1:8" s="5" customFormat="1" x14ac:dyDescent="0.25">
      <c r="A150" s="4"/>
      <c r="B150" s="85"/>
      <c r="C150" s="14"/>
      <c r="D150" s="14"/>
      <c r="E150" s="14"/>
      <c r="F150" s="14"/>
      <c r="G150" s="87"/>
      <c r="H150" s="87"/>
    </row>
    <row r="151" spans="1:8" s="5" customFormat="1" x14ac:dyDescent="0.25">
      <c r="A151" s="4"/>
      <c r="B151" s="85"/>
      <c r="C151" s="14"/>
      <c r="D151" s="14"/>
      <c r="E151" s="14"/>
      <c r="F151" s="14"/>
      <c r="G151" s="87"/>
      <c r="H151" s="87"/>
    </row>
    <row r="152" spans="1:8" s="5" customFormat="1" x14ac:dyDescent="0.25">
      <c r="A152" s="4"/>
      <c r="B152" s="85"/>
      <c r="C152" s="14"/>
      <c r="D152" s="14"/>
      <c r="E152" s="14"/>
      <c r="F152" s="14"/>
      <c r="G152" s="87"/>
      <c r="H152" s="87"/>
    </row>
    <row r="153" spans="1:8" s="5" customFormat="1" x14ac:dyDescent="0.25">
      <c r="A153" s="4"/>
      <c r="B153" s="85"/>
      <c r="C153" s="14"/>
      <c r="D153" s="14"/>
      <c r="E153" s="14"/>
      <c r="F153" s="14"/>
      <c r="G153" s="87"/>
      <c r="H153" s="87"/>
    </row>
    <row r="154" spans="1:8" s="5" customFormat="1" x14ac:dyDescent="0.25">
      <c r="A154" s="4"/>
      <c r="B154" s="85"/>
      <c r="C154" s="14"/>
      <c r="D154" s="14"/>
      <c r="E154" s="14"/>
      <c r="F154" s="14"/>
      <c r="G154" s="87"/>
      <c r="H154" s="87"/>
    </row>
    <row r="155" spans="1:8" s="5" customFormat="1" x14ac:dyDescent="0.25">
      <c r="A155" s="4"/>
      <c r="B155" s="85"/>
      <c r="C155" s="14"/>
      <c r="D155" s="14"/>
      <c r="E155" s="14"/>
      <c r="F155" s="14"/>
      <c r="G155" s="87"/>
      <c r="H155" s="87"/>
    </row>
    <row r="156" spans="1:8" s="5" customFormat="1" x14ac:dyDescent="0.25">
      <c r="A156" s="4"/>
      <c r="B156" s="85"/>
      <c r="C156" s="14"/>
      <c r="D156" s="14"/>
      <c r="E156" s="14"/>
      <c r="F156" s="14"/>
      <c r="G156" s="87"/>
      <c r="H156" s="87"/>
    </row>
    <row r="157" spans="1:8" s="5" customFormat="1" x14ac:dyDescent="0.25">
      <c r="A157" s="4"/>
      <c r="B157" s="85"/>
      <c r="C157" s="14"/>
      <c r="D157" s="14"/>
      <c r="E157" s="14"/>
      <c r="F157" s="14"/>
      <c r="G157" s="87"/>
      <c r="H157" s="87"/>
    </row>
    <row r="158" spans="1:8" s="5" customFormat="1" x14ac:dyDescent="0.25">
      <c r="A158" s="4"/>
      <c r="B158" s="85"/>
      <c r="C158" s="14"/>
      <c r="D158" s="14"/>
      <c r="E158" s="14"/>
      <c r="F158" s="14"/>
      <c r="G158" s="87"/>
      <c r="H158" s="87"/>
    </row>
    <row r="159" spans="1:8" s="5" customFormat="1" x14ac:dyDescent="0.25">
      <c r="A159" s="4"/>
      <c r="B159" s="85"/>
      <c r="C159" s="14"/>
      <c r="D159" s="14"/>
      <c r="E159" s="14"/>
      <c r="F159" s="14"/>
      <c r="G159" s="87"/>
      <c r="H159" s="87"/>
    </row>
    <row r="160" spans="1:8" s="5" customFormat="1" x14ac:dyDescent="0.25">
      <c r="A160" s="4"/>
      <c r="B160" s="85"/>
      <c r="C160" s="14"/>
      <c r="D160" s="14"/>
      <c r="E160" s="14"/>
      <c r="F160" s="14"/>
      <c r="G160" s="87"/>
      <c r="H160" s="87"/>
    </row>
    <row r="161" spans="1:8" s="5" customFormat="1" x14ac:dyDescent="0.25">
      <c r="A161" s="4"/>
      <c r="B161" s="85"/>
      <c r="C161" s="14"/>
      <c r="D161" s="14"/>
      <c r="E161" s="14"/>
      <c r="F161" s="14"/>
      <c r="G161" s="87"/>
      <c r="H161" s="87"/>
    </row>
    <row r="162" spans="1:8" s="5" customFormat="1" x14ac:dyDescent="0.25">
      <c r="A162" s="4"/>
      <c r="B162" s="85"/>
      <c r="C162" s="14"/>
      <c r="D162" s="14"/>
      <c r="E162" s="14"/>
      <c r="F162" s="14"/>
      <c r="G162" s="87"/>
      <c r="H162" s="87"/>
    </row>
    <row r="163" spans="1:8" s="5" customFormat="1" x14ac:dyDescent="0.25">
      <c r="A163" s="4"/>
      <c r="B163" s="85"/>
      <c r="C163" s="14"/>
      <c r="D163" s="14"/>
      <c r="E163" s="14"/>
      <c r="F163" s="14"/>
      <c r="G163" s="87"/>
      <c r="H163" s="87"/>
    </row>
    <row r="164" spans="1:8" s="5" customFormat="1" x14ac:dyDescent="0.25">
      <c r="A164" s="4"/>
      <c r="B164" s="85"/>
      <c r="C164" s="14"/>
      <c r="D164" s="14"/>
      <c r="E164" s="14"/>
      <c r="F164" s="14"/>
      <c r="G164" s="87"/>
      <c r="H164" s="87"/>
    </row>
    <row r="165" spans="1:8" s="5" customFormat="1" x14ac:dyDescent="0.25">
      <c r="A165" s="4"/>
      <c r="B165" s="85"/>
      <c r="C165" s="14"/>
      <c r="D165" s="14"/>
      <c r="E165" s="14"/>
      <c r="F165" s="14"/>
      <c r="G165" s="87"/>
      <c r="H165" s="87"/>
    </row>
    <row r="166" spans="1:8" s="5" customFormat="1" x14ac:dyDescent="0.25">
      <c r="A166" s="4"/>
      <c r="B166" s="85"/>
      <c r="C166" s="14"/>
      <c r="D166" s="14"/>
      <c r="E166" s="14"/>
      <c r="F166" s="14"/>
      <c r="G166" s="87"/>
      <c r="H166" s="87"/>
    </row>
    <row r="167" spans="1:8" s="5" customFormat="1" x14ac:dyDescent="0.25">
      <c r="A167" s="4"/>
      <c r="B167" s="85"/>
      <c r="C167" s="14"/>
      <c r="D167" s="14"/>
      <c r="E167" s="14"/>
      <c r="F167" s="14"/>
      <c r="G167" s="87"/>
      <c r="H167" s="87"/>
    </row>
    <row r="168" spans="1:8" s="5" customFormat="1" x14ac:dyDescent="0.25">
      <c r="A168" s="4"/>
      <c r="B168" s="85"/>
      <c r="C168" s="14"/>
      <c r="D168" s="14"/>
      <c r="E168" s="14"/>
      <c r="F168" s="14"/>
      <c r="G168" s="87"/>
      <c r="H168" s="87"/>
    </row>
    <row r="169" spans="1:8" s="5" customFormat="1" x14ac:dyDescent="0.25">
      <c r="A169" s="4"/>
      <c r="B169" s="85"/>
      <c r="C169" s="14"/>
      <c r="D169" s="14"/>
      <c r="E169" s="14"/>
      <c r="F169" s="14"/>
      <c r="G169" s="87"/>
      <c r="H169" s="87"/>
    </row>
    <row r="170" spans="1:8" s="5" customFormat="1" x14ac:dyDescent="0.25">
      <c r="A170" s="4"/>
      <c r="B170" s="85"/>
      <c r="C170" s="14"/>
      <c r="D170" s="14"/>
      <c r="E170" s="14"/>
      <c r="F170" s="14"/>
      <c r="G170" s="87"/>
      <c r="H170" s="87"/>
    </row>
    <row r="171" spans="1:8" s="5" customFormat="1" x14ac:dyDescent="0.25">
      <c r="A171" s="4"/>
      <c r="B171" s="85"/>
      <c r="C171" s="14"/>
      <c r="D171" s="14"/>
      <c r="E171" s="14"/>
      <c r="F171" s="14"/>
      <c r="G171" s="87"/>
      <c r="H171" s="87"/>
    </row>
    <row r="172" spans="1:8" s="5" customFormat="1" x14ac:dyDescent="0.25">
      <c r="A172" s="4"/>
      <c r="B172" s="85"/>
      <c r="C172" s="14"/>
      <c r="D172" s="14"/>
      <c r="E172" s="14"/>
      <c r="F172" s="14"/>
      <c r="G172" s="87"/>
      <c r="H172" s="87"/>
    </row>
    <row r="173" spans="1:8" s="5" customFormat="1" x14ac:dyDescent="0.25">
      <c r="A173" s="4"/>
      <c r="B173" s="85"/>
      <c r="C173" s="14"/>
      <c r="D173" s="14"/>
      <c r="E173" s="14"/>
      <c r="F173" s="14"/>
      <c r="G173" s="87"/>
      <c r="H173" s="87"/>
    </row>
    <row r="174" spans="1:8" s="5" customFormat="1" x14ac:dyDescent="0.25">
      <c r="A174" s="4"/>
      <c r="B174" s="85"/>
      <c r="C174" s="14"/>
      <c r="D174" s="14"/>
      <c r="E174" s="14"/>
      <c r="F174" s="14"/>
      <c r="G174" s="87"/>
      <c r="H174" s="87"/>
    </row>
    <row r="175" spans="1:8" s="5" customFormat="1" x14ac:dyDescent="0.25">
      <c r="A175" s="4"/>
      <c r="B175" s="85"/>
      <c r="C175" s="14"/>
      <c r="D175" s="14"/>
      <c r="E175" s="14"/>
      <c r="F175" s="14"/>
      <c r="G175" s="87"/>
      <c r="H175" s="87"/>
    </row>
    <row r="176" spans="1:8" s="5" customFormat="1" x14ac:dyDescent="0.25">
      <c r="A176" s="4"/>
      <c r="B176" s="85"/>
      <c r="C176" s="14"/>
      <c r="D176" s="14"/>
      <c r="E176" s="14"/>
      <c r="F176" s="14"/>
      <c r="G176" s="87"/>
      <c r="H176" s="87"/>
    </row>
    <row r="177" spans="1:8" s="5" customFormat="1" x14ac:dyDescent="0.25">
      <c r="A177" s="4"/>
      <c r="B177" s="85"/>
      <c r="C177" s="14"/>
      <c r="D177" s="14"/>
      <c r="E177" s="14"/>
      <c r="F177" s="14"/>
      <c r="G177" s="87"/>
      <c r="H177" s="87"/>
    </row>
    <row r="178" spans="1:8" s="5" customFormat="1" x14ac:dyDescent="0.25">
      <c r="A178" s="4"/>
      <c r="B178" s="85"/>
      <c r="C178" s="14"/>
      <c r="D178" s="14"/>
      <c r="E178" s="14"/>
      <c r="F178" s="14"/>
      <c r="G178" s="87"/>
      <c r="H178" s="87"/>
    </row>
    <row r="179" spans="1:8" s="5" customFormat="1" x14ac:dyDescent="0.25">
      <c r="A179" s="4"/>
      <c r="B179" s="85"/>
      <c r="C179" s="14"/>
      <c r="D179" s="14"/>
      <c r="E179" s="14"/>
      <c r="F179" s="14"/>
      <c r="G179" s="87"/>
      <c r="H179" s="87"/>
    </row>
    <row r="180" spans="1:8" s="5" customFormat="1" x14ac:dyDescent="0.25">
      <c r="A180" s="4"/>
      <c r="B180" s="85"/>
      <c r="C180" s="14"/>
      <c r="D180" s="14"/>
      <c r="E180" s="14"/>
      <c r="F180" s="14"/>
      <c r="G180" s="87"/>
      <c r="H180" s="87"/>
    </row>
    <row r="181" spans="1:8" s="5" customFormat="1" x14ac:dyDescent="0.25">
      <c r="A181" s="4"/>
      <c r="B181" s="85"/>
      <c r="C181" s="14"/>
      <c r="D181" s="14"/>
      <c r="E181" s="14"/>
      <c r="F181" s="14"/>
      <c r="G181" s="87"/>
      <c r="H181" s="87"/>
    </row>
    <row r="182" spans="1:8" s="5" customFormat="1" x14ac:dyDescent="0.25">
      <c r="A182" s="4"/>
      <c r="B182" s="85"/>
      <c r="C182" s="14"/>
      <c r="D182" s="14"/>
      <c r="E182" s="14"/>
      <c r="F182" s="14"/>
      <c r="G182" s="87"/>
      <c r="H182" s="87"/>
    </row>
    <row r="183" spans="1:8" s="5" customFormat="1" x14ac:dyDescent="0.25">
      <c r="A183" s="4"/>
      <c r="B183" s="85"/>
      <c r="C183" s="14"/>
      <c r="D183" s="14"/>
      <c r="E183" s="14"/>
      <c r="F183" s="14"/>
      <c r="G183" s="87"/>
      <c r="H183" s="87"/>
    </row>
    <row r="184" spans="1:8" s="5" customFormat="1" x14ac:dyDescent="0.25">
      <c r="A184" s="4"/>
      <c r="B184" s="85"/>
      <c r="C184" s="14"/>
      <c r="D184" s="14"/>
      <c r="E184" s="14"/>
      <c r="F184" s="14"/>
      <c r="G184" s="87"/>
      <c r="H184" s="87"/>
    </row>
    <row r="185" spans="1:8" s="5" customFormat="1" x14ac:dyDescent="0.25">
      <c r="A185" s="4"/>
      <c r="B185" s="85"/>
      <c r="C185" s="14"/>
      <c r="D185" s="14"/>
      <c r="E185" s="14"/>
      <c r="F185" s="14"/>
      <c r="G185" s="87"/>
      <c r="H185" s="87"/>
    </row>
    <row r="186" spans="1:8" s="5" customFormat="1" x14ac:dyDescent="0.25">
      <c r="A186" s="4"/>
      <c r="B186" s="85"/>
      <c r="C186" s="14"/>
      <c r="D186" s="14"/>
      <c r="E186" s="14"/>
      <c r="F186" s="14"/>
      <c r="G186" s="87"/>
      <c r="H186" s="87"/>
    </row>
    <row r="187" spans="1:8" s="5" customFormat="1" x14ac:dyDescent="0.25">
      <c r="A187" s="4"/>
      <c r="B187" s="85"/>
      <c r="C187" s="14"/>
      <c r="D187" s="14"/>
      <c r="E187" s="14"/>
      <c r="F187" s="14"/>
      <c r="G187" s="87"/>
      <c r="H187" s="87"/>
    </row>
    <row r="188" spans="1:8" s="5" customFormat="1" x14ac:dyDescent="0.25">
      <c r="A188" s="4"/>
      <c r="B188" s="85"/>
      <c r="C188" s="14"/>
      <c r="D188" s="14"/>
      <c r="E188" s="14"/>
      <c r="F188" s="14"/>
      <c r="G188" s="87"/>
      <c r="H188" s="87"/>
    </row>
    <row r="189" spans="1:8" s="5" customFormat="1" x14ac:dyDescent="0.25">
      <c r="A189" s="4"/>
      <c r="B189" s="85"/>
      <c r="C189" s="14"/>
      <c r="D189" s="14"/>
      <c r="E189" s="14"/>
      <c r="F189" s="14"/>
      <c r="G189" s="87"/>
      <c r="H189" s="87"/>
    </row>
    <row r="190" spans="1:8" s="5" customFormat="1" x14ac:dyDescent="0.25">
      <c r="A190" s="4"/>
      <c r="B190" s="85"/>
      <c r="C190" s="14"/>
      <c r="D190" s="14"/>
      <c r="E190" s="14"/>
      <c r="F190" s="14"/>
      <c r="G190" s="87"/>
      <c r="H190" s="87"/>
    </row>
    <row r="191" spans="1:8" s="5" customFormat="1" x14ac:dyDescent="0.25">
      <c r="A191" s="4"/>
      <c r="B191" s="85"/>
      <c r="C191" s="14"/>
      <c r="D191" s="14"/>
      <c r="E191" s="14"/>
      <c r="F191" s="14"/>
      <c r="G191" s="87"/>
      <c r="H191" s="87"/>
    </row>
    <row r="192" spans="1:8" s="5" customFormat="1" x14ac:dyDescent="0.25">
      <c r="A192" s="4"/>
      <c r="B192" s="85"/>
      <c r="C192" s="14"/>
      <c r="D192" s="14"/>
      <c r="E192" s="14"/>
      <c r="F192" s="14"/>
      <c r="G192" s="87"/>
      <c r="H192" s="87"/>
    </row>
    <row r="193" spans="1:8" s="5" customFormat="1" x14ac:dyDescent="0.25">
      <c r="A193" s="4"/>
      <c r="B193" s="85"/>
      <c r="C193" s="14"/>
      <c r="D193" s="14"/>
      <c r="E193" s="14"/>
      <c r="F193" s="14"/>
      <c r="G193" s="87"/>
      <c r="H193" s="87"/>
    </row>
    <row r="194" spans="1:8" s="5" customFormat="1" x14ac:dyDescent="0.25">
      <c r="A194" s="4"/>
      <c r="B194" s="85"/>
      <c r="C194" s="14"/>
      <c r="D194" s="14"/>
      <c r="E194" s="14"/>
      <c r="F194" s="14"/>
      <c r="G194" s="87"/>
      <c r="H194" s="87"/>
    </row>
    <row r="195" spans="1:8" s="5" customFormat="1" x14ac:dyDescent="0.25">
      <c r="A195" s="4"/>
      <c r="B195" s="85"/>
      <c r="C195" s="14"/>
      <c r="D195" s="14"/>
      <c r="E195" s="14"/>
      <c r="F195" s="14"/>
      <c r="G195" s="87"/>
      <c r="H195" s="87"/>
    </row>
    <row r="196" spans="1:8" s="5" customFormat="1" x14ac:dyDescent="0.25">
      <c r="A196" s="4"/>
      <c r="B196" s="85"/>
      <c r="C196" s="14"/>
      <c r="D196" s="14"/>
      <c r="E196" s="14"/>
      <c r="F196" s="14"/>
      <c r="G196" s="87"/>
      <c r="H196" s="87"/>
    </row>
    <row r="197" spans="1:8" s="5" customFormat="1" x14ac:dyDescent="0.25">
      <c r="A197" s="4"/>
      <c r="B197" s="85"/>
      <c r="C197" s="14"/>
      <c r="D197" s="14"/>
      <c r="E197" s="14"/>
      <c r="F197" s="14"/>
      <c r="G197" s="87"/>
      <c r="H197" s="87"/>
    </row>
    <row r="198" spans="1:8" s="5" customFormat="1" x14ac:dyDescent="0.25">
      <c r="A198" s="4"/>
      <c r="B198" s="85"/>
      <c r="C198" s="14"/>
      <c r="D198" s="14"/>
      <c r="E198" s="14"/>
      <c r="F198" s="14"/>
      <c r="G198" s="87"/>
      <c r="H198" s="87"/>
    </row>
    <row r="199" spans="1:8" s="5" customFormat="1" x14ac:dyDescent="0.25">
      <c r="A199" s="4"/>
      <c r="B199" s="85"/>
      <c r="C199" s="14"/>
      <c r="D199" s="14"/>
      <c r="E199" s="14"/>
      <c r="F199" s="14"/>
      <c r="G199" s="87"/>
      <c r="H199" s="87"/>
    </row>
    <row r="200" spans="1:8" s="5" customFormat="1" x14ac:dyDescent="0.25">
      <c r="A200" s="4"/>
      <c r="B200" s="85"/>
      <c r="C200" s="14"/>
      <c r="D200" s="14"/>
      <c r="E200" s="14"/>
      <c r="F200" s="14"/>
      <c r="G200" s="87"/>
      <c r="H200" s="87"/>
    </row>
    <row r="201" spans="1:8" s="5" customFormat="1" x14ac:dyDescent="0.25">
      <c r="A201" s="4"/>
      <c r="B201" s="85"/>
      <c r="C201" s="14"/>
      <c r="D201" s="14"/>
      <c r="E201" s="14"/>
      <c r="F201" s="14"/>
      <c r="G201" s="87"/>
      <c r="H201" s="87"/>
    </row>
    <row r="202" spans="1:8" s="5" customFormat="1" x14ac:dyDescent="0.25">
      <c r="A202" s="4"/>
      <c r="B202" s="85"/>
      <c r="C202" s="14"/>
      <c r="D202" s="14"/>
      <c r="E202" s="14"/>
      <c r="F202" s="14"/>
      <c r="G202" s="87"/>
      <c r="H202" s="87"/>
    </row>
    <row r="203" spans="1:8" s="5" customFormat="1" x14ac:dyDescent="0.25">
      <c r="A203" s="4"/>
      <c r="B203" s="85"/>
      <c r="C203" s="14"/>
      <c r="D203" s="14"/>
      <c r="E203" s="14"/>
      <c r="F203" s="14"/>
      <c r="G203" s="87"/>
      <c r="H203" s="87"/>
    </row>
    <row r="204" spans="1:8" s="5" customFormat="1" x14ac:dyDescent="0.25">
      <c r="A204" s="4"/>
      <c r="B204" s="85"/>
      <c r="C204" s="14"/>
      <c r="D204" s="14"/>
      <c r="E204" s="14"/>
      <c r="F204" s="14"/>
      <c r="G204" s="87"/>
      <c r="H204" s="87"/>
    </row>
    <row r="205" spans="1:8" s="5" customFormat="1" x14ac:dyDescent="0.25">
      <c r="A205" s="4"/>
      <c r="B205" s="85"/>
      <c r="C205" s="14"/>
      <c r="D205" s="14"/>
      <c r="E205" s="14"/>
      <c r="F205" s="14"/>
      <c r="G205" s="87"/>
      <c r="H205" s="87"/>
    </row>
    <row r="206" spans="1:8" s="5" customFormat="1" x14ac:dyDescent="0.25">
      <c r="A206" s="4"/>
      <c r="B206" s="85"/>
      <c r="C206" s="14"/>
      <c r="D206" s="14"/>
      <c r="E206" s="14"/>
      <c r="F206" s="14"/>
      <c r="G206" s="87"/>
      <c r="H206" s="87"/>
    </row>
    <row r="207" spans="1:8" s="5" customFormat="1" x14ac:dyDescent="0.25">
      <c r="A207" s="4"/>
      <c r="B207" s="85"/>
      <c r="C207" s="14"/>
      <c r="D207" s="14"/>
      <c r="E207" s="14"/>
      <c r="F207" s="14"/>
      <c r="G207" s="87"/>
      <c r="H207" s="87"/>
    </row>
    <row r="208" spans="1:8" s="5" customFormat="1" x14ac:dyDescent="0.25">
      <c r="A208" s="4"/>
      <c r="B208" s="85"/>
      <c r="C208" s="14"/>
      <c r="D208" s="14"/>
      <c r="E208" s="14"/>
      <c r="F208" s="14"/>
      <c r="G208" s="87"/>
      <c r="H208" s="87"/>
    </row>
    <row r="209" spans="1:8" s="5" customFormat="1" x14ac:dyDescent="0.25">
      <c r="A209" s="4"/>
      <c r="B209" s="85"/>
      <c r="C209" s="14"/>
      <c r="D209" s="14"/>
      <c r="E209" s="14"/>
      <c r="F209" s="14"/>
      <c r="G209" s="87"/>
      <c r="H209" s="87"/>
    </row>
    <row r="210" spans="1:8" s="5" customFormat="1" x14ac:dyDescent="0.25">
      <c r="A210" s="4"/>
      <c r="B210" s="85"/>
      <c r="C210" s="14"/>
      <c r="D210" s="14"/>
      <c r="E210" s="14"/>
      <c r="F210" s="14"/>
      <c r="G210" s="87"/>
      <c r="H210" s="87"/>
    </row>
    <row r="211" spans="1:8" s="5" customFormat="1" x14ac:dyDescent="0.25">
      <c r="A211" s="4"/>
      <c r="B211" s="85"/>
      <c r="C211" s="14"/>
      <c r="D211" s="14"/>
      <c r="E211" s="14"/>
      <c r="F211" s="14"/>
      <c r="G211" s="87"/>
      <c r="H211" s="87"/>
    </row>
    <row r="212" spans="1:8" s="5" customFormat="1" x14ac:dyDescent="0.25">
      <c r="A212" s="4"/>
      <c r="B212" s="85"/>
      <c r="C212" s="14"/>
      <c r="D212" s="14"/>
      <c r="E212" s="14"/>
      <c r="F212" s="14"/>
      <c r="G212" s="87"/>
      <c r="H212" s="87"/>
    </row>
    <row r="213" spans="1:8" s="5" customFormat="1" x14ac:dyDescent="0.25">
      <c r="A213" s="4"/>
      <c r="B213" s="85"/>
      <c r="C213" s="14"/>
      <c r="D213" s="14"/>
      <c r="E213" s="14"/>
      <c r="F213" s="14"/>
      <c r="G213" s="87"/>
      <c r="H213" s="87"/>
    </row>
    <row r="214" spans="1:8" s="5" customFormat="1" x14ac:dyDescent="0.25">
      <c r="A214" s="4"/>
      <c r="B214" s="85"/>
      <c r="C214" s="14"/>
      <c r="D214" s="14"/>
      <c r="E214" s="14"/>
      <c r="F214" s="14"/>
      <c r="G214" s="87"/>
      <c r="H214" s="87"/>
    </row>
    <row r="215" spans="1:8" s="5" customFormat="1" x14ac:dyDescent="0.25">
      <c r="A215" s="4"/>
      <c r="B215" s="85"/>
      <c r="C215" s="14"/>
      <c r="D215" s="14"/>
      <c r="E215" s="14"/>
      <c r="F215" s="14"/>
      <c r="G215" s="87"/>
      <c r="H215" s="87"/>
    </row>
    <row r="216" spans="1:8" s="5" customFormat="1" x14ac:dyDescent="0.25">
      <c r="A216" s="4"/>
      <c r="B216" s="85"/>
      <c r="C216" s="14"/>
      <c r="D216" s="14"/>
      <c r="E216" s="14"/>
      <c r="F216" s="14"/>
      <c r="G216" s="87"/>
      <c r="H216" s="87"/>
    </row>
    <row r="217" spans="1:8" s="5" customFormat="1" x14ac:dyDescent="0.25">
      <c r="A217" s="4"/>
      <c r="B217" s="85"/>
      <c r="C217" s="14"/>
      <c r="D217" s="14"/>
      <c r="E217" s="14"/>
      <c r="F217" s="14"/>
      <c r="G217" s="87"/>
      <c r="H217" s="87"/>
    </row>
    <row r="218" spans="1:8" s="5" customFormat="1" x14ac:dyDescent="0.25">
      <c r="A218" s="4"/>
      <c r="B218" s="85"/>
      <c r="C218" s="14"/>
      <c r="D218" s="14"/>
      <c r="E218" s="14"/>
      <c r="F218" s="14"/>
      <c r="G218" s="87"/>
      <c r="H218" s="87"/>
    </row>
    <row r="219" spans="1:8" s="5" customFormat="1" x14ac:dyDescent="0.25">
      <c r="A219" s="4"/>
      <c r="B219" s="85"/>
      <c r="C219" s="14"/>
      <c r="D219" s="14"/>
      <c r="E219" s="14"/>
      <c r="F219" s="14"/>
      <c r="G219" s="87"/>
      <c r="H219" s="87"/>
    </row>
    <row r="220" spans="1:8" s="5" customFormat="1" x14ac:dyDescent="0.25">
      <c r="A220" s="4"/>
      <c r="B220" s="85"/>
      <c r="C220" s="14"/>
      <c r="D220" s="14"/>
      <c r="E220" s="14"/>
      <c r="F220" s="14"/>
      <c r="G220" s="87"/>
      <c r="H220" s="87"/>
    </row>
    <row r="221" spans="1:8" s="5" customFormat="1" x14ac:dyDescent="0.25">
      <c r="A221" s="4"/>
      <c r="B221" s="85"/>
      <c r="C221" s="14"/>
      <c r="D221" s="14"/>
      <c r="E221" s="14"/>
      <c r="F221" s="14"/>
      <c r="G221" s="87"/>
      <c r="H221" s="87"/>
    </row>
    <row r="222" spans="1:8" s="5" customFormat="1" x14ac:dyDescent="0.25">
      <c r="A222" s="4"/>
      <c r="B222" s="85"/>
      <c r="C222" s="14"/>
      <c r="D222" s="14"/>
      <c r="E222" s="14"/>
      <c r="F222" s="14"/>
      <c r="G222" s="87"/>
      <c r="H222" s="87"/>
    </row>
    <row r="223" spans="1:8" s="5" customFormat="1" x14ac:dyDescent="0.25">
      <c r="A223" s="4"/>
      <c r="B223" s="85"/>
      <c r="C223" s="14"/>
      <c r="D223" s="14"/>
      <c r="E223" s="14"/>
      <c r="F223" s="14"/>
      <c r="G223" s="87"/>
      <c r="H223" s="87"/>
    </row>
    <row r="224" spans="1:8" s="5" customFormat="1" x14ac:dyDescent="0.25">
      <c r="A224" s="4"/>
      <c r="B224" s="85"/>
      <c r="C224" s="14"/>
      <c r="D224" s="14"/>
      <c r="E224" s="14"/>
      <c r="F224" s="14"/>
      <c r="G224" s="87"/>
      <c r="H224" s="87"/>
    </row>
    <row r="225" spans="1:8" s="5" customFormat="1" x14ac:dyDescent="0.25">
      <c r="A225" s="4"/>
      <c r="B225" s="85"/>
      <c r="C225" s="14"/>
      <c r="D225" s="14"/>
      <c r="E225" s="14"/>
      <c r="F225" s="14"/>
      <c r="G225" s="87"/>
      <c r="H225" s="87"/>
    </row>
    <row r="226" spans="1:8" s="5" customFormat="1" x14ac:dyDescent="0.25">
      <c r="A226" s="4"/>
      <c r="B226" s="85"/>
      <c r="C226" s="14"/>
      <c r="D226" s="14"/>
      <c r="E226" s="14"/>
      <c r="F226" s="14"/>
      <c r="G226" s="87"/>
      <c r="H226" s="87"/>
    </row>
    <row r="227" spans="1:8" s="5" customFormat="1" x14ac:dyDescent="0.25">
      <c r="A227" s="4"/>
      <c r="B227" s="85"/>
      <c r="C227" s="14"/>
      <c r="D227" s="14"/>
      <c r="E227" s="14"/>
      <c r="F227" s="14"/>
      <c r="G227" s="87"/>
      <c r="H227" s="87"/>
    </row>
    <row r="228" spans="1:8" s="5" customFormat="1" x14ac:dyDescent="0.25">
      <c r="A228" s="4"/>
      <c r="B228" s="85"/>
      <c r="C228" s="14"/>
      <c r="D228" s="14"/>
      <c r="E228" s="14"/>
      <c r="F228" s="14"/>
      <c r="G228" s="87"/>
      <c r="H228" s="87"/>
    </row>
    <row r="229" spans="1:8" s="5" customFormat="1" x14ac:dyDescent="0.25">
      <c r="A229" s="4"/>
      <c r="B229" s="85"/>
      <c r="C229" s="14"/>
      <c r="D229" s="14"/>
      <c r="E229" s="14"/>
      <c r="F229" s="14"/>
      <c r="G229" s="87"/>
      <c r="H229" s="87"/>
    </row>
    <row r="230" spans="1:8" s="5" customFormat="1" x14ac:dyDescent="0.25">
      <c r="A230" s="4"/>
      <c r="B230" s="85"/>
      <c r="C230" s="14"/>
      <c r="D230" s="14"/>
      <c r="E230" s="14"/>
      <c r="F230" s="14"/>
      <c r="G230" s="87"/>
      <c r="H230" s="87"/>
    </row>
    <row r="231" spans="1:8" s="5" customFormat="1" x14ac:dyDescent="0.25">
      <c r="A231" s="4"/>
      <c r="B231" s="85"/>
      <c r="C231" s="14"/>
      <c r="D231" s="14"/>
      <c r="E231" s="14"/>
      <c r="F231" s="14"/>
      <c r="G231" s="87"/>
      <c r="H231" s="87"/>
    </row>
    <row r="232" spans="1:8" s="5" customFormat="1" x14ac:dyDescent="0.25">
      <c r="A232" s="4"/>
      <c r="B232" s="85"/>
      <c r="C232" s="14"/>
      <c r="D232" s="14"/>
      <c r="E232" s="14"/>
      <c r="F232" s="14"/>
      <c r="G232" s="87"/>
      <c r="H232" s="87"/>
    </row>
    <row r="233" spans="1:8" s="5" customFormat="1" x14ac:dyDescent="0.25">
      <c r="A233" s="4"/>
      <c r="B233" s="85"/>
      <c r="C233" s="14"/>
      <c r="D233" s="14"/>
      <c r="E233" s="14"/>
      <c r="F233" s="14"/>
      <c r="G233" s="87"/>
      <c r="H233" s="87"/>
    </row>
    <row r="234" spans="1:8" s="5" customFormat="1" x14ac:dyDescent="0.25">
      <c r="A234" s="4"/>
      <c r="B234" s="85"/>
      <c r="C234" s="14"/>
      <c r="D234" s="14"/>
      <c r="E234" s="14"/>
      <c r="F234" s="14"/>
      <c r="G234" s="87"/>
      <c r="H234" s="87"/>
    </row>
    <row r="235" spans="1:8" s="5" customFormat="1" x14ac:dyDescent="0.25">
      <c r="A235" s="4"/>
      <c r="B235" s="85"/>
      <c r="C235" s="14"/>
      <c r="D235" s="14"/>
      <c r="E235" s="14"/>
      <c r="F235" s="14"/>
      <c r="G235" s="87"/>
      <c r="H235" s="87"/>
    </row>
    <row r="236" spans="1:8" s="5" customFormat="1" x14ac:dyDescent="0.25">
      <c r="A236" s="4"/>
      <c r="B236" s="85"/>
      <c r="C236" s="14"/>
      <c r="D236" s="14"/>
      <c r="E236" s="14"/>
      <c r="F236" s="14"/>
      <c r="G236" s="87"/>
      <c r="H236" s="87"/>
    </row>
    <row r="237" spans="1:8" s="5" customFormat="1" x14ac:dyDescent="0.25">
      <c r="A237" s="4"/>
      <c r="B237" s="85"/>
      <c r="C237" s="14"/>
      <c r="D237" s="14"/>
      <c r="E237" s="14"/>
      <c r="F237" s="14"/>
      <c r="G237" s="87"/>
      <c r="H237" s="87"/>
    </row>
    <row r="238" spans="1:8" s="5" customFormat="1" x14ac:dyDescent="0.25">
      <c r="A238" s="4"/>
      <c r="B238" s="85"/>
      <c r="C238" s="14"/>
      <c r="D238" s="14"/>
      <c r="E238" s="14"/>
      <c r="F238" s="14"/>
      <c r="G238" s="87"/>
      <c r="H238" s="87"/>
    </row>
    <row r="239" spans="1:8" s="5" customFormat="1" x14ac:dyDescent="0.25">
      <c r="A239" s="4"/>
      <c r="B239" s="85"/>
      <c r="C239" s="14"/>
      <c r="D239" s="14"/>
      <c r="E239" s="14"/>
      <c r="F239" s="14"/>
      <c r="G239" s="87"/>
      <c r="H239" s="87"/>
    </row>
    <row r="240" spans="1:8" s="5" customFormat="1" x14ac:dyDescent="0.25">
      <c r="A240" s="4"/>
      <c r="B240" s="85"/>
      <c r="C240" s="14"/>
      <c r="D240" s="14"/>
      <c r="E240" s="14"/>
      <c r="F240" s="14"/>
      <c r="G240" s="87"/>
      <c r="H240" s="87"/>
    </row>
    <row r="241" spans="1:8" s="5" customFormat="1" x14ac:dyDescent="0.25">
      <c r="A241" s="4"/>
      <c r="B241" s="85"/>
      <c r="C241" s="14"/>
      <c r="D241" s="14"/>
      <c r="E241" s="14"/>
      <c r="F241" s="14"/>
      <c r="G241" s="87"/>
      <c r="H241" s="87"/>
    </row>
    <row r="242" spans="1:8" s="5" customFormat="1" x14ac:dyDescent="0.25">
      <c r="A242" s="4"/>
      <c r="B242" s="85"/>
      <c r="C242" s="14"/>
      <c r="D242" s="14"/>
      <c r="E242" s="14"/>
      <c r="F242" s="14"/>
      <c r="G242" s="87"/>
      <c r="H242" s="87"/>
    </row>
    <row r="243" spans="1:8" s="5" customFormat="1" x14ac:dyDescent="0.25">
      <c r="A243" s="4"/>
      <c r="B243" s="85"/>
      <c r="C243" s="14"/>
      <c r="D243" s="14"/>
      <c r="E243" s="14"/>
      <c r="F243" s="14"/>
      <c r="G243" s="87"/>
      <c r="H243" s="87"/>
    </row>
    <row r="244" spans="1:8" s="5" customFormat="1" x14ac:dyDescent="0.25">
      <c r="A244" s="4"/>
      <c r="B244" s="85"/>
      <c r="C244" s="14"/>
      <c r="D244" s="14"/>
      <c r="E244" s="14"/>
      <c r="F244" s="14"/>
      <c r="G244" s="87"/>
      <c r="H244" s="87"/>
    </row>
    <row r="245" spans="1:8" s="5" customFormat="1" x14ac:dyDescent="0.25">
      <c r="A245" s="4"/>
      <c r="B245" s="85"/>
      <c r="C245" s="14"/>
      <c r="D245" s="14"/>
      <c r="E245" s="14"/>
      <c r="F245" s="14"/>
      <c r="G245" s="87"/>
      <c r="H245" s="87"/>
    </row>
    <row r="246" spans="1:8" s="5" customFormat="1" x14ac:dyDescent="0.25">
      <c r="A246" s="4"/>
      <c r="B246" s="85"/>
      <c r="C246" s="14"/>
      <c r="D246" s="14"/>
      <c r="E246" s="14"/>
      <c r="F246" s="14"/>
      <c r="G246" s="87"/>
      <c r="H246" s="87"/>
    </row>
    <row r="247" spans="1:8" s="5" customFormat="1" x14ac:dyDescent="0.25">
      <c r="A247" s="4"/>
      <c r="B247" s="85"/>
      <c r="C247" s="14"/>
      <c r="D247" s="14"/>
      <c r="E247" s="14"/>
      <c r="F247" s="14"/>
      <c r="G247" s="87"/>
      <c r="H247" s="87"/>
    </row>
    <row r="248" spans="1:8" s="5" customFormat="1" x14ac:dyDescent="0.25">
      <c r="A248" s="4"/>
      <c r="B248" s="85"/>
      <c r="C248" s="14"/>
      <c r="D248" s="14"/>
      <c r="E248" s="14"/>
      <c r="F248" s="14"/>
      <c r="G248" s="87"/>
      <c r="H248" s="87"/>
    </row>
    <row r="249" spans="1:8" s="5" customFormat="1" x14ac:dyDescent="0.25">
      <c r="A249" s="4"/>
      <c r="B249" s="85"/>
      <c r="C249" s="14"/>
      <c r="D249" s="14"/>
      <c r="E249" s="14"/>
      <c r="F249" s="14"/>
      <c r="G249" s="87"/>
      <c r="H249" s="87"/>
    </row>
    <row r="250" spans="1:8" s="5" customFormat="1" x14ac:dyDescent="0.25">
      <c r="A250" s="4"/>
      <c r="B250" s="85"/>
      <c r="C250" s="14"/>
      <c r="D250" s="14"/>
      <c r="E250" s="14"/>
      <c r="F250" s="14"/>
      <c r="G250" s="87"/>
      <c r="H250" s="87"/>
    </row>
    <row r="251" spans="1:8" s="5" customFormat="1" x14ac:dyDescent="0.25">
      <c r="A251" s="4"/>
      <c r="B251" s="85"/>
      <c r="C251" s="14"/>
      <c r="D251" s="14"/>
      <c r="E251" s="14"/>
      <c r="F251" s="14"/>
      <c r="G251" s="87"/>
      <c r="H251" s="87"/>
    </row>
    <row r="252" spans="1:8" s="5" customFormat="1" x14ac:dyDescent="0.25">
      <c r="A252" s="4"/>
      <c r="B252" s="85"/>
      <c r="C252" s="14"/>
      <c r="D252" s="14"/>
      <c r="E252" s="14"/>
      <c r="F252" s="14"/>
      <c r="G252" s="87"/>
      <c r="H252" s="87"/>
    </row>
    <row r="253" spans="1:8" s="5" customFormat="1" x14ac:dyDescent="0.25">
      <c r="A253" s="4"/>
      <c r="B253" s="85"/>
      <c r="C253" s="14"/>
      <c r="D253" s="14"/>
      <c r="E253" s="14"/>
      <c r="F253" s="14"/>
      <c r="G253" s="87"/>
      <c r="H253" s="87"/>
    </row>
    <row r="254" spans="1:8" s="5" customFormat="1" x14ac:dyDescent="0.25">
      <c r="A254" s="4"/>
      <c r="B254" s="85"/>
      <c r="C254" s="14"/>
      <c r="D254" s="14"/>
      <c r="E254" s="14"/>
      <c r="F254" s="14"/>
      <c r="G254" s="87"/>
      <c r="H254" s="87"/>
    </row>
    <row r="255" spans="1:8" s="5" customFormat="1" x14ac:dyDescent="0.25">
      <c r="A255" s="4"/>
      <c r="B255" s="85"/>
      <c r="C255" s="14"/>
      <c r="D255" s="14"/>
      <c r="E255" s="14"/>
      <c r="F255" s="14"/>
      <c r="G255" s="87"/>
      <c r="H255" s="87"/>
    </row>
    <row r="256" spans="1:8" s="5" customFormat="1" x14ac:dyDescent="0.25">
      <c r="A256" s="4"/>
      <c r="B256" s="85"/>
      <c r="C256" s="14"/>
      <c r="D256" s="14"/>
      <c r="E256" s="14"/>
      <c r="F256" s="14"/>
      <c r="G256" s="87"/>
      <c r="H256" s="87"/>
    </row>
    <row r="257" spans="1:8" s="5" customFormat="1" x14ac:dyDescent="0.25">
      <c r="A257" s="4"/>
      <c r="B257" s="85"/>
      <c r="C257" s="14"/>
      <c r="D257" s="14"/>
      <c r="E257" s="14"/>
      <c r="F257" s="14"/>
      <c r="G257" s="87"/>
      <c r="H257" s="87"/>
    </row>
    <row r="258" spans="1:8" s="5" customFormat="1" x14ac:dyDescent="0.25">
      <c r="A258" s="4"/>
      <c r="B258" s="85"/>
      <c r="C258" s="14"/>
      <c r="D258" s="14"/>
      <c r="E258" s="14"/>
      <c r="F258" s="14"/>
      <c r="G258" s="87"/>
      <c r="H258" s="87"/>
    </row>
    <row r="259" spans="1:8" s="5" customFormat="1" x14ac:dyDescent="0.25">
      <c r="A259" s="4"/>
      <c r="B259" s="85"/>
      <c r="C259" s="14"/>
      <c r="D259" s="14"/>
      <c r="E259" s="14"/>
      <c r="F259" s="14"/>
      <c r="G259" s="87"/>
      <c r="H259" s="87"/>
    </row>
    <row r="260" spans="1:8" s="5" customFormat="1" x14ac:dyDescent="0.25">
      <c r="A260" s="4"/>
      <c r="B260" s="85"/>
      <c r="C260" s="14"/>
      <c r="D260" s="14"/>
      <c r="E260" s="14"/>
      <c r="F260" s="14"/>
      <c r="G260" s="87"/>
      <c r="H260" s="87"/>
    </row>
    <row r="261" spans="1:8" s="5" customFormat="1" x14ac:dyDescent="0.25">
      <c r="A261" s="4"/>
      <c r="B261" s="85"/>
      <c r="C261" s="14"/>
      <c r="D261" s="14"/>
      <c r="E261" s="14"/>
      <c r="F261" s="14"/>
      <c r="G261" s="87"/>
      <c r="H261" s="87"/>
    </row>
    <row r="262" spans="1:8" s="5" customFormat="1" x14ac:dyDescent="0.25">
      <c r="A262" s="4"/>
      <c r="B262" s="85"/>
      <c r="C262" s="14"/>
      <c r="D262" s="14"/>
      <c r="E262" s="14"/>
      <c r="F262" s="14"/>
      <c r="G262" s="87"/>
      <c r="H262" s="87"/>
    </row>
    <row r="263" spans="1:8" s="5" customFormat="1" x14ac:dyDescent="0.25">
      <c r="A263" s="4"/>
      <c r="B263" s="85"/>
      <c r="C263" s="14"/>
      <c r="D263" s="14"/>
      <c r="E263" s="14"/>
      <c r="F263" s="14"/>
      <c r="G263" s="87"/>
      <c r="H263" s="87"/>
    </row>
    <row r="264" spans="1:8" s="5" customFormat="1" x14ac:dyDescent="0.25">
      <c r="A264" s="4"/>
      <c r="B264" s="85"/>
      <c r="C264" s="14"/>
      <c r="D264" s="14"/>
      <c r="E264" s="14"/>
      <c r="F264" s="14"/>
      <c r="G264" s="87"/>
      <c r="H264" s="87"/>
    </row>
    <row r="265" spans="1:8" s="5" customFormat="1" x14ac:dyDescent="0.25">
      <c r="A265" s="4"/>
      <c r="B265" s="85"/>
      <c r="C265" s="14"/>
      <c r="D265" s="14"/>
      <c r="E265" s="14"/>
      <c r="F265" s="14"/>
      <c r="G265" s="87"/>
      <c r="H265" s="87"/>
    </row>
    <row r="266" spans="1:8" s="5" customFormat="1" x14ac:dyDescent="0.25">
      <c r="A266" s="4"/>
      <c r="B266" s="85"/>
      <c r="C266" s="14"/>
      <c r="D266" s="14"/>
      <c r="E266" s="14"/>
      <c r="F266" s="14"/>
      <c r="G266" s="87"/>
      <c r="H266" s="87"/>
    </row>
    <row r="267" spans="1:8" s="5" customFormat="1" x14ac:dyDescent="0.25">
      <c r="A267" s="4"/>
      <c r="B267" s="85"/>
      <c r="C267" s="14"/>
      <c r="D267" s="14"/>
      <c r="E267" s="14"/>
      <c r="F267" s="14"/>
      <c r="G267" s="87"/>
      <c r="H267" s="87"/>
    </row>
    <row r="268" spans="1:8" s="5" customFormat="1" x14ac:dyDescent="0.25">
      <c r="A268" s="4"/>
      <c r="B268" s="85"/>
      <c r="C268" s="14"/>
      <c r="D268" s="14"/>
      <c r="E268" s="14"/>
      <c r="F268" s="14"/>
      <c r="G268" s="87"/>
      <c r="H268" s="87"/>
    </row>
    <row r="269" spans="1:8" s="5" customFormat="1" x14ac:dyDescent="0.25">
      <c r="A269" s="4"/>
      <c r="B269" s="85"/>
      <c r="C269" s="14"/>
      <c r="D269" s="14"/>
      <c r="E269" s="14"/>
      <c r="F269" s="14"/>
      <c r="G269" s="87"/>
      <c r="H269" s="87"/>
    </row>
    <row r="270" spans="1:8" s="5" customFormat="1" x14ac:dyDescent="0.25">
      <c r="A270" s="4"/>
      <c r="B270" s="85"/>
      <c r="C270" s="14"/>
      <c r="D270" s="14"/>
      <c r="E270" s="14"/>
      <c r="F270" s="14"/>
      <c r="G270" s="87"/>
      <c r="H270" s="87"/>
    </row>
    <row r="271" spans="1:8" s="5" customFormat="1" x14ac:dyDescent="0.25">
      <c r="A271" s="4"/>
      <c r="B271" s="85"/>
      <c r="C271" s="14"/>
      <c r="D271" s="14"/>
      <c r="E271" s="14"/>
      <c r="F271" s="14"/>
      <c r="G271" s="87"/>
      <c r="H271" s="87"/>
    </row>
    <row r="272" spans="1:8" s="5" customFormat="1" x14ac:dyDescent="0.25">
      <c r="A272" s="4"/>
      <c r="B272" s="85"/>
      <c r="C272" s="14"/>
      <c r="D272" s="14"/>
      <c r="E272" s="14"/>
      <c r="F272" s="14"/>
      <c r="G272" s="87"/>
      <c r="H272" s="87"/>
    </row>
    <row r="273" spans="1:8" s="5" customFormat="1" x14ac:dyDescent="0.25">
      <c r="A273" s="4"/>
      <c r="B273" s="85"/>
      <c r="C273" s="14"/>
      <c r="D273" s="14"/>
      <c r="E273" s="14"/>
      <c r="F273" s="14"/>
      <c r="G273" s="87"/>
      <c r="H273" s="87"/>
    </row>
    <row r="274" spans="1:8" s="5" customFormat="1" x14ac:dyDescent="0.25">
      <c r="A274" s="4"/>
      <c r="B274" s="85"/>
      <c r="C274" s="14"/>
      <c r="D274" s="14"/>
      <c r="E274" s="14"/>
      <c r="F274" s="14"/>
      <c r="G274" s="87"/>
      <c r="H274" s="87"/>
    </row>
    <row r="275" spans="1:8" s="5" customFormat="1" x14ac:dyDescent="0.25">
      <c r="A275" s="4"/>
      <c r="B275" s="85"/>
      <c r="C275" s="14"/>
      <c r="D275" s="14"/>
      <c r="E275" s="14"/>
      <c r="F275" s="14"/>
      <c r="G275" s="87"/>
      <c r="H275" s="87"/>
    </row>
    <row r="276" spans="1:8" s="5" customFormat="1" x14ac:dyDescent="0.25">
      <c r="A276" s="4"/>
      <c r="B276" s="85"/>
      <c r="C276" s="14"/>
      <c r="D276" s="14"/>
      <c r="E276" s="14"/>
      <c r="F276" s="14"/>
      <c r="G276" s="87"/>
      <c r="H276" s="87"/>
    </row>
    <row r="277" spans="1:8" s="5" customFormat="1" x14ac:dyDescent="0.25">
      <c r="A277" s="4"/>
      <c r="B277" s="85"/>
      <c r="C277" s="14"/>
      <c r="D277" s="14"/>
      <c r="E277" s="14"/>
      <c r="F277" s="14"/>
      <c r="G277" s="87"/>
      <c r="H277" s="87"/>
    </row>
    <row r="278" spans="1:8" s="5" customFormat="1" x14ac:dyDescent="0.25">
      <c r="A278" s="4"/>
      <c r="B278" s="85"/>
      <c r="C278" s="14"/>
      <c r="D278" s="14"/>
      <c r="E278" s="14"/>
      <c r="F278" s="14"/>
      <c r="G278" s="87"/>
      <c r="H278" s="87"/>
    </row>
    <row r="279" spans="1:8" s="5" customFormat="1" x14ac:dyDescent="0.25">
      <c r="A279" s="4"/>
      <c r="B279" s="85"/>
      <c r="C279" s="14"/>
      <c r="D279" s="14"/>
      <c r="E279" s="14"/>
      <c r="F279" s="14"/>
      <c r="G279" s="87"/>
      <c r="H279" s="87"/>
    </row>
    <row r="280" spans="1:8" s="5" customFormat="1" x14ac:dyDescent="0.25">
      <c r="A280" s="4"/>
      <c r="B280" s="85"/>
      <c r="C280" s="14"/>
      <c r="D280" s="14"/>
      <c r="E280" s="14"/>
      <c r="F280" s="14"/>
      <c r="G280" s="87"/>
      <c r="H280" s="87"/>
    </row>
    <row r="281" spans="1:8" s="5" customFormat="1" x14ac:dyDescent="0.25">
      <c r="A281" s="4"/>
      <c r="B281" s="85"/>
      <c r="C281" s="14"/>
      <c r="D281" s="14"/>
      <c r="E281" s="14"/>
      <c r="F281" s="14"/>
      <c r="G281" s="87"/>
      <c r="H281" s="87"/>
    </row>
    <row r="282" spans="1:8" s="5" customFormat="1" x14ac:dyDescent="0.25">
      <c r="A282" s="4"/>
      <c r="B282" s="85"/>
      <c r="C282" s="14"/>
      <c r="D282" s="14"/>
      <c r="E282" s="14"/>
      <c r="F282" s="14"/>
      <c r="G282" s="87"/>
      <c r="H282" s="87"/>
    </row>
    <row r="283" spans="1:8" s="5" customFormat="1" x14ac:dyDescent="0.25">
      <c r="A283" s="4"/>
      <c r="B283" s="85"/>
      <c r="C283" s="14"/>
      <c r="D283" s="14"/>
      <c r="E283" s="14"/>
      <c r="F283" s="14"/>
      <c r="G283" s="87"/>
      <c r="H283" s="87"/>
    </row>
    <row r="284" spans="1:8" s="5" customFormat="1" x14ac:dyDescent="0.25">
      <c r="A284" s="4"/>
      <c r="B284" s="85"/>
      <c r="C284" s="14"/>
      <c r="D284" s="14"/>
      <c r="E284" s="14"/>
      <c r="F284" s="14"/>
      <c r="G284" s="87"/>
      <c r="H284" s="87"/>
    </row>
    <row r="285" spans="1:8" s="5" customFormat="1" x14ac:dyDescent="0.25">
      <c r="A285" s="4"/>
      <c r="B285" s="85"/>
      <c r="C285" s="14"/>
      <c r="D285" s="14"/>
      <c r="E285" s="14"/>
      <c r="F285" s="14"/>
      <c r="G285" s="87"/>
      <c r="H285" s="87"/>
    </row>
    <row r="286" spans="1:8" s="5" customFormat="1" x14ac:dyDescent="0.25">
      <c r="A286" s="4"/>
      <c r="B286" s="85"/>
      <c r="C286" s="14"/>
      <c r="D286" s="14"/>
      <c r="E286" s="14"/>
      <c r="F286" s="14"/>
      <c r="G286" s="87"/>
      <c r="H286" s="87"/>
    </row>
    <row r="287" spans="1:8" s="5" customFormat="1" x14ac:dyDescent="0.25">
      <c r="A287" s="4"/>
      <c r="B287" s="85"/>
      <c r="C287" s="14"/>
      <c r="D287" s="14"/>
      <c r="E287" s="14"/>
      <c r="F287" s="14"/>
      <c r="G287" s="87"/>
      <c r="H287" s="87"/>
    </row>
    <row r="288" spans="1:8" s="5" customFormat="1" x14ac:dyDescent="0.25">
      <c r="A288" s="4"/>
      <c r="B288" s="85"/>
      <c r="C288" s="14"/>
      <c r="D288" s="14"/>
      <c r="E288" s="14"/>
      <c r="F288" s="14"/>
      <c r="G288" s="87"/>
      <c r="H288" s="87"/>
    </row>
    <row r="289" spans="1:8" s="5" customFormat="1" x14ac:dyDescent="0.25">
      <c r="A289" s="4"/>
      <c r="B289" s="85"/>
      <c r="C289" s="14"/>
      <c r="D289" s="14"/>
      <c r="E289" s="14"/>
      <c r="F289" s="14"/>
      <c r="G289" s="87"/>
      <c r="H289" s="87"/>
    </row>
    <row r="290" spans="1:8" s="5" customFormat="1" x14ac:dyDescent="0.25">
      <c r="A290" s="4"/>
      <c r="B290" s="85"/>
      <c r="C290" s="14"/>
      <c r="D290" s="14"/>
      <c r="E290" s="14"/>
      <c r="F290" s="14"/>
      <c r="G290" s="87"/>
      <c r="H290" s="87"/>
    </row>
    <row r="291" spans="1:8" s="5" customFormat="1" x14ac:dyDescent="0.25">
      <c r="A291" s="4"/>
      <c r="B291" s="85"/>
      <c r="C291" s="14"/>
      <c r="D291" s="14"/>
      <c r="E291" s="14"/>
      <c r="F291" s="14"/>
      <c r="G291" s="87"/>
      <c r="H291" s="87"/>
    </row>
    <row r="292" spans="1:8" s="5" customFormat="1" x14ac:dyDescent="0.25">
      <c r="A292" s="4"/>
      <c r="B292" s="85"/>
      <c r="C292" s="14"/>
      <c r="D292" s="14"/>
      <c r="E292" s="14"/>
      <c r="F292" s="14"/>
      <c r="G292" s="87"/>
      <c r="H292" s="87"/>
    </row>
    <row r="293" spans="1:8" s="5" customFormat="1" x14ac:dyDescent="0.25">
      <c r="A293" s="4"/>
      <c r="B293" s="85"/>
      <c r="C293" s="14"/>
      <c r="D293" s="14"/>
      <c r="E293" s="14"/>
      <c r="F293" s="14"/>
      <c r="G293" s="87"/>
      <c r="H293" s="87"/>
    </row>
    <row r="294" spans="1:8" s="5" customFormat="1" x14ac:dyDescent="0.25">
      <c r="A294" s="4"/>
      <c r="B294" s="85"/>
      <c r="C294" s="14"/>
      <c r="D294" s="14"/>
      <c r="E294" s="14"/>
      <c r="F294" s="14"/>
      <c r="G294" s="87"/>
      <c r="H294" s="87"/>
    </row>
    <row r="295" spans="1:8" s="5" customFormat="1" x14ac:dyDescent="0.25">
      <c r="A295" s="4"/>
      <c r="B295" s="85"/>
      <c r="C295" s="14"/>
      <c r="D295" s="14"/>
      <c r="E295" s="14"/>
      <c r="F295" s="14"/>
      <c r="G295" s="87"/>
      <c r="H295" s="87"/>
    </row>
    <row r="296" spans="1:8" s="5" customFormat="1" x14ac:dyDescent="0.25">
      <c r="A296" s="4"/>
      <c r="B296" s="85"/>
      <c r="C296" s="14"/>
      <c r="D296" s="14"/>
      <c r="E296" s="14"/>
      <c r="F296" s="14"/>
      <c r="G296" s="87"/>
      <c r="H296" s="87"/>
    </row>
    <row r="297" spans="1:8" s="5" customFormat="1" x14ac:dyDescent="0.25">
      <c r="A297" s="4"/>
      <c r="B297" s="85"/>
      <c r="C297" s="14"/>
      <c r="D297" s="14"/>
      <c r="E297" s="14"/>
      <c r="F297" s="14"/>
      <c r="G297" s="87"/>
      <c r="H297" s="87"/>
    </row>
    <row r="298" spans="1:8" s="5" customFormat="1" x14ac:dyDescent="0.25">
      <c r="A298" s="4"/>
      <c r="B298" s="85"/>
      <c r="C298" s="14"/>
      <c r="D298" s="14"/>
      <c r="E298" s="14"/>
      <c r="F298" s="14"/>
      <c r="G298" s="87"/>
      <c r="H298" s="87"/>
    </row>
    <row r="299" spans="1:8" s="5" customFormat="1" x14ac:dyDescent="0.25">
      <c r="A299" s="4"/>
      <c r="B299" s="85"/>
      <c r="C299" s="14"/>
      <c r="D299" s="14"/>
      <c r="E299" s="14"/>
      <c r="F299" s="14"/>
      <c r="G299" s="87"/>
      <c r="H299" s="87"/>
    </row>
    <row r="300" spans="1:8" s="5" customFormat="1" x14ac:dyDescent="0.25">
      <c r="A300" s="4"/>
      <c r="B300" s="85"/>
      <c r="C300" s="14"/>
      <c r="D300" s="14"/>
      <c r="E300" s="14"/>
      <c r="F300" s="14"/>
      <c r="G300" s="87"/>
      <c r="H300" s="87"/>
    </row>
    <row r="301" spans="1:8" s="5" customFormat="1" x14ac:dyDescent="0.25">
      <c r="A301" s="4"/>
      <c r="B301" s="85"/>
      <c r="C301" s="14"/>
      <c r="D301" s="14"/>
      <c r="E301" s="14"/>
      <c r="F301" s="14"/>
      <c r="G301" s="87"/>
      <c r="H301" s="87"/>
    </row>
    <row r="302" spans="1:8" s="5" customFormat="1" x14ac:dyDescent="0.25">
      <c r="A302" s="4"/>
      <c r="B302" s="85"/>
      <c r="C302" s="14"/>
      <c r="D302" s="14"/>
      <c r="E302" s="14"/>
      <c r="F302" s="14"/>
      <c r="G302" s="87"/>
      <c r="H302" s="87"/>
    </row>
    <row r="303" spans="1:8" s="5" customFormat="1" x14ac:dyDescent="0.25">
      <c r="A303" s="4"/>
      <c r="B303" s="85"/>
      <c r="C303" s="14"/>
      <c r="D303" s="14"/>
      <c r="E303" s="14"/>
      <c r="F303" s="14"/>
      <c r="G303" s="87"/>
      <c r="H303" s="87"/>
    </row>
    <row r="304" spans="1:8" s="5" customFormat="1" x14ac:dyDescent="0.25">
      <c r="A304" s="4"/>
      <c r="B304" s="85"/>
      <c r="C304" s="14"/>
      <c r="D304" s="14"/>
      <c r="E304" s="14"/>
      <c r="F304" s="14"/>
      <c r="G304" s="87"/>
      <c r="H304" s="87"/>
    </row>
    <row r="305" spans="1:8" s="5" customFormat="1" x14ac:dyDescent="0.25">
      <c r="A305" s="4"/>
      <c r="B305" s="85"/>
      <c r="C305" s="14"/>
      <c r="D305" s="14"/>
      <c r="E305" s="14"/>
      <c r="F305" s="14"/>
      <c r="G305" s="87"/>
      <c r="H305" s="87"/>
    </row>
    <row r="306" spans="1:8" s="5" customFormat="1" x14ac:dyDescent="0.25">
      <c r="A306" s="4"/>
      <c r="B306" s="85"/>
      <c r="C306" s="14"/>
      <c r="D306" s="14"/>
      <c r="E306" s="14"/>
      <c r="F306" s="14"/>
      <c r="G306" s="87"/>
      <c r="H306" s="87"/>
    </row>
    <row r="307" spans="1:8" s="5" customFormat="1" x14ac:dyDescent="0.25">
      <c r="A307" s="4"/>
      <c r="B307" s="85"/>
      <c r="C307" s="14"/>
      <c r="D307" s="14"/>
      <c r="E307" s="14"/>
      <c r="F307" s="14"/>
      <c r="G307" s="87"/>
      <c r="H307" s="87"/>
    </row>
    <row r="308" spans="1:8" s="5" customFormat="1" x14ac:dyDescent="0.25">
      <c r="A308" s="4"/>
      <c r="B308" s="85"/>
      <c r="C308" s="14"/>
      <c r="D308" s="14"/>
      <c r="E308" s="14"/>
      <c r="F308" s="14"/>
      <c r="G308" s="87"/>
      <c r="H308" s="87"/>
    </row>
    <row r="309" spans="1:8" s="5" customFormat="1" x14ac:dyDescent="0.25">
      <c r="A309" s="4"/>
      <c r="B309" s="85"/>
      <c r="C309" s="14"/>
      <c r="D309" s="14"/>
      <c r="E309" s="14"/>
      <c r="F309" s="14"/>
      <c r="G309" s="87"/>
      <c r="H309" s="87"/>
    </row>
    <row r="310" spans="1:8" s="5" customFormat="1" x14ac:dyDescent="0.25">
      <c r="A310" s="4"/>
      <c r="B310" s="85"/>
      <c r="C310" s="14"/>
      <c r="D310" s="14"/>
      <c r="E310" s="14"/>
      <c r="F310" s="14"/>
      <c r="G310" s="87"/>
      <c r="H310" s="87"/>
    </row>
    <row r="311" spans="1:8" s="5" customFormat="1" x14ac:dyDescent="0.25">
      <c r="A311" s="4"/>
      <c r="B311" s="85"/>
      <c r="C311" s="14"/>
      <c r="D311" s="14"/>
      <c r="E311" s="14"/>
      <c r="F311" s="14"/>
      <c r="G311" s="87"/>
      <c r="H311" s="87"/>
    </row>
    <row r="312" spans="1:8" s="5" customFormat="1" x14ac:dyDescent="0.25">
      <c r="A312" s="4"/>
      <c r="B312" s="85"/>
      <c r="C312" s="14"/>
      <c r="D312" s="14"/>
      <c r="E312" s="14"/>
      <c r="F312" s="14"/>
      <c r="G312" s="87"/>
      <c r="H312" s="87"/>
    </row>
    <row r="313" spans="1:8" s="5" customFormat="1" x14ac:dyDescent="0.25">
      <c r="A313" s="4"/>
      <c r="B313" s="85"/>
      <c r="C313" s="14"/>
      <c r="D313" s="14"/>
      <c r="E313" s="14"/>
      <c r="F313" s="14"/>
      <c r="G313" s="87"/>
      <c r="H313" s="87"/>
    </row>
    <row r="314" spans="1:8" s="5" customFormat="1" x14ac:dyDescent="0.25">
      <c r="A314" s="4"/>
      <c r="B314" s="85"/>
      <c r="C314" s="14"/>
      <c r="D314" s="14"/>
      <c r="E314" s="14"/>
      <c r="F314" s="14"/>
      <c r="G314" s="87"/>
      <c r="H314" s="87"/>
    </row>
    <row r="315" spans="1:8" s="5" customFormat="1" x14ac:dyDescent="0.25">
      <c r="A315" s="4"/>
      <c r="B315" s="85"/>
      <c r="C315" s="14"/>
      <c r="D315" s="14"/>
      <c r="E315" s="14"/>
      <c r="F315" s="14"/>
      <c r="G315" s="87"/>
      <c r="H315" s="87"/>
    </row>
    <row r="316" spans="1:8" s="5" customFormat="1" x14ac:dyDescent="0.25">
      <c r="A316" s="4"/>
      <c r="B316" s="85"/>
      <c r="C316" s="14"/>
      <c r="D316" s="14"/>
      <c r="E316" s="14"/>
      <c r="F316" s="14"/>
      <c r="G316" s="87"/>
      <c r="H316" s="87"/>
    </row>
    <row r="317" spans="1:8" s="5" customFormat="1" x14ac:dyDescent="0.25">
      <c r="A317" s="4"/>
      <c r="B317" s="85"/>
      <c r="C317" s="14"/>
      <c r="D317" s="14"/>
      <c r="E317" s="14"/>
      <c r="F317" s="14"/>
      <c r="G317" s="87"/>
      <c r="H317" s="87"/>
    </row>
    <row r="318" spans="1:8" s="5" customFormat="1" x14ac:dyDescent="0.25">
      <c r="A318" s="4"/>
      <c r="B318" s="85"/>
      <c r="C318" s="14"/>
      <c r="D318" s="14"/>
      <c r="E318" s="14"/>
      <c r="F318" s="14"/>
      <c r="G318" s="87"/>
      <c r="H318" s="87"/>
    </row>
    <row r="319" spans="1:8" s="5" customFormat="1" x14ac:dyDescent="0.25">
      <c r="A319" s="4"/>
      <c r="B319" s="85"/>
      <c r="C319" s="14"/>
      <c r="D319" s="14"/>
      <c r="E319" s="14"/>
      <c r="F319" s="14"/>
      <c r="G319" s="87"/>
      <c r="H319" s="87"/>
    </row>
    <row r="320" spans="1:8" s="5" customFormat="1" x14ac:dyDescent="0.25">
      <c r="A320" s="4"/>
      <c r="B320" s="85"/>
      <c r="C320" s="14"/>
      <c r="D320" s="14"/>
      <c r="E320" s="14"/>
      <c r="F320" s="14"/>
      <c r="G320" s="87"/>
      <c r="H320" s="87"/>
    </row>
    <row r="321" spans="1:8" s="5" customFormat="1" x14ac:dyDescent="0.25">
      <c r="A321" s="4"/>
      <c r="B321" s="85"/>
      <c r="C321" s="14"/>
      <c r="D321" s="14"/>
      <c r="E321" s="14"/>
      <c r="F321" s="14"/>
      <c r="G321" s="87"/>
      <c r="H321" s="87"/>
    </row>
    <row r="322" spans="1:8" s="5" customFormat="1" x14ac:dyDescent="0.25">
      <c r="A322" s="4"/>
      <c r="B322" s="85"/>
      <c r="C322" s="14"/>
      <c r="D322" s="14"/>
      <c r="E322" s="14"/>
      <c r="F322" s="14"/>
      <c r="G322" s="87"/>
      <c r="H322" s="87"/>
    </row>
    <row r="323" spans="1:8" s="5" customFormat="1" x14ac:dyDescent="0.25">
      <c r="A323" s="4"/>
      <c r="B323" s="85"/>
      <c r="C323" s="14"/>
      <c r="D323" s="14"/>
      <c r="E323" s="14"/>
      <c r="F323" s="14"/>
      <c r="G323" s="87"/>
      <c r="H323" s="87"/>
    </row>
    <row r="324" spans="1:8" s="5" customFormat="1" x14ac:dyDescent="0.25">
      <c r="A324" s="4"/>
      <c r="B324" s="85"/>
      <c r="C324" s="14"/>
      <c r="D324" s="14"/>
      <c r="E324" s="14"/>
      <c r="F324" s="14"/>
      <c r="G324" s="87"/>
      <c r="H324" s="87"/>
    </row>
    <row r="325" spans="1:8" s="5" customFormat="1" x14ac:dyDescent="0.25">
      <c r="A325" s="4"/>
      <c r="B325" s="85"/>
      <c r="C325" s="14"/>
      <c r="D325" s="14"/>
      <c r="E325" s="14"/>
      <c r="F325" s="14"/>
      <c r="G325" s="87"/>
      <c r="H325" s="87"/>
    </row>
    <row r="326" spans="1:8" s="5" customFormat="1" x14ac:dyDescent="0.25">
      <c r="A326" s="4"/>
      <c r="B326" s="85"/>
      <c r="C326" s="14"/>
      <c r="D326" s="14"/>
      <c r="E326" s="14"/>
      <c r="F326" s="14"/>
      <c r="G326" s="87"/>
      <c r="H326" s="87"/>
    </row>
    <row r="327" spans="1:8" s="5" customFormat="1" x14ac:dyDescent="0.25">
      <c r="A327" s="4"/>
      <c r="B327" s="85"/>
      <c r="C327" s="14"/>
      <c r="D327" s="14"/>
      <c r="E327" s="14"/>
      <c r="F327" s="14"/>
      <c r="G327" s="87"/>
      <c r="H327" s="87"/>
    </row>
    <row r="328" spans="1:8" s="5" customFormat="1" x14ac:dyDescent="0.25">
      <c r="A328" s="4"/>
      <c r="B328" s="85"/>
      <c r="C328" s="14"/>
      <c r="D328" s="14"/>
      <c r="E328" s="14"/>
      <c r="F328" s="14"/>
      <c r="G328" s="87"/>
      <c r="H328" s="87"/>
    </row>
    <row r="329" spans="1:8" s="5" customFormat="1" x14ac:dyDescent="0.25">
      <c r="A329" s="4"/>
      <c r="B329" s="85"/>
      <c r="C329" s="14"/>
      <c r="D329" s="14"/>
      <c r="E329" s="14"/>
      <c r="F329" s="14"/>
      <c r="G329" s="87"/>
      <c r="H329" s="87"/>
    </row>
    <row r="330" spans="1:8" s="5" customFormat="1" x14ac:dyDescent="0.25">
      <c r="A330" s="4"/>
      <c r="B330" s="85"/>
      <c r="C330" s="14"/>
      <c r="D330" s="14"/>
      <c r="E330" s="14"/>
      <c r="F330" s="14"/>
      <c r="G330" s="87"/>
      <c r="H330" s="87"/>
    </row>
    <row r="331" spans="1:8" s="5" customFormat="1" x14ac:dyDescent="0.25">
      <c r="A331" s="4"/>
      <c r="B331" s="85"/>
      <c r="C331" s="14"/>
      <c r="D331" s="14"/>
      <c r="E331" s="14"/>
      <c r="F331" s="14"/>
      <c r="G331" s="87"/>
      <c r="H331" s="87"/>
    </row>
    <row r="332" spans="1:8" s="5" customFormat="1" x14ac:dyDescent="0.25">
      <c r="A332" s="4"/>
      <c r="B332" s="85"/>
      <c r="C332" s="14"/>
      <c r="D332" s="14"/>
      <c r="E332" s="14"/>
      <c r="F332" s="14"/>
      <c r="G332" s="87"/>
      <c r="H332" s="87"/>
    </row>
    <row r="333" spans="1:8" s="5" customFormat="1" x14ac:dyDescent="0.25">
      <c r="A333" s="4"/>
      <c r="B333" s="85"/>
      <c r="C333" s="14"/>
      <c r="D333" s="14"/>
      <c r="E333" s="14"/>
      <c r="F333" s="14"/>
      <c r="G333" s="87"/>
      <c r="H333" s="87"/>
    </row>
    <row r="334" spans="1:8" s="5" customFormat="1" x14ac:dyDescent="0.25">
      <c r="A334" s="4"/>
      <c r="B334" s="85"/>
      <c r="C334" s="14"/>
      <c r="D334" s="14"/>
      <c r="E334" s="14"/>
      <c r="F334" s="14"/>
      <c r="G334" s="87"/>
      <c r="H334" s="87"/>
    </row>
    <row r="335" spans="1:8" s="5" customFormat="1" x14ac:dyDescent="0.25">
      <c r="A335" s="4"/>
      <c r="B335" s="85"/>
      <c r="C335" s="14"/>
      <c r="D335" s="14"/>
      <c r="E335" s="14"/>
      <c r="F335" s="14"/>
      <c r="G335" s="87"/>
      <c r="H335" s="87"/>
    </row>
    <row r="336" spans="1:8" s="5" customFormat="1" x14ac:dyDescent="0.25">
      <c r="A336" s="4"/>
      <c r="B336" s="85"/>
      <c r="C336" s="14"/>
      <c r="D336" s="14"/>
      <c r="E336" s="14"/>
      <c r="F336" s="14"/>
      <c r="G336" s="87"/>
      <c r="H336" s="87"/>
    </row>
    <row r="337" spans="1:8" s="5" customFormat="1" x14ac:dyDescent="0.25">
      <c r="A337" s="4"/>
      <c r="B337" s="85"/>
      <c r="C337" s="14"/>
      <c r="D337" s="14"/>
      <c r="E337" s="14"/>
      <c r="F337" s="14"/>
      <c r="G337" s="87"/>
      <c r="H337" s="87"/>
    </row>
    <row r="338" spans="1:8" s="5" customFormat="1" x14ac:dyDescent="0.25">
      <c r="A338" s="4"/>
      <c r="B338" s="85"/>
      <c r="C338" s="14"/>
      <c r="D338" s="14"/>
      <c r="E338" s="14"/>
      <c r="F338" s="14"/>
      <c r="G338" s="87"/>
      <c r="H338" s="87"/>
    </row>
    <row r="339" spans="1:8" s="5" customFormat="1" x14ac:dyDescent="0.25">
      <c r="A339" s="4"/>
      <c r="B339" s="85"/>
      <c r="C339" s="14"/>
      <c r="D339" s="14"/>
      <c r="E339" s="14"/>
      <c r="F339" s="14"/>
      <c r="G339" s="87"/>
      <c r="H339" s="87"/>
    </row>
    <row r="340" spans="1:8" s="5" customFormat="1" x14ac:dyDescent="0.25">
      <c r="A340" s="4"/>
      <c r="B340" s="85"/>
      <c r="C340" s="14"/>
      <c r="D340" s="14"/>
      <c r="E340" s="14"/>
      <c r="F340" s="14"/>
      <c r="G340" s="87"/>
      <c r="H340" s="87"/>
    </row>
    <row r="341" spans="1:8" s="5" customFormat="1" x14ac:dyDescent="0.25">
      <c r="A341" s="4"/>
      <c r="B341" s="85"/>
      <c r="C341" s="14"/>
      <c r="D341" s="14"/>
      <c r="E341" s="14"/>
      <c r="F341" s="14"/>
      <c r="G341" s="87"/>
      <c r="H341" s="87"/>
    </row>
    <row r="342" spans="1:8" s="5" customFormat="1" x14ac:dyDescent="0.25">
      <c r="A342" s="4"/>
      <c r="B342" s="85"/>
      <c r="C342" s="14"/>
      <c r="D342" s="14"/>
      <c r="E342" s="14"/>
      <c r="F342" s="14"/>
      <c r="G342" s="87"/>
      <c r="H342" s="87"/>
    </row>
    <row r="343" spans="1:8" s="5" customFormat="1" x14ac:dyDescent="0.25">
      <c r="A343" s="4"/>
      <c r="B343" s="85"/>
      <c r="C343" s="14"/>
      <c r="D343" s="14"/>
      <c r="E343" s="14"/>
      <c r="F343" s="14"/>
      <c r="G343" s="87"/>
      <c r="H343" s="87"/>
    </row>
    <row r="344" spans="1:8" s="5" customFormat="1" x14ac:dyDescent="0.25">
      <c r="A344" s="4"/>
      <c r="B344" s="85"/>
      <c r="C344" s="14"/>
      <c r="D344" s="14"/>
      <c r="E344" s="14"/>
      <c r="F344" s="14"/>
      <c r="G344" s="87"/>
      <c r="H344" s="87"/>
    </row>
    <row r="345" spans="1:8" s="5" customFormat="1" x14ac:dyDescent="0.25">
      <c r="A345" s="4"/>
      <c r="B345" s="85"/>
      <c r="C345" s="14"/>
      <c r="D345" s="14"/>
      <c r="E345" s="14"/>
      <c r="F345" s="14"/>
      <c r="G345" s="87"/>
      <c r="H345" s="87"/>
    </row>
    <row r="346" spans="1:8" s="5" customFormat="1" x14ac:dyDescent="0.25">
      <c r="A346" s="4"/>
      <c r="B346" s="85"/>
      <c r="C346" s="14"/>
      <c r="D346" s="14"/>
      <c r="E346" s="14"/>
      <c r="F346" s="14"/>
      <c r="G346" s="87"/>
      <c r="H346" s="87"/>
    </row>
    <row r="347" spans="1:8" s="5" customFormat="1" x14ac:dyDescent="0.25">
      <c r="A347" s="4"/>
      <c r="B347" s="85"/>
      <c r="C347" s="14"/>
      <c r="D347" s="14"/>
      <c r="E347" s="14"/>
      <c r="F347" s="14"/>
      <c r="G347" s="87"/>
      <c r="H347" s="87"/>
    </row>
    <row r="348" spans="1:8" s="5" customFormat="1" x14ac:dyDescent="0.25">
      <c r="A348" s="4"/>
      <c r="B348" s="85"/>
      <c r="C348" s="14"/>
      <c r="D348" s="14"/>
      <c r="E348" s="14"/>
      <c r="F348" s="14"/>
      <c r="G348" s="87"/>
      <c r="H348" s="87"/>
    </row>
    <row r="349" spans="1:8" s="5" customFormat="1" x14ac:dyDescent="0.25">
      <c r="A349" s="4"/>
      <c r="B349" s="85"/>
      <c r="C349" s="14"/>
      <c r="D349" s="14"/>
      <c r="E349" s="14"/>
      <c r="F349" s="14"/>
      <c r="G349" s="87"/>
      <c r="H349" s="87"/>
    </row>
    <row r="350" spans="1:8" s="5" customFormat="1" x14ac:dyDescent="0.25">
      <c r="A350" s="4"/>
      <c r="B350" s="85"/>
      <c r="C350" s="14"/>
      <c r="D350" s="14"/>
      <c r="E350" s="14"/>
      <c r="F350" s="14"/>
      <c r="G350" s="87"/>
      <c r="H350" s="87"/>
    </row>
    <row r="351" spans="1:8" s="5" customFormat="1" x14ac:dyDescent="0.25">
      <c r="A351" s="4"/>
      <c r="B351" s="85"/>
      <c r="C351" s="14"/>
      <c r="D351" s="14"/>
      <c r="E351" s="14"/>
      <c r="F351" s="14"/>
      <c r="G351" s="87"/>
      <c r="H351" s="87"/>
    </row>
    <row r="352" spans="1:8" s="5" customFormat="1" x14ac:dyDescent="0.25">
      <c r="A352" s="4"/>
      <c r="B352" s="85"/>
      <c r="C352" s="14"/>
      <c r="D352" s="14"/>
      <c r="E352" s="14"/>
      <c r="F352" s="14"/>
      <c r="G352" s="87"/>
      <c r="H352" s="87"/>
    </row>
    <row r="353" spans="1:8" s="5" customFormat="1" x14ac:dyDescent="0.25">
      <c r="A353" s="4"/>
      <c r="B353" s="85"/>
      <c r="C353" s="14"/>
      <c r="D353" s="14"/>
      <c r="E353" s="14"/>
      <c r="F353" s="14"/>
      <c r="G353" s="87"/>
      <c r="H353" s="87"/>
    </row>
    <row r="354" spans="1:8" s="5" customFormat="1" x14ac:dyDescent="0.25">
      <c r="A354" s="4"/>
      <c r="B354" s="85"/>
      <c r="C354" s="14"/>
      <c r="D354" s="14"/>
      <c r="E354" s="14"/>
      <c r="F354" s="14"/>
      <c r="G354" s="87"/>
      <c r="H354" s="87"/>
    </row>
    <row r="355" spans="1:8" s="5" customFormat="1" x14ac:dyDescent="0.25">
      <c r="A355" s="4"/>
      <c r="B355" s="85"/>
      <c r="C355" s="14"/>
      <c r="D355" s="14"/>
      <c r="E355" s="14"/>
      <c r="F355" s="14"/>
      <c r="G355" s="87"/>
      <c r="H355" s="87"/>
    </row>
    <row r="356" spans="1:8" s="5" customFormat="1" x14ac:dyDescent="0.25">
      <c r="A356" s="4"/>
      <c r="B356" s="85"/>
      <c r="C356" s="14"/>
      <c r="D356" s="14"/>
      <c r="E356" s="14"/>
      <c r="F356" s="14"/>
      <c r="G356" s="87"/>
      <c r="H356" s="87"/>
    </row>
    <row r="357" spans="1:8" s="5" customFormat="1" x14ac:dyDescent="0.25">
      <c r="A357" s="4"/>
      <c r="B357" s="85"/>
      <c r="C357" s="14"/>
      <c r="D357" s="14"/>
      <c r="E357" s="14"/>
      <c r="F357" s="14"/>
      <c r="G357" s="87"/>
      <c r="H357" s="87"/>
    </row>
    <row r="358" spans="1:8" s="5" customFormat="1" x14ac:dyDescent="0.25">
      <c r="A358" s="4"/>
      <c r="B358" s="85"/>
      <c r="C358" s="14"/>
      <c r="D358" s="14"/>
      <c r="E358" s="14"/>
      <c r="F358" s="14"/>
      <c r="G358" s="87"/>
      <c r="H358" s="87"/>
    </row>
    <row r="359" spans="1:8" s="5" customFormat="1" x14ac:dyDescent="0.25">
      <c r="A359" s="4"/>
      <c r="B359" s="85"/>
      <c r="C359" s="14"/>
      <c r="D359" s="14"/>
      <c r="E359" s="14"/>
      <c r="F359" s="14"/>
      <c r="G359" s="87"/>
      <c r="H359" s="87"/>
    </row>
    <row r="360" spans="1:8" s="5" customFormat="1" x14ac:dyDescent="0.25">
      <c r="A360" s="4"/>
      <c r="B360" s="85"/>
      <c r="C360" s="14"/>
      <c r="D360" s="14"/>
      <c r="E360" s="14"/>
      <c r="F360" s="14"/>
      <c r="G360" s="87"/>
      <c r="H360" s="87"/>
    </row>
    <row r="361" spans="1:8" s="5" customFormat="1" x14ac:dyDescent="0.25">
      <c r="A361" s="4"/>
      <c r="B361" s="85"/>
      <c r="C361" s="14"/>
      <c r="D361" s="14"/>
      <c r="E361" s="14"/>
      <c r="F361" s="14"/>
      <c r="G361" s="87"/>
      <c r="H361" s="87"/>
    </row>
    <row r="362" spans="1:8" s="5" customFormat="1" x14ac:dyDescent="0.25">
      <c r="A362" s="4"/>
      <c r="B362" s="85"/>
      <c r="C362" s="14"/>
      <c r="D362" s="14"/>
      <c r="E362" s="14"/>
      <c r="F362" s="14"/>
      <c r="G362" s="87"/>
      <c r="H362" s="87"/>
    </row>
    <row r="363" spans="1:8" s="5" customFormat="1" x14ac:dyDescent="0.25">
      <c r="A363" s="4"/>
      <c r="B363" s="85"/>
      <c r="C363" s="14"/>
      <c r="D363" s="14"/>
      <c r="E363" s="14"/>
      <c r="F363" s="14"/>
      <c r="G363" s="87"/>
      <c r="H363" s="87"/>
    </row>
    <row r="364" spans="1:8" s="5" customFormat="1" x14ac:dyDescent="0.25">
      <c r="A364" s="4"/>
      <c r="B364" s="85"/>
      <c r="C364" s="14"/>
      <c r="D364" s="14"/>
      <c r="E364" s="14"/>
      <c r="F364" s="14"/>
      <c r="G364" s="87"/>
      <c r="H364" s="87"/>
    </row>
    <row r="365" spans="1:8" s="5" customFormat="1" x14ac:dyDescent="0.25">
      <c r="A365" s="4"/>
      <c r="B365" s="85"/>
      <c r="C365" s="14"/>
      <c r="D365" s="14"/>
      <c r="E365" s="14"/>
      <c r="F365" s="14"/>
      <c r="G365" s="87"/>
      <c r="H365" s="87"/>
    </row>
    <row r="366" spans="1:8" s="5" customFormat="1" x14ac:dyDescent="0.25">
      <c r="A366" s="4"/>
      <c r="B366" s="85"/>
      <c r="C366" s="14"/>
      <c r="D366" s="14"/>
      <c r="E366" s="14"/>
      <c r="F366" s="14"/>
      <c r="G366" s="87"/>
      <c r="H366" s="87"/>
    </row>
    <row r="367" spans="1:8" s="5" customFormat="1" x14ac:dyDescent="0.25">
      <c r="A367" s="4"/>
      <c r="B367" s="85"/>
      <c r="C367" s="14"/>
      <c r="D367" s="14"/>
      <c r="E367" s="14"/>
      <c r="F367" s="14"/>
      <c r="G367" s="87"/>
      <c r="H367" s="87"/>
    </row>
    <row r="368" spans="1:8" s="5" customFormat="1" x14ac:dyDescent="0.25">
      <c r="A368" s="4"/>
      <c r="B368" s="85"/>
      <c r="C368" s="14"/>
      <c r="D368" s="14"/>
      <c r="E368" s="14"/>
      <c r="F368" s="14"/>
      <c r="G368" s="87"/>
      <c r="H368" s="87"/>
    </row>
    <row r="369" spans="1:8" s="5" customFormat="1" x14ac:dyDescent="0.25">
      <c r="A369" s="4"/>
      <c r="B369" s="85"/>
      <c r="C369" s="14"/>
      <c r="D369" s="14"/>
      <c r="E369" s="14"/>
      <c r="F369" s="14"/>
      <c r="G369" s="87"/>
      <c r="H369" s="87"/>
    </row>
    <row r="370" spans="1:8" s="5" customFormat="1" x14ac:dyDescent="0.25">
      <c r="A370" s="4"/>
      <c r="B370" s="85"/>
      <c r="C370" s="14"/>
      <c r="D370" s="14"/>
      <c r="E370" s="14"/>
      <c r="F370" s="14"/>
      <c r="G370" s="87"/>
      <c r="H370" s="87"/>
    </row>
    <row r="371" spans="1:8" s="5" customFormat="1" x14ac:dyDescent="0.25">
      <c r="A371" s="4"/>
      <c r="B371" s="85"/>
      <c r="C371" s="14"/>
      <c r="D371" s="14"/>
      <c r="E371" s="14"/>
      <c r="F371" s="14"/>
      <c r="G371" s="87"/>
      <c r="H371" s="87"/>
    </row>
    <row r="372" spans="1:8" s="5" customFormat="1" x14ac:dyDescent="0.25">
      <c r="A372" s="4"/>
      <c r="B372" s="85"/>
      <c r="C372" s="14"/>
      <c r="D372" s="14"/>
      <c r="E372" s="14"/>
      <c r="F372" s="14"/>
      <c r="G372" s="87"/>
      <c r="H372" s="87"/>
    </row>
    <row r="373" spans="1:8" s="5" customFormat="1" x14ac:dyDescent="0.25">
      <c r="A373" s="4"/>
      <c r="B373" s="85"/>
      <c r="C373" s="14"/>
      <c r="D373" s="14"/>
      <c r="E373" s="14"/>
      <c r="F373" s="14"/>
      <c r="G373" s="87"/>
      <c r="H373" s="87"/>
    </row>
    <row r="374" spans="1:8" s="5" customFormat="1" x14ac:dyDescent="0.25">
      <c r="A374" s="4"/>
      <c r="B374" s="85"/>
      <c r="C374" s="14"/>
      <c r="D374" s="14"/>
      <c r="E374" s="14"/>
      <c r="F374" s="14"/>
      <c r="G374" s="87"/>
      <c r="H374" s="87"/>
    </row>
    <row r="375" spans="1:8" s="5" customFormat="1" x14ac:dyDescent="0.25">
      <c r="A375" s="4"/>
      <c r="B375" s="85"/>
      <c r="C375" s="14"/>
      <c r="D375" s="14"/>
      <c r="E375" s="14"/>
      <c r="F375" s="14"/>
      <c r="G375" s="87"/>
      <c r="H375" s="87"/>
    </row>
    <row r="376" spans="1:8" s="5" customFormat="1" x14ac:dyDescent="0.25">
      <c r="A376" s="4"/>
      <c r="B376" s="85"/>
      <c r="C376" s="14"/>
      <c r="D376" s="14"/>
      <c r="E376" s="14"/>
      <c r="F376" s="14"/>
      <c r="G376" s="87"/>
      <c r="H376" s="87"/>
    </row>
    <row r="377" spans="1:8" s="5" customFormat="1" x14ac:dyDescent="0.25">
      <c r="A377" s="4"/>
      <c r="B377" s="85"/>
      <c r="C377" s="14"/>
      <c r="D377" s="14"/>
      <c r="E377" s="14"/>
      <c r="F377" s="14"/>
      <c r="G377" s="87"/>
      <c r="H377" s="87"/>
    </row>
    <row r="378" spans="1:8" s="5" customFormat="1" x14ac:dyDescent="0.25">
      <c r="A378" s="4"/>
      <c r="B378" s="85"/>
      <c r="C378" s="14"/>
      <c r="D378" s="14"/>
      <c r="E378" s="14"/>
      <c r="F378" s="14"/>
      <c r="G378" s="87"/>
      <c r="H378" s="87"/>
    </row>
    <row r="379" spans="1:8" s="5" customFormat="1" x14ac:dyDescent="0.25">
      <c r="A379" s="4"/>
      <c r="B379" s="85"/>
      <c r="C379" s="14"/>
      <c r="D379" s="14"/>
      <c r="E379" s="14"/>
      <c r="F379" s="14"/>
      <c r="G379" s="87"/>
      <c r="H379" s="87"/>
    </row>
    <row r="380" spans="1:8" s="5" customFormat="1" x14ac:dyDescent="0.25">
      <c r="A380" s="4"/>
      <c r="B380" s="85"/>
      <c r="C380" s="14"/>
      <c r="D380" s="14"/>
      <c r="E380" s="14"/>
      <c r="F380" s="14"/>
      <c r="G380" s="87"/>
      <c r="H380" s="87"/>
    </row>
    <row r="381" spans="1:8" s="5" customFormat="1" x14ac:dyDescent="0.25">
      <c r="A381" s="4"/>
      <c r="B381" s="85"/>
      <c r="C381" s="14"/>
      <c r="D381" s="14"/>
      <c r="E381" s="14"/>
      <c r="F381" s="14"/>
      <c r="G381" s="87"/>
      <c r="H381" s="87"/>
    </row>
    <row r="382" spans="1:8" s="5" customFormat="1" x14ac:dyDescent="0.25">
      <c r="A382" s="4"/>
      <c r="B382" s="85"/>
      <c r="C382" s="14"/>
      <c r="D382" s="14"/>
      <c r="E382" s="14"/>
      <c r="F382" s="14"/>
      <c r="G382" s="87"/>
      <c r="H382" s="87"/>
    </row>
    <row r="383" spans="1:8" s="5" customFormat="1" x14ac:dyDescent="0.25">
      <c r="A383" s="4"/>
      <c r="B383" s="85"/>
      <c r="C383" s="14"/>
      <c r="D383" s="14"/>
      <c r="E383" s="14"/>
      <c r="F383" s="14"/>
      <c r="G383" s="87"/>
      <c r="H383" s="87"/>
    </row>
    <row r="384" spans="1:8" s="5" customFormat="1" x14ac:dyDescent="0.25">
      <c r="A384" s="4"/>
      <c r="B384" s="85"/>
      <c r="C384" s="14"/>
      <c r="D384" s="14"/>
      <c r="E384" s="14"/>
      <c r="F384" s="14"/>
      <c r="G384" s="87"/>
      <c r="H384" s="87"/>
    </row>
    <row r="385" spans="1:8" s="5" customFormat="1" x14ac:dyDescent="0.25">
      <c r="A385" s="4"/>
      <c r="B385" s="85"/>
      <c r="C385" s="14"/>
      <c r="D385" s="14"/>
      <c r="E385" s="14"/>
      <c r="F385" s="14"/>
      <c r="G385" s="87"/>
      <c r="H385" s="87"/>
    </row>
    <row r="386" spans="1:8" s="5" customFormat="1" x14ac:dyDescent="0.25">
      <c r="A386" s="4"/>
      <c r="B386" s="85"/>
      <c r="C386" s="14"/>
      <c r="D386" s="14"/>
      <c r="E386" s="14"/>
      <c r="F386" s="14"/>
      <c r="G386" s="87"/>
      <c r="H386" s="87"/>
    </row>
    <row r="387" spans="1:8" s="5" customFormat="1" x14ac:dyDescent="0.25">
      <c r="A387" s="4"/>
      <c r="B387" s="85"/>
      <c r="C387" s="14"/>
      <c r="D387" s="14"/>
      <c r="E387" s="14"/>
      <c r="F387" s="14"/>
      <c r="G387" s="87"/>
      <c r="H387" s="87"/>
    </row>
    <row r="388" spans="1:8" s="5" customFormat="1" x14ac:dyDescent="0.25">
      <c r="A388" s="4"/>
      <c r="B388" s="85"/>
      <c r="C388" s="14"/>
      <c r="D388" s="14"/>
      <c r="E388" s="14"/>
      <c r="F388" s="14"/>
      <c r="G388" s="87"/>
      <c r="H388" s="87"/>
    </row>
    <row r="389" spans="1:8" s="5" customFormat="1" x14ac:dyDescent="0.25">
      <c r="A389" s="4"/>
      <c r="B389" s="85"/>
      <c r="C389" s="14"/>
      <c r="D389" s="14"/>
      <c r="E389" s="14"/>
      <c r="F389" s="14"/>
      <c r="G389" s="87"/>
      <c r="H389" s="87"/>
    </row>
    <row r="390" spans="1:8" s="5" customFormat="1" x14ac:dyDescent="0.25">
      <c r="A390" s="4"/>
      <c r="B390" s="85"/>
      <c r="C390" s="14"/>
      <c r="D390" s="14"/>
      <c r="E390" s="14"/>
      <c r="F390" s="14"/>
      <c r="G390" s="87"/>
      <c r="H390" s="87"/>
    </row>
    <row r="391" spans="1:8" s="5" customFormat="1" x14ac:dyDescent="0.25">
      <c r="A391" s="4"/>
      <c r="B391" s="85"/>
      <c r="C391" s="14"/>
      <c r="D391" s="14"/>
      <c r="E391" s="14"/>
      <c r="F391" s="14"/>
      <c r="G391" s="87"/>
      <c r="H391" s="87"/>
    </row>
    <row r="392" spans="1:8" s="5" customFormat="1" x14ac:dyDescent="0.25">
      <c r="A392" s="4"/>
      <c r="B392" s="85"/>
      <c r="C392" s="14"/>
      <c r="D392" s="14"/>
      <c r="E392" s="14"/>
      <c r="F392" s="14"/>
      <c r="G392" s="87"/>
      <c r="H392" s="87"/>
    </row>
    <row r="393" spans="1:8" s="5" customFormat="1" x14ac:dyDescent="0.25">
      <c r="A393" s="4"/>
      <c r="B393" s="85"/>
      <c r="C393" s="14"/>
      <c r="D393" s="14"/>
      <c r="E393" s="14"/>
      <c r="F393" s="14"/>
      <c r="G393" s="87"/>
      <c r="H393" s="87"/>
    </row>
    <row r="394" spans="1:8" s="5" customFormat="1" x14ac:dyDescent="0.25">
      <c r="A394" s="4"/>
      <c r="B394" s="85"/>
      <c r="C394" s="14"/>
      <c r="D394" s="14"/>
      <c r="E394" s="14"/>
      <c r="F394" s="14"/>
      <c r="G394" s="87"/>
      <c r="H394" s="87"/>
    </row>
    <row r="395" spans="1:8" s="5" customFormat="1" x14ac:dyDescent="0.25">
      <c r="A395" s="4"/>
      <c r="B395" s="85"/>
      <c r="C395" s="14"/>
      <c r="D395" s="14"/>
      <c r="E395" s="14"/>
      <c r="F395" s="14"/>
      <c r="G395" s="87"/>
      <c r="H395" s="87"/>
    </row>
    <row r="396" spans="1:8" s="5" customFormat="1" x14ac:dyDescent="0.25">
      <c r="A396" s="4"/>
      <c r="B396" s="85"/>
      <c r="C396" s="14"/>
      <c r="D396" s="14"/>
      <c r="E396" s="14"/>
      <c r="F396" s="14"/>
      <c r="G396" s="87"/>
      <c r="H396" s="87"/>
    </row>
    <row r="397" spans="1:8" s="5" customFormat="1" x14ac:dyDescent="0.25">
      <c r="A397" s="4"/>
      <c r="B397" s="85"/>
      <c r="C397" s="14"/>
      <c r="D397" s="14"/>
      <c r="E397" s="14"/>
      <c r="F397" s="14"/>
      <c r="G397" s="87"/>
      <c r="H397" s="87"/>
    </row>
    <row r="398" spans="1:8" s="5" customFormat="1" x14ac:dyDescent="0.25">
      <c r="A398" s="4"/>
      <c r="B398" s="85"/>
      <c r="C398" s="14"/>
      <c r="D398" s="14"/>
      <c r="E398" s="14"/>
      <c r="F398" s="14"/>
      <c r="G398" s="87"/>
      <c r="H398" s="87"/>
    </row>
    <row r="399" spans="1:8" s="5" customFormat="1" x14ac:dyDescent="0.25">
      <c r="A399" s="4"/>
      <c r="B399" s="85"/>
      <c r="C399" s="14"/>
      <c r="D399" s="14"/>
      <c r="E399" s="14"/>
      <c r="F399" s="14"/>
      <c r="G399" s="87"/>
      <c r="H399" s="87"/>
    </row>
    <row r="400" spans="1:8" s="5" customFormat="1" x14ac:dyDescent="0.25">
      <c r="A400" s="4"/>
      <c r="B400" s="85"/>
      <c r="C400" s="14"/>
      <c r="D400" s="14"/>
      <c r="E400" s="14"/>
      <c r="F400" s="14"/>
      <c r="G400" s="87"/>
      <c r="H400" s="87"/>
    </row>
    <row r="401" spans="1:8" s="5" customFormat="1" x14ac:dyDescent="0.25">
      <c r="A401" s="4"/>
      <c r="B401" s="85"/>
      <c r="C401" s="14"/>
      <c r="D401" s="14"/>
      <c r="E401" s="14"/>
      <c r="F401" s="14"/>
      <c r="G401" s="87"/>
      <c r="H401" s="87"/>
    </row>
    <row r="402" spans="1:8" s="5" customFormat="1" x14ac:dyDescent="0.25">
      <c r="A402" s="4"/>
      <c r="B402" s="85"/>
      <c r="C402" s="14"/>
      <c r="D402" s="14"/>
      <c r="E402" s="14"/>
      <c r="F402" s="14"/>
      <c r="G402" s="87"/>
      <c r="H402" s="87"/>
    </row>
    <row r="403" spans="1:8" s="5" customFormat="1" x14ac:dyDescent="0.25">
      <c r="A403" s="4"/>
      <c r="B403" s="85"/>
      <c r="C403" s="14"/>
      <c r="D403" s="14"/>
      <c r="E403" s="14"/>
      <c r="F403" s="14"/>
      <c r="G403" s="87"/>
      <c r="H403" s="87"/>
    </row>
    <row r="404" spans="1:8" s="5" customFormat="1" x14ac:dyDescent="0.25">
      <c r="A404" s="4"/>
      <c r="B404" s="85"/>
      <c r="C404" s="14"/>
      <c r="D404" s="14"/>
      <c r="E404" s="14"/>
      <c r="F404" s="14"/>
      <c r="G404" s="87"/>
      <c r="H404" s="87"/>
    </row>
    <row r="405" spans="1:8" s="5" customFormat="1" x14ac:dyDescent="0.25">
      <c r="A405" s="4"/>
      <c r="B405" s="85"/>
      <c r="C405" s="14"/>
      <c r="D405" s="14"/>
      <c r="E405" s="14"/>
      <c r="F405" s="14"/>
      <c r="G405" s="87"/>
      <c r="H405" s="87"/>
    </row>
    <row r="406" spans="1:8" s="5" customFormat="1" x14ac:dyDescent="0.25">
      <c r="A406" s="4"/>
      <c r="B406" s="85"/>
      <c r="C406" s="14"/>
      <c r="D406" s="14"/>
      <c r="E406" s="14"/>
      <c r="F406" s="14"/>
      <c r="G406" s="87"/>
      <c r="H406" s="87"/>
    </row>
    <row r="407" spans="1:8" s="5" customFormat="1" x14ac:dyDescent="0.25">
      <c r="A407" s="4"/>
      <c r="B407" s="85"/>
      <c r="C407" s="14"/>
      <c r="D407" s="14"/>
      <c r="E407" s="14"/>
      <c r="F407" s="14"/>
      <c r="G407" s="87"/>
      <c r="H407" s="87"/>
    </row>
    <row r="408" spans="1:8" s="5" customFormat="1" x14ac:dyDescent="0.25">
      <c r="A408" s="4"/>
      <c r="B408" s="85"/>
      <c r="C408" s="14"/>
      <c r="D408" s="14"/>
      <c r="E408" s="14"/>
      <c r="F408" s="14"/>
      <c r="G408" s="87"/>
      <c r="H408" s="87"/>
    </row>
    <row r="409" spans="1:8" s="5" customFormat="1" x14ac:dyDescent="0.25">
      <c r="A409" s="4"/>
      <c r="B409" s="85"/>
      <c r="C409" s="14"/>
      <c r="D409" s="14"/>
      <c r="E409" s="14"/>
      <c r="F409" s="14"/>
      <c r="G409" s="87"/>
      <c r="H409" s="87"/>
    </row>
    <row r="410" spans="1:8" s="5" customFormat="1" x14ac:dyDescent="0.25">
      <c r="A410" s="4"/>
      <c r="B410" s="85"/>
      <c r="C410" s="14"/>
      <c r="D410" s="14"/>
      <c r="E410" s="14"/>
      <c r="F410" s="14"/>
      <c r="G410" s="87"/>
      <c r="H410" s="87"/>
    </row>
    <row r="411" spans="1:8" s="5" customFormat="1" x14ac:dyDescent="0.25">
      <c r="A411" s="4"/>
      <c r="B411" s="85"/>
      <c r="C411" s="14"/>
      <c r="D411" s="14"/>
      <c r="E411" s="14"/>
      <c r="F411" s="14"/>
      <c r="G411" s="87"/>
      <c r="H411" s="87"/>
    </row>
    <row r="412" spans="1:8" s="5" customFormat="1" x14ac:dyDescent="0.25">
      <c r="A412" s="4"/>
      <c r="B412" s="85"/>
      <c r="C412" s="14"/>
      <c r="D412" s="14"/>
      <c r="E412" s="14"/>
      <c r="F412" s="14"/>
      <c r="G412" s="87"/>
      <c r="H412" s="87"/>
    </row>
    <row r="413" spans="1:8" s="5" customFormat="1" x14ac:dyDescent="0.25">
      <c r="A413" s="4"/>
      <c r="B413" s="85"/>
      <c r="C413" s="14"/>
      <c r="D413" s="14"/>
      <c r="E413" s="14"/>
      <c r="F413" s="14"/>
      <c r="G413" s="87"/>
      <c r="H413" s="87"/>
    </row>
    <row r="414" spans="1:8" s="5" customFormat="1" x14ac:dyDescent="0.25">
      <c r="A414" s="4"/>
      <c r="B414" s="85"/>
      <c r="C414" s="14"/>
      <c r="D414" s="14"/>
      <c r="E414" s="14"/>
      <c r="F414" s="14"/>
      <c r="G414" s="87"/>
      <c r="H414" s="87"/>
    </row>
    <row r="415" spans="1:8" s="5" customFormat="1" x14ac:dyDescent="0.25">
      <c r="A415" s="4"/>
      <c r="B415" s="85"/>
      <c r="C415" s="14"/>
      <c r="D415" s="14"/>
      <c r="E415" s="14"/>
      <c r="F415" s="14"/>
      <c r="G415" s="87"/>
      <c r="H415" s="87"/>
    </row>
    <row r="416" spans="1:8" s="5" customFormat="1" x14ac:dyDescent="0.25">
      <c r="A416" s="4"/>
      <c r="B416" s="85"/>
      <c r="C416" s="14"/>
      <c r="D416" s="14"/>
      <c r="E416" s="14"/>
      <c r="F416" s="14"/>
      <c r="G416" s="87"/>
      <c r="H416" s="87"/>
    </row>
    <row r="417" spans="1:8" s="5" customFormat="1" x14ac:dyDescent="0.25">
      <c r="A417" s="4"/>
      <c r="B417" s="85"/>
      <c r="C417" s="14"/>
      <c r="D417" s="14"/>
      <c r="E417" s="14"/>
      <c r="F417" s="14"/>
      <c r="G417" s="87"/>
      <c r="H417" s="87"/>
    </row>
    <row r="418" spans="1:8" s="5" customFormat="1" x14ac:dyDescent="0.25">
      <c r="A418" s="4"/>
      <c r="B418" s="85"/>
      <c r="C418" s="14"/>
      <c r="D418" s="14"/>
      <c r="E418" s="14"/>
      <c r="F418" s="14"/>
      <c r="G418" s="87"/>
      <c r="H418" s="87"/>
    </row>
    <row r="419" spans="1:8" s="5" customFormat="1" x14ac:dyDescent="0.25">
      <c r="A419" s="4"/>
      <c r="B419" s="85"/>
      <c r="C419" s="14"/>
      <c r="D419" s="14"/>
      <c r="E419" s="14"/>
      <c r="F419" s="14"/>
      <c r="G419" s="87"/>
      <c r="H419" s="87"/>
    </row>
    <row r="420" spans="1:8" s="5" customFormat="1" x14ac:dyDescent="0.25">
      <c r="A420" s="4"/>
      <c r="B420" s="85"/>
      <c r="C420" s="14"/>
      <c r="D420" s="14"/>
      <c r="E420" s="14"/>
      <c r="F420" s="14"/>
      <c r="G420" s="87"/>
      <c r="H420" s="87"/>
    </row>
    <row r="421" spans="1:8" s="5" customFormat="1" x14ac:dyDescent="0.25">
      <c r="A421" s="4"/>
      <c r="B421" s="85"/>
      <c r="C421" s="14"/>
      <c r="D421" s="14"/>
      <c r="E421" s="14"/>
      <c r="F421" s="14"/>
      <c r="G421" s="87"/>
      <c r="H421" s="87"/>
    </row>
    <row r="422" spans="1:8" s="5" customFormat="1" x14ac:dyDescent="0.25">
      <c r="A422" s="4"/>
      <c r="B422" s="85"/>
      <c r="C422" s="14"/>
      <c r="D422" s="14"/>
      <c r="E422" s="14"/>
      <c r="F422" s="14"/>
      <c r="G422" s="87"/>
      <c r="H422" s="87"/>
    </row>
    <row r="423" spans="1:8" s="5" customFormat="1" x14ac:dyDescent="0.25">
      <c r="A423" s="4"/>
      <c r="B423" s="85"/>
      <c r="C423" s="14"/>
      <c r="D423" s="14"/>
      <c r="E423" s="14"/>
      <c r="F423" s="14"/>
      <c r="G423" s="87"/>
      <c r="H423" s="87"/>
    </row>
    <row r="424" spans="1:8" s="5" customFormat="1" x14ac:dyDescent="0.25">
      <c r="A424" s="4"/>
      <c r="B424" s="85"/>
      <c r="C424" s="14"/>
      <c r="D424" s="14"/>
      <c r="E424" s="14"/>
      <c r="F424" s="14"/>
      <c r="G424" s="87"/>
      <c r="H424" s="87"/>
    </row>
    <row r="425" spans="1:8" s="5" customFormat="1" x14ac:dyDescent="0.25">
      <c r="A425" s="4"/>
      <c r="B425" s="85"/>
      <c r="C425" s="14"/>
      <c r="D425" s="14"/>
      <c r="E425" s="14"/>
      <c r="F425" s="14"/>
      <c r="G425" s="87"/>
      <c r="H425" s="87"/>
    </row>
    <row r="426" spans="1:8" s="5" customFormat="1" x14ac:dyDescent="0.25">
      <c r="A426" s="4"/>
      <c r="B426" s="85"/>
      <c r="C426" s="14"/>
      <c r="D426" s="14"/>
      <c r="E426" s="14"/>
      <c r="F426" s="14"/>
      <c r="G426" s="87"/>
      <c r="H426" s="87"/>
    </row>
    <row r="427" spans="1:8" s="5" customFormat="1" x14ac:dyDescent="0.25">
      <c r="A427" s="4"/>
      <c r="B427" s="85"/>
      <c r="C427" s="14"/>
      <c r="D427" s="14"/>
      <c r="E427" s="14"/>
      <c r="F427" s="14"/>
      <c r="G427" s="87"/>
      <c r="H427" s="87"/>
    </row>
    <row r="428" spans="1:8" s="5" customFormat="1" x14ac:dyDescent="0.25">
      <c r="A428" s="4"/>
      <c r="B428" s="85"/>
      <c r="C428" s="14"/>
      <c r="D428" s="14"/>
      <c r="E428" s="14"/>
      <c r="F428" s="14"/>
      <c r="G428" s="87"/>
      <c r="H428" s="87"/>
    </row>
    <row r="429" spans="1:8" s="5" customFormat="1" x14ac:dyDescent="0.25">
      <c r="A429" s="4"/>
      <c r="B429" s="85"/>
      <c r="C429" s="14"/>
      <c r="D429" s="14"/>
      <c r="E429" s="14"/>
      <c r="F429" s="14"/>
      <c r="G429" s="87"/>
      <c r="H429" s="87"/>
    </row>
    <row r="430" spans="1:8" s="5" customFormat="1" x14ac:dyDescent="0.25">
      <c r="A430" s="4"/>
      <c r="B430" s="85"/>
      <c r="C430" s="14"/>
      <c r="D430" s="14"/>
      <c r="E430" s="14"/>
      <c r="F430" s="14"/>
      <c r="G430" s="87"/>
      <c r="H430" s="87"/>
    </row>
    <row r="431" spans="1:8" s="5" customFormat="1" x14ac:dyDescent="0.25">
      <c r="A431" s="4"/>
      <c r="B431" s="85"/>
      <c r="C431" s="14"/>
      <c r="D431" s="14"/>
      <c r="E431" s="14"/>
      <c r="F431" s="14"/>
      <c r="G431" s="87"/>
      <c r="H431" s="87"/>
    </row>
    <row r="432" spans="1:8" s="5" customFormat="1" x14ac:dyDescent="0.25">
      <c r="A432" s="4"/>
      <c r="B432" s="85"/>
      <c r="C432" s="14"/>
      <c r="D432" s="14"/>
      <c r="E432" s="14"/>
      <c r="F432" s="14"/>
      <c r="G432" s="87"/>
      <c r="H432" s="87"/>
    </row>
    <row r="433" spans="1:8" s="5" customFormat="1" x14ac:dyDescent="0.25">
      <c r="A433" s="4"/>
      <c r="B433" s="85"/>
      <c r="C433" s="14"/>
      <c r="D433" s="14"/>
      <c r="E433" s="14"/>
      <c r="F433" s="14"/>
      <c r="G433" s="87"/>
      <c r="H433" s="87"/>
    </row>
    <row r="434" spans="1:8" s="5" customFormat="1" x14ac:dyDescent="0.25">
      <c r="A434" s="4"/>
      <c r="B434" s="85"/>
      <c r="C434" s="14"/>
      <c r="D434" s="14"/>
      <c r="E434" s="14"/>
      <c r="F434" s="14"/>
      <c r="G434" s="87"/>
      <c r="H434" s="87"/>
    </row>
    <row r="435" spans="1:8" s="5" customFormat="1" x14ac:dyDescent="0.25">
      <c r="A435" s="4"/>
      <c r="B435" s="85"/>
      <c r="C435" s="14"/>
      <c r="D435" s="14"/>
      <c r="E435" s="14"/>
      <c r="F435" s="14"/>
      <c r="G435" s="87"/>
      <c r="H435" s="87"/>
    </row>
    <row r="436" spans="1:8" s="5" customFormat="1" x14ac:dyDescent="0.25">
      <c r="A436" s="4"/>
      <c r="B436" s="85"/>
      <c r="C436" s="14"/>
      <c r="D436" s="14"/>
      <c r="E436" s="14"/>
      <c r="F436" s="14"/>
      <c r="G436" s="87"/>
      <c r="H436" s="87"/>
    </row>
    <row r="437" spans="1:8" s="5" customFormat="1" x14ac:dyDescent="0.25">
      <c r="A437" s="4"/>
      <c r="B437" s="85"/>
      <c r="C437" s="14"/>
      <c r="D437" s="14"/>
      <c r="E437" s="14"/>
      <c r="F437" s="14"/>
      <c r="G437" s="87"/>
      <c r="H437" s="87"/>
    </row>
    <row r="438" spans="1:8" s="5" customFormat="1" x14ac:dyDescent="0.25">
      <c r="A438" s="4"/>
      <c r="B438" s="85"/>
      <c r="C438" s="14"/>
      <c r="D438" s="14"/>
      <c r="E438" s="14"/>
      <c r="F438" s="14"/>
      <c r="G438" s="87"/>
      <c r="H438" s="87"/>
    </row>
    <row r="439" spans="1:8" s="5" customFormat="1" x14ac:dyDescent="0.25">
      <c r="A439" s="4"/>
      <c r="B439" s="85"/>
      <c r="C439" s="14"/>
      <c r="D439" s="14"/>
      <c r="E439" s="14"/>
      <c r="F439" s="14"/>
      <c r="G439" s="87"/>
      <c r="H439" s="87"/>
    </row>
    <row r="440" spans="1:8" s="5" customFormat="1" x14ac:dyDescent="0.25">
      <c r="A440" s="4"/>
      <c r="B440" s="85"/>
      <c r="C440" s="14"/>
      <c r="D440" s="14"/>
      <c r="E440" s="14"/>
      <c r="F440" s="14"/>
      <c r="G440" s="87"/>
      <c r="H440" s="87"/>
    </row>
    <row r="441" spans="1:8" s="5" customFormat="1" x14ac:dyDescent="0.25">
      <c r="A441" s="4"/>
      <c r="B441" s="85"/>
      <c r="C441" s="14"/>
      <c r="D441" s="14"/>
      <c r="E441" s="14"/>
      <c r="F441" s="14"/>
      <c r="G441" s="87"/>
      <c r="H441" s="87"/>
    </row>
    <row r="442" spans="1:8" s="5" customFormat="1" x14ac:dyDescent="0.25">
      <c r="A442" s="4"/>
      <c r="B442" s="85"/>
      <c r="C442" s="14"/>
      <c r="D442" s="14"/>
      <c r="E442" s="14"/>
      <c r="F442" s="14"/>
      <c r="G442" s="87"/>
      <c r="H442" s="87"/>
    </row>
    <row r="443" spans="1:8" s="5" customFormat="1" x14ac:dyDescent="0.25">
      <c r="A443" s="4"/>
      <c r="B443" s="85"/>
      <c r="C443" s="14"/>
      <c r="D443" s="14"/>
      <c r="E443" s="14"/>
      <c r="F443" s="14"/>
      <c r="G443" s="87"/>
      <c r="H443" s="87"/>
    </row>
    <row r="444" spans="1:8" s="5" customFormat="1" x14ac:dyDescent="0.25">
      <c r="A444" s="4"/>
      <c r="B444" s="85"/>
      <c r="C444" s="14"/>
      <c r="D444" s="14"/>
      <c r="E444" s="14"/>
      <c r="F444" s="14"/>
      <c r="G444" s="87"/>
      <c r="H444" s="87"/>
    </row>
    <row r="445" spans="1:8" s="5" customFormat="1" x14ac:dyDescent="0.25">
      <c r="A445" s="4"/>
      <c r="B445" s="85"/>
      <c r="C445" s="14"/>
      <c r="D445" s="14"/>
      <c r="E445" s="14"/>
      <c r="F445" s="14"/>
      <c r="G445" s="87"/>
      <c r="H445" s="87"/>
    </row>
    <row r="446" spans="1:8" s="5" customFormat="1" x14ac:dyDescent="0.25">
      <c r="A446" s="4"/>
      <c r="B446" s="85"/>
      <c r="C446" s="14"/>
      <c r="D446" s="14"/>
      <c r="E446" s="14"/>
      <c r="F446" s="14"/>
      <c r="G446" s="87"/>
      <c r="H446" s="87"/>
    </row>
    <row r="447" spans="1:8" s="5" customFormat="1" x14ac:dyDescent="0.25">
      <c r="A447" s="4"/>
      <c r="B447" s="85"/>
      <c r="C447" s="14"/>
      <c r="D447" s="14"/>
      <c r="E447" s="14"/>
      <c r="F447" s="14"/>
      <c r="G447" s="87"/>
      <c r="H447" s="87"/>
    </row>
    <row r="448" spans="1:8" s="5" customFormat="1" x14ac:dyDescent="0.25">
      <c r="A448" s="4"/>
      <c r="B448" s="85"/>
      <c r="C448" s="14"/>
      <c r="D448" s="14"/>
      <c r="E448" s="14"/>
      <c r="F448" s="14"/>
      <c r="G448" s="87"/>
      <c r="H448" s="87"/>
    </row>
    <row r="449" spans="1:8" s="5" customFormat="1" x14ac:dyDescent="0.25">
      <c r="A449" s="4"/>
      <c r="B449" s="85"/>
      <c r="C449" s="14"/>
      <c r="D449" s="14"/>
      <c r="E449" s="14"/>
      <c r="F449" s="14"/>
      <c r="G449" s="87"/>
      <c r="H449" s="87"/>
    </row>
    <row r="450" spans="1:8" s="5" customFormat="1" x14ac:dyDescent="0.25">
      <c r="A450" s="4"/>
      <c r="B450" s="85"/>
      <c r="C450" s="14"/>
      <c r="D450" s="14"/>
      <c r="E450" s="14"/>
      <c r="F450" s="14"/>
      <c r="G450" s="87"/>
      <c r="H450" s="87"/>
    </row>
    <row r="451" spans="1:8" s="5" customFormat="1" x14ac:dyDescent="0.25">
      <c r="A451" s="4"/>
      <c r="B451" s="85"/>
      <c r="C451" s="14"/>
      <c r="D451" s="14"/>
      <c r="E451" s="14"/>
      <c r="F451" s="14"/>
      <c r="G451" s="87"/>
      <c r="H451" s="87"/>
    </row>
    <row r="452" spans="1:8" s="5" customFormat="1" x14ac:dyDescent="0.25">
      <c r="A452" s="4"/>
      <c r="B452" s="85"/>
      <c r="C452" s="14"/>
      <c r="D452" s="14"/>
      <c r="E452" s="14"/>
      <c r="F452" s="14"/>
      <c r="G452" s="87"/>
      <c r="H452" s="87"/>
    </row>
    <row r="453" spans="1:8" s="5" customFormat="1" x14ac:dyDescent="0.25">
      <c r="A453" s="4"/>
      <c r="B453" s="85"/>
      <c r="C453" s="14"/>
      <c r="D453" s="14"/>
      <c r="E453" s="14"/>
      <c r="F453" s="14"/>
      <c r="G453" s="87"/>
      <c r="H453" s="87"/>
    </row>
    <row r="454" spans="1:8" s="5" customFormat="1" x14ac:dyDescent="0.25">
      <c r="A454" s="4"/>
      <c r="B454" s="85"/>
      <c r="C454" s="14"/>
      <c r="D454" s="14"/>
      <c r="E454" s="14"/>
      <c r="F454" s="14"/>
      <c r="G454" s="87"/>
      <c r="H454" s="87"/>
    </row>
    <row r="455" spans="1:8" s="5" customFormat="1" x14ac:dyDescent="0.25">
      <c r="A455" s="4"/>
      <c r="B455" s="85"/>
      <c r="C455" s="14"/>
      <c r="D455" s="14"/>
      <c r="E455" s="14"/>
      <c r="F455" s="14"/>
      <c r="G455" s="87"/>
      <c r="H455" s="87"/>
    </row>
    <row r="456" spans="1:8" s="5" customFormat="1" x14ac:dyDescent="0.25">
      <c r="A456" s="4"/>
      <c r="B456" s="85"/>
      <c r="C456" s="14"/>
      <c r="D456" s="14"/>
      <c r="E456" s="14"/>
      <c r="F456" s="14"/>
      <c r="G456" s="87"/>
      <c r="H456" s="87"/>
    </row>
    <row r="457" spans="1:8" s="5" customFormat="1" x14ac:dyDescent="0.25">
      <c r="A457" s="4"/>
      <c r="B457" s="85"/>
      <c r="C457" s="14"/>
      <c r="D457" s="14"/>
      <c r="E457" s="14"/>
      <c r="F457" s="14"/>
      <c r="G457" s="87"/>
      <c r="H457" s="87"/>
    </row>
    <row r="458" spans="1:8" s="5" customFormat="1" x14ac:dyDescent="0.25">
      <c r="A458" s="4"/>
      <c r="B458" s="85"/>
      <c r="C458" s="14"/>
      <c r="D458" s="14"/>
      <c r="E458" s="14"/>
      <c r="F458" s="14"/>
      <c r="G458" s="87"/>
      <c r="H458" s="87"/>
    </row>
    <row r="459" spans="1:8" s="5" customFormat="1" x14ac:dyDescent="0.25">
      <c r="A459" s="4"/>
      <c r="B459" s="85"/>
      <c r="C459" s="14"/>
      <c r="D459" s="14"/>
      <c r="E459" s="14"/>
      <c r="F459" s="14"/>
      <c r="G459" s="87"/>
      <c r="H459" s="87"/>
    </row>
    <row r="460" spans="1:8" s="5" customFormat="1" x14ac:dyDescent="0.25">
      <c r="A460" s="4"/>
      <c r="B460" s="85"/>
      <c r="C460" s="14"/>
      <c r="D460" s="14"/>
      <c r="E460" s="14"/>
      <c r="F460" s="14"/>
      <c r="G460" s="87"/>
      <c r="H460" s="87"/>
    </row>
    <row r="461" spans="1:8" s="5" customFormat="1" x14ac:dyDescent="0.25">
      <c r="A461" s="4"/>
      <c r="B461" s="85"/>
      <c r="C461" s="14"/>
      <c r="D461" s="14"/>
      <c r="E461" s="14"/>
      <c r="F461" s="14"/>
      <c r="G461" s="87"/>
      <c r="H461" s="87"/>
    </row>
    <row r="462" spans="1:8" s="5" customFormat="1" x14ac:dyDescent="0.25">
      <c r="A462" s="4"/>
      <c r="B462" s="85"/>
      <c r="C462" s="14"/>
      <c r="D462" s="14"/>
      <c r="E462" s="14"/>
      <c r="F462" s="14"/>
      <c r="G462" s="87"/>
      <c r="H462" s="87"/>
    </row>
    <row r="463" spans="1:8" s="5" customFormat="1" x14ac:dyDescent="0.25">
      <c r="A463" s="4"/>
      <c r="B463" s="85"/>
      <c r="C463" s="14"/>
      <c r="D463" s="14"/>
      <c r="E463" s="14"/>
      <c r="F463" s="14"/>
      <c r="G463" s="87"/>
      <c r="H463" s="87"/>
    </row>
    <row r="464" spans="1:8" s="5" customFormat="1" x14ac:dyDescent="0.25">
      <c r="A464" s="4"/>
      <c r="B464" s="85"/>
      <c r="C464" s="14"/>
      <c r="D464" s="14"/>
      <c r="E464" s="14"/>
      <c r="F464" s="14"/>
      <c r="G464" s="87"/>
      <c r="H464" s="87"/>
    </row>
    <row r="465" spans="1:8" s="5" customFormat="1" x14ac:dyDescent="0.25">
      <c r="A465" s="4"/>
      <c r="B465" s="85"/>
      <c r="C465" s="14"/>
      <c r="D465" s="14"/>
      <c r="E465" s="14"/>
      <c r="F465" s="14"/>
      <c r="G465" s="87"/>
      <c r="H465" s="87"/>
    </row>
    <row r="466" spans="1:8" s="5" customFormat="1" x14ac:dyDescent="0.25">
      <c r="A466" s="4"/>
      <c r="B466" s="85"/>
      <c r="C466" s="14"/>
      <c r="D466" s="14"/>
      <c r="E466" s="14"/>
      <c r="F466" s="14"/>
      <c r="G466" s="87"/>
      <c r="H466" s="87"/>
    </row>
    <row r="467" spans="1:8" s="5" customFormat="1" x14ac:dyDescent="0.25">
      <c r="A467" s="4"/>
      <c r="B467" s="85"/>
      <c r="C467" s="14"/>
      <c r="D467" s="14"/>
      <c r="E467" s="14"/>
      <c r="F467" s="14"/>
      <c r="G467" s="87"/>
      <c r="H467" s="87"/>
    </row>
    <row r="468" spans="1:8" s="5" customFormat="1" x14ac:dyDescent="0.25">
      <c r="A468" s="4"/>
      <c r="B468" s="85"/>
      <c r="C468" s="14"/>
      <c r="D468" s="14"/>
      <c r="E468" s="14"/>
      <c r="F468" s="14"/>
      <c r="G468" s="87"/>
      <c r="H468" s="87"/>
    </row>
    <row r="469" spans="1:8" s="5" customFormat="1" x14ac:dyDescent="0.25">
      <c r="A469" s="4"/>
      <c r="B469" s="85"/>
      <c r="C469" s="14"/>
      <c r="D469" s="14"/>
      <c r="E469" s="14"/>
      <c r="F469" s="14"/>
      <c r="G469" s="87"/>
      <c r="H469" s="87"/>
    </row>
    <row r="470" spans="1:8" s="5" customFormat="1" x14ac:dyDescent="0.25">
      <c r="A470" s="4"/>
      <c r="B470" s="85"/>
      <c r="C470" s="14"/>
      <c r="D470" s="14"/>
      <c r="E470" s="14"/>
      <c r="F470" s="14"/>
      <c r="G470" s="87"/>
      <c r="H470" s="87"/>
    </row>
    <row r="471" spans="1:8" s="5" customFormat="1" x14ac:dyDescent="0.25">
      <c r="A471" s="4"/>
      <c r="B471" s="85"/>
      <c r="C471" s="14"/>
      <c r="D471" s="14"/>
      <c r="E471" s="14"/>
      <c r="F471" s="14"/>
      <c r="G471" s="87"/>
      <c r="H471" s="87"/>
    </row>
    <row r="472" spans="1:8" s="5" customFormat="1" x14ac:dyDescent="0.25">
      <c r="A472" s="4"/>
      <c r="B472" s="85"/>
      <c r="C472" s="14"/>
      <c r="D472" s="14"/>
      <c r="E472" s="14"/>
      <c r="F472" s="14"/>
      <c r="G472" s="87"/>
      <c r="H472" s="87"/>
    </row>
    <row r="473" spans="1:8" s="5" customFormat="1" x14ac:dyDescent="0.25">
      <c r="A473" s="4"/>
      <c r="B473" s="85"/>
      <c r="C473" s="14"/>
      <c r="D473" s="14"/>
      <c r="E473" s="14"/>
      <c r="F473" s="14"/>
      <c r="G473" s="87"/>
      <c r="H473" s="87"/>
    </row>
    <row r="474" spans="1:8" s="5" customFormat="1" x14ac:dyDescent="0.25">
      <c r="A474" s="4"/>
      <c r="B474" s="85"/>
      <c r="C474" s="14"/>
      <c r="D474" s="14"/>
      <c r="E474" s="14"/>
      <c r="F474" s="14"/>
      <c r="G474" s="87"/>
      <c r="H474" s="87"/>
    </row>
    <row r="475" spans="1:8" s="5" customFormat="1" x14ac:dyDescent="0.25">
      <c r="A475" s="4"/>
      <c r="B475" s="85"/>
      <c r="C475" s="14"/>
      <c r="D475" s="14"/>
      <c r="E475" s="14"/>
      <c r="F475" s="14"/>
      <c r="G475" s="87"/>
      <c r="H475" s="87"/>
    </row>
    <row r="476" spans="1:8" s="5" customFormat="1" x14ac:dyDescent="0.25">
      <c r="A476" s="4"/>
      <c r="B476" s="85"/>
      <c r="C476" s="14"/>
      <c r="D476" s="14"/>
      <c r="E476" s="14"/>
      <c r="F476" s="14"/>
      <c r="G476" s="87"/>
      <c r="H476" s="87"/>
    </row>
    <row r="477" spans="1:8" s="5" customFormat="1" x14ac:dyDescent="0.25">
      <c r="A477" s="4"/>
      <c r="B477" s="85"/>
      <c r="C477" s="14"/>
      <c r="D477" s="14"/>
      <c r="E477" s="14"/>
      <c r="F477" s="14"/>
      <c r="G477" s="87"/>
      <c r="H477" s="87"/>
    </row>
    <row r="478" spans="1:8" s="5" customFormat="1" x14ac:dyDescent="0.25">
      <c r="A478" s="4"/>
      <c r="B478" s="85"/>
      <c r="C478" s="14"/>
      <c r="D478" s="14"/>
      <c r="E478" s="14"/>
      <c r="F478" s="14"/>
      <c r="G478" s="87"/>
      <c r="H478" s="87"/>
    </row>
    <row r="479" spans="1:8" s="5" customFormat="1" x14ac:dyDescent="0.25">
      <c r="A479" s="4"/>
      <c r="B479" s="85"/>
      <c r="C479" s="14"/>
      <c r="D479" s="14"/>
      <c r="E479" s="14"/>
      <c r="F479" s="14"/>
      <c r="G479" s="87"/>
      <c r="H479" s="87"/>
    </row>
    <row r="480" spans="1:8" s="5" customFormat="1" x14ac:dyDescent="0.25">
      <c r="A480" s="4"/>
      <c r="B480" s="85"/>
      <c r="C480" s="14"/>
      <c r="D480" s="14"/>
      <c r="E480" s="14"/>
      <c r="F480" s="14"/>
      <c r="G480" s="87"/>
      <c r="H480" s="87"/>
    </row>
    <row r="481" spans="1:8" s="5" customFormat="1" x14ac:dyDescent="0.25">
      <c r="A481" s="4"/>
      <c r="B481" s="85"/>
      <c r="C481" s="14"/>
      <c r="D481" s="14"/>
      <c r="E481" s="14"/>
      <c r="F481" s="14"/>
      <c r="G481" s="87"/>
      <c r="H481" s="87"/>
    </row>
    <row r="482" spans="1:8" s="5" customFormat="1" x14ac:dyDescent="0.25">
      <c r="A482" s="4"/>
      <c r="B482" s="85"/>
      <c r="C482" s="14"/>
      <c r="D482" s="14"/>
      <c r="E482" s="14"/>
      <c r="F482" s="14"/>
      <c r="G482" s="87"/>
      <c r="H482" s="87"/>
    </row>
    <row r="483" spans="1:8" s="5" customFormat="1" x14ac:dyDescent="0.25">
      <c r="A483" s="4"/>
      <c r="B483" s="85"/>
      <c r="C483" s="14"/>
      <c r="D483" s="14"/>
      <c r="E483" s="14"/>
      <c r="F483" s="14"/>
      <c r="G483" s="87"/>
      <c r="H483" s="87"/>
    </row>
    <row r="484" spans="1:8" s="5" customFormat="1" x14ac:dyDescent="0.25">
      <c r="A484" s="4"/>
      <c r="B484" s="85"/>
      <c r="C484" s="14"/>
      <c r="D484" s="14"/>
      <c r="E484" s="14"/>
      <c r="F484" s="14"/>
      <c r="G484" s="87"/>
      <c r="H484" s="87"/>
    </row>
    <row r="485" spans="1:8" s="5" customFormat="1" x14ac:dyDescent="0.25">
      <c r="A485" s="4"/>
      <c r="B485" s="85"/>
      <c r="C485" s="14"/>
      <c r="D485" s="14"/>
      <c r="E485" s="14"/>
      <c r="F485" s="14"/>
      <c r="G485" s="87"/>
      <c r="H485" s="87"/>
    </row>
    <row r="486" spans="1:8" s="5" customFormat="1" x14ac:dyDescent="0.25">
      <c r="A486" s="4"/>
      <c r="B486" s="85"/>
      <c r="C486" s="14"/>
      <c r="D486" s="14"/>
      <c r="E486" s="14"/>
      <c r="F486" s="14"/>
      <c r="G486" s="87"/>
      <c r="H486" s="87"/>
    </row>
    <row r="487" spans="1:8" s="5" customFormat="1" x14ac:dyDescent="0.25">
      <c r="A487" s="4"/>
      <c r="B487" s="85"/>
      <c r="C487" s="14"/>
      <c r="D487" s="14"/>
      <c r="E487" s="14"/>
      <c r="F487" s="14"/>
      <c r="G487" s="87"/>
      <c r="H487" s="87"/>
    </row>
    <row r="488" spans="1:8" s="5" customFormat="1" x14ac:dyDescent="0.25">
      <c r="A488" s="4"/>
      <c r="B488" s="85"/>
      <c r="C488" s="14"/>
      <c r="D488" s="14"/>
      <c r="E488" s="14"/>
      <c r="F488" s="14"/>
      <c r="G488" s="87"/>
      <c r="H488" s="87"/>
    </row>
    <row r="489" spans="1:8" s="5" customFormat="1" x14ac:dyDescent="0.25">
      <c r="A489" s="4"/>
      <c r="B489" s="85"/>
      <c r="C489" s="14"/>
      <c r="D489" s="14"/>
      <c r="E489" s="14"/>
      <c r="F489" s="14"/>
      <c r="G489" s="87"/>
      <c r="H489" s="87"/>
    </row>
    <row r="490" spans="1:8" s="5" customFormat="1" x14ac:dyDescent="0.25">
      <c r="A490" s="4"/>
      <c r="B490" s="85"/>
      <c r="C490" s="14"/>
      <c r="D490" s="14"/>
      <c r="E490" s="14"/>
      <c r="F490" s="14"/>
      <c r="G490" s="87"/>
      <c r="H490" s="87"/>
    </row>
    <row r="491" spans="1:8" s="5" customFormat="1" x14ac:dyDescent="0.25">
      <c r="A491" s="4"/>
      <c r="B491" s="85"/>
      <c r="C491" s="14"/>
      <c r="D491" s="14"/>
      <c r="E491" s="14"/>
      <c r="F491" s="14"/>
      <c r="G491" s="87"/>
      <c r="H491" s="87"/>
    </row>
    <row r="492" spans="1:8" s="5" customFormat="1" x14ac:dyDescent="0.25">
      <c r="A492" s="4"/>
      <c r="B492" s="85"/>
      <c r="C492" s="14"/>
      <c r="D492" s="14"/>
      <c r="E492" s="14"/>
      <c r="F492" s="14"/>
      <c r="G492" s="87"/>
      <c r="H492" s="87"/>
    </row>
    <row r="493" spans="1:8" s="5" customFormat="1" x14ac:dyDescent="0.25">
      <c r="A493" s="4"/>
      <c r="B493" s="85"/>
      <c r="C493" s="14"/>
      <c r="D493" s="14"/>
      <c r="E493" s="14"/>
      <c r="F493" s="14"/>
      <c r="G493" s="87"/>
      <c r="H493" s="87"/>
    </row>
    <row r="494" spans="1:8" s="5" customFormat="1" x14ac:dyDescent="0.25">
      <c r="A494" s="4"/>
      <c r="B494" s="85"/>
      <c r="C494" s="14"/>
      <c r="D494" s="14"/>
      <c r="E494" s="14"/>
      <c r="F494" s="14"/>
      <c r="G494" s="87"/>
      <c r="H494" s="87"/>
    </row>
    <row r="495" spans="1:8" s="5" customFormat="1" x14ac:dyDescent="0.25">
      <c r="A495" s="4"/>
      <c r="B495" s="85"/>
      <c r="C495" s="14"/>
      <c r="D495" s="14"/>
      <c r="E495" s="14"/>
      <c r="F495" s="14"/>
      <c r="G495" s="87"/>
      <c r="H495" s="87"/>
    </row>
  </sheetData>
  <sheetProtection selectLockedCells="1" selectUnlockedCells="1"/>
  <mergeCells count="9">
    <mergeCell ref="B8:H8"/>
    <mergeCell ref="B1:H1"/>
    <mergeCell ref="B2:H2"/>
    <mergeCell ref="B3:H3"/>
    <mergeCell ref="A5:A6"/>
    <mergeCell ref="B5:B6"/>
    <mergeCell ref="C5:F5"/>
    <mergeCell ref="G5:G6"/>
    <mergeCell ref="H5:H6"/>
  </mergeCells>
  <pageMargins left="1.0236220472440944" right="0.19685039370078741" top="0.15748031496062992" bottom="0.15748031496062992" header="0.51181102362204722" footer="0.51181102362204722"/>
  <pageSetup paperSize="9" scale="23"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opLeftCell="A62" zoomScaleNormal="100" zoomScaleSheetLayoutView="100" workbookViewId="0">
      <selection activeCell="A38" sqref="A38:I72"/>
    </sheetView>
  </sheetViews>
  <sheetFormatPr defaultColWidth="9.1796875" defaultRowHeight="11.5" x14ac:dyDescent="0.25"/>
  <cols>
    <col min="1" max="1" width="3.7265625" style="79" customWidth="1"/>
    <col min="2" max="2" width="57.1796875" style="78" customWidth="1"/>
    <col min="3" max="3" width="10.54296875" style="82" customWidth="1"/>
    <col min="4" max="4" width="14.1796875" style="82" customWidth="1"/>
    <col min="5" max="5" width="10.1796875" style="82" customWidth="1"/>
    <col min="6" max="6" width="10.453125" style="82" customWidth="1"/>
    <col min="7" max="7" width="14.54296875" style="82" customWidth="1"/>
    <col min="8" max="8" width="14.54296875" style="82" hidden="1" customWidth="1"/>
    <col min="9" max="9" width="20.26953125" style="82" customWidth="1"/>
    <col min="10" max="10" width="0.1796875" style="78" hidden="1" customWidth="1"/>
    <col min="11" max="15" width="9.1796875" style="78" hidden="1" customWidth="1"/>
    <col min="16" max="253" width="9.1796875" style="78"/>
    <col min="254" max="254" width="5.54296875" style="78" customWidth="1"/>
    <col min="255" max="255" width="57.1796875" style="78" customWidth="1"/>
    <col min="256" max="256" width="10.54296875" style="78" customWidth="1"/>
    <col min="257" max="257" width="14.1796875" style="78" customWidth="1"/>
    <col min="258" max="258" width="10.1796875" style="78" customWidth="1"/>
    <col min="259" max="259" width="10.453125" style="78" customWidth="1"/>
    <col min="260" max="261" width="14.54296875" style="78" customWidth="1"/>
    <col min="262" max="262" width="8" style="78" customWidth="1"/>
    <col min="263" max="263" width="29.453125" style="78" customWidth="1"/>
    <col min="264" max="264" width="0.1796875" style="78" customWidth="1"/>
    <col min="265" max="269" width="0" style="78" hidden="1" customWidth="1"/>
    <col min="270" max="509" width="9.1796875" style="78"/>
    <col min="510" max="510" width="5.54296875" style="78" customWidth="1"/>
    <col min="511" max="511" width="57.1796875" style="78" customWidth="1"/>
    <col min="512" max="512" width="10.54296875" style="78" customWidth="1"/>
    <col min="513" max="513" width="14.1796875" style="78" customWidth="1"/>
    <col min="514" max="514" width="10.1796875" style="78" customWidth="1"/>
    <col min="515" max="515" width="10.453125" style="78" customWidth="1"/>
    <col min="516" max="517" width="14.54296875" style="78" customWidth="1"/>
    <col min="518" max="518" width="8" style="78" customWidth="1"/>
    <col min="519" max="519" width="29.453125" style="78" customWidth="1"/>
    <col min="520" max="520" width="0.1796875" style="78" customWidth="1"/>
    <col min="521" max="525" width="0" style="78" hidden="1" customWidth="1"/>
    <col min="526" max="765" width="9.1796875" style="78"/>
    <col min="766" max="766" width="5.54296875" style="78" customWidth="1"/>
    <col min="767" max="767" width="57.1796875" style="78" customWidth="1"/>
    <col min="768" max="768" width="10.54296875" style="78" customWidth="1"/>
    <col min="769" max="769" width="14.1796875" style="78" customWidth="1"/>
    <col min="770" max="770" width="10.1796875" style="78" customWidth="1"/>
    <col min="771" max="771" width="10.453125" style="78" customWidth="1"/>
    <col min="772" max="773" width="14.54296875" style="78" customWidth="1"/>
    <col min="774" max="774" width="8" style="78" customWidth="1"/>
    <col min="775" max="775" width="29.453125" style="78" customWidth="1"/>
    <col min="776" max="776" width="0.1796875" style="78" customWidth="1"/>
    <col min="777" max="781" width="0" style="78" hidden="1" customWidth="1"/>
    <col min="782" max="1021" width="9.1796875" style="78"/>
    <col min="1022" max="1022" width="5.54296875" style="78" customWidth="1"/>
    <col min="1023" max="1023" width="57.1796875" style="78" customWidth="1"/>
    <col min="1024" max="1024" width="10.54296875" style="78" customWidth="1"/>
    <col min="1025" max="1025" width="14.1796875" style="78" customWidth="1"/>
    <col min="1026" max="1026" width="10.1796875" style="78" customWidth="1"/>
    <col min="1027" max="1027" width="10.453125" style="78" customWidth="1"/>
    <col min="1028" max="1029" width="14.54296875" style="78" customWidth="1"/>
    <col min="1030" max="1030" width="8" style="78" customWidth="1"/>
    <col min="1031" max="1031" width="29.453125" style="78" customWidth="1"/>
    <col min="1032" max="1032" width="0.1796875" style="78" customWidth="1"/>
    <col min="1033" max="1037" width="0" style="78" hidden="1" customWidth="1"/>
    <col min="1038" max="1277" width="9.1796875" style="78"/>
    <col min="1278" max="1278" width="5.54296875" style="78" customWidth="1"/>
    <col min="1279" max="1279" width="57.1796875" style="78" customWidth="1"/>
    <col min="1280" max="1280" width="10.54296875" style="78" customWidth="1"/>
    <col min="1281" max="1281" width="14.1796875" style="78" customWidth="1"/>
    <col min="1282" max="1282" width="10.1796875" style="78" customWidth="1"/>
    <col min="1283" max="1283" width="10.453125" style="78" customWidth="1"/>
    <col min="1284" max="1285" width="14.54296875" style="78" customWidth="1"/>
    <col min="1286" max="1286" width="8" style="78" customWidth="1"/>
    <col min="1287" max="1287" width="29.453125" style="78" customWidth="1"/>
    <col min="1288" max="1288" width="0.1796875" style="78" customWidth="1"/>
    <col min="1289" max="1293" width="0" style="78" hidden="1" customWidth="1"/>
    <col min="1294" max="1533" width="9.1796875" style="78"/>
    <col min="1534" max="1534" width="5.54296875" style="78" customWidth="1"/>
    <col min="1535" max="1535" width="57.1796875" style="78" customWidth="1"/>
    <col min="1536" max="1536" width="10.54296875" style="78" customWidth="1"/>
    <col min="1537" max="1537" width="14.1796875" style="78" customWidth="1"/>
    <col min="1538" max="1538" width="10.1796875" style="78" customWidth="1"/>
    <col min="1539" max="1539" width="10.453125" style="78" customWidth="1"/>
    <col min="1540" max="1541" width="14.54296875" style="78" customWidth="1"/>
    <col min="1542" max="1542" width="8" style="78" customWidth="1"/>
    <col min="1543" max="1543" width="29.453125" style="78" customWidth="1"/>
    <col min="1544" max="1544" width="0.1796875" style="78" customWidth="1"/>
    <col min="1545" max="1549" width="0" style="78" hidden="1" customWidth="1"/>
    <col min="1550" max="1789" width="9.1796875" style="78"/>
    <col min="1790" max="1790" width="5.54296875" style="78" customWidth="1"/>
    <col min="1791" max="1791" width="57.1796875" style="78" customWidth="1"/>
    <col min="1792" max="1792" width="10.54296875" style="78" customWidth="1"/>
    <col min="1793" max="1793" width="14.1796875" style="78" customWidth="1"/>
    <col min="1794" max="1794" width="10.1796875" style="78" customWidth="1"/>
    <col min="1795" max="1795" width="10.453125" style="78" customWidth="1"/>
    <col min="1796" max="1797" width="14.54296875" style="78" customWidth="1"/>
    <col min="1798" max="1798" width="8" style="78" customWidth="1"/>
    <col min="1799" max="1799" width="29.453125" style="78" customWidth="1"/>
    <col min="1800" max="1800" width="0.1796875" style="78" customWidth="1"/>
    <col min="1801" max="1805" width="0" style="78" hidden="1" customWidth="1"/>
    <col min="1806" max="2045" width="9.1796875" style="78"/>
    <col min="2046" max="2046" width="5.54296875" style="78" customWidth="1"/>
    <col min="2047" max="2047" width="57.1796875" style="78" customWidth="1"/>
    <col min="2048" max="2048" width="10.54296875" style="78" customWidth="1"/>
    <col min="2049" max="2049" width="14.1796875" style="78" customWidth="1"/>
    <col min="2050" max="2050" width="10.1796875" style="78" customWidth="1"/>
    <col min="2051" max="2051" width="10.453125" style="78" customWidth="1"/>
    <col min="2052" max="2053" width="14.54296875" style="78" customWidth="1"/>
    <col min="2054" max="2054" width="8" style="78" customWidth="1"/>
    <col min="2055" max="2055" width="29.453125" style="78" customWidth="1"/>
    <col min="2056" max="2056" width="0.1796875" style="78" customWidth="1"/>
    <col min="2057" max="2061" width="0" style="78" hidden="1" customWidth="1"/>
    <col min="2062" max="2301" width="9.1796875" style="78"/>
    <col min="2302" max="2302" width="5.54296875" style="78" customWidth="1"/>
    <col min="2303" max="2303" width="57.1796875" style="78" customWidth="1"/>
    <col min="2304" max="2304" width="10.54296875" style="78" customWidth="1"/>
    <col min="2305" max="2305" width="14.1796875" style="78" customWidth="1"/>
    <col min="2306" max="2306" width="10.1796875" style="78" customWidth="1"/>
    <col min="2307" max="2307" width="10.453125" style="78" customWidth="1"/>
    <col min="2308" max="2309" width="14.54296875" style="78" customWidth="1"/>
    <col min="2310" max="2310" width="8" style="78" customWidth="1"/>
    <col min="2311" max="2311" width="29.453125" style="78" customWidth="1"/>
    <col min="2312" max="2312" width="0.1796875" style="78" customWidth="1"/>
    <col min="2313" max="2317" width="0" style="78" hidden="1" customWidth="1"/>
    <col min="2318" max="2557" width="9.1796875" style="78"/>
    <col min="2558" max="2558" width="5.54296875" style="78" customWidth="1"/>
    <col min="2559" max="2559" width="57.1796875" style="78" customWidth="1"/>
    <col min="2560" max="2560" width="10.54296875" style="78" customWidth="1"/>
    <col min="2561" max="2561" width="14.1796875" style="78" customWidth="1"/>
    <col min="2562" max="2562" width="10.1796875" style="78" customWidth="1"/>
    <col min="2563" max="2563" width="10.453125" style="78" customWidth="1"/>
    <col min="2564" max="2565" width="14.54296875" style="78" customWidth="1"/>
    <col min="2566" max="2566" width="8" style="78" customWidth="1"/>
    <col min="2567" max="2567" width="29.453125" style="78" customWidth="1"/>
    <col min="2568" max="2568" width="0.1796875" style="78" customWidth="1"/>
    <col min="2569" max="2573" width="0" style="78" hidden="1" customWidth="1"/>
    <col min="2574" max="2813" width="9.1796875" style="78"/>
    <col min="2814" max="2814" width="5.54296875" style="78" customWidth="1"/>
    <col min="2815" max="2815" width="57.1796875" style="78" customWidth="1"/>
    <col min="2816" max="2816" width="10.54296875" style="78" customWidth="1"/>
    <col min="2817" max="2817" width="14.1796875" style="78" customWidth="1"/>
    <col min="2818" max="2818" width="10.1796875" style="78" customWidth="1"/>
    <col min="2819" max="2819" width="10.453125" style="78" customWidth="1"/>
    <col min="2820" max="2821" width="14.54296875" style="78" customWidth="1"/>
    <col min="2822" max="2822" width="8" style="78" customWidth="1"/>
    <col min="2823" max="2823" width="29.453125" style="78" customWidth="1"/>
    <col min="2824" max="2824" width="0.1796875" style="78" customWidth="1"/>
    <col min="2825" max="2829" width="0" style="78" hidden="1" customWidth="1"/>
    <col min="2830" max="3069" width="9.1796875" style="78"/>
    <col min="3070" max="3070" width="5.54296875" style="78" customWidth="1"/>
    <col min="3071" max="3071" width="57.1796875" style="78" customWidth="1"/>
    <col min="3072" max="3072" width="10.54296875" style="78" customWidth="1"/>
    <col min="3073" max="3073" width="14.1796875" style="78" customWidth="1"/>
    <col min="3074" max="3074" width="10.1796875" style="78" customWidth="1"/>
    <col min="3075" max="3075" width="10.453125" style="78" customWidth="1"/>
    <col min="3076" max="3077" width="14.54296875" style="78" customWidth="1"/>
    <col min="3078" max="3078" width="8" style="78" customWidth="1"/>
    <col min="3079" max="3079" width="29.453125" style="78" customWidth="1"/>
    <col min="3080" max="3080" width="0.1796875" style="78" customWidth="1"/>
    <col min="3081" max="3085" width="0" style="78" hidden="1" customWidth="1"/>
    <col min="3086" max="3325" width="9.1796875" style="78"/>
    <col min="3326" max="3326" width="5.54296875" style="78" customWidth="1"/>
    <col min="3327" max="3327" width="57.1796875" style="78" customWidth="1"/>
    <col min="3328" max="3328" width="10.54296875" style="78" customWidth="1"/>
    <col min="3329" max="3329" width="14.1796875" style="78" customWidth="1"/>
    <col min="3330" max="3330" width="10.1796875" style="78" customWidth="1"/>
    <col min="3331" max="3331" width="10.453125" style="78" customWidth="1"/>
    <col min="3332" max="3333" width="14.54296875" style="78" customWidth="1"/>
    <col min="3334" max="3334" width="8" style="78" customWidth="1"/>
    <col min="3335" max="3335" width="29.453125" style="78" customWidth="1"/>
    <col min="3336" max="3336" width="0.1796875" style="78" customWidth="1"/>
    <col min="3337" max="3341" width="0" style="78" hidden="1" customWidth="1"/>
    <col min="3342" max="3581" width="9.1796875" style="78"/>
    <col min="3582" max="3582" width="5.54296875" style="78" customWidth="1"/>
    <col min="3583" max="3583" width="57.1796875" style="78" customWidth="1"/>
    <col min="3584" max="3584" width="10.54296875" style="78" customWidth="1"/>
    <col min="3585" max="3585" width="14.1796875" style="78" customWidth="1"/>
    <col min="3586" max="3586" width="10.1796875" style="78" customWidth="1"/>
    <col min="3587" max="3587" width="10.453125" style="78" customWidth="1"/>
    <col min="3588" max="3589" width="14.54296875" style="78" customWidth="1"/>
    <col min="3590" max="3590" width="8" style="78" customWidth="1"/>
    <col min="3591" max="3591" width="29.453125" style="78" customWidth="1"/>
    <col min="3592" max="3592" width="0.1796875" style="78" customWidth="1"/>
    <col min="3593" max="3597" width="0" style="78" hidden="1" customWidth="1"/>
    <col min="3598" max="3837" width="9.1796875" style="78"/>
    <col min="3838" max="3838" width="5.54296875" style="78" customWidth="1"/>
    <col min="3839" max="3839" width="57.1796875" style="78" customWidth="1"/>
    <col min="3840" max="3840" width="10.54296875" style="78" customWidth="1"/>
    <col min="3841" max="3841" width="14.1796875" style="78" customWidth="1"/>
    <col min="3842" max="3842" width="10.1796875" style="78" customWidth="1"/>
    <col min="3843" max="3843" width="10.453125" style="78" customWidth="1"/>
    <col min="3844" max="3845" width="14.54296875" style="78" customWidth="1"/>
    <col min="3846" max="3846" width="8" style="78" customWidth="1"/>
    <col min="3847" max="3847" width="29.453125" style="78" customWidth="1"/>
    <col min="3848" max="3848" width="0.1796875" style="78" customWidth="1"/>
    <col min="3849" max="3853" width="0" style="78" hidden="1" customWidth="1"/>
    <col min="3854" max="4093" width="9.1796875" style="78"/>
    <col min="4094" max="4094" width="5.54296875" style="78" customWidth="1"/>
    <col min="4095" max="4095" width="57.1796875" style="78" customWidth="1"/>
    <col min="4096" max="4096" width="10.54296875" style="78" customWidth="1"/>
    <col min="4097" max="4097" width="14.1796875" style="78" customWidth="1"/>
    <col min="4098" max="4098" width="10.1796875" style="78" customWidth="1"/>
    <col min="4099" max="4099" width="10.453125" style="78" customWidth="1"/>
    <col min="4100" max="4101" width="14.54296875" style="78" customWidth="1"/>
    <col min="4102" max="4102" width="8" style="78" customWidth="1"/>
    <col min="4103" max="4103" width="29.453125" style="78" customWidth="1"/>
    <col min="4104" max="4104" width="0.1796875" style="78" customWidth="1"/>
    <col min="4105" max="4109" width="0" style="78" hidden="1" customWidth="1"/>
    <col min="4110" max="4349" width="9.1796875" style="78"/>
    <col min="4350" max="4350" width="5.54296875" style="78" customWidth="1"/>
    <col min="4351" max="4351" width="57.1796875" style="78" customWidth="1"/>
    <col min="4352" max="4352" width="10.54296875" style="78" customWidth="1"/>
    <col min="4353" max="4353" width="14.1796875" style="78" customWidth="1"/>
    <col min="4354" max="4354" width="10.1796875" style="78" customWidth="1"/>
    <col min="4355" max="4355" width="10.453125" style="78" customWidth="1"/>
    <col min="4356" max="4357" width="14.54296875" style="78" customWidth="1"/>
    <col min="4358" max="4358" width="8" style="78" customWidth="1"/>
    <col min="4359" max="4359" width="29.453125" style="78" customWidth="1"/>
    <col min="4360" max="4360" width="0.1796875" style="78" customWidth="1"/>
    <col min="4361" max="4365" width="0" style="78" hidden="1" customWidth="1"/>
    <col min="4366" max="4605" width="9.1796875" style="78"/>
    <col min="4606" max="4606" width="5.54296875" style="78" customWidth="1"/>
    <col min="4607" max="4607" width="57.1796875" style="78" customWidth="1"/>
    <col min="4608" max="4608" width="10.54296875" style="78" customWidth="1"/>
    <col min="4609" max="4609" width="14.1796875" style="78" customWidth="1"/>
    <col min="4610" max="4610" width="10.1796875" style="78" customWidth="1"/>
    <col min="4611" max="4611" width="10.453125" style="78" customWidth="1"/>
    <col min="4612" max="4613" width="14.54296875" style="78" customWidth="1"/>
    <col min="4614" max="4614" width="8" style="78" customWidth="1"/>
    <col min="4615" max="4615" width="29.453125" style="78" customWidth="1"/>
    <col min="4616" max="4616" width="0.1796875" style="78" customWidth="1"/>
    <col min="4617" max="4621" width="0" style="78" hidden="1" customWidth="1"/>
    <col min="4622" max="4861" width="9.1796875" style="78"/>
    <col min="4862" max="4862" width="5.54296875" style="78" customWidth="1"/>
    <col min="4863" max="4863" width="57.1796875" style="78" customWidth="1"/>
    <col min="4864" max="4864" width="10.54296875" style="78" customWidth="1"/>
    <col min="4865" max="4865" width="14.1796875" style="78" customWidth="1"/>
    <col min="4866" max="4866" width="10.1796875" style="78" customWidth="1"/>
    <col min="4867" max="4867" width="10.453125" style="78" customWidth="1"/>
    <col min="4868" max="4869" width="14.54296875" style="78" customWidth="1"/>
    <col min="4870" max="4870" width="8" style="78" customWidth="1"/>
    <col min="4871" max="4871" width="29.453125" style="78" customWidth="1"/>
    <col min="4872" max="4872" width="0.1796875" style="78" customWidth="1"/>
    <col min="4873" max="4877" width="0" style="78" hidden="1" customWidth="1"/>
    <col min="4878" max="5117" width="9.1796875" style="78"/>
    <col min="5118" max="5118" width="5.54296875" style="78" customWidth="1"/>
    <col min="5119" max="5119" width="57.1796875" style="78" customWidth="1"/>
    <col min="5120" max="5120" width="10.54296875" style="78" customWidth="1"/>
    <col min="5121" max="5121" width="14.1796875" style="78" customWidth="1"/>
    <col min="5122" max="5122" width="10.1796875" style="78" customWidth="1"/>
    <col min="5123" max="5123" width="10.453125" style="78" customWidth="1"/>
    <col min="5124" max="5125" width="14.54296875" style="78" customWidth="1"/>
    <col min="5126" max="5126" width="8" style="78" customWidth="1"/>
    <col min="5127" max="5127" width="29.453125" style="78" customWidth="1"/>
    <col min="5128" max="5128" width="0.1796875" style="78" customWidth="1"/>
    <col min="5129" max="5133" width="0" style="78" hidden="1" customWidth="1"/>
    <col min="5134" max="5373" width="9.1796875" style="78"/>
    <col min="5374" max="5374" width="5.54296875" style="78" customWidth="1"/>
    <col min="5375" max="5375" width="57.1796875" style="78" customWidth="1"/>
    <col min="5376" max="5376" width="10.54296875" style="78" customWidth="1"/>
    <col min="5377" max="5377" width="14.1796875" style="78" customWidth="1"/>
    <col min="5378" max="5378" width="10.1796875" style="78" customWidth="1"/>
    <col min="5379" max="5379" width="10.453125" style="78" customWidth="1"/>
    <col min="5380" max="5381" width="14.54296875" style="78" customWidth="1"/>
    <col min="5382" max="5382" width="8" style="78" customWidth="1"/>
    <col min="5383" max="5383" width="29.453125" style="78" customWidth="1"/>
    <col min="5384" max="5384" width="0.1796875" style="78" customWidth="1"/>
    <col min="5385" max="5389" width="0" style="78" hidden="1" customWidth="1"/>
    <col min="5390" max="5629" width="9.1796875" style="78"/>
    <col min="5630" max="5630" width="5.54296875" style="78" customWidth="1"/>
    <col min="5631" max="5631" width="57.1796875" style="78" customWidth="1"/>
    <col min="5632" max="5632" width="10.54296875" style="78" customWidth="1"/>
    <col min="5633" max="5633" width="14.1796875" style="78" customWidth="1"/>
    <col min="5634" max="5634" width="10.1796875" style="78" customWidth="1"/>
    <col min="5635" max="5635" width="10.453125" style="78" customWidth="1"/>
    <col min="5636" max="5637" width="14.54296875" style="78" customWidth="1"/>
    <col min="5638" max="5638" width="8" style="78" customWidth="1"/>
    <col min="5639" max="5639" width="29.453125" style="78" customWidth="1"/>
    <col min="5640" max="5640" width="0.1796875" style="78" customWidth="1"/>
    <col min="5641" max="5645" width="0" style="78" hidden="1" customWidth="1"/>
    <col min="5646" max="5885" width="9.1796875" style="78"/>
    <col min="5886" max="5886" width="5.54296875" style="78" customWidth="1"/>
    <col min="5887" max="5887" width="57.1796875" style="78" customWidth="1"/>
    <col min="5888" max="5888" width="10.54296875" style="78" customWidth="1"/>
    <col min="5889" max="5889" width="14.1796875" style="78" customWidth="1"/>
    <col min="5890" max="5890" width="10.1796875" style="78" customWidth="1"/>
    <col min="5891" max="5891" width="10.453125" style="78" customWidth="1"/>
    <col min="5892" max="5893" width="14.54296875" style="78" customWidth="1"/>
    <col min="5894" max="5894" width="8" style="78" customWidth="1"/>
    <col min="5895" max="5895" width="29.453125" style="78" customWidth="1"/>
    <col min="5896" max="5896" width="0.1796875" style="78" customWidth="1"/>
    <col min="5897" max="5901" width="0" style="78" hidden="1" customWidth="1"/>
    <col min="5902" max="6141" width="9.1796875" style="78"/>
    <col min="6142" max="6142" width="5.54296875" style="78" customWidth="1"/>
    <col min="6143" max="6143" width="57.1796875" style="78" customWidth="1"/>
    <col min="6144" max="6144" width="10.54296875" style="78" customWidth="1"/>
    <col min="6145" max="6145" width="14.1796875" style="78" customWidth="1"/>
    <col min="6146" max="6146" width="10.1796875" style="78" customWidth="1"/>
    <col min="6147" max="6147" width="10.453125" style="78" customWidth="1"/>
    <col min="6148" max="6149" width="14.54296875" style="78" customWidth="1"/>
    <col min="6150" max="6150" width="8" style="78" customWidth="1"/>
    <col min="6151" max="6151" width="29.453125" style="78" customWidth="1"/>
    <col min="6152" max="6152" width="0.1796875" style="78" customWidth="1"/>
    <col min="6153" max="6157" width="0" style="78" hidden="1" customWidth="1"/>
    <col min="6158" max="6397" width="9.1796875" style="78"/>
    <col min="6398" max="6398" width="5.54296875" style="78" customWidth="1"/>
    <col min="6399" max="6399" width="57.1796875" style="78" customWidth="1"/>
    <col min="6400" max="6400" width="10.54296875" style="78" customWidth="1"/>
    <col min="6401" max="6401" width="14.1796875" style="78" customWidth="1"/>
    <col min="6402" max="6402" width="10.1796875" style="78" customWidth="1"/>
    <col min="6403" max="6403" width="10.453125" style="78" customWidth="1"/>
    <col min="6404" max="6405" width="14.54296875" style="78" customWidth="1"/>
    <col min="6406" max="6406" width="8" style="78" customWidth="1"/>
    <col min="6407" max="6407" width="29.453125" style="78" customWidth="1"/>
    <col min="6408" max="6408" width="0.1796875" style="78" customWidth="1"/>
    <col min="6409" max="6413" width="0" style="78" hidden="1" customWidth="1"/>
    <col min="6414" max="6653" width="9.1796875" style="78"/>
    <col min="6654" max="6654" width="5.54296875" style="78" customWidth="1"/>
    <col min="6655" max="6655" width="57.1796875" style="78" customWidth="1"/>
    <col min="6656" max="6656" width="10.54296875" style="78" customWidth="1"/>
    <col min="6657" max="6657" width="14.1796875" style="78" customWidth="1"/>
    <col min="6658" max="6658" width="10.1796875" style="78" customWidth="1"/>
    <col min="6659" max="6659" width="10.453125" style="78" customWidth="1"/>
    <col min="6660" max="6661" width="14.54296875" style="78" customWidth="1"/>
    <col min="6662" max="6662" width="8" style="78" customWidth="1"/>
    <col min="6663" max="6663" width="29.453125" style="78" customWidth="1"/>
    <col min="6664" max="6664" width="0.1796875" style="78" customWidth="1"/>
    <col min="6665" max="6669" width="0" style="78" hidden="1" customWidth="1"/>
    <col min="6670" max="6909" width="9.1796875" style="78"/>
    <col min="6910" max="6910" width="5.54296875" style="78" customWidth="1"/>
    <col min="6911" max="6911" width="57.1796875" style="78" customWidth="1"/>
    <col min="6912" max="6912" width="10.54296875" style="78" customWidth="1"/>
    <col min="6913" max="6913" width="14.1796875" style="78" customWidth="1"/>
    <col min="6914" max="6914" width="10.1796875" style="78" customWidth="1"/>
    <col min="6915" max="6915" width="10.453125" style="78" customWidth="1"/>
    <col min="6916" max="6917" width="14.54296875" style="78" customWidth="1"/>
    <col min="6918" max="6918" width="8" style="78" customWidth="1"/>
    <col min="6919" max="6919" width="29.453125" style="78" customWidth="1"/>
    <col min="6920" max="6920" width="0.1796875" style="78" customWidth="1"/>
    <col min="6921" max="6925" width="0" style="78" hidden="1" customWidth="1"/>
    <col min="6926" max="7165" width="9.1796875" style="78"/>
    <col min="7166" max="7166" width="5.54296875" style="78" customWidth="1"/>
    <col min="7167" max="7167" width="57.1796875" style="78" customWidth="1"/>
    <col min="7168" max="7168" width="10.54296875" style="78" customWidth="1"/>
    <col min="7169" max="7169" width="14.1796875" style="78" customWidth="1"/>
    <col min="7170" max="7170" width="10.1796875" style="78" customWidth="1"/>
    <col min="7171" max="7171" width="10.453125" style="78" customWidth="1"/>
    <col min="7172" max="7173" width="14.54296875" style="78" customWidth="1"/>
    <col min="7174" max="7174" width="8" style="78" customWidth="1"/>
    <col min="7175" max="7175" width="29.453125" style="78" customWidth="1"/>
    <col min="7176" max="7176" width="0.1796875" style="78" customWidth="1"/>
    <col min="7177" max="7181" width="0" style="78" hidden="1" customWidth="1"/>
    <col min="7182" max="7421" width="9.1796875" style="78"/>
    <col min="7422" max="7422" width="5.54296875" style="78" customWidth="1"/>
    <col min="7423" max="7423" width="57.1796875" style="78" customWidth="1"/>
    <col min="7424" max="7424" width="10.54296875" style="78" customWidth="1"/>
    <col min="7425" max="7425" width="14.1796875" style="78" customWidth="1"/>
    <col min="7426" max="7426" width="10.1796875" style="78" customWidth="1"/>
    <col min="7427" max="7427" width="10.453125" style="78" customWidth="1"/>
    <col min="7428" max="7429" width="14.54296875" style="78" customWidth="1"/>
    <col min="7430" max="7430" width="8" style="78" customWidth="1"/>
    <col min="7431" max="7431" width="29.453125" style="78" customWidth="1"/>
    <col min="7432" max="7432" width="0.1796875" style="78" customWidth="1"/>
    <col min="7433" max="7437" width="0" style="78" hidden="1" customWidth="1"/>
    <col min="7438" max="7677" width="9.1796875" style="78"/>
    <col min="7678" max="7678" width="5.54296875" style="78" customWidth="1"/>
    <col min="7679" max="7679" width="57.1796875" style="78" customWidth="1"/>
    <col min="7680" max="7680" width="10.54296875" style="78" customWidth="1"/>
    <col min="7681" max="7681" width="14.1796875" style="78" customWidth="1"/>
    <col min="7682" max="7682" width="10.1796875" style="78" customWidth="1"/>
    <col min="7683" max="7683" width="10.453125" style="78" customWidth="1"/>
    <col min="7684" max="7685" width="14.54296875" style="78" customWidth="1"/>
    <col min="7686" max="7686" width="8" style="78" customWidth="1"/>
    <col min="7687" max="7687" width="29.453125" style="78" customWidth="1"/>
    <col min="7688" max="7688" width="0.1796875" style="78" customWidth="1"/>
    <col min="7689" max="7693" width="0" style="78" hidden="1" customWidth="1"/>
    <col min="7694" max="7933" width="9.1796875" style="78"/>
    <col min="7934" max="7934" width="5.54296875" style="78" customWidth="1"/>
    <col min="7935" max="7935" width="57.1796875" style="78" customWidth="1"/>
    <col min="7936" max="7936" width="10.54296875" style="78" customWidth="1"/>
    <col min="7937" max="7937" width="14.1796875" style="78" customWidth="1"/>
    <col min="7938" max="7938" width="10.1796875" style="78" customWidth="1"/>
    <col min="7939" max="7939" width="10.453125" style="78" customWidth="1"/>
    <col min="7940" max="7941" width="14.54296875" style="78" customWidth="1"/>
    <col min="7942" max="7942" width="8" style="78" customWidth="1"/>
    <col min="7943" max="7943" width="29.453125" style="78" customWidth="1"/>
    <col min="7944" max="7944" width="0.1796875" style="78" customWidth="1"/>
    <col min="7945" max="7949" width="0" style="78" hidden="1" customWidth="1"/>
    <col min="7950" max="8189" width="9.1796875" style="78"/>
    <col min="8190" max="8190" width="5.54296875" style="78" customWidth="1"/>
    <col min="8191" max="8191" width="57.1796875" style="78" customWidth="1"/>
    <col min="8192" max="8192" width="10.54296875" style="78" customWidth="1"/>
    <col min="8193" max="8193" width="14.1796875" style="78" customWidth="1"/>
    <col min="8194" max="8194" width="10.1796875" style="78" customWidth="1"/>
    <col min="8195" max="8195" width="10.453125" style="78" customWidth="1"/>
    <col min="8196" max="8197" width="14.54296875" style="78" customWidth="1"/>
    <col min="8198" max="8198" width="8" style="78" customWidth="1"/>
    <col min="8199" max="8199" width="29.453125" style="78" customWidth="1"/>
    <col min="8200" max="8200" width="0.1796875" style="78" customWidth="1"/>
    <col min="8201" max="8205" width="0" style="78" hidden="1" customWidth="1"/>
    <col min="8206" max="8445" width="9.1796875" style="78"/>
    <col min="8446" max="8446" width="5.54296875" style="78" customWidth="1"/>
    <col min="8447" max="8447" width="57.1796875" style="78" customWidth="1"/>
    <col min="8448" max="8448" width="10.54296875" style="78" customWidth="1"/>
    <col min="8449" max="8449" width="14.1796875" style="78" customWidth="1"/>
    <col min="8450" max="8450" width="10.1796875" style="78" customWidth="1"/>
    <col min="8451" max="8451" width="10.453125" style="78" customWidth="1"/>
    <col min="8452" max="8453" width="14.54296875" style="78" customWidth="1"/>
    <col min="8454" max="8454" width="8" style="78" customWidth="1"/>
    <col min="8455" max="8455" width="29.453125" style="78" customWidth="1"/>
    <col min="8456" max="8456" width="0.1796875" style="78" customWidth="1"/>
    <col min="8457" max="8461" width="0" style="78" hidden="1" customWidth="1"/>
    <col min="8462" max="8701" width="9.1796875" style="78"/>
    <col min="8702" max="8702" width="5.54296875" style="78" customWidth="1"/>
    <col min="8703" max="8703" width="57.1796875" style="78" customWidth="1"/>
    <col min="8704" max="8704" width="10.54296875" style="78" customWidth="1"/>
    <col min="8705" max="8705" width="14.1796875" style="78" customWidth="1"/>
    <col min="8706" max="8706" width="10.1796875" style="78" customWidth="1"/>
    <col min="8707" max="8707" width="10.453125" style="78" customWidth="1"/>
    <col min="8708" max="8709" width="14.54296875" style="78" customWidth="1"/>
    <col min="8710" max="8710" width="8" style="78" customWidth="1"/>
    <col min="8711" max="8711" width="29.453125" style="78" customWidth="1"/>
    <col min="8712" max="8712" width="0.1796875" style="78" customWidth="1"/>
    <col min="8713" max="8717" width="0" style="78" hidden="1" customWidth="1"/>
    <col min="8718" max="8957" width="9.1796875" style="78"/>
    <col min="8958" max="8958" width="5.54296875" style="78" customWidth="1"/>
    <col min="8959" max="8959" width="57.1796875" style="78" customWidth="1"/>
    <col min="8960" max="8960" width="10.54296875" style="78" customWidth="1"/>
    <col min="8961" max="8961" width="14.1796875" style="78" customWidth="1"/>
    <col min="8962" max="8962" width="10.1796875" style="78" customWidth="1"/>
    <col min="8963" max="8963" width="10.453125" style="78" customWidth="1"/>
    <col min="8964" max="8965" width="14.54296875" style="78" customWidth="1"/>
    <col min="8966" max="8966" width="8" style="78" customWidth="1"/>
    <col min="8967" max="8967" width="29.453125" style="78" customWidth="1"/>
    <col min="8968" max="8968" width="0.1796875" style="78" customWidth="1"/>
    <col min="8969" max="8973" width="0" style="78" hidden="1" customWidth="1"/>
    <col min="8974" max="9213" width="9.1796875" style="78"/>
    <col min="9214" max="9214" width="5.54296875" style="78" customWidth="1"/>
    <col min="9215" max="9215" width="57.1796875" style="78" customWidth="1"/>
    <col min="9216" max="9216" width="10.54296875" style="78" customWidth="1"/>
    <col min="9217" max="9217" width="14.1796875" style="78" customWidth="1"/>
    <col min="9218" max="9218" width="10.1796875" style="78" customWidth="1"/>
    <col min="9219" max="9219" width="10.453125" style="78" customWidth="1"/>
    <col min="9220" max="9221" width="14.54296875" style="78" customWidth="1"/>
    <col min="9222" max="9222" width="8" style="78" customWidth="1"/>
    <col min="9223" max="9223" width="29.453125" style="78" customWidth="1"/>
    <col min="9224" max="9224" width="0.1796875" style="78" customWidth="1"/>
    <col min="9225" max="9229" width="0" style="78" hidden="1" customWidth="1"/>
    <col min="9230" max="9469" width="9.1796875" style="78"/>
    <col min="9470" max="9470" width="5.54296875" style="78" customWidth="1"/>
    <col min="9471" max="9471" width="57.1796875" style="78" customWidth="1"/>
    <col min="9472" max="9472" width="10.54296875" style="78" customWidth="1"/>
    <col min="9473" max="9473" width="14.1796875" style="78" customWidth="1"/>
    <col min="9474" max="9474" width="10.1796875" style="78" customWidth="1"/>
    <col min="9475" max="9475" width="10.453125" style="78" customWidth="1"/>
    <col min="9476" max="9477" width="14.54296875" style="78" customWidth="1"/>
    <col min="9478" max="9478" width="8" style="78" customWidth="1"/>
    <col min="9479" max="9479" width="29.453125" style="78" customWidth="1"/>
    <col min="9480" max="9480" width="0.1796875" style="78" customWidth="1"/>
    <col min="9481" max="9485" width="0" style="78" hidden="1" customWidth="1"/>
    <col min="9486" max="9725" width="9.1796875" style="78"/>
    <col min="9726" max="9726" width="5.54296875" style="78" customWidth="1"/>
    <col min="9727" max="9727" width="57.1796875" style="78" customWidth="1"/>
    <col min="9728" max="9728" width="10.54296875" style="78" customWidth="1"/>
    <col min="9729" max="9729" width="14.1796875" style="78" customWidth="1"/>
    <col min="9730" max="9730" width="10.1796875" style="78" customWidth="1"/>
    <col min="9731" max="9731" width="10.453125" style="78" customWidth="1"/>
    <col min="9732" max="9733" width="14.54296875" style="78" customWidth="1"/>
    <col min="9734" max="9734" width="8" style="78" customWidth="1"/>
    <col min="9735" max="9735" width="29.453125" style="78" customWidth="1"/>
    <col min="9736" max="9736" width="0.1796875" style="78" customWidth="1"/>
    <col min="9737" max="9741" width="0" style="78" hidden="1" customWidth="1"/>
    <col min="9742" max="9981" width="9.1796875" style="78"/>
    <col min="9982" max="9982" width="5.54296875" style="78" customWidth="1"/>
    <col min="9983" max="9983" width="57.1796875" style="78" customWidth="1"/>
    <col min="9984" max="9984" width="10.54296875" style="78" customWidth="1"/>
    <col min="9985" max="9985" width="14.1796875" style="78" customWidth="1"/>
    <col min="9986" max="9986" width="10.1796875" style="78" customWidth="1"/>
    <col min="9987" max="9987" width="10.453125" style="78" customWidth="1"/>
    <col min="9988" max="9989" width="14.54296875" style="78" customWidth="1"/>
    <col min="9990" max="9990" width="8" style="78" customWidth="1"/>
    <col min="9991" max="9991" width="29.453125" style="78" customWidth="1"/>
    <col min="9992" max="9992" width="0.1796875" style="78" customWidth="1"/>
    <col min="9993" max="9997" width="0" style="78" hidden="1" customWidth="1"/>
    <col min="9998" max="10237" width="9.1796875" style="78"/>
    <col min="10238" max="10238" width="5.54296875" style="78" customWidth="1"/>
    <col min="10239" max="10239" width="57.1796875" style="78" customWidth="1"/>
    <col min="10240" max="10240" width="10.54296875" style="78" customWidth="1"/>
    <col min="10241" max="10241" width="14.1796875" style="78" customWidth="1"/>
    <col min="10242" max="10242" width="10.1796875" style="78" customWidth="1"/>
    <col min="10243" max="10243" width="10.453125" style="78" customWidth="1"/>
    <col min="10244" max="10245" width="14.54296875" style="78" customWidth="1"/>
    <col min="10246" max="10246" width="8" style="78" customWidth="1"/>
    <col min="10247" max="10247" width="29.453125" style="78" customWidth="1"/>
    <col min="10248" max="10248" width="0.1796875" style="78" customWidth="1"/>
    <col min="10249" max="10253" width="0" style="78" hidden="1" customWidth="1"/>
    <col min="10254" max="10493" width="9.1796875" style="78"/>
    <col min="10494" max="10494" width="5.54296875" style="78" customWidth="1"/>
    <col min="10495" max="10495" width="57.1796875" style="78" customWidth="1"/>
    <col min="10496" max="10496" width="10.54296875" style="78" customWidth="1"/>
    <col min="10497" max="10497" width="14.1796875" style="78" customWidth="1"/>
    <col min="10498" max="10498" width="10.1796875" style="78" customWidth="1"/>
    <col min="10499" max="10499" width="10.453125" style="78" customWidth="1"/>
    <col min="10500" max="10501" width="14.54296875" style="78" customWidth="1"/>
    <col min="10502" max="10502" width="8" style="78" customWidth="1"/>
    <col min="10503" max="10503" width="29.453125" style="78" customWidth="1"/>
    <col min="10504" max="10504" width="0.1796875" style="78" customWidth="1"/>
    <col min="10505" max="10509" width="0" style="78" hidden="1" customWidth="1"/>
    <col min="10510" max="10749" width="9.1796875" style="78"/>
    <col min="10750" max="10750" width="5.54296875" style="78" customWidth="1"/>
    <col min="10751" max="10751" width="57.1796875" style="78" customWidth="1"/>
    <col min="10752" max="10752" width="10.54296875" style="78" customWidth="1"/>
    <col min="10753" max="10753" width="14.1796875" style="78" customWidth="1"/>
    <col min="10754" max="10754" width="10.1796875" style="78" customWidth="1"/>
    <col min="10755" max="10755" width="10.453125" style="78" customWidth="1"/>
    <col min="10756" max="10757" width="14.54296875" style="78" customWidth="1"/>
    <col min="10758" max="10758" width="8" style="78" customWidth="1"/>
    <col min="10759" max="10759" width="29.453125" style="78" customWidth="1"/>
    <col min="10760" max="10760" width="0.1796875" style="78" customWidth="1"/>
    <col min="10761" max="10765" width="0" style="78" hidden="1" customWidth="1"/>
    <col min="10766" max="11005" width="9.1796875" style="78"/>
    <col min="11006" max="11006" width="5.54296875" style="78" customWidth="1"/>
    <col min="11007" max="11007" width="57.1796875" style="78" customWidth="1"/>
    <col min="11008" max="11008" width="10.54296875" style="78" customWidth="1"/>
    <col min="11009" max="11009" width="14.1796875" style="78" customWidth="1"/>
    <col min="11010" max="11010" width="10.1796875" style="78" customWidth="1"/>
    <col min="11011" max="11011" width="10.453125" style="78" customWidth="1"/>
    <col min="11012" max="11013" width="14.54296875" style="78" customWidth="1"/>
    <col min="11014" max="11014" width="8" style="78" customWidth="1"/>
    <col min="11015" max="11015" width="29.453125" style="78" customWidth="1"/>
    <col min="11016" max="11016" width="0.1796875" style="78" customWidth="1"/>
    <col min="11017" max="11021" width="0" style="78" hidden="1" customWidth="1"/>
    <col min="11022" max="11261" width="9.1796875" style="78"/>
    <col min="11262" max="11262" width="5.54296875" style="78" customWidth="1"/>
    <col min="11263" max="11263" width="57.1796875" style="78" customWidth="1"/>
    <col min="11264" max="11264" width="10.54296875" style="78" customWidth="1"/>
    <col min="11265" max="11265" width="14.1796875" style="78" customWidth="1"/>
    <col min="11266" max="11266" width="10.1796875" style="78" customWidth="1"/>
    <col min="11267" max="11267" width="10.453125" style="78" customWidth="1"/>
    <col min="11268" max="11269" width="14.54296875" style="78" customWidth="1"/>
    <col min="11270" max="11270" width="8" style="78" customWidth="1"/>
    <col min="11271" max="11271" width="29.453125" style="78" customWidth="1"/>
    <col min="11272" max="11272" width="0.1796875" style="78" customWidth="1"/>
    <col min="11273" max="11277" width="0" style="78" hidden="1" customWidth="1"/>
    <col min="11278" max="11517" width="9.1796875" style="78"/>
    <col min="11518" max="11518" width="5.54296875" style="78" customWidth="1"/>
    <col min="11519" max="11519" width="57.1796875" style="78" customWidth="1"/>
    <col min="11520" max="11520" width="10.54296875" style="78" customWidth="1"/>
    <col min="11521" max="11521" width="14.1796875" style="78" customWidth="1"/>
    <col min="11522" max="11522" width="10.1796875" style="78" customWidth="1"/>
    <col min="11523" max="11523" width="10.453125" style="78" customWidth="1"/>
    <col min="11524" max="11525" width="14.54296875" style="78" customWidth="1"/>
    <col min="11526" max="11526" width="8" style="78" customWidth="1"/>
    <col min="11527" max="11527" width="29.453125" style="78" customWidth="1"/>
    <col min="11528" max="11528" width="0.1796875" style="78" customWidth="1"/>
    <col min="11529" max="11533" width="0" style="78" hidden="1" customWidth="1"/>
    <col min="11534" max="11773" width="9.1796875" style="78"/>
    <col min="11774" max="11774" width="5.54296875" style="78" customWidth="1"/>
    <col min="11775" max="11775" width="57.1796875" style="78" customWidth="1"/>
    <col min="11776" max="11776" width="10.54296875" style="78" customWidth="1"/>
    <col min="11777" max="11777" width="14.1796875" style="78" customWidth="1"/>
    <col min="11778" max="11778" width="10.1796875" style="78" customWidth="1"/>
    <col min="11779" max="11779" width="10.453125" style="78" customWidth="1"/>
    <col min="11780" max="11781" width="14.54296875" style="78" customWidth="1"/>
    <col min="11782" max="11782" width="8" style="78" customWidth="1"/>
    <col min="11783" max="11783" width="29.453125" style="78" customWidth="1"/>
    <col min="11784" max="11784" width="0.1796875" style="78" customWidth="1"/>
    <col min="11785" max="11789" width="0" style="78" hidden="1" customWidth="1"/>
    <col min="11790" max="12029" width="9.1796875" style="78"/>
    <col min="12030" max="12030" width="5.54296875" style="78" customWidth="1"/>
    <col min="12031" max="12031" width="57.1796875" style="78" customWidth="1"/>
    <col min="12032" max="12032" width="10.54296875" style="78" customWidth="1"/>
    <col min="12033" max="12033" width="14.1796875" style="78" customWidth="1"/>
    <col min="12034" max="12034" width="10.1796875" style="78" customWidth="1"/>
    <col min="12035" max="12035" width="10.453125" style="78" customWidth="1"/>
    <col min="12036" max="12037" width="14.54296875" style="78" customWidth="1"/>
    <col min="12038" max="12038" width="8" style="78" customWidth="1"/>
    <col min="12039" max="12039" width="29.453125" style="78" customWidth="1"/>
    <col min="12040" max="12040" width="0.1796875" style="78" customWidth="1"/>
    <col min="12041" max="12045" width="0" style="78" hidden="1" customWidth="1"/>
    <col min="12046" max="12285" width="9.1796875" style="78"/>
    <col min="12286" max="12286" width="5.54296875" style="78" customWidth="1"/>
    <col min="12287" max="12287" width="57.1796875" style="78" customWidth="1"/>
    <col min="12288" max="12288" width="10.54296875" style="78" customWidth="1"/>
    <col min="12289" max="12289" width="14.1796875" style="78" customWidth="1"/>
    <col min="12290" max="12290" width="10.1796875" style="78" customWidth="1"/>
    <col min="12291" max="12291" width="10.453125" style="78" customWidth="1"/>
    <col min="12292" max="12293" width="14.54296875" style="78" customWidth="1"/>
    <col min="12294" max="12294" width="8" style="78" customWidth="1"/>
    <col min="12295" max="12295" width="29.453125" style="78" customWidth="1"/>
    <col min="12296" max="12296" width="0.1796875" style="78" customWidth="1"/>
    <col min="12297" max="12301" width="0" style="78" hidden="1" customWidth="1"/>
    <col min="12302" max="12541" width="9.1796875" style="78"/>
    <col min="12542" max="12542" width="5.54296875" style="78" customWidth="1"/>
    <col min="12543" max="12543" width="57.1796875" style="78" customWidth="1"/>
    <col min="12544" max="12544" width="10.54296875" style="78" customWidth="1"/>
    <col min="12545" max="12545" width="14.1796875" style="78" customWidth="1"/>
    <col min="12546" max="12546" width="10.1796875" style="78" customWidth="1"/>
    <col min="12547" max="12547" width="10.453125" style="78" customWidth="1"/>
    <col min="12548" max="12549" width="14.54296875" style="78" customWidth="1"/>
    <col min="12550" max="12550" width="8" style="78" customWidth="1"/>
    <col min="12551" max="12551" width="29.453125" style="78" customWidth="1"/>
    <col min="12552" max="12552" width="0.1796875" style="78" customWidth="1"/>
    <col min="12553" max="12557" width="0" style="78" hidden="1" customWidth="1"/>
    <col min="12558" max="12797" width="9.1796875" style="78"/>
    <col min="12798" max="12798" width="5.54296875" style="78" customWidth="1"/>
    <col min="12799" max="12799" width="57.1796875" style="78" customWidth="1"/>
    <col min="12800" max="12800" width="10.54296875" style="78" customWidth="1"/>
    <col min="12801" max="12801" width="14.1796875" style="78" customWidth="1"/>
    <col min="12802" max="12802" width="10.1796875" style="78" customWidth="1"/>
    <col min="12803" max="12803" width="10.453125" style="78" customWidth="1"/>
    <col min="12804" max="12805" width="14.54296875" style="78" customWidth="1"/>
    <col min="12806" max="12806" width="8" style="78" customWidth="1"/>
    <col min="12807" max="12807" width="29.453125" style="78" customWidth="1"/>
    <col min="12808" max="12808" width="0.1796875" style="78" customWidth="1"/>
    <col min="12809" max="12813" width="0" style="78" hidden="1" customWidth="1"/>
    <col min="12814" max="13053" width="9.1796875" style="78"/>
    <col min="13054" max="13054" width="5.54296875" style="78" customWidth="1"/>
    <col min="13055" max="13055" width="57.1796875" style="78" customWidth="1"/>
    <col min="13056" max="13056" width="10.54296875" style="78" customWidth="1"/>
    <col min="13057" max="13057" width="14.1796875" style="78" customWidth="1"/>
    <col min="13058" max="13058" width="10.1796875" style="78" customWidth="1"/>
    <col min="13059" max="13059" width="10.453125" style="78" customWidth="1"/>
    <col min="13060" max="13061" width="14.54296875" style="78" customWidth="1"/>
    <col min="13062" max="13062" width="8" style="78" customWidth="1"/>
    <col min="13063" max="13063" width="29.453125" style="78" customWidth="1"/>
    <col min="13064" max="13064" width="0.1796875" style="78" customWidth="1"/>
    <col min="13065" max="13069" width="0" style="78" hidden="1" customWidth="1"/>
    <col min="13070" max="13309" width="9.1796875" style="78"/>
    <col min="13310" max="13310" width="5.54296875" style="78" customWidth="1"/>
    <col min="13311" max="13311" width="57.1796875" style="78" customWidth="1"/>
    <col min="13312" max="13312" width="10.54296875" style="78" customWidth="1"/>
    <col min="13313" max="13313" width="14.1796875" style="78" customWidth="1"/>
    <col min="13314" max="13314" width="10.1796875" style="78" customWidth="1"/>
    <col min="13315" max="13315" width="10.453125" style="78" customWidth="1"/>
    <col min="13316" max="13317" width="14.54296875" style="78" customWidth="1"/>
    <col min="13318" max="13318" width="8" style="78" customWidth="1"/>
    <col min="13319" max="13319" width="29.453125" style="78" customWidth="1"/>
    <col min="13320" max="13320" width="0.1796875" style="78" customWidth="1"/>
    <col min="13321" max="13325" width="0" style="78" hidden="1" customWidth="1"/>
    <col min="13326" max="13565" width="9.1796875" style="78"/>
    <col min="13566" max="13566" width="5.54296875" style="78" customWidth="1"/>
    <col min="13567" max="13567" width="57.1796875" style="78" customWidth="1"/>
    <col min="13568" max="13568" width="10.54296875" style="78" customWidth="1"/>
    <col min="13569" max="13569" width="14.1796875" style="78" customWidth="1"/>
    <col min="13570" max="13570" width="10.1796875" style="78" customWidth="1"/>
    <col min="13571" max="13571" width="10.453125" style="78" customWidth="1"/>
    <col min="13572" max="13573" width="14.54296875" style="78" customWidth="1"/>
    <col min="13574" max="13574" width="8" style="78" customWidth="1"/>
    <col min="13575" max="13575" width="29.453125" style="78" customWidth="1"/>
    <col min="13576" max="13576" width="0.1796875" style="78" customWidth="1"/>
    <col min="13577" max="13581" width="0" style="78" hidden="1" customWidth="1"/>
    <col min="13582" max="13821" width="9.1796875" style="78"/>
    <col min="13822" max="13822" width="5.54296875" style="78" customWidth="1"/>
    <col min="13823" max="13823" width="57.1796875" style="78" customWidth="1"/>
    <col min="13824" max="13824" width="10.54296875" style="78" customWidth="1"/>
    <col min="13825" max="13825" width="14.1796875" style="78" customWidth="1"/>
    <col min="13826" max="13826" width="10.1796875" style="78" customWidth="1"/>
    <col min="13827" max="13827" width="10.453125" style="78" customWidth="1"/>
    <col min="13828" max="13829" width="14.54296875" style="78" customWidth="1"/>
    <col min="13830" max="13830" width="8" style="78" customWidth="1"/>
    <col min="13831" max="13831" width="29.453125" style="78" customWidth="1"/>
    <col min="13832" max="13832" width="0.1796875" style="78" customWidth="1"/>
    <col min="13833" max="13837" width="0" style="78" hidden="1" customWidth="1"/>
    <col min="13838" max="14077" width="9.1796875" style="78"/>
    <col min="14078" max="14078" width="5.54296875" style="78" customWidth="1"/>
    <col min="14079" max="14079" width="57.1796875" style="78" customWidth="1"/>
    <col min="14080" max="14080" width="10.54296875" style="78" customWidth="1"/>
    <col min="14081" max="14081" width="14.1796875" style="78" customWidth="1"/>
    <col min="14082" max="14082" width="10.1796875" style="78" customWidth="1"/>
    <col min="14083" max="14083" width="10.453125" style="78" customWidth="1"/>
    <col min="14084" max="14085" width="14.54296875" style="78" customWidth="1"/>
    <col min="14086" max="14086" width="8" style="78" customWidth="1"/>
    <col min="14087" max="14087" width="29.453125" style="78" customWidth="1"/>
    <col min="14088" max="14088" width="0.1796875" style="78" customWidth="1"/>
    <col min="14089" max="14093" width="0" style="78" hidden="1" customWidth="1"/>
    <col min="14094" max="14333" width="9.1796875" style="78"/>
    <col min="14334" max="14334" width="5.54296875" style="78" customWidth="1"/>
    <col min="14335" max="14335" width="57.1796875" style="78" customWidth="1"/>
    <col min="14336" max="14336" width="10.54296875" style="78" customWidth="1"/>
    <col min="14337" max="14337" width="14.1796875" style="78" customWidth="1"/>
    <col min="14338" max="14338" width="10.1796875" style="78" customWidth="1"/>
    <col min="14339" max="14339" width="10.453125" style="78" customWidth="1"/>
    <col min="14340" max="14341" width="14.54296875" style="78" customWidth="1"/>
    <col min="14342" max="14342" width="8" style="78" customWidth="1"/>
    <col min="14343" max="14343" width="29.453125" style="78" customWidth="1"/>
    <col min="14344" max="14344" width="0.1796875" style="78" customWidth="1"/>
    <col min="14345" max="14349" width="0" style="78" hidden="1" customWidth="1"/>
    <col min="14350" max="14589" width="9.1796875" style="78"/>
    <col min="14590" max="14590" width="5.54296875" style="78" customWidth="1"/>
    <col min="14591" max="14591" width="57.1796875" style="78" customWidth="1"/>
    <col min="14592" max="14592" width="10.54296875" style="78" customWidth="1"/>
    <col min="14593" max="14593" width="14.1796875" style="78" customWidth="1"/>
    <col min="14594" max="14594" width="10.1796875" style="78" customWidth="1"/>
    <col min="14595" max="14595" width="10.453125" style="78" customWidth="1"/>
    <col min="14596" max="14597" width="14.54296875" style="78" customWidth="1"/>
    <col min="14598" max="14598" width="8" style="78" customWidth="1"/>
    <col min="14599" max="14599" width="29.453125" style="78" customWidth="1"/>
    <col min="14600" max="14600" width="0.1796875" style="78" customWidth="1"/>
    <col min="14601" max="14605" width="0" style="78" hidden="1" customWidth="1"/>
    <col min="14606" max="14845" width="9.1796875" style="78"/>
    <col min="14846" max="14846" width="5.54296875" style="78" customWidth="1"/>
    <col min="14847" max="14847" width="57.1796875" style="78" customWidth="1"/>
    <col min="14848" max="14848" width="10.54296875" style="78" customWidth="1"/>
    <col min="14849" max="14849" width="14.1796875" style="78" customWidth="1"/>
    <col min="14850" max="14850" width="10.1796875" style="78" customWidth="1"/>
    <col min="14851" max="14851" width="10.453125" style="78" customWidth="1"/>
    <col min="14852" max="14853" width="14.54296875" style="78" customWidth="1"/>
    <col min="14854" max="14854" width="8" style="78" customWidth="1"/>
    <col min="14855" max="14855" width="29.453125" style="78" customWidth="1"/>
    <col min="14856" max="14856" width="0.1796875" style="78" customWidth="1"/>
    <col min="14857" max="14861" width="0" style="78" hidden="1" customWidth="1"/>
    <col min="14862" max="15101" width="9.1796875" style="78"/>
    <col min="15102" max="15102" width="5.54296875" style="78" customWidth="1"/>
    <col min="15103" max="15103" width="57.1796875" style="78" customWidth="1"/>
    <col min="15104" max="15104" width="10.54296875" style="78" customWidth="1"/>
    <col min="15105" max="15105" width="14.1796875" style="78" customWidth="1"/>
    <col min="15106" max="15106" width="10.1796875" style="78" customWidth="1"/>
    <col min="15107" max="15107" width="10.453125" style="78" customWidth="1"/>
    <col min="15108" max="15109" width="14.54296875" style="78" customWidth="1"/>
    <col min="15110" max="15110" width="8" style="78" customWidth="1"/>
    <col min="15111" max="15111" width="29.453125" style="78" customWidth="1"/>
    <col min="15112" max="15112" width="0.1796875" style="78" customWidth="1"/>
    <col min="15113" max="15117" width="0" style="78" hidden="1" customWidth="1"/>
    <col min="15118" max="15357" width="9.1796875" style="78"/>
    <col min="15358" max="15358" width="5.54296875" style="78" customWidth="1"/>
    <col min="15359" max="15359" width="57.1796875" style="78" customWidth="1"/>
    <col min="15360" max="15360" width="10.54296875" style="78" customWidth="1"/>
    <col min="15361" max="15361" width="14.1796875" style="78" customWidth="1"/>
    <col min="15362" max="15362" width="10.1796875" style="78" customWidth="1"/>
    <col min="15363" max="15363" width="10.453125" style="78" customWidth="1"/>
    <col min="15364" max="15365" width="14.54296875" style="78" customWidth="1"/>
    <col min="15366" max="15366" width="8" style="78" customWidth="1"/>
    <col min="15367" max="15367" width="29.453125" style="78" customWidth="1"/>
    <col min="15368" max="15368" width="0.1796875" style="78" customWidth="1"/>
    <col min="15369" max="15373" width="0" style="78" hidden="1" customWidth="1"/>
    <col min="15374" max="15613" width="9.1796875" style="78"/>
    <col min="15614" max="15614" width="5.54296875" style="78" customWidth="1"/>
    <col min="15615" max="15615" width="57.1796875" style="78" customWidth="1"/>
    <col min="15616" max="15616" width="10.54296875" style="78" customWidth="1"/>
    <col min="15617" max="15617" width="14.1796875" style="78" customWidth="1"/>
    <col min="15618" max="15618" width="10.1796875" style="78" customWidth="1"/>
    <col min="15619" max="15619" width="10.453125" style="78" customWidth="1"/>
    <col min="15620" max="15621" width="14.54296875" style="78" customWidth="1"/>
    <col min="15622" max="15622" width="8" style="78" customWidth="1"/>
    <col min="15623" max="15623" width="29.453125" style="78" customWidth="1"/>
    <col min="15624" max="15624" width="0.1796875" style="78" customWidth="1"/>
    <col min="15625" max="15629" width="0" style="78" hidden="1" customWidth="1"/>
    <col min="15630" max="15869" width="9.1796875" style="78"/>
    <col min="15870" max="15870" width="5.54296875" style="78" customWidth="1"/>
    <col min="15871" max="15871" width="57.1796875" style="78" customWidth="1"/>
    <col min="15872" max="15872" width="10.54296875" style="78" customWidth="1"/>
    <col min="15873" max="15873" width="14.1796875" style="78" customWidth="1"/>
    <col min="15874" max="15874" width="10.1796875" style="78" customWidth="1"/>
    <col min="15875" max="15875" width="10.453125" style="78" customWidth="1"/>
    <col min="15876" max="15877" width="14.54296875" style="78" customWidth="1"/>
    <col min="15878" max="15878" width="8" style="78" customWidth="1"/>
    <col min="15879" max="15879" width="29.453125" style="78" customWidth="1"/>
    <col min="15880" max="15880" width="0.1796875" style="78" customWidth="1"/>
    <col min="15881" max="15885" width="0" style="78" hidden="1" customWidth="1"/>
    <col min="15886" max="16125" width="9.1796875" style="78"/>
    <col min="16126" max="16126" width="5.54296875" style="78" customWidth="1"/>
    <col min="16127" max="16127" width="57.1796875" style="78" customWidth="1"/>
    <col min="16128" max="16128" width="10.54296875" style="78" customWidth="1"/>
    <col min="16129" max="16129" width="14.1796875" style="78" customWidth="1"/>
    <col min="16130" max="16130" width="10.1796875" style="78" customWidth="1"/>
    <col min="16131" max="16131" width="10.453125" style="78" customWidth="1"/>
    <col min="16132" max="16133" width="14.54296875" style="78" customWidth="1"/>
    <col min="16134" max="16134" width="8" style="78" customWidth="1"/>
    <col min="16135" max="16135" width="29.453125" style="78" customWidth="1"/>
    <col min="16136" max="16136" width="0.1796875" style="78" customWidth="1"/>
    <col min="16137" max="16141" width="0" style="78" hidden="1" customWidth="1"/>
    <col min="16142" max="16384" width="9.1796875" style="78"/>
  </cols>
  <sheetData>
    <row r="1" spans="1:11" ht="27.75" customHeight="1" x14ac:dyDescent="0.25">
      <c r="A1" s="76"/>
      <c r="B1" s="489" t="s">
        <v>28</v>
      </c>
      <c r="C1" s="489"/>
      <c r="D1" s="489"/>
      <c r="E1" s="489"/>
      <c r="F1" s="489"/>
      <c r="G1" s="489"/>
      <c r="H1" s="489"/>
      <c r="I1" s="489"/>
      <c r="J1" s="80"/>
      <c r="K1" s="81"/>
    </row>
    <row r="2" spans="1:11" ht="12.75" customHeight="1" x14ac:dyDescent="0.25">
      <c r="A2" s="76"/>
      <c r="B2" s="489" t="s">
        <v>1</v>
      </c>
      <c r="C2" s="489"/>
      <c r="D2" s="489"/>
      <c r="E2" s="489"/>
      <c r="F2" s="489"/>
      <c r="G2" s="489"/>
      <c r="H2" s="489"/>
      <c r="I2" s="489"/>
      <c r="J2" s="77"/>
    </row>
    <row r="3" spans="1:11" ht="12" customHeight="1" x14ac:dyDescent="0.25">
      <c r="A3" s="76"/>
      <c r="B3" s="489" t="s">
        <v>575</v>
      </c>
      <c r="C3" s="489"/>
      <c r="D3" s="489"/>
      <c r="E3" s="489"/>
      <c r="F3" s="489"/>
      <c r="G3" s="489"/>
      <c r="H3" s="489"/>
      <c r="I3" s="489"/>
      <c r="J3" s="77"/>
    </row>
    <row r="4" spans="1:11" ht="17.25" customHeight="1" x14ac:dyDescent="0.25">
      <c r="A4" s="490" t="s">
        <v>20</v>
      </c>
      <c r="B4" s="491" t="s">
        <v>4</v>
      </c>
      <c r="C4" s="491" t="s">
        <v>358</v>
      </c>
      <c r="D4" s="491"/>
      <c r="E4" s="491"/>
      <c r="F4" s="491"/>
      <c r="G4" s="491" t="s">
        <v>5</v>
      </c>
      <c r="H4" s="82" t="s">
        <v>196</v>
      </c>
      <c r="I4" s="492" t="s">
        <v>6</v>
      </c>
    </row>
    <row r="5" spans="1:11" ht="52.5" customHeight="1" x14ac:dyDescent="0.25">
      <c r="A5" s="490"/>
      <c r="B5" s="491"/>
      <c r="C5" s="82" t="s">
        <v>7</v>
      </c>
      <c r="D5" s="82" t="s">
        <v>8</v>
      </c>
      <c r="E5" s="82" t="s">
        <v>9</v>
      </c>
      <c r="F5" s="82" t="s">
        <v>10</v>
      </c>
      <c r="G5" s="491"/>
      <c r="I5" s="492"/>
    </row>
    <row r="6" spans="1:11" ht="14.5" customHeight="1" x14ac:dyDescent="0.25">
      <c r="A6" s="408" t="s">
        <v>59</v>
      </c>
      <c r="B6" s="409">
        <v>2</v>
      </c>
      <c r="C6" s="409">
        <v>3</v>
      </c>
      <c r="D6" s="409">
        <v>4</v>
      </c>
      <c r="E6" s="409">
        <v>5</v>
      </c>
      <c r="F6" s="409">
        <v>6</v>
      </c>
      <c r="G6" s="409">
        <v>7</v>
      </c>
      <c r="H6" s="409"/>
      <c r="I6" s="410">
        <v>8</v>
      </c>
    </row>
    <row r="7" spans="1:11" ht="19.899999999999999" customHeight="1" x14ac:dyDescent="0.25">
      <c r="A7" s="109" t="s">
        <v>192</v>
      </c>
      <c r="B7" s="486" t="s">
        <v>261</v>
      </c>
      <c r="C7" s="487"/>
      <c r="D7" s="487"/>
      <c r="E7" s="487"/>
      <c r="F7" s="487"/>
      <c r="G7" s="487"/>
      <c r="H7" s="487"/>
      <c r="I7" s="488"/>
    </row>
    <row r="8" spans="1:11" x14ac:dyDescent="0.25">
      <c r="A8" s="408" t="s">
        <v>59</v>
      </c>
      <c r="B8" s="211" t="s">
        <v>197</v>
      </c>
      <c r="C8" s="211"/>
      <c r="D8" s="211"/>
      <c r="E8" s="211"/>
      <c r="F8" s="211"/>
      <c r="G8" s="211"/>
      <c r="H8" s="211"/>
      <c r="I8" s="83"/>
      <c r="J8" s="77"/>
    </row>
    <row r="9" spans="1:11" ht="23" x14ac:dyDescent="0.25">
      <c r="A9" s="408"/>
      <c r="B9" s="65" t="s">
        <v>198</v>
      </c>
      <c r="C9" s="211"/>
      <c r="D9" s="317">
        <v>7000</v>
      </c>
      <c r="E9" s="211"/>
      <c r="F9" s="70"/>
      <c r="G9" s="103" t="s">
        <v>562</v>
      </c>
      <c r="H9" s="103" t="s">
        <v>199</v>
      </c>
      <c r="I9" s="164" t="s">
        <v>261</v>
      </c>
      <c r="J9" s="77"/>
    </row>
    <row r="10" spans="1:11" x14ac:dyDescent="0.25">
      <c r="A10" s="408" t="s">
        <v>61</v>
      </c>
      <c r="B10" s="211" t="s">
        <v>200</v>
      </c>
      <c r="C10" s="211"/>
      <c r="D10" s="317"/>
      <c r="E10" s="211"/>
      <c r="F10" s="70"/>
      <c r="G10" s="103"/>
      <c r="H10" s="103"/>
      <c r="I10" s="164"/>
      <c r="J10" s="77"/>
    </row>
    <row r="11" spans="1:11" ht="23" x14ac:dyDescent="0.25">
      <c r="A11" s="408"/>
      <c r="B11" s="65" t="s">
        <v>198</v>
      </c>
      <c r="C11" s="211"/>
      <c r="D11" s="317">
        <v>7000</v>
      </c>
      <c r="E11" s="211"/>
      <c r="F11" s="280"/>
      <c r="G11" s="103" t="s">
        <v>562</v>
      </c>
      <c r="H11" s="103" t="s">
        <v>199</v>
      </c>
      <c r="I11" s="164" t="s">
        <v>261</v>
      </c>
      <c r="J11" s="77"/>
    </row>
    <row r="12" spans="1:11" x14ac:dyDescent="0.25">
      <c r="A12" s="408" t="s">
        <v>62</v>
      </c>
      <c r="B12" s="211" t="s">
        <v>201</v>
      </c>
      <c r="C12" s="211"/>
      <c r="D12" s="317"/>
      <c r="E12" s="211"/>
      <c r="F12" s="70"/>
      <c r="G12" s="103"/>
      <c r="H12" s="103"/>
      <c r="I12" s="164"/>
      <c r="J12" s="77"/>
    </row>
    <row r="13" spans="1:11" ht="23" x14ac:dyDescent="0.25">
      <c r="A13" s="408"/>
      <c r="B13" s="65" t="s">
        <v>198</v>
      </c>
      <c r="C13" s="211"/>
      <c r="D13" s="317">
        <v>7000</v>
      </c>
      <c r="E13" s="211"/>
      <c r="F13" s="280"/>
      <c r="G13" s="103" t="s">
        <v>562</v>
      </c>
      <c r="H13" s="103" t="s">
        <v>199</v>
      </c>
      <c r="I13" s="164" t="s">
        <v>261</v>
      </c>
      <c r="J13" s="77"/>
    </row>
    <row r="14" spans="1:11" x14ac:dyDescent="0.25">
      <c r="A14" s="408" t="s">
        <v>27</v>
      </c>
      <c r="B14" s="211" t="s">
        <v>202</v>
      </c>
      <c r="C14" s="211"/>
      <c r="D14" s="317"/>
      <c r="E14" s="211"/>
      <c r="F14" s="70"/>
      <c r="G14" s="103"/>
      <c r="H14" s="103"/>
      <c r="I14" s="164"/>
      <c r="J14" s="77"/>
    </row>
    <row r="15" spans="1:11" ht="23" x14ac:dyDescent="0.25">
      <c r="A15" s="408"/>
      <c r="B15" s="65" t="s">
        <v>198</v>
      </c>
      <c r="C15" s="211"/>
      <c r="D15" s="317">
        <v>7000</v>
      </c>
      <c r="E15" s="211"/>
      <c r="F15" s="280"/>
      <c r="G15" s="103" t="s">
        <v>562</v>
      </c>
      <c r="H15" s="103" t="s">
        <v>199</v>
      </c>
      <c r="I15" s="164" t="s">
        <v>261</v>
      </c>
      <c r="J15" s="77"/>
    </row>
    <row r="16" spans="1:11" x14ac:dyDescent="0.25">
      <c r="A16" s="408" t="s">
        <v>397</v>
      </c>
      <c r="B16" s="211" t="s">
        <v>203</v>
      </c>
      <c r="C16" s="211"/>
      <c r="D16" s="317"/>
      <c r="E16" s="211"/>
      <c r="F16" s="70"/>
      <c r="G16" s="103"/>
      <c r="H16" s="103"/>
      <c r="I16" s="164"/>
      <c r="J16" s="77"/>
    </row>
    <row r="17" spans="1:10" ht="23" x14ac:dyDescent="0.25">
      <c r="A17" s="408"/>
      <c r="B17" s="65" t="s">
        <v>198</v>
      </c>
      <c r="C17" s="211"/>
      <c r="D17" s="317">
        <v>7000</v>
      </c>
      <c r="E17" s="211"/>
      <c r="F17" s="280"/>
      <c r="G17" s="103" t="s">
        <v>562</v>
      </c>
      <c r="H17" s="103" t="s">
        <v>199</v>
      </c>
      <c r="I17" s="164" t="s">
        <v>261</v>
      </c>
      <c r="J17" s="77"/>
    </row>
    <row r="18" spans="1:10" x14ac:dyDescent="0.25">
      <c r="A18" s="408" t="s">
        <v>406</v>
      </c>
      <c r="B18" s="211" t="s">
        <v>204</v>
      </c>
      <c r="C18" s="211"/>
      <c r="D18" s="317"/>
      <c r="E18" s="211"/>
      <c r="F18" s="70"/>
      <c r="G18" s="103"/>
      <c r="H18" s="103"/>
      <c r="I18" s="164"/>
      <c r="J18" s="77"/>
    </row>
    <row r="19" spans="1:10" ht="23" x14ac:dyDescent="0.25">
      <c r="A19" s="408"/>
      <c r="B19" s="65" t="s">
        <v>205</v>
      </c>
      <c r="C19" s="211"/>
      <c r="D19" s="317">
        <v>4000</v>
      </c>
      <c r="E19" s="211"/>
      <c r="F19" s="70"/>
      <c r="G19" s="103" t="s">
        <v>563</v>
      </c>
      <c r="H19" s="103" t="s">
        <v>199</v>
      </c>
      <c r="I19" s="164" t="s">
        <v>261</v>
      </c>
      <c r="J19" s="77"/>
    </row>
    <row r="20" spans="1:10" x14ac:dyDescent="0.25">
      <c r="A20" s="408" t="s">
        <v>415</v>
      </c>
      <c r="B20" s="211" t="s">
        <v>206</v>
      </c>
      <c r="C20" s="211"/>
      <c r="D20" s="317"/>
      <c r="E20" s="211"/>
      <c r="F20" s="70"/>
      <c r="G20" s="103"/>
      <c r="H20" s="103"/>
      <c r="I20" s="164"/>
      <c r="J20" s="77"/>
    </row>
    <row r="21" spans="1:10" ht="23" x14ac:dyDescent="0.25">
      <c r="A21" s="408"/>
      <c r="B21" s="65" t="s">
        <v>205</v>
      </c>
      <c r="C21" s="211"/>
      <c r="D21" s="317">
        <v>4000</v>
      </c>
      <c r="E21" s="211"/>
      <c r="F21" s="70"/>
      <c r="G21" s="103" t="s">
        <v>563</v>
      </c>
      <c r="H21" s="103" t="s">
        <v>199</v>
      </c>
      <c r="I21" s="164" t="s">
        <v>261</v>
      </c>
      <c r="J21" s="77"/>
    </row>
    <row r="22" spans="1:10" x14ac:dyDescent="0.25">
      <c r="A22" s="408" t="s">
        <v>419</v>
      </c>
      <c r="B22" s="211" t="s">
        <v>200</v>
      </c>
      <c r="C22" s="211"/>
      <c r="D22" s="317"/>
      <c r="E22" s="211"/>
      <c r="F22" s="70"/>
      <c r="G22" s="103"/>
      <c r="H22" s="103"/>
      <c r="I22" s="164"/>
      <c r="J22" s="77"/>
    </row>
    <row r="23" spans="1:10" ht="23" x14ac:dyDescent="0.25">
      <c r="A23" s="408"/>
      <c r="B23" s="65" t="s">
        <v>205</v>
      </c>
      <c r="C23" s="211"/>
      <c r="D23" s="317">
        <v>4000</v>
      </c>
      <c r="E23" s="211"/>
      <c r="F23" s="70"/>
      <c r="G23" s="103" t="s">
        <v>563</v>
      </c>
      <c r="H23" s="103" t="s">
        <v>199</v>
      </c>
      <c r="I23" s="164" t="s">
        <v>261</v>
      </c>
      <c r="J23" s="77"/>
    </row>
    <row r="24" spans="1:10" x14ac:dyDescent="0.25">
      <c r="A24" s="408" t="s">
        <v>421</v>
      </c>
      <c r="B24" s="211" t="s">
        <v>201</v>
      </c>
      <c r="C24" s="211"/>
      <c r="D24" s="317"/>
      <c r="E24" s="211"/>
      <c r="F24" s="70"/>
      <c r="G24" s="103"/>
      <c r="H24" s="103"/>
      <c r="I24" s="164"/>
      <c r="J24" s="77"/>
    </row>
    <row r="25" spans="1:10" ht="23" x14ac:dyDescent="0.25">
      <c r="A25" s="408"/>
      <c r="B25" s="65" t="s">
        <v>205</v>
      </c>
      <c r="C25" s="211"/>
      <c r="D25" s="317">
        <v>4000</v>
      </c>
      <c r="E25" s="211"/>
      <c r="F25" s="70"/>
      <c r="G25" s="103" t="s">
        <v>563</v>
      </c>
      <c r="H25" s="103" t="s">
        <v>199</v>
      </c>
      <c r="I25" s="164" t="s">
        <v>261</v>
      </c>
      <c r="J25" s="77"/>
    </row>
    <row r="26" spans="1:10" x14ac:dyDescent="0.25">
      <c r="A26" s="408" t="s">
        <v>577</v>
      </c>
      <c r="B26" s="211" t="s">
        <v>207</v>
      </c>
      <c r="C26" s="211"/>
      <c r="D26" s="317"/>
      <c r="E26" s="211"/>
      <c r="F26" s="70"/>
      <c r="G26" s="103"/>
      <c r="H26" s="103"/>
      <c r="I26" s="164"/>
      <c r="J26" s="77"/>
    </row>
    <row r="27" spans="1:10" ht="23" x14ac:dyDescent="0.25">
      <c r="A27" s="408"/>
      <c r="B27" s="65" t="s">
        <v>205</v>
      </c>
      <c r="C27" s="211"/>
      <c r="D27" s="317">
        <v>4000</v>
      </c>
      <c r="E27" s="211"/>
      <c r="F27" s="70"/>
      <c r="G27" s="103" t="s">
        <v>563</v>
      </c>
      <c r="H27" s="103" t="s">
        <v>199</v>
      </c>
      <c r="I27" s="164" t="s">
        <v>261</v>
      </c>
      <c r="J27" s="77"/>
    </row>
    <row r="28" spans="1:10" x14ac:dyDescent="0.25">
      <c r="A28" s="408" t="s">
        <v>578</v>
      </c>
      <c r="B28" s="211" t="s">
        <v>202</v>
      </c>
      <c r="C28" s="211"/>
      <c r="D28" s="317"/>
      <c r="E28" s="211"/>
      <c r="F28" s="70"/>
      <c r="G28" s="103"/>
      <c r="H28" s="103"/>
      <c r="I28" s="164"/>
      <c r="J28" s="77"/>
    </row>
    <row r="29" spans="1:10" ht="23" x14ac:dyDescent="0.25">
      <c r="A29" s="408"/>
      <c r="B29" s="65" t="s">
        <v>205</v>
      </c>
      <c r="C29" s="211"/>
      <c r="D29" s="317">
        <v>4000</v>
      </c>
      <c r="E29" s="211"/>
      <c r="F29" s="70"/>
      <c r="G29" s="103" t="s">
        <v>563</v>
      </c>
      <c r="H29" s="103" t="s">
        <v>199</v>
      </c>
      <c r="I29" s="164" t="s">
        <v>261</v>
      </c>
      <c r="J29" s="77"/>
    </row>
    <row r="30" spans="1:10" x14ac:dyDescent="0.25">
      <c r="A30" s="408" t="s">
        <v>576</v>
      </c>
      <c r="B30" s="211" t="s">
        <v>203</v>
      </c>
      <c r="C30" s="211"/>
      <c r="D30" s="317"/>
      <c r="E30" s="211"/>
      <c r="F30" s="70"/>
      <c r="G30" s="103"/>
      <c r="H30" s="103"/>
      <c r="I30" s="164"/>
      <c r="J30" s="77"/>
    </row>
    <row r="31" spans="1:10" ht="23" x14ac:dyDescent="0.25">
      <c r="A31" s="408"/>
      <c r="B31" s="65" t="s">
        <v>205</v>
      </c>
      <c r="C31" s="211"/>
      <c r="D31" s="317">
        <v>4000</v>
      </c>
      <c r="E31" s="211"/>
      <c r="F31" s="70"/>
      <c r="G31" s="103" t="s">
        <v>563</v>
      </c>
      <c r="H31" s="103" t="s">
        <v>199</v>
      </c>
      <c r="I31" s="164" t="s">
        <v>261</v>
      </c>
      <c r="J31" s="77"/>
    </row>
    <row r="32" spans="1:10" x14ac:dyDescent="0.25">
      <c r="A32" s="408" t="s">
        <v>579</v>
      </c>
      <c r="B32" s="211" t="s">
        <v>564</v>
      </c>
      <c r="C32" s="211"/>
      <c r="D32" s="317"/>
      <c r="E32" s="211"/>
      <c r="F32" s="70"/>
      <c r="G32" s="103"/>
      <c r="H32" s="103"/>
      <c r="I32" s="164"/>
      <c r="J32" s="77"/>
    </row>
    <row r="33" spans="1:10" ht="23" x14ac:dyDescent="0.25">
      <c r="A33" s="408"/>
      <c r="B33" s="65" t="s">
        <v>205</v>
      </c>
      <c r="C33" s="211"/>
      <c r="D33" s="317">
        <v>4000</v>
      </c>
      <c r="E33" s="211"/>
      <c r="F33" s="70"/>
      <c r="G33" s="103" t="s">
        <v>563</v>
      </c>
      <c r="H33" s="103" t="s">
        <v>199</v>
      </c>
      <c r="I33" s="164" t="s">
        <v>261</v>
      </c>
      <c r="J33" s="77"/>
    </row>
    <row r="34" spans="1:10" x14ac:dyDescent="0.25">
      <c r="A34" s="408" t="s">
        <v>580</v>
      </c>
      <c r="B34" s="211" t="s">
        <v>565</v>
      </c>
      <c r="C34" s="211"/>
      <c r="D34" s="317"/>
      <c r="E34" s="211"/>
      <c r="F34" s="70"/>
      <c r="G34" s="103"/>
      <c r="H34" s="103"/>
      <c r="I34" s="164"/>
      <c r="J34" s="77"/>
    </row>
    <row r="35" spans="1:10" ht="23" x14ac:dyDescent="0.25">
      <c r="A35" s="408"/>
      <c r="B35" s="65" t="s">
        <v>205</v>
      </c>
      <c r="C35" s="211"/>
      <c r="D35" s="317">
        <v>4000</v>
      </c>
      <c r="E35" s="211"/>
      <c r="F35" s="70"/>
      <c r="G35" s="103" t="s">
        <v>563</v>
      </c>
      <c r="H35" s="103" t="s">
        <v>199</v>
      </c>
      <c r="I35" s="164" t="s">
        <v>261</v>
      </c>
      <c r="J35" s="77"/>
    </row>
    <row r="36" spans="1:10" x14ac:dyDescent="0.25">
      <c r="A36" s="408" t="s">
        <v>581</v>
      </c>
      <c r="B36" s="211" t="s">
        <v>566</v>
      </c>
      <c r="C36" s="211"/>
      <c r="D36" s="317"/>
      <c r="E36" s="211"/>
      <c r="F36" s="70"/>
      <c r="G36" s="103"/>
      <c r="H36" s="103"/>
      <c r="I36" s="164"/>
      <c r="J36" s="77"/>
    </row>
    <row r="37" spans="1:10" ht="23" x14ac:dyDescent="0.25">
      <c r="A37" s="408"/>
      <c r="B37" s="65" t="s">
        <v>205</v>
      </c>
      <c r="C37" s="211"/>
      <c r="D37" s="317">
        <v>4000</v>
      </c>
      <c r="E37" s="211"/>
      <c r="F37" s="70"/>
      <c r="G37" s="103" t="s">
        <v>563</v>
      </c>
      <c r="H37" s="103" t="s">
        <v>199</v>
      </c>
      <c r="I37" s="164" t="s">
        <v>261</v>
      </c>
      <c r="J37" s="77"/>
    </row>
    <row r="38" spans="1:10" x14ac:dyDescent="0.25">
      <c r="A38" s="408" t="s">
        <v>213</v>
      </c>
      <c r="B38" s="211" t="s">
        <v>204</v>
      </c>
      <c r="C38" s="211"/>
      <c r="D38" s="317"/>
      <c r="E38" s="211"/>
      <c r="F38" s="70"/>
      <c r="G38" s="103"/>
      <c r="H38" s="103"/>
      <c r="I38" s="164"/>
      <c r="J38" s="77"/>
    </row>
    <row r="39" spans="1:10" ht="23" x14ac:dyDescent="0.25">
      <c r="A39" s="408"/>
      <c r="B39" s="65" t="s">
        <v>208</v>
      </c>
      <c r="C39" s="211"/>
      <c r="D39" s="317">
        <v>4000</v>
      </c>
      <c r="E39" s="211"/>
      <c r="F39" s="70"/>
      <c r="G39" s="103" t="s">
        <v>563</v>
      </c>
      <c r="H39" s="103" t="s">
        <v>199</v>
      </c>
      <c r="I39" s="164" t="s">
        <v>261</v>
      </c>
      <c r="J39" s="77"/>
    </row>
    <row r="40" spans="1:10" x14ac:dyDescent="0.25">
      <c r="A40" s="408" t="s">
        <v>214</v>
      </c>
      <c r="B40" s="211" t="s">
        <v>206</v>
      </c>
      <c r="C40" s="211"/>
      <c r="D40" s="317"/>
      <c r="E40" s="211"/>
      <c r="F40" s="70"/>
      <c r="G40" s="103"/>
      <c r="H40" s="103"/>
      <c r="I40" s="164"/>
      <c r="J40" s="77"/>
    </row>
    <row r="41" spans="1:10" ht="23" x14ac:dyDescent="0.25">
      <c r="A41" s="408"/>
      <c r="B41" s="65" t="s">
        <v>208</v>
      </c>
      <c r="C41" s="211"/>
      <c r="D41" s="317">
        <v>4000</v>
      </c>
      <c r="E41" s="211"/>
      <c r="F41" s="70"/>
      <c r="G41" s="103" t="s">
        <v>563</v>
      </c>
      <c r="H41" s="103" t="s">
        <v>199</v>
      </c>
      <c r="I41" s="164" t="s">
        <v>261</v>
      </c>
      <c r="J41" s="77"/>
    </row>
    <row r="42" spans="1:10" x14ac:dyDescent="0.25">
      <c r="A42" s="408" t="s">
        <v>582</v>
      </c>
      <c r="B42" s="211" t="s">
        <v>200</v>
      </c>
      <c r="C42" s="211"/>
      <c r="D42" s="317"/>
      <c r="E42" s="211"/>
      <c r="F42" s="70"/>
      <c r="G42" s="103"/>
      <c r="H42" s="103"/>
      <c r="I42" s="164"/>
      <c r="J42" s="77"/>
    </row>
    <row r="43" spans="1:10" ht="23" x14ac:dyDescent="0.25">
      <c r="A43" s="408"/>
      <c r="B43" s="65" t="s">
        <v>208</v>
      </c>
      <c r="C43" s="211"/>
      <c r="D43" s="317">
        <v>4000</v>
      </c>
      <c r="E43" s="211"/>
      <c r="F43" s="280"/>
      <c r="G43" s="103" t="s">
        <v>563</v>
      </c>
      <c r="H43" s="103" t="s">
        <v>199</v>
      </c>
      <c r="I43" s="164" t="s">
        <v>261</v>
      </c>
      <c r="J43" s="77"/>
    </row>
    <row r="44" spans="1:10" x14ac:dyDescent="0.25">
      <c r="A44" s="408" t="s">
        <v>583</v>
      </c>
      <c r="B44" s="211" t="s">
        <v>201</v>
      </c>
      <c r="C44" s="211"/>
      <c r="D44" s="317"/>
      <c r="E44" s="211"/>
      <c r="F44" s="70"/>
      <c r="G44" s="103"/>
      <c r="H44" s="103"/>
      <c r="I44" s="164"/>
      <c r="J44" s="77"/>
    </row>
    <row r="45" spans="1:10" ht="23" x14ac:dyDescent="0.25">
      <c r="A45" s="408"/>
      <c r="B45" s="65" t="s">
        <v>208</v>
      </c>
      <c r="C45" s="211"/>
      <c r="D45" s="317">
        <v>4000</v>
      </c>
      <c r="E45" s="211"/>
      <c r="F45" s="70"/>
      <c r="G45" s="103" t="s">
        <v>563</v>
      </c>
      <c r="H45" s="103" t="s">
        <v>199</v>
      </c>
      <c r="I45" s="164" t="s">
        <v>261</v>
      </c>
      <c r="J45" s="77"/>
    </row>
    <row r="46" spans="1:10" x14ac:dyDescent="0.25">
      <c r="A46" s="408" t="s">
        <v>584</v>
      </c>
      <c r="B46" s="211" t="s">
        <v>207</v>
      </c>
      <c r="C46" s="211"/>
      <c r="D46" s="317"/>
      <c r="E46" s="211"/>
      <c r="F46" s="70"/>
      <c r="G46" s="103"/>
      <c r="H46" s="103"/>
      <c r="I46" s="164"/>
      <c r="J46" s="77"/>
    </row>
    <row r="47" spans="1:10" ht="23" x14ac:dyDescent="0.25">
      <c r="A47" s="408"/>
      <c r="B47" s="65" t="s">
        <v>208</v>
      </c>
      <c r="C47" s="211"/>
      <c r="D47" s="317">
        <v>4000</v>
      </c>
      <c r="E47" s="211"/>
      <c r="F47" s="70"/>
      <c r="G47" s="103" t="s">
        <v>563</v>
      </c>
      <c r="H47" s="103" t="s">
        <v>199</v>
      </c>
      <c r="I47" s="164" t="s">
        <v>261</v>
      </c>
      <c r="J47" s="77"/>
    </row>
    <row r="48" spans="1:10" x14ac:dyDescent="0.25">
      <c r="A48" s="408" t="s">
        <v>585</v>
      </c>
      <c r="B48" s="211" t="s">
        <v>202</v>
      </c>
      <c r="C48" s="211"/>
      <c r="D48" s="317"/>
      <c r="E48" s="211"/>
      <c r="F48" s="70"/>
      <c r="G48" s="103"/>
      <c r="H48" s="103"/>
      <c r="I48" s="164"/>
      <c r="J48" s="77"/>
    </row>
    <row r="49" spans="1:10" ht="23" x14ac:dyDescent="0.25">
      <c r="A49" s="408"/>
      <c r="B49" s="65" t="s">
        <v>208</v>
      </c>
      <c r="C49" s="211"/>
      <c r="D49" s="317">
        <v>4000</v>
      </c>
      <c r="E49" s="211"/>
      <c r="F49" s="280"/>
      <c r="G49" s="103" t="s">
        <v>563</v>
      </c>
      <c r="H49" s="103" t="s">
        <v>199</v>
      </c>
      <c r="I49" s="164" t="s">
        <v>261</v>
      </c>
      <c r="J49" s="77"/>
    </row>
    <row r="50" spans="1:10" x14ac:dyDescent="0.25">
      <c r="A50" s="408" t="s">
        <v>586</v>
      </c>
      <c r="B50" s="211" t="s">
        <v>203</v>
      </c>
      <c r="C50" s="211"/>
      <c r="D50" s="317"/>
      <c r="E50" s="211"/>
      <c r="F50" s="70"/>
      <c r="G50" s="103"/>
      <c r="H50" s="103"/>
      <c r="I50" s="164"/>
      <c r="J50" s="77"/>
    </row>
    <row r="51" spans="1:10" ht="23" x14ac:dyDescent="0.25">
      <c r="A51" s="408"/>
      <c r="B51" s="65" t="s">
        <v>208</v>
      </c>
      <c r="C51" s="211"/>
      <c r="D51" s="317">
        <v>4000</v>
      </c>
      <c r="E51" s="211"/>
      <c r="F51" s="70"/>
      <c r="G51" s="103" t="s">
        <v>563</v>
      </c>
      <c r="H51" s="103" t="s">
        <v>199</v>
      </c>
      <c r="I51" s="164" t="s">
        <v>261</v>
      </c>
      <c r="J51" s="77"/>
    </row>
    <row r="52" spans="1:10" x14ac:dyDescent="0.25">
      <c r="A52" s="408" t="s">
        <v>587</v>
      </c>
      <c r="B52" s="211" t="s">
        <v>564</v>
      </c>
      <c r="C52" s="211"/>
      <c r="D52" s="317"/>
      <c r="E52" s="211"/>
      <c r="F52" s="70"/>
      <c r="G52" s="103"/>
      <c r="H52" s="103"/>
      <c r="I52" s="164"/>
      <c r="J52" s="77"/>
    </row>
    <row r="53" spans="1:10" ht="23" x14ac:dyDescent="0.25">
      <c r="A53" s="408"/>
      <c r="B53" s="65" t="s">
        <v>208</v>
      </c>
      <c r="C53" s="211"/>
      <c r="D53" s="317">
        <v>4000</v>
      </c>
      <c r="E53" s="211"/>
      <c r="F53" s="70"/>
      <c r="G53" s="103" t="s">
        <v>563</v>
      </c>
      <c r="H53" s="103" t="s">
        <v>199</v>
      </c>
      <c r="I53" s="164" t="s">
        <v>261</v>
      </c>
      <c r="J53" s="77"/>
    </row>
    <row r="54" spans="1:10" x14ac:dyDescent="0.25">
      <c r="A54" s="408" t="s">
        <v>588</v>
      </c>
      <c r="B54" s="211" t="s">
        <v>565</v>
      </c>
      <c r="C54" s="211"/>
      <c r="D54" s="317"/>
      <c r="E54" s="211"/>
      <c r="F54" s="70"/>
      <c r="G54" s="103"/>
      <c r="H54" s="103"/>
      <c r="I54" s="164"/>
      <c r="J54" s="77"/>
    </row>
    <row r="55" spans="1:10" ht="23" x14ac:dyDescent="0.25">
      <c r="A55" s="408"/>
      <c r="B55" s="65" t="s">
        <v>208</v>
      </c>
      <c r="C55" s="211"/>
      <c r="D55" s="317">
        <v>4000</v>
      </c>
      <c r="E55" s="211"/>
      <c r="F55" s="70"/>
      <c r="G55" s="103" t="s">
        <v>563</v>
      </c>
      <c r="H55" s="103" t="s">
        <v>199</v>
      </c>
      <c r="I55" s="164" t="s">
        <v>261</v>
      </c>
      <c r="J55" s="77"/>
    </row>
    <row r="56" spans="1:10" x14ac:dyDescent="0.25">
      <c r="A56" s="408" t="s">
        <v>589</v>
      </c>
      <c r="B56" s="211" t="s">
        <v>566</v>
      </c>
      <c r="C56" s="211"/>
      <c r="D56" s="317"/>
      <c r="E56" s="211"/>
      <c r="F56" s="70"/>
      <c r="G56" s="103"/>
      <c r="H56" s="103"/>
      <c r="I56" s="164"/>
      <c r="J56" s="77"/>
    </row>
    <row r="57" spans="1:10" ht="23" x14ac:dyDescent="0.25">
      <c r="A57" s="408"/>
      <c r="B57" s="65" t="s">
        <v>208</v>
      </c>
      <c r="C57" s="211"/>
      <c r="D57" s="317">
        <v>4000</v>
      </c>
      <c r="E57" s="211"/>
      <c r="F57" s="70"/>
      <c r="G57" s="103" t="s">
        <v>563</v>
      </c>
      <c r="H57" s="103" t="s">
        <v>199</v>
      </c>
      <c r="I57" s="164" t="s">
        <v>261</v>
      </c>
      <c r="J57" s="77"/>
    </row>
    <row r="58" spans="1:10" x14ac:dyDescent="0.25">
      <c r="A58" s="408" t="s">
        <v>590</v>
      </c>
      <c r="B58" s="211" t="s">
        <v>206</v>
      </c>
      <c r="C58" s="211"/>
      <c r="D58" s="317"/>
      <c r="E58" s="211"/>
      <c r="F58" s="70"/>
      <c r="G58" s="103"/>
      <c r="H58" s="103"/>
      <c r="I58" s="164"/>
      <c r="J58" s="77"/>
    </row>
    <row r="59" spans="1:10" ht="23.5" customHeight="1" x14ac:dyDescent="0.25">
      <c r="A59" s="408"/>
      <c r="B59" s="65" t="s">
        <v>567</v>
      </c>
      <c r="C59" s="211"/>
      <c r="D59" s="317">
        <v>531000</v>
      </c>
      <c r="E59" s="211"/>
      <c r="F59" s="280"/>
      <c r="G59" s="218" t="s">
        <v>568</v>
      </c>
      <c r="H59" s="103" t="s">
        <v>209</v>
      </c>
      <c r="I59" s="164" t="s">
        <v>261</v>
      </c>
      <c r="J59" s="77"/>
    </row>
    <row r="60" spans="1:10" x14ac:dyDescent="0.25">
      <c r="A60" s="408" t="s">
        <v>591</v>
      </c>
      <c r="B60" s="211" t="s">
        <v>203</v>
      </c>
      <c r="C60" s="211"/>
      <c r="D60" s="317"/>
      <c r="E60" s="211"/>
      <c r="F60" s="70"/>
      <c r="G60" s="103"/>
      <c r="H60" s="103"/>
      <c r="I60" s="164"/>
      <c r="J60" s="77"/>
    </row>
    <row r="61" spans="1:10" ht="25" customHeight="1" x14ac:dyDescent="0.25">
      <c r="A61" s="408"/>
      <c r="B61" s="65" t="s">
        <v>567</v>
      </c>
      <c r="C61" s="211"/>
      <c r="D61" s="317">
        <v>531000</v>
      </c>
      <c r="E61" s="211"/>
      <c r="F61" s="70"/>
      <c r="G61" s="218" t="s">
        <v>568</v>
      </c>
      <c r="H61" s="103" t="s">
        <v>209</v>
      </c>
      <c r="I61" s="164" t="s">
        <v>261</v>
      </c>
      <c r="J61" s="77"/>
    </row>
    <row r="62" spans="1:10" x14ac:dyDescent="0.25">
      <c r="A62" s="408" t="s">
        <v>592</v>
      </c>
      <c r="B62" s="211" t="s">
        <v>201</v>
      </c>
      <c r="C62" s="211"/>
      <c r="D62" s="317"/>
      <c r="E62" s="211"/>
      <c r="F62" s="70"/>
      <c r="G62" s="103"/>
      <c r="H62" s="103"/>
      <c r="I62" s="164"/>
      <c r="J62" s="77"/>
    </row>
    <row r="63" spans="1:10" ht="23.5" customHeight="1" x14ac:dyDescent="0.25">
      <c r="A63" s="408"/>
      <c r="B63" s="65" t="s">
        <v>569</v>
      </c>
      <c r="C63" s="211"/>
      <c r="D63" s="317">
        <v>531000</v>
      </c>
      <c r="E63" s="211"/>
      <c r="F63" s="70"/>
      <c r="G63" s="218" t="s">
        <v>568</v>
      </c>
      <c r="H63" s="103" t="s">
        <v>209</v>
      </c>
      <c r="I63" s="164" t="s">
        <v>261</v>
      </c>
      <c r="J63" s="77"/>
    </row>
    <row r="64" spans="1:10" x14ac:dyDescent="0.25">
      <c r="A64" s="408" t="s">
        <v>593</v>
      </c>
      <c r="B64" s="211" t="s">
        <v>202</v>
      </c>
      <c r="C64" s="211"/>
      <c r="D64" s="317"/>
      <c r="E64" s="211"/>
      <c r="F64" s="70"/>
      <c r="G64" s="218"/>
      <c r="H64" s="103"/>
      <c r="I64" s="164"/>
      <c r="J64" s="77"/>
    </row>
    <row r="65" spans="1:10" ht="34.5" x14ac:dyDescent="0.25">
      <c r="A65" s="408"/>
      <c r="B65" s="65" t="s">
        <v>570</v>
      </c>
      <c r="C65" s="211"/>
      <c r="D65" s="317">
        <v>531000</v>
      </c>
      <c r="E65" s="211"/>
      <c r="F65" s="280"/>
      <c r="G65" s="218" t="s">
        <v>563</v>
      </c>
      <c r="H65" s="103" t="s">
        <v>209</v>
      </c>
      <c r="I65" s="164" t="s">
        <v>261</v>
      </c>
      <c r="J65" s="77"/>
    </row>
    <row r="66" spans="1:10" x14ac:dyDescent="0.25">
      <c r="A66" s="408" t="s">
        <v>594</v>
      </c>
      <c r="B66" s="211" t="s">
        <v>207</v>
      </c>
      <c r="C66" s="211"/>
      <c r="D66" s="317"/>
      <c r="E66" s="211"/>
      <c r="F66" s="280"/>
      <c r="G66" s="218"/>
      <c r="H66" s="103"/>
      <c r="I66" s="164"/>
      <c r="J66" s="77"/>
    </row>
    <row r="67" spans="1:10" ht="34.5" x14ac:dyDescent="0.25">
      <c r="A67" s="408"/>
      <c r="B67" s="65" t="s">
        <v>571</v>
      </c>
      <c r="C67" s="211"/>
      <c r="D67" s="317">
        <v>81000</v>
      </c>
      <c r="E67" s="211"/>
      <c r="F67" s="280"/>
      <c r="G67" s="218" t="s">
        <v>572</v>
      </c>
      <c r="H67" s="103" t="s">
        <v>209</v>
      </c>
      <c r="I67" s="164" t="s">
        <v>261</v>
      </c>
      <c r="J67" s="77"/>
    </row>
    <row r="68" spans="1:10" x14ac:dyDescent="0.25">
      <c r="A68" s="408" t="s">
        <v>595</v>
      </c>
      <c r="B68" s="211" t="s">
        <v>203</v>
      </c>
      <c r="C68" s="211"/>
      <c r="D68" s="317"/>
      <c r="E68" s="211"/>
      <c r="F68" s="70"/>
      <c r="G68" s="218"/>
      <c r="H68" s="103"/>
      <c r="I68" s="164"/>
      <c r="J68" s="77"/>
    </row>
    <row r="69" spans="1:10" ht="21" customHeight="1" x14ac:dyDescent="0.25">
      <c r="A69" s="408"/>
      <c r="B69" s="65" t="s">
        <v>210</v>
      </c>
      <c r="C69" s="211"/>
      <c r="D69" s="317">
        <v>375000</v>
      </c>
      <c r="E69" s="211"/>
      <c r="F69" s="70"/>
      <c r="G69" s="218" t="s">
        <v>573</v>
      </c>
      <c r="H69" s="103" t="s">
        <v>209</v>
      </c>
      <c r="I69" s="164" t="s">
        <v>261</v>
      </c>
      <c r="J69" s="77"/>
    </row>
    <row r="70" spans="1:10" x14ac:dyDescent="0.25">
      <c r="A70" s="408" t="s">
        <v>596</v>
      </c>
      <c r="B70" s="211" t="s">
        <v>203</v>
      </c>
      <c r="C70" s="211"/>
      <c r="D70" s="317"/>
      <c r="E70" s="211"/>
      <c r="F70" s="70"/>
      <c r="G70" s="218"/>
      <c r="H70" s="103"/>
      <c r="I70" s="164"/>
      <c r="J70" s="77"/>
    </row>
    <row r="71" spans="1:10" ht="23" customHeight="1" thickBot="1" x14ac:dyDescent="0.3">
      <c r="A71" s="408"/>
      <c r="B71" s="226" t="s">
        <v>574</v>
      </c>
      <c r="C71" s="219"/>
      <c r="D71" s="319">
        <v>19000</v>
      </c>
      <c r="E71" s="219"/>
      <c r="F71" s="106"/>
      <c r="G71" s="107" t="s">
        <v>562</v>
      </c>
      <c r="H71" s="107" t="s">
        <v>209</v>
      </c>
      <c r="I71" s="320" t="s">
        <v>261</v>
      </c>
      <c r="J71" s="77"/>
    </row>
    <row r="72" spans="1:10" ht="12" thickBot="1" x14ac:dyDescent="0.3">
      <c r="A72" s="408"/>
      <c r="B72" s="325" t="s">
        <v>87</v>
      </c>
      <c r="C72" s="326"/>
      <c r="D72" s="327">
        <f>SUM(D9:D71)</f>
        <v>2714000</v>
      </c>
      <c r="E72" s="328"/>
      <c r="F72" s="327"/>
      <c r="G72" s="328"/>
      <c r="H72" s="328"/>
      <c r="I72" s="329"/>
      <c r="J72" s="77"/>
    </row>
    <row r="73" spans="1:10" x14ac:dyDescent="0.25">
      <c r="A73" s="321"/>
      <c r="B73" s="322"/>
      <c r="C73" s="323"/>
      <c r="D73" s="323"/>
      <c r="E73" s="323"/>
      <c r="F73" s="323"/>
      <c r="G73" s="323"/>
      <c r="H73" s="323"/>
      <c r="I73" s="323"/>
    </row>
  </sheetData>
  <mergeCells count="9">
    <mergeCell ref="B7:I7"/>
    <mergeCell ref="B1:I1"/>
    <mergeCell ref="B2:I2"/>
    <mergeCell ref="B3:I3"/>
    <mergeCell ref="A4:A5"/>
    <mergeCell ref="B4:B5"/>
    <mergeCell ref="C4:F4"/>
    <mergeCell ref="G4:G5"/>
    <mergeCell ref="I4:I5"/>
  </mergeCells>
  <pageMargins left="1.03" right="0.19" top="0.17" bottom="0.15" header="0.15" footer="0.15"/>
  <pageSetup paperSize="9"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1"/>
  <sheetViews>
    <sheetView workbookViewId="0">
      <pane xSplit="3" ySplit="1" topLeftCell="D23" activePane="bottomRight" state="frozen"/>
      <selection activeCell="C49" sqref="C49"/>
      <selection pane="topRight" activeCell="C49" sqref="C49"/>
      <selection pane="bottomLeft" activeCell="C49" sqref="C49"/>
      <selection pane="bottomRight" activeCell="E13" sqref="E13"/>
    </sheetView>
  </sheetViews>
  <sheetFormatPr defaultRowHeight="10" x14ac:dyDescent="0.2"/>
  <cols>
    <col min="1" max="2" width="4.26953125" style="345" customWidth="1"/>
    <col min="3" max="3" width="15.453125" style="345" customWidth="1"/>
    <col min="4" max="4" width="6.54296875" style="346" customWidth="1"/>
    <col min="5" max="5" width="52.1796875" style="347" customWidth="1"/>
    <col min="6" max="6" width="9.81640625" style="347" customWidth="1"/>
    <col min="7" max="7" width="14.1796875" style="347" customWidth="1"/>
    <col min="8" max="8" width="9.7265625" style="347" customWidth="1"/>
    <col min="9" max="9" width="13.7265625" style="347" customWidth="1"/>
    <col min="10" max="10" width="13.54296875" style="343" customWidth="1"/>
    <col min="11" max="11" width="10.54296875" style="343" customWidth="1"/>
    <col min="12" max="12" width="18.7265625" style="347" customWidth="1"/>
    <col min="13" max="13" width="7.81640625" style="343" customWidth="1"/>
    <col min="14" max="257" width="9.1796875" style="343"/>
    <col min="258" max="258" width="4.26953125" style="343" customWidth="1"/>
    <col min="259" max="259" width="13.7265625" style="343" customWidth="1"/>
    <col min="260" max="260" width="6.54296875" style="343" customWidth="1"/>
    <col min="261" max="261" width="52.1796875" style="343" customWidth="1"/>
    <col min="262" max="262" width="9.81640625" style="343" customWidth="1"/>
    <col min="263" max="263" width="14.1796875" style="343" customWidth="1"/>
    <col min="264" max="264" width="9.7265625" style="343" customWidth="1"/>
    <col min="265" max="265" width="13.7265625" style="343" customWidth="1"/>
    <col min="266" max="266" width="13.54296875" style="343" customWidth="1"/>
    <col min="267" max="267" width="10.54296875" style="343" customWidth="1"/>
    <col min="268" max="268" width="18.7265625" style="343" customWidth="1"/>
    <col min="269" max="269" width="7.81640625" style="343" customWidth="1"/>
    <col min="270" max="513" width="9.1796875" style="343"/>
    <col min="514" max="514" width="4.26953125" style="343" customWidth="1"/>
    <col min="515" max="515" width="13.7265625" style="343" customWidth="1"/>
    <col min="516" max="516" width="6.54296875" style="343" customWidth="1"/>
    <col min="517" max="517" width="52.1796875" style="343" customWidth="1"/>
    <col min="518" max="518" width="9.81640625" style="343" customWidth="1"/>
    <col min="519" max="519" width="14.1796875" style="343" customWidth="1"/>
    <col min="520" max="520" width="9.7265625" style="343" customWidth="1"/>
    <col min="521" max="521" width="13.7265625" style="343" customWidth="1"/>
    <col min="522" max="522" width="13.54296875" style="343" customWidth="1"/>
    <col min="523" max="523" width="10.54296875" style="343" customWidth="1"/>
    <col min="524" max="524" width="18.7265625" style="343" customWidth="1"/>
    <col min="525" max="525" width="7.81640625" style="343" customWidth="1"/>
    <col min="526" max="769" width="9.1796875" style="343"/>
    <col min="770" max="770" width="4.26953125" style="343" customWidth="1"/>
    <col min="771" max="771" width="13.7265625" style="343" customWidth="1"/>
    <col min="772" max="772" width="6.54296875" style="343" customWidth="1"/>
    <col min="773" max="773" width="52.1796875" style="343" customWidth="1"/>
    <col min="774" max="774" width="9.81640625" style="343" customWidth="1"/>
    <col min="775" max="775" width="14.1796875" style="343" customWidth="1"/>
    <col min="776" max="776" width="9.7265625" style="343" customWidth="1"/>
    <col min="777" max="777" width="13.7265625" style="343" customWidth="1"/>
    <col min="778" max="778" width="13.54296875" style="343" customWidth="1"/>
    <col min="779" max="779" width="10.54296875" style="343" customWidth="1"/>
    <col min="780" max="780" width="18.7265625" style="343" customWidth="1"/>
    <col min="781" max="781" width="7.81640625" style="343" customWidth="1"/>
    <col min="782" max="1025" width="9.1796875" style="343"/>
    <col min="1026" max="1026" width="4.26953125" style="343" customWidth="1"/>
    <col min="1027" max="1027" width="13.7265625" style="343" customWidth="1"/>
    <col min="1028" max="1028" width="6.54296875" style="343" customWidth="1"/>
    <col min="1029" max="1029" width="52.1796875" style="343" customWidth="1"/>
    <col min="1030" max="1030" width="9.81640625" style="343" customWidth="1"/>
    <col min="1031" max="1031" width="14.1796875" style="343" customWidth="1"/>
    <col min="1032" max="1032" width="9.7265625" style="343" customWidth="1"/>
    <col min="1033" max="1033" width="13.7265625" style="343" customWidth="1"/>
    <col min="1034" max="1034" width="13.54296875" style="343" customWidth="1"/>
    <col min="1035" max="1035" width="10.54296875" style="343" customWidth="1"/>
    <col min="1036" max="1036" width="18.7265625" style="343" customWidth="1"/>
    <col min="1037" max="1037" width="7.81640625" style="343" customWidth="1"/>
    <col min="1038" max="1281" width="9.1796875" style="343"/>
    <col min="1282" max="1282" width="4.26953125" style="343" customWidth="1"/>
    <col min="1283" max="1283" width="13.7265625" style="343" customWidth="1"/>
    <col min="1284" max="1284" width="6.54296875" style="343" customWidth="1"/>
    <col min="1285" max="1285" width="52.1796875" style="343" customWidth="1"/>
    <col min="1286" max="1286" width="9.81640625" style="343" customWidth="1"/>
    <col min="1287" max="1287" width="14.1796875" style="343" customWidth="1"/>
    <col min="1288" max="1288" width="9.7265625" style="343" customWidth="1"/>
    <col min="1289" max="1289" width="13.7265625" style="343" customWidth="1"/>
    <col min="1290" max="1290" width="13.54296875" style="343" customWidth="1"/>
    <col min="1291" max="1291" width="10.54296875" style="343" customWidth="1"/>
    <col min="1292" max="1292" width="18.7265625" style="343" customWidth="1"/>
    <col min="1293" max="1293" width="7.81640625" style="343" customWidth="1"/>
    <col min="1294" max="1537" width="9.1796875" style="343"/>
    <col min="1538" max="1538" width="4.26953125" style="343" customWidth="1"/>
    <col min="1539" max="1539" width="13.7265625" style="343" customWidth="1"/>
    <col min="1540" max="1540" width="6.54296875" style="343" customWidth="1"/>
    <col min="1541" max="1541" width="52.1796875" style="343" customWidth="1"/>
    <col min="1542" max="1542" width="9.81640625" style="343" customWidth="1"/>
    <col min="1543" max="1543" width="14.1796875" style="343" customWidth="1"/>
    <col min="1544" max="1544" width="9.7265625" style="343" customWidth="1"/>
    <col min="1545" max="1545" width="13.7265625" style="343" customWidth="1"/>
    <col min="1546" max="1546" width="13.54296875" style="343" customWidth="1"/>
    <col min="1547" max="1547" width="10.54296875" style="343" customWidth="1"/>
    <col min="1548" max="1548" width="18.7265625" style="343" customWidth="1"/>
    <col min="1549" max="1549" width="7.81640625" style="343" customWidth="1"/>
    <col min="1550" max="1793" width="9.1796875" style="343"/>
    <col min="1794" max="1794" width="4.26953125" style="343" customWidth="1"/>
    <col min="1795" max="1795" width="13.7265625" style="343" customWidth="1"/>
    <col min="1796" max="1796" width="6.54296875" style="343" customWidth="1"/>
    <col min="1797" max="1797" width="52.1796875" style="343" customWidth="1"/>
    <col min="1798" max="1798" width="9.81640625" style="343" customWidth="1"/>
    <col min="1799" max="1799" width="14.1796875" style="343" customWidth="1"/>
    <col min="1800" max="1800" width="9.7265625" style="343" customWidth="1"/>
    <col min="1801" max="1801" width="13.7265625" style="343" customWidth="1"/>
    <col min="1802" max="1802" width="13.54296875" style="343" customWidth="1"/>
    <col min="1803" max="1803" width="10.54296875" style="343" customWidth="1"/>
    <col min="1804" max="1804" width="18.7265625" style="343" customWidth="1"/>
    <col min="1805" max="1805" width="7.81640625" style="343" customWidth="1"/>
    <col min="1806" max="2049" width="9.1796875" style="343"/>
    <col min="2050" max="2050" width="4.26953125" style="343" customWidth="1"/>
    <col min="2051" max="2051" width="13.7265625" style="343" customWidth="1"/>
    <col min="2052" max="2052" width="6.54296875" style="343" customWidth="1"/>
    <col min="2053" max="2053" width="52.1796875" style="343" customWidth="1"/>
    <col min="2054" max="2054" width="9.81640625" style="343" customWidth="1"/>
    <col min="2055" max="2055" width="14.1796875" style="343" customWidth="1"/>
    <col min="2056" max="2056" width="9.7265625" style="343" customWidth="1"/>
    <col min="2057" max="2057" width="13.7265625" style="343" customWidth="1"/>
    <col min="2058" max="2058" width="13.54296875" style="343" customWidth="1"/>
    <col min="2059" max="2059" width="10.54296875" style="343" customWidth="1"/>
    <col min="2060" max="2060" width="18.7265625" style="343" customWidth="1"/>
    <col min="2061" max="2061" width="7.81640625" style="343" customWidth="1"/>
    <col min="2062" max="2305" width="9.1796875" style="343"/>
    <col min="2306" max="2306" width="4.26953125" style="343" customWidth="1"/>
    <col min="2307" max="2307" width="13.7265625" style="343" customWidth="1"/>
    <col min="2308" max="2308" width="6.54296875" style="343" customWidth="1"/>
    <col min="2309" max="2309" width="52.1796875" style="343" customWidth="1"/>
    <col min="2310" max="2310" width="9.81640625" style="343" customWidth="1"/>
    <col min="2311" max="2311" width="14.1796875" style="343" customWidth="1"/>
    <col min="2312" max="2312" width="9.7265625" style="343" customWidth="1"/>
    <col min="2313" max="2313" width="13.7265625" style="343" customWidth="1"/>
    <col min="2314" max="2314" width="13.54296875" style="343" customWidth="1"/>
    <col min="2315" max="2315" width="10.54296875" style="343" customWidth="1"/>
    <col min="2316" max="2316" width="18.7265625" style="343" customWidth="1"/>
    <col min="2317" max="2317" width="7.81640625" style="343" customWidth="1"/>
    <col min="2318" max="2561" width="9.1796875" style="343"/>
    <col min="2562" max="2562" width="4.26953125" style="343" customWidth="1"/>
    <col min="2563" max="2563" width="13.7265625" style="343" customWidth="1"/>
    <col min="2564" max="2564" width="6.54296875" style="343" customWidth="1"/>
    <col min="2565" max="2565" width="52.1796875" style="343" customWidth="1"/>
    <col min="2566" max="2566" width="9.81640625" style="343" customWidth="1"/>
    <col min="2567" max="2567" width="14.1796875" style="343" customWidth="1"/>
    <col min="2568" max="2568" width="9.7265625" style="343" customWidth="1"/>
    <col min="2569" max="2569" width="13.7265625" style="343" customWidth="1"/>
    <col min="2570" max="2570" width="13.54296875" style="343" customWidth="1"/>
    <col min="2571" max="2571" width="10.54296875" style="343" customWidth="1"/>
    <col min="2572" max="2572" width="18.7265625" style="343" customWidth="1"/>
    <col min="2573" max="2573" width="7.81640625" style="343" customWidth="1"/>
    <col min="2574" max="2817" width="9.1796875" style="343"/>
    <col min="2818" max="2818" width="4.26953125" style="343" customWidth="1"/>
    <col min="2819" max="2819" width="13.7265625" style="343" customWidth="1"/>
    <col min="2820" max="2820" width="6.54296875" style="343" customWidth="1"/>
    <col min="2821" max="2821" width="52.1796875" style="343" customWidth="1"/>
    <col min="2822" max="2822" width="9.81640625" style="343" customWidth="1"/>
    <col min="2823" max="2823" width="14.1796875" style="343" customWidth="1"/>
    <col min="2824" max="2824" width="9.7265625" style="343" customWidth="1"/>
    <col min="2825" max="2825" width="13.7265625" style="343" customWidth="1"/>
    <col min="2826" max="2826" width="13.54296875" style="343" customWidth="1"/>
    <col min="2827" max="2827" width="10.54296875" style="343" customWidth="1"/>
    <col min="2828" max="2828" width="18.7265625" style="343" customWidth="1"/>
    <col min="2829" max="2829" width="7.81640625" style="343" customWidth="1"/>
    <col min="2830" max="3073" width="9.1796875" style="343"/>
    <col min="3074" max="3074" width="4.26953125" style="343" customWidth="1"/>
    <col min="3075" max="3075" width="13.7265625" style="343" customWidth="1"/>
    <col min="3076" max="3076" width="6.54296875" style="343" customWidth="1"/>
    <col min="3077" max="3077" width="52.1796875" style="343" customWidth="1"/>
    <col min="3078" max="3078" width="9.81640625" style="343" customWidth="1"/>
    <col min="3079" max="3079" width="14.1796875" style="343" customWidth="1"/>
    <col min="3080" max="3080" width="9.7265625" style="343" customWidth="1"/>
    <col min="3081" max="3081" width="13.7265625" style="343" customWidth="1"/>
    <col min="3082" max="3082" width="13.54296875" style="343" customWidth="1"/>
    <col min="3083" max="3083" width="10.54296875" style="343" customWidth="1"/>
    <col min="3084" max="3084" width="18.7265625" style="343" customWidth="1"/>
    <col min="3085" max="3085" width="7.81640625" style="343" customWidth="1"/>
    <col min="3086" max="3329" width="9.1796875" style="343"/>
    <col min="3330" max="3330" width="4.26953125" style="343" customWidth="1"/>
    <col min="3331" max="3331" width="13.7265625" style="343" customWidth="1"/>
    <col min="3332" max="3332" width="6.54296875" style="343" customWidth="1"/>
    <col min="3333" max="3333" width="52.1796875" style="343" customWidth="1"/>
    <col min="3334" max="3334" width="9.81640625" style="343" customWidth="1"/>
    <col min="3335" max="3335" width="14.1796875" style="343" customWidth="1"/>
    <col min="3336" max="3336" width="9.7265625" style="343" customWidth="1"/>
    <col min="3337" max="3337" width="13.7265625" style="343" customWidth="1"/>
    <col min="3338" max="3338" width="13.54296875" style="343" customWidth="1"/>
    <col min="3339" max="3339" width="10.54296875" style="343" customWidth="1"/>
    <col min="3340" max="3340" width="18.7265625" style="343" customWidth="1"/>
    <col min="3341" max="3341" width="7.81640625" style="343" customWidth="1"/>
    <col min="3342" max="3585" width="9.1796875" style="343"/>
    <col min="3586" max="3586" width="4.26953125" style="343" customWidth="1"/>
    <col min="3587" max="3587" width="13.7265625" style="343" customWidth="1"/>
    <col min="3588" max="3588" width="6.54296875" style="343" customWidth="1"/>
    <col min="3589" max="3589" width="52.1796875" style="343" customWidth="1"/>
    <col min="3590" max="3590" width="9.81640625" style="343" customWidth="1"/>
    <col min="3591" max="3591" width="14.1796875" style="343" customWidth="1"/>
    <col min="3592" max="3592" width="9.7265625" style="343" customWidth="1"/>
    <col min="3593" max="3593" width="13.7265625" style="343" customWidth="1"/>
    <col min="3594" max="3594" width="13.54296875" style="343" customWidth="1"/>
    <col min="3595" max="3595" width="10.54296875" style="343" customWidth="1"/>
    <col min="3596" max="3596" width="18.7265625" style="343" customWidth="1"/>
    <col min="3597" max="3597" width="7.81640625" style="343" customWidth="1"/>
    <col min="3598" max="3841" width="9.1796875" style="343"/>
    <col min="3842" max="3842" width="4.26953125" style="343" customWidth="1"/>
    <col min="3843" max="3843" width="13.7265625" style="343" customWidth="1"/>
    <col min="3844" max="3844" width="6.54296875" style="343" customWidth="1"/>
    <col min="3845" max="3845" width="52.1796875" style="343" customWidth="1"/>
    <col min="3846" max="3846" width="9.81640625" style="343" customWidth="1"/>
    <col min="3847" max="3847" width="14.1796875" style="343" customWidth="1"/>
    <col min="3848" max="3848" width="9.7265625" style="343" customWidth="1"/>
    <col min="3849" max="3849" width="13.7265625" style="343" customWidth="1"/>
    <col min="3850" max="3850" width="13.54296875" style="343" customWidth="1"/>
    <col min="3851" max="3851" width="10.54296875" style="343" customWidth="1"/>
    <col min="3852" max="3852" width="18.7265625" style="343" customWidth="1"/>
    <col min="3853" max="3853" width="7.81640625" style="343" customWidth="1"/>
    <col min="3854" max="4097" width="9.1796875" style="343"/>
    <col min="4098" max="4098" width="4.26953125" style="343" customWidth="1"/>
    <col min="4099" max="4099" width="13.7265625" style="343" customWidth="1"/>
    <col min="4100" max="4100" width="6.54296875" style="343" customWidth="1"/>
    <col min="4101" max="4101" width="52.1796875" style="343" customWidth="1"/>
    <col min="4102" max="4102" width="9.81640625" style="343" customWidth="1"/>
    <col min="4103" max="4103" width="14.1796875" style="343" customWidth="1"/>
    <col min="4104" max="4104" width="9.7265625" style="343" customWidth="1"/>
    <col min="4105" max="4105" width="13.7265625" style="343" customWidth="1"/>
    <col min="4106" max="4106" width="13.54296875" style="343" customWidth="1"/>
    <col min="4107" max="4107" width="10.54296875" style="343" customWidth="1"/>
    <col min="4108" max="4108" width="18.7265625" style="343" customWidth="1"/>
    <col min="4109" max="4109" width="7.81640625" style="343" customWidth="1"/>
    <col min="4110" max="4353" width="9.1796875" style="343"/>
    <col min="4354" max="4354" width="4.26953125" style="343" customWidth="1"/>
    <col min="4355" max="4355" width="13.7265625" style="343" customWidth="1"/>
    <col min="4356" max="4356" width="6.54296875" style="343" customWidth="1"/>
    <col min="4357" max="4357" width="52.1796875" style="343" customWidth="1"/>
    <col min="4358" max="4358" width="9.81640625" style="343" customWidth="1"/>
    <col min="4359" max="4359" width="14.1796875" style="343" customWidth="1"/>
    <col min="4360" max="4360" width="9.7265625" style="343" customWidth="1"/>
    <col min="4361" max="4361" width="13.7265625" style="343" customWidth="1"/>
    <col min="4362" max="4362" width="13.54296875" style="343" customWidth="1"/>
    <col min="4363" max="4363" width="10.54296875" style="343" customWidth="1"/>
    <col min="4364" max="4364" width="18.7265625" style="343" customWidth="1"/>
    <col min="4365" max="4365" width="7.81640625" style="343" customWidth="1"/>
    <col min="4366" max="4609" width="9.1796875" style="343"/>
    <col min="4610" max="4610" width="4.26953125" style="343" customWidth="1"/>
    <col min="4611" max="4611" width="13.7265625" style="343" customWidth="1"/>
    <col min="4612" max="4612" width="6.54296875" style="343" customWidth="1"/>
    <col min="4613" max="4613" width="52.1796875" style="343" customWidth="1"/>
    <col min="4614" max="4614" width="9.81640625" style="343" customWidth="1"/>
    <col min="4615" max="4615" width="14.1796875" style="343" customWidth="1"/>
    <col min="4616" max="4616" width="9.7265625" style="343" customWidth="1"/>
    <col min="4617" max="4617" width="13.7265625" style="343" customWidth="1"/>
    <col min="4618" max="4618" width="13.54296875" style="343" customWidth="1"/>
    <col min="4619" max="4619" width="10.54296875" style="343" customWidth="1"/>
    <col min="4620" max="4620" width="18.7265625" style="343" customWidth="1"/>
    <col min="4621" max="4621" width="7.81640625" style="343" customWidth="1"/>
    <col min="4622" max="4865" width="9.1796875" style="343"/>
    <col min="4866" max="4866" width="4.26953125" style="343" customWidth="1"/>
    <col min="4867" max="4867" width="13.7265625" style="343" customWidth="1"/>
    <col min="4868" max="4868" width="6.54296875" style="343" customWidth="1"/>
    <col min="4869" max="4869" width="52.1796875" style="343" customWidth="1"/>
    <col min="4870" max="4870" width="9.81640625" style="343" customWidth="1"/>
    <col min="4871" max="4871" width="14.1796875" style="343" customWidth="1"/>
    <col min="4872" max="4872" width="9.7265625" style="343" customWidth="1"/>
    <col min="4873" max="4873" width="13.7265625" style="343" customWidth="1"/>
    <col min="4874" max="4874" width="13.54296875" style="343" customWidth="1"/>
    <col min="4875" max="4875" width="10.54296875" style="343" customWidth="1"/>
    <col min="4876" max="4876" width="18.7265625" style="343" customWidth="1"/>
    <col min="4877" max="4877" width="7.81640625" style="343" customWidth="1"/>
    <col min="4878" max="5121" width="9.1796875" style="343"/>
    <col min="5122" max="5122" width="4.26953125" style="343" customWidth="1"/>
    <col min="5123" max="5123" width="13.7265625" style="343" customWidth="1"/>
    <col min="5124" max="5124" width="6.54296875" style="343" customWidth="1"/>
    <col min="5125" max="5125" width="52.1796875" style="343" customWidth="1"/>
    <col min="5126" max="5126" width="9.81640625" style="343" customWidth="1"/>
    <col min="5127" max="5127" width="14.1796875" style="343" customWidth="1"/>
    <col min="5128" max="5128" width="9.7265625" style="343" customWidth="1"/>
    <col min="5129" max="5129" width="13.7265625" style="343" customWidth="1"/>
    <col min="5130" max="5130" width="13.54296875" style="343" customWidth="1"/>
    <col min="5131" max="5131" width="10.54296875" style="343" customWidth="1"/>
    <col min="5132" max="5132" width="18.7265625" style="343" customWidth="1"/>
    <col min="5133" max="5133" width="7.81640625" style="343" customWidth="1"/>
    <col min="5134" max="5377" width="9.1796875" style="343"/>
    <col min="5378" max="5378" width="4.26953125" style="343" customWidth="1"/>
    <col min="5379" max="5379" width="13.7265625" style="343" customWidth="1"/>
    <col min="5380" max="5380" width="6.54296875" style="343" customWidth="1"/>
    <col min="5381" max="5381" width="52.1796875" style="343" customWidth="1"/>
    <col min="5382" max="5382" width="9.81640625" style="343" customWidth="1"/>
    <col min="5383" max="5383" width="14.1796875" style="343" customWidth="1"/>
    <col min="5384" max="5384" width="9.7265625" style="343" customWidth="1"/>
    <col min="5385" max="5385" width="13.7265625" style="343" customWidth="1"/>
    <col min="5386" max="5386" width="13.54296875" style="343" customWidth="1"/>
    <col min="5387" max="5387" width="10.54296875" style="343" customWidth="1"/>
    <col min="5388" max="5388" width="18.7265625" style="343" customWidth="1"/>
    <col min="5389" max="5389" width="7.81640625" style="343" customWidth="1"/>
    <col min="5390" max="5633" width="9.1796875" style="343"/>
    <col min="5634" max="5634" width="4.26953125" style="343" customWidth="1"/>
    <col min="5635" max="5635" width="13.7265625" style="343" customWidth="1"/>
    <col min="5636" max="5636" width="6.54296875" style="343" customWidth="1"/>
    <col min="5637" max="5637" width="52.1796875" style="343" customWidth="1"/>
    <col min="5638" max="5638" width="9.81640625" style="343" customWidth="1"/>
    <col min="5639" max="5639" width="14.1796875" style="343" customWidth="1"/>
    <col min="5640" max="5640" width="9.7265625" style="343" customWidth="1"/>
    <col min="5641" max="5641" width="13.7265625" style="343" customWidth="1"/>
    <col min="5642" max="5642" width="13.54296875" style="343" customWidth="1"/>
    <col min="5643" max="5643" width="10.54296875" style="343" customWidth="1"/>
    <col min="5644" max="5644" width="18.7265625" style="343" customWidth="1"/>
    <col min="5645" max="5645" width="7.81640625" style="343" customWidth="1"/>
    <col min="5646" max="5889" width="9.1796875" style="343"/>
    <col min="5890" max="5890" width="4.26953125" style="343" customWidth="1"/>
    <col min="5891" max="5891" width="13.7265625" style="343" customWidth="1"/>
    <col min="5892" max="5892" width="6.54296875" style="343" customWidth="1"/>
    <col min="5893" max="5893" width="52.1796875" style="343" customWidth="1"/>
    <col min="5894" max="5894" width="9.81640625" style="343" customWidth="1"/>
    <col min="5895" max="5895" width="14.1796875" style="343" customWidth="1"/>
    <col min="5896" max="5896" width="9.7265625" style="343" customWidth="1"/>
    <col min="5897" max="5897" width="13.7265625" style="343" customWidth="1"/>
    <col min="5898" max="5898" width="13.54296875" style="343" customWidth="1"/>
    <col min="5899" max="5899" width="10.54296875" style="343" customWidth="1"/>
    <col min="5900" max="5900" width="18.7265625" style="343" customWidth="1"/>
    <col min="5901" max="5901" width="7.81640625" style="343" customWidth="1"/>
    <col min="5902" max="6145" width="9.1796875" style="343"/>
    <col min="6146" max="6146" width="4.26953125" style="343" customWidth="1"/>
    <col min="6147" max="6147" width="13.7265625" style="343" customWidth="1"/>
    <col min="6148" max="6148" width="6.54296875" style="343" customWidth="1"/>
    <col min="6149" max="6149" width="52.1796875" style="343" customWidth="1"/>
    <col min="6150" max="6150" width="9.81640625" style="343" customWidth="1"/>
    <col min="6151" max="6151" width="14.1796875" style="343" customWidth="1"/>
    <col min="6152" max="6152" width="9.7265625" style="343" customWidth="1"/>
    <col min="6153" max="6153" width="13.7265625" style="343" customWidth="1"/>
    <col min="6154" max="6154" width="13.54296875" style="343" customWidth="1"/>
    <col min="6155" max="6155" width="10.54296875" style="343" customWidth="1"/>
    <col min="6156" max="6156" width="18.7265625" style="343" customWidth="1"/>
    <col min="6157" max="6157" width="7.81640625" style="343" customWidth="1"/>
    <col min="6158" max="6401" width="9.1796875" style="343"/>
    <col min="6402" max="6402" width="4.26953125" style="343" customWidth="1"/>
    <col min="6403" max="6403" width="13.7265625" style="343" customWidth="1"/>
    <col min="6404" max="6404" width="6.54296875" style="343" customWidth="1"/>
    <col min="6405" max="6405" width="52.1796875" style="343" customWidth="1"/>
    <col min="6406" max="6406" width="9.81640625" style="343" customWidth="1"/>
    <col min="6407" max="6407" width="14.1796875" style="343" customWidth="1"/>
    <col min="6408" max="6408" width="9.7265625" style="343" customWidth="1"/>
    <col min="6409" max="6409" width="13.7265625" style="343" customWidth="1"/>
    <col min="6410" max="6410" width="13.54296875" style="343" customWidth="1"/>
    <col min="6411" max="6411" width="10.54296875" style="343" customWidth="1"/>
    <col min="6412" max="6412" width="18.7265625" style="343" customWidth="1"/>
    <col min="6413" max="6413" width="7.81640625" style="343" customWidth="1"/>
    <col min="6414" max="6657" width="9.1796875" style="343"/>
    <col min="6658" max="6658" width="4.26953125" style="343" customWidth="1"/>
    <col min="6659" max="6659" width="13.7265625" style="343" customWidth="1"/>
    <col min="6660" max="6660" width="6.54296875" style="343" customWidth="1"/>
    <col min="6661" max="6661" width="52.1796875" style="343" customWidth="1"/>
    <col min="6662" max="6662" width="9.81640625" style="343" customWidth="1"/>
    <col min="6663" max="6663" width="14.1796875" style="343" customWidth="1"/>
    <col min="6664" max="6664" width="9.7265625" style="343" customWidth="1"/>
    <col min="6665" max="6665" width="13.7265625" style="343" customWidth="1"/>
    <col min="6666" max="6666" width="13.54296875" style="343" customWidth="1"/>
    <col min="6667" max="6667" width="10.54296875" style="343" customWidth="1"/>
    <col min="6668" max="6668" width="18.7265625" style="343" customWidth="1"/>
    <col min="6669" max="6669" width="7.81640625" style="343" customWidth="1"/>
    <col min="6670" max="6913" width="9.1796875" style="343"/>
    <col min="6914" max="6914" width="4.26953125" style="343" customWidth="1"/>
    <col min="6915" max="6915" width="13.7265625" style="343" customWidth="1"/>
    <col min="6916" max="6916" width="6.54296875" style="343" customWidth="1"/>
    <col min="6917" max="6917" width="52.1796875" style="343" customWidth="1"/>
    <col min="6918" max="6918" width="9.81640625" style="343" customWidth="1"/>
    <col min="6919" max="6919" width="14.1796875" style="343" customWidth="1"/>
    <col min="6920" max="6920" width="9.7265625" style="343" customWidth="1"/>
    <col min="6921" max="6921" width="13.7265625" style="343" customWidth="1"/>
    <col min="6922" max="6922" width="13.54296875" style="343" customWidth="1"/>
    <col min="6923" max="6923" width="10.54296875" style="343" customWidth="1"/>
    <col min="6924" max="6924" width="18.7265625" style="343" customWidth="1"/>
    <col min="6925" max="6925" width="7.81640625" style="343" customWidth="1"/>
    <col min="6926" max="7169" width="9.1796875" style="343"/>
    <col min="7170" max="7170" width="4.26953125" style="343" customWidth="1"/>
    <col min="7171" max="7171" width="13.7265625" style="343" customWidth="1"/>
    <col min="7172" max="7172" width="6.54296875" style="343" customWidth="1"/>
    <col min="7173" max="7173" width="52.1796875" style="343" customWidth="1"/>
    <col min="7174" max="7174" width="9.81640625" style="343" customWidth="1"/>
    <col min="7175" max="7175" width="14.1796875" style="343" customWidth="1"/>
    <col min="7176" max="7176" width="9.7265625" style="343" customWidth="1"/>
    <col min="7177" max="7177" width="13.7265625" style="343" customWidth="1"/>
    <col min="7178" max="7178" width="13.54296875" style="343" customWidth="1"/>
    <col min="7179" max="7179" width="10.54296875" style="343" customWidth="1"/>
    <col min="7180" max="7180" width="18.7265625" style="343" customWidth="1"/>
    <col min="7181" max="7181" width="7.81640625" style="343" customWidth="1"/>
    <col min="7182" max="7425" width="9.1796875" style="343"/>
    <col min="7426" max="7426" width="4.26953125" style="343" customWidth="1"/>
    <col min="7427" max="7427" width="13.7265625" style="343" customWidth="1"/>
    <col min="7428" max="7428" width="6.54296875" style="343" customWidth="1"/>
    <col min="7429" max="7429" width="52.1796875" style="343" customWidth="1"/>
    <col min="7430" max="7430" width="9.81640625" style="343" customWidth="1"/>
    <col min="7431" max="7431" width="14.1796875" style="343" customWidth="1"/>
    <col min="7432" max="7432" width="9.7265625" style="343" customWidth="1"/>
    <col min="7433" max="7433" width="13.7265625" style="343" customWidth="1"/>
    <col min="7434" max="7434" width="13.54296875" style="343" customWidth="1"/>
    <col min="7435" max="7435" width="10.54296875" style="343" customWidth="1"/>
    <col min="7436" max="7436" width="18.7265625" style="343" customWidth="1"/>
    <col min="7437" max="7437" width="7.81640625" style="343" customWidth="1"/>
    <col min="7438" max="7681" width="9.1796875" style="343"/>
    <col min="7682" max="7682" width="4.26953125" style="343" customWidth="1"/>
    <col min="7683" max="7683" width="13.7265625" style="343" customWidth="1"/>
    <col min="7684" max="7684" width="6.54296875" style="343" customWidth="1"/>
    <col min="7685" max="7685" width="52.1796875" style="343" customWidth="1"/>
    <col min="7686" max="7686" width="9.81640625" style="343" customWidth="1"/>
    <col min="7687" max="7687" width="14.1796875" style="343" customWidth="1"/>
    <col min="7688" max="7688" width="9.7265625" style="343" customWidth="1"/>
    <col min="7689" max="7689" width="13.7265625" style="343" customWidth="1"/>
    <col min="7690" max="7690" width="13.54296875" style="343" customWidth="1"/>
    <col min="7691" max="7691" width="10.54296875" style="343" customWidth="1"/>
    <col min="7692" max="7692" width="18.7265625" style="343" customWidth="1"/>
    <col min="7693" max="7693" width="7.81640625" style="343" customWidth="1"/>
    <col min="7694" max="7937" width="9.1796875" style="343"/>
    <col min="7938" max="7938" width="4.26953125" style="343" customWidth="1"/>
    <col min="7939" max="7939" width="13.7265625" style="343" customWidth="1"/>
    <col min="7940" max="7940" width="6.54296875" style="343" customWidth="1"/>
    <col min="7941" max="7941" width="52.1796875" style="343" customWidth="1"/>
    <col min="7942" max="7942" width="9.81640625" style="343" customWidth="1"/>
    <col min="7943" max="7943" width="14.1796875" style="343" customWidth="1"/>
    <col min="7944" max="7944" width="9.7265625" style="343" customWidth="1"/>
    <col min="7945" max="7945" width="13.7265625" style="343" customWidth="1"/>
    <col min="7946" max="7946" width="13.54296875" style="343" customWidth="1"/>
    <col min="7947" max="7947" width="10.54296875" style="343" customWidth="1"/>
    <col min="7948" max="7948" width="18.7265625" style="343" customWidth="1"/>
    <col min="7949" max="7949" width="7.81640625" style="343" customWidth="1"/>
    <col min="7950" max="8193" width="9.1796875" style="343"/>
    <col min="8194" max="8194" width="4.26953125" style="343" customWidth="1"/>
    <col min="8195" max="8195" width="13.7265625" style="343" customWidth="1"/>
    <col min="8196" max="8196" width="6.54296875" style="343" customWidth="1"/>
    <col min="8197" max="8197" width="52.1796875" style="343" customWidth="1"/>
    <col min="8198" max="8198" width="9.81640625" style="343" customWidth="1"/>
    <col min="8199" max="8199" width="14.1796875" style="343" customWidth="1"/>
    <col min="8200" max="8200" width="9.7265625" style="343" customWidth="1"/>
    <col min="8201" max="8201" width="13.7265625" style="343" customWidth="1"/>
    <col min="8202" max="8202" width="13.54296875" style="343" customWidth="1"/>
    <col min="8203" max="8203" width="10.54296875" style="343" customWidth="1"/>
    <col min="8204" max="8204" width="18.7265625" style="343" customWidth="1"/>
    <col min="8205" max="8205" width="7.81640625" style="343" customWidth="1"/>
    <col min="8206" max="8449" width="9.1796875" style="343"/>
    <col min="8450" max="8450" width="4.26953125" style="343" customWidth="1"/>
    <col min="8451" max="8451" width="13.7265625" style="343" customWidth="1"/>
    <col min="8452" max="8452" width="6.54296875" style="343" customWidth="1"/>
    <col min="8453" max="8453" width="52.1796875" style="343" customWidth="1"/>
    <col min="8454" max="8454" width="9.81640625" style="343" customWidth="1"/>
    <col min="8455" max="8455" width="14.1796875" style="343" customWidth="1"/>
    <col min="8456" max="8456" width="9.7265625" style="343" customWidth="1"/>
    <col min="8457" max="8457" width="13.7265625" style="343" customWidth="1"/>
    <col min="8458" max="8458" width="13.54296875" style="343" customWidth="1"/>
    <col min="8459" max="8459" width="10.54296875" style="343" customWidth="1"/>
    <col min="8460" max="8460" width="18.7265625" style="343" customWidth="1"/>
    <col min="8461" max="8461" width="7.81640625" style="343" customWidth="1"/>
    <col min="8462" max="8705" width="9.1796875" style="343"/>
    <col min="8706" max="8706" width="4.26953125" style="343" customWidth="1"/>
    <col min="8707" max="8707" width="13.7265625" style="343" customWidth="1"/>
    <col min="8708" max="8708" width="6.54296875" style="343" customWidth="1"/>
    <col min="8709" max="8709" width="52.1796875" style="343" customWidth="1"/>
    <col min="8710" max="8710" width="9.81640625" style="343" customWidth="1"/>
    <col min="8711" max="8711" width="14.1796875" style="343" customWidth="1"/>
    <col min="8712" max="8712" width="9.7265625" style="343" customWidth="1"/>
    <col min="8713" max="8713" width="13.7265625" style="343" customWidth="1"/>
    <col min="8714" max="8714" width="13.54296875" style="343" customWidth="1"/>
    <col min="8715" max="8715" width="10.54296875" style="343" customWidth="1"/>
    <col min="8716" max="8716" width="18.7265625" style="343" customWidth="1"/>
    <col min="8717" max="8717" width="7.81640625" style="343" customWidth="1"/>
    <col min="8718" max="8961" width="9.1796875" style="343"/>
    <col min="8962" max="8962" width="4.26953125" style="343" customWidth="1"/>
    <col min="8963" max="8963" width="13.7265625" style="343" customWidth="1"/>
    <col min="8964" max="8964" width="6.54296875" style="343" customWidth="1"/>
    <col min="8965" max="8965" width="52.1796875" style="343" customWidth="1"/>
    <col min="8966" max="8966" width="9.81640625" style="343" customWidth="1"/>
    <col min="8967" max="8967" width="14.1796875" style="343" customWidth="1"/>
    <col min="8968" max="8968" width="9.7265625" style="343" customWidth="1"/>
    <col min="8969" max="8969" width="13.7265625" style="343" customWidth="1"/>
    <col min="8970" max="8970" width="13.54296875" style="343" customWidth="1"/>
    <col min="8971" max="8971" width="10.54296875" style="343" customWidth="1"/>
    <col min="8972" max="8972" width="18.7265625" style="343" customWidth="1"/>
    <col min="8973" max="8973" width="7.81640625" style="343" customWidth="1"/>
    <col min="8974" max="9217" width="9.1796875" style="343"/>
    <col min="9218" max="9218" width="4.26953125" style="343" customWidth="1"/>
    <col min="9219" max="9219" width="13.7265625" style="343" customWidth="1"/>
    <col min="9220" max="9220" width="6.54296875" style="343" customWidth="1"/>
    <col min="9221" max="9221" width="52.1796875" style="343" customWidth="1"/>
    <col min="9222" max="9222" width="9.81640625" style="343" customWidth="1"/>
    <col min="9223" max="9223" width="14.1796875" style="343" customWidth="1"/>
    <col min="9224" max="9224" width="9.7265625" style="343" customWidth="1"/>
    <col min="9225" max="9225" width="13.7265625" style="343" customWidth="1"/>
    <col min="9226" max="9226" width="13.54296875" style="343" customWidth="1"/>
    <col min="9227" max="9227" width="10.54296875" style="343" customWidth="1"/>
    <col min="9228" max="9228" width="18.7265625" style="343" customWidth="1"/>
    <col min="9229" max="9229" width="7.81640625" style="343" customWidth="1"/>
    <col min="9230" max="9473" width="9.1796875" style="343"/>
    <col min="9474" max="9474" width="4.26953125" style="343" customWidth="1"/>
    <col min="9475" max="9475" width="13.7265625" style="343" customWidth="1"/>
    <col min="9476" max="9476" width="6.54296875" style="343" customWidth="1"/>
    <col min="9477" max="9477" width="52.1796875" style="343" customWidth="1"/>
    <col min="9478" max="9478" width="9.81640625" style="343" customWidth="1"/>
    <col min="9479" max="9479" width="14.1796875" style="343" customWidth="1"/>
    <col min="9480" max="9480" width="9.7265625" style="343" customWidth="1"/>
    <col min="9481" max="9481" width="13.7265625" style="343" customWidth="1"/>
    <col min="9482" max="9482" width="13.54296875" style="343" customWidth="1"/>
    <col min="9483" max="9483" width="10.54296875" style="343" customWidth="1"/>
    <col min="9484" max="9484" width="18.7265625" style="343" customWidth="1"/>
    <col min="9485" max="9485" width="7.81640625" style="343" customWidth="1"/>
    <col min="9486" max="9729" width="9.1796875" style="343"/>
    <col min="9730" max="9730" width="4.26953125" style="343" customWidth="1"/>
    <col min="9731" max="9731" width="13.7265625" style="343" customWidth="1"/>
    <col min="9732" max="9732" width="6.54296875" style="343" customWidth="1"/>
    <col min="9733" max="9733" width="52.1796875" style="343" customWidth="1"/>
    <col min="9734" max="9734" width="9.81640625" style="343" customWidth="1"/>
    <col min="9735" max="9735" width="14.1796875" style="343" customWidth="1"/>
    <col min="9736" max="9736" width="9.7265625" style="343" customWidth="1"/>
    <col min="9737" max="9737" width="13.7265625" style="343" customWidth="1"/>
    <col min="9738" max="9738" width="13.54296875" style="343" customWidth="1"/>
    <col min="9739" max="9739" width="10.54296875" style="343" customWidth="1"/>
    <col min="9740" max="9740" width="18.7265625" style="343" customWidth="1"/>
    <col min="9741" max="9741" width="7.81640625" style="343" customWidth="1"/>
    <col min="9742" max="9985" width="9.1796875" style="343"/>
    <col min="9986" max="9986" width="4.26953125" style="343" customWidth="1"/>
    <col min="9987" max="9987" width="13.7265625" style="343" customWidth="1"/>
    <col min="9988" max="9988" width="6.54296875" style="343" customWidth="1"/>
    <col min="9989" max="9989" width="52.1796875" style="343" customWidth="1"/>
    <col min="9990" max="9990" width="9.81640625" style="343" customWidth="1"/>
    <col min="9991" max="9991" width="14.1796875" style="343" customWidth="1"/>
    <col min="9992" max="9992" width="9.7265625" style="343" customWidth="1"/>
    <col min="9993" max="9993" width="13.7265625" style="343" customWidth="1"/>
    <col min="9994" max="9994" width="13.54296875" style="343" customWidth="1"/>
    <col min="9995" max="9995" width="10.54296875" style="343" customWidth="1"/>
    <col min="9996" max="9996" width="18.7265625" style="343" customWidth="1"/>
    <col min="9997" max="9997" width="7.81640625" style="343" customWidth="1"/>
    <col min="9998" max="10241" width="9.1796875" style="343"/>
    <col min="10242" max="10242" width="4.26953125" style="343" customWidth="1"/>
    <col min="10243" max="10243" width="13.7265625" style="343" customWidth="1"/>
    <col min="10244" max="10244" width="6.54296875" style="343" customWidth="1"/>
    <col min="10245" max="10245" width="52.1796875" style="343" customWidth="1"/>
    <col min="10246" max="10246" width="9.81640625" style="343" customWidth="1"/>
    <col min="10247" max="10247" width="14.1796875" style="343" customWidth="1"/>
    <col min="10248" max="10248" width="9.7265625" style="343" customWidth="1"/>
    <col min="10249" max="10249" width="13.7265625" style="343" customWidth="1"/>
    <col min="10250" max="10250" width="13.54296875" style="343" customWidth="1"/>
    <col min="10251" max="10251" width="10.54296875" style="343" customWidth="1"/>
    <col min="10252" max="10252" width="18.7265625" style="343" customWidth="1"/>
    <col min="10253" max="10253" width="7.81640625" style="343" customWidth="1"/>
    <col min="10254" max="10497" width="9.1796875" style="343"/>
    <col min="10498" max="10498" width="4.26953125" style="343" customWidth="1"/>
    <col min="10499" max="10499" width="13.7265625" style="343" customWidth="1"/>
    <col min="10500" max="10500" width="6.54296875" style="343" customWidth="1"/>
    <col min="10501" max="10501" width="52.1796875" style="343" customWidth="1"/>
    <col min="10502" max="10502" width="9.81640625" style="343" customWidth="1"/>
    <col min="10503" max="10503" width="14.1796875" style="343" customWidth="1"/>
    <col min="10504" max="10504" width="9.7265625" style="343" customWidth="1"/>
    <col min="10505" max="10505" width="13.7265625" style="343" customWidth="1"/>
    <col min="10506" max="10506" width="13.54296875" style="343" customWidth="1"/>
    <col min="10507" max="10507" width="10.54296875" style="343" customWidth="1"/>
    <col min="10508" max="10508" width="18.7265625" style="343" customWidth="1"/>
    <col min="10509" max="10509" width="7.81640625" style="343" customWidth="1"/>
    <col min="10510" max="10753" width="9.1796875" style="343"/>
    <col min="10754" max="10754" width="4.26953125" style="343" customWidth="1"/>
    <col min="10755" max="10755" width="13.7265625" style="343" customWidth="1"/>
    <col min="10756" max="10756" width="6.54296875" style="343" customWidth="1"/>
    <col min="10757" max="10757" width="52.1796875" style="343" customWidth="1"/>
    <col min="10758" max="10758" width="9.81640625" style="343" customWidth="1"/>
    <col min="10759" max="10759" width="14.1796875" style="343" customWidth="1"/>
    <col min="10760" max="10760" width="9.7265625" style="343" customWidth="1"/>
    <col min="10761" max="10761" width="13.7265625" style="343" customWidth="1"/>
    <col min="10762" max="10762" width="13.54296875" style="343" customWidth="1"/>
    <col min="10763" max="10763" width="10.54296875" style="343" customWidth="1"/>
    <col min="10764" max="10764" width="18.7265625" style="343" customWidth="1"/>
    <col min="10765" max="10765" width="7.81640625" style="343" customWidth="1"/>
    <col min="10766" max="11009" width="9.1796875" style="343"/>
    <col min="11010" max="11010" width="4.26953125" style="343" customWidth="1"/>
    <col min="11011" max="11011" width="13.7265625" style="343" customWidth="1"/>
    <col min="11012" max="11012" width="6.54296875" style="343" customWidth="1"/>
    <col min="11013" max="11013" width="52.1796875" style="343" customWidth="1"/>
    <col min="11014" max="11014" width="9.81640625" style="343" customWidth="1"/>
    <col min="11015" max="11015" width="14.1796875" style="343" customWidth="1"/>
    <col min="11016" max="11016" width="9.7265625" style="343" customWidth="1"/>
    <col min="11017" max="11017" width="13.7265625" style="343" customWidth="1"/>
    <col min="11018" max="11018" width="13.54296875" style="343" customWidth="1"/>
    <col min="11019" max="11019" width="10.54296875" style="343" customWidth="1"/>
    <col min="11020" max="11020" width="18.7265625" style="343" customWidth="1"/>
    <col min="11021" max="11021" width="7.81640625" style="343" customWidth="1"/>
    <col min="11022" max="11265" width="9.1796875" style="343"/>
    <col min="11266" max="11266" width="4.26953125" style="343" customWidth="1"/>
    <col min="11267" max="11267" width="13.7265625" style="343" customWidth="1"/>
    <col min="11268" max="11268" width="6.54296875" style="343" customWidth="1"/>
    <col min="11269" max="11269" width="52.1796875" style="343" customWidth="1"/>
    <col min="11270" max="11270" width="9.81640625" style="343" customWidth="1"/>
    <col min="11271" max="11271" width="14.1796875" style="343" customWidth="1"/>
    <col min="11272" max="11272" width="9.7265625" style="343" customWidth="1"/>
    <col min="11273" max="11273" width="13.7265625" style="343" customWidth="1"/>
    <col min="11274" max="11274" width="13.54296875" style="343" customWidth="1"/>
    <col min="11275" max="11275" width="10.54296875" style="343" customWidth="1"/>
    <col min="11276" max="11276" width="18.7265625" style="343" customWidth="1"/>
    <col min="11277" max="11277" width="7.81640625" style="343" customWidth="1"/>
    <col min="11278" max="11521" width="9.1796875" style="343"/>
    <col min="11522" max="11522" width="4.26953125" style="343" customWidth="1"/>
    <col min="11523" max="11523" width="13.7265625" style="343" customWidth="1"/>
    <col min="11524" max="11524" width="6.54296875" style="343" customWidth="1"/>
    <col min="11525" max="11525" width="52.1796875" style="343" customWidth="1"/>
    <col min="11526" max="11526" width="9.81640625" style="343" customWidth="1"/>
    <col min="11527" max="11527" width="14.1796875" style="343" customWidth="1"/>
    <col min="11528" max="11528" width="9.7265625" style="343" customWidth="1"/>
    <col min="11529" max="11529" width="13.7265625" style="343" customWidth="1"/>
    <col min="11530" max="11530" width="13.54296875" style="343" customWidth="1"/>
    <col min="11531" max="11531" width="10.54296875" style="343" customWidth="1"/>
    <col min="11532" max="11532" width="18.7265625" style="343" customWidth="1"/>
    <col min="11533" max="11533" width="7.81640625" style="343" customWidth="1"/>
    <col min="11534" max="11777" width="9.1796875" style="343"/>
    <col min="11778" max="11778" width="4.26953125" style="343" customWidth="1"/>
    <col min="11779" max="11779" width="13.7265625" style="343" customWidth="1"/>
    <col min="11780" max="11780" width="6.54296875" style="343" customWidth="1"/>
    <col min="11781" max="11781" width="52.1796875" style="343" customWidth="1"/>
    <col min="11782" max="11782" width="9.81640625" style="343" customWidth="1"/>
    <col min="11783" max="11783" width="14.1796875" style="343" customWidth="1"/>
    <col min="11784" max="11784" width="9.7265625" style="343" customWidth="1"/>
    <col min="11785" max="11785" width="13.7265625" style="343" customWidth="1"/>
    <col min="11786" max="11786" width="13.54296875" style="343" customWidth="1"/>
    <col min="11787" max="11787" width="10.54296875" style="343" customWidth="1"/>
    <col min="11788" max="11788" width="18.7265625" style="343" customWidth="1"/>
    <col min="11789" max="11789" width="7.81640625" style="343" customWidth="1"/>
    <col min="11790" max="12033" width="9.1796875" style="343"/>
    <col min="12034" max="12034" width="4.26953125" style="343" customWidth="1"/>
    <col min="12035" max="12035" width="13.7265625" style="343" customWidth="1"/>
    <col min="12036" max="12036" width="6.54296875" style="343" customWidth="1"/>
    <col min="12037" max="12037" width="52.1796875" style="343" customWidth="1"/>
    <col min="12038" max="12038" width="9.81640625" style="343" customWidth="1"/>
    <col min="12039" max="12039" width="14.1796875" style="343" customWidth="1"/>
    <col min="12040" max="12040" width="9.7265625" style="343" customWidth="1"/>
    <col min="12041" max="12041" width="13.7265625" style="343" customWidth="1"/>
    <col min="12042" max="12042" width="13.54296875" style="343" customWidth="1"/>
    <col min="12043" max="12043" width="10.54296875" style="343" customWidth="1"/>
    <col min="12044" max="12044" width="18.7265625" style="343" customWidth="1"/>
    <col min="12045" max="12045" width="7.81640625" style="343" customWidth="1"/>
    <col min="12046" max="12289" width="9.1796875" style="343"/>
    <col min="12290" max="12290" width="4.26953125" style="343" customWidth="1"/>
    <col min="12291" max="12291" width="13.7265625" style="343" customWidth="1"/>
    <col min="12292" max="12292" width="6.54296875" style="343" customWidth="1"/>
    <col min="12293" max="12293" width="52.1796875" style="343" customWidth="1"/>
    <col min="12294" max="12294" width="9.81640625" style="343" customWidth="1"/>
    <col min="12295" max="12295" width="14.1796875" style="343" customWidth="1"/>
    <col min="12296" max="12296" width="9.7265625" style="343" customWidth="1"/>
    <col min="12297" max="12297" width="13.7265625" style="343" customWidth="1"/>
    <col min="12298" max="12298" width="13.54296875" style="343" customWidth="1"/>
    <col min="12299" max="12299" width="10.54296875" style="343" customWidth="1"/>
    <col min="12300" max="12300" width="18.7265625" style="343" customWidth="1"/>
    <col min="12301" max="12301" width="7.81640625" style="343" customWidth="1"/>
    <col min="12302" max="12545" width="9.1796875" style="343"/>
    <col min="12546" max="12546" width="4.26953125" style="343" customWidth="1"/>
    <col min="12547" max="12547" width="13.7265625" style="343" customWidth="1"/>
    <col min="12548" max="12548" width="6.54296875" style="343" customWidth="1"/>
    <col min="12549" max="12549" width="52.1796875" style="343" customWidth="1"/>
    <col min="12550" max="12550" width="9.81640625" style="343" customWidth="1"/>
    <col min="12551" max="12551" width="14.1796875" style="343" customWidth="1"/>
    <col min="12552" max="12552" width="9.7265625" style="343" customWidth="1"/>
    <col min="12553" max="12553" width="13.7265625" style="343" customWidth="1"/>
    <col min="12554" max="12554" width="13.54296875" style="343" customWidth="1"/>
    <col min="12555" max="12555" width="10.54296875" style="343" customWidth="1"/>
    <col min="12556" max="12556" width="18.7265625" style="343" customWidth="1"/>
    <col min="12557" max="12557" width="7.81640625" style="343" customWidth="1"/>
    <col min="12558" max="12801" width="9.1796875" style="343"/>
    <col min="12802" max="12802" width="4.26953125" style="343" customWidth="1"/>
    <col min="12803" max="12803" width="13.7265625" style="343" customWidth="1"/>
    <col min="12804" max="12804" width="6.54296875" style="343" customWidth="1"/>
    <col min="12805" max="12805" width="52.1796875" style="343" customWidth="1"/>
    <col min="12806" max="12806" width="9.81640625" style="343" customWidth="1"/>
    <col min="12807" max="12807" width="14.1796875" style="343" customWidth="1"/>
    <col min="12808" max="12808" width="9.7265625" style="343" customWidth="1"/>
    <col min="12809" max="12809" width="13.7265625" style="343" customWidth="1"/>
    <col min="12810" max="12810" width="13.54296875" style="343" customWidth="1"/>
    <col min="12811" max="12811" width="10.54296875" style="343" customWidth="1"/>
    <col min="12812" max="12812" width="18.7265625" style="343" customWidth="1"/>
    <col min="12813" max="12813" width="7.81640625" style="343" customWidth="1"/>
    <col min="12814" max="13057" width="9.1796875" style="343"/>
    <col min="13058" max="13058" width="4.26953125" style="343" customWidth="1"/>
    <col min="13059" max="13059" width="13.7265625" style="343" customWidth="1"/>
    <col min="13060" max="13060" width="6.54296875" style="343" customWidth="1"/>
    <col min="13061" max="13061" width="52.1796875" style="343" customWidth="1"/>
    <col min="13062" max="13062" width="9.81640625" style="343" customWidth="1"/>
    <col min="13063" max="13063" width="14.1796875" style="343" customWidth="1"/>
    <col min="13064" max="13064" width="9.7265625" style="343" customWidth="1"/>
    <col min="13065" max="13065" width="13.7265625" style="343" customWidth="1"/>
    <col min="13066" max="13066" width="13.54296875" style="343" customWidth="1"/>
    <col min="13067" max="13067" width="10.54296875" style="343" customWidth="1"/>
    <col min="13068" max="13068" width="18.7265625" style="343" customWidth="1"/>
    <col min="13069" max="13069" width="7.81640625" style="343" customWidth="1"/>
    <col min="13070" max="13313" width="9.1796875" style="343"/>
    <col min="13314" max="13314" width="4.26953125" style="343" customWidth="1"/>
    <col min="13315" max="13315" width="13.7265625" style="343" customWidth="1"/>
    <col min="13316" max="13316" width="6.54296875" style="343" customWidth="1"/>
    <col min="13317" max="13317" width="52.1796875" style="343" customWidth="1"/>
    <col min="13318" max="13318" width="9.81640625" style="343" customWidth="1"/>
    <col min="13319" max="13319" width="14.1796875" style="343" customWidth="1"/>
    <col min="13320" max="13320" width="9.7265625" style="343" customWidth="1"/>
    <col min="13321" max="13321" width="13.7265625" style="343" customWidth="1"/>
    <col min="13322" max="13322" width="13.54296875" style="343" customWidth="1"/>
    <col min="13323" max="13323" width="10.54296875" style="343" customWidth="1"/>
    <col min="13324" max="13324" width="18.7265625" style="343" customWidth="1"/>
    <col min="13325" max="13325" width="7.81640625" style="343" customWidth="1"/>
    <col min="13326" max="13569" width="9.1796875" style="343"/>
    <col min="13570" max="13570" width="4.26953125" style="343" customWidth="1"/>
    <col min="13571" max="13571" width="13.7265625" style="343" customWidth="1"/>
    <col min="13572" max="13572" width="6.54296875" style="343" customWidth="1"/>
    <col min="13573" max="13573" width="52.1796875" style="343" customWidth="1"/>
    <col min="13574" max="13574" width="9.81640625" style="343" customWidth="1"/>
    <col min="13575" max="13575" width="14.1796875" style="343" customWidth="1"/>
    <col min="13576" max="13576" width="9.7265625" style="343" customWidth="1"/>
    <col min="13577" max="13577" width="13.7265625" style="343" customWidth="1"/>
    <col min="13578" max="13578" width="13.54296875" style="343" customWidth="1"/>
    <col min="13579" max="13579" width="10.54296875" style="343" customWidth="1"/>
    <col min="13580" max="13580" width="18.7265625" style="343" customWidth="1"/>
    <col min="13581" max="13581" width="7.81640625" style="343" customWidth="1"/>
    <col min="13582" max="13825" width="9.1796875" style="343"/>
    <col min="13826" max="13826" width="4.26953125" style="343" customWidth="1"/>
    <col min="13827" max="13827" width="13.7265625" style="343" customWidth="1"/>
    <col min="13828" max="13828" width="6.54296875" style="343" customWidth="1"/>
    <col min="13829" max="13829" width="52.1796875" style="343" customWidth="1"/>
    <col min="13830" max="13830" width="9.81640625" style="343" customWidth="1"/>
    <col min="13831" max="13831" width="14.1796875" style="343" customWidth="1"/>
    <col min="13832" max="13832" width="9.7265625" style="343" customWidth="1"/>
    <col min="13833" max="13833" width="13.7265625" style="343" customWidth="1"/>
    <col min="13834" max="13834" width="13.54296875" style="343" customWidth="1"/>
    <col min="13835" max="13835" width="10.54296875" style="343" customWidth="1"/>
    <col min="13836" max="13836" width="18.7265625" style="343" customWidth="1"/>
    <col min="13837" max="13837" width="7.81640625" style="343" customWidth="1"/>
    <col min="13838" max="14081" width="9.1796875" style="343"/>
    <col min="14082" max="14082" width="4.26953125" style="343" customWidth="1"/>
    <col min="14083" max="14083" width="13.7265625" style="343" customWidth="1"/>
    <col min="14084" max="14084" width="6.54296875" style="343" customWidth="1"/>
    <col min="14085" max="14085" width="52.1796875" style="343" customWidth="1"/>
    <col min="14086" max="14086" width="9.81640625" style="343" customWidth="1"/>
    <col min="14087" max="14087" width="14.1796875" style="343" customWidth="1"/>
    <col min="14088" max="14088" width="9.7265625" style="343" customWidth="1"/>
    <col min="14089" max="14089" width="13.7265625" style="343" customWidth="1"/>
    <col min="14090" max="14090" width="13.54296875" style="343" customWidth="1"/>
    <col min="14091" max="14091" width="10.54296875" style="343" customWidth="1"/>
    <col min="14092" max="14092" width="18.7265625" style="343" customWidth="1"/>
    <col min="14093" max="14093" width="7.81640625" style="343" customWidth="1"/>
    <col min="14094" max="14337" width="9.1796875" style="343"/>
    <col min="14338" max="14338" width="4.26953125" style="343" customWidth="1"/>
    <col min="14339" max="14339" width="13.7265625" style="343" customWidth="1"/>
    <col min="14340" max="14340" width="6.54296875" style="343" customWidth="1"/>
    <col min="14341" max="14341" width="52.1796875" style="343" customWidth="1"/>
    <col min="14342" max="14342" width="9.81640625" style="343" customWidth="1"/>
    <col min="14343" max="14343" width="14.1796875" style="343" customWidth="1"/>
    <col min="14344" max="14344" width="9.7265625" style="343" customWidth="1"/>
    <col min="14345" max="14345" width="13.7265625" style="343" customWidth="1"/>
    <col min="14346" max="14346" width="13.54296875" style="343" customWidth="1"/>
    <col min="14347" max="14347" width="10.54296875" style="343" customWidth="1"/>
    <col min="14348" max="14348" width="18.7265625" style="343" customWidth="1"/>
    <col min="14349" max="14349" width="7.81640625" style="343" customWidth="1"/>
    <col min="14350" max="14593" width="9.1796875" style="343"/>
    <col min="14594" max="14594" width="4.26953125" style="343" customWidth="1"/>
    <col min="14595" max="14595" width="13.7265625" style="343" customWidth="1"/>
    <col min="14596" max="14596" width="6.54296875" style="343" customWidth="1"/>
    <col min="14597" max="14597" width="52.1796875" style="343" customWidth="1"/>
    <col min="14598" max="14598" width="9.81640625" style="343" customWidth="1"/>
    <col min="14599" max="14599" width="14.1796875" style="343" customWidth="1"/>
    <col min="14600" max="14600" width="9.7265625" style="343" customWidth="1"/>
    <col min="14601" max="14601" width="13.7265625" style="343" customWidth="1"/>
    <col min="14602" max="14602" width="13.54296875" style="343" customWidth="1"/>
    <col min="14603" max="14603" width="10.54296875" style="343" customWidth="1"/>
    <col min="14604" max="14604" width="18.7265625" style="343" customWidth="1"/>
    <col min="14605" max="14605" width="7.81640625" style="343" customWidth="1"/>
    <col min="14606" max="14849" width="9.1796875" style="343"/>
    <col min="14850" max="14850" width="4.26953125" style="343" customWidth="1"/>
    <col min="14851" max="14851" width="13.7265625" style="343" customWidth="1"/>
    <col min="14852" max="14852" width="6.54296875" style="343" customWidth="1"/>
    <col min="14853" max="14853" width="52.1796875" style="343" customWidth="1"/>
    <col min="14854" max="14854" width="9.81640625" style="343" customWidth="1"/>
    <col min="14855" max="14855" width="14.1796875" style="343" customWidth="1"/>
    <col min="14856" max="14856" width="9.7265625" style="343" customWidth="1"/>
    <col min="14857" max="14857" width="13.7265625" style="343" customWidth="1"/>
    <col min="14858" max="14858" width="13.54296875" style="343" customWidth="1"/>
    <col min="14859" max="14859" width="10.54296875" style="343" customWidth="1"/>
    <col min="14860" max="14860" width="18.7265625" style="343" customWidth="1"/>
    <col min="14861" max="14861" width="7.81640625" style="343" customWidth="1"/>
    <col min="14862" max="15105" width="9.1796875" style="343"/>
    <col min="15106" max="15106" width="4.26953125" style="343" customWidth="1"/>
    <col min="15107" max="15107" width="13.7265625" style="343" customWidth="1"/>
    <col min="15108" max="15108" width="6.54296875" style="343" customWidth="1"/>
    <col min="15109" max="15109" width="52.1796875" style="343" customWidth="1"/>
    <col min="15110" max="15110" width="9.81640625" style="343" customWidth="1"/>
    <col min="15111" max="15111" width="14.1796875" style="343" customWidth="1"/>
    <col min="15112" max="15112" width="9.7265625" style="343" customWidth="1"/>
    <col min="15113" max="15113" width="13.7265625" style="343" customWidth="1"/>
    <col min="15114" max="15114" width="13.54296875" style="343" customWidth="1"/>
    <col min="15115" max="15115" width="10.54296875" style="343" customWidth="1"/>
    <col min="15116" max="15116" width="18.7265625" style="343" customWidth="1"/>
    <col min="15117" max="15117" width="7.81640625" style="343" customWidth="1"/>
    <col min="15118" max="15361" width="9.1796875" style="343"/>
    <col min="15362" max="15362" width="4.26953125" style="343" customWidth="1"/>
    <col min="15363" max="15363" width="13.7265625" style="343" customWidth="1"/>
    <col min="15364" max="15364" width="6.54296875" style="343" customWidth="1"/>
    <col min="15365" max="15365" width="52.1796875" style="343" customWidth="1"/>
    <col min="15366" max="15366" width="9.81640625" style="343" customWidth="1"/>
    <col min="15367" max="15367" width="14.1796875" style="343" customWidth="1"/>
    <col min="15368" max="15368" width="9.7265625" style="343" customWidth="1"/>
    <col min="15369" max="15369" width="13.7265625" style="343" customWidth="1"/>
    <col min="15370" max="15370" width="13.54296875" style="343" customWidth="1"/>
    <col min="15371" max="15371" width="10.54296875" style="343" customWidth="1"/>
    <col min="15372" max="15372" width="18.7265625" style="343" customWidth="1"/>
    <col min="15373" max="15373" width="7.81640625" style="343" customWidth="1"/>
    <col min="15374" max="15617" width="9.1796875" style="343"/>
    <col min="15618" max="15618" width="4.26953125" style="343" customWidth="1"/>
    <col min="15619" max="15619" width="13.7265625" style="343" customWidth="1"/>
    <col min="15620" max="15620" width="6.54296875" style="343" customWidth="1"/>
    <col min="15621" max="15621" width="52.1796875" style="343" customWidth="1"/>
    <col min="15622" max="15622" width="9.81640625" style="343" customWidth="1"/>
    <col min="15623" max="15623" width="14.1796875" style="343" customWidth="1"/>
    <col min="15624" max="15624" width="9.7265625" style="343" customWidth="1"/>
    <col min="15625" max="15625" width="13.7265625" style="343" customWidth="1"/>
    <col min="15626" max="15626" width="13.54296875" style="343" customWidth="1"/>
    <col min="15627" max="15627" width="10.54296875" style="343" customWidth="1"/>
    <col min="15628" max="15628" width="18.7265625" style="343" customWidth="1"/>
    <col min="15629" max="15629" width="7.81640625" style="343" customWidth="1"/>
    <col min="15630" max="15873" width="9.1796875" style="343"/>
    <col min="15874" max="15874" width="4.26953125" style="343" customWidth="1"/>
    <col min="15875" max="15875" width="13.7265625" style="343" customWidth="1"/>
    <col min="15876" max="15876" width="6.54296875" style="343" customWidth="1"/>
    <col min="15877" max="15877" width="52.1796875" style="343" customWidth="1"/>
    <col min="15878" max="15878" width="9.81640625" style="343" customWidth="1"/>
    <col min="15879" max="15879" width="14.1796875" style="343" customWidth="1"/>
    <col min="15880" max="15880" width="9.7265625" style="343" customWidth="1"/>
    <col min="15881" max="15881" width="13.7265625" style="343" customWidth="1"/>
    <col min="15882" max="15882" width="13.54296875" style="343" customWidth="1"/>
    <col min="15883" max="15883" width="10.54296875" style="343" customWidth="1"/>
    <col min="15884" max="15884" width="18.7265625" style="343" customWidth="1"/>
    <col min="15885" max="15885" width="7.81640625" style="343" customWidth="1"/>
    <col min="15886" max="16129" width="9.1796875" style="343"/>
    <col min="16130" max="16130" width="4.26953125" style="343" customWidth="1"/>
    <col min="16131" max="16131" width="13.7265625" style="343" customWidth="1"/>
    <col min="16132" max="16132" width="6.54296875" style="343" customWidth="1"/>
    <col min="16133" max="16133" width="52.1796875" style="343" customWidth="1"/>
    <col min="16134" max="16134" width="9.81640625" style="343" customWidth="1"/>
    <col min="16135" max="16135" width="14.1796875" style="343" customWidth="1"/>
    <col min="16136" max="16136" width="9.7265625" style="343" customWidth="1"/>
    <col min="16137" max="16137" width="13.7265625" style="343" customWidth="1"/>
    <col min="16138" max="16138" width="13.54296875" style="343" customWidth="1"/>
    <col min="16139" max="16139" width="10.54296875" style="343" customWidth="1"/>
    <col min="16140" max="16140" width="18.7265625" style="343" customWidth="1"/>
    <col min="16141" max="16141" width="7.81640625" style="343" customWidth="1"/>
    <col min="16142" max="16384" width="9.1796875" style="343"/>
  </cols>
  <sheetData>
    <row r="1" spans="1:12" s="338" customFormat="1" ht="12.5" x14ac:dyDescent="0.25">
      <c r="A1" s="493" t="s">
        <v>0</v>
      </c>
      <c r="B1" s="493"/>
      <c r="C1" s="493"/>
      <c r="D1" s="493"/>
      <c r="E1" s="493"/>
      <c r="F1" s="493"/>
      <c r="G1" s="493"/>
      <c r="H1" s="493"/>
      <c r="I1" s="493"/>
      <c r="J1" s="493"/>
      <c r="K1" s="493"/>
      <c r="L1" s="337"/>
    </row>
    <row r="2" spans="1:12" s="338" customFormat="1" ht="12.5" x14ac:dyDescent="0.25">
      <c r="A2" s="493" t="s">
        <v>1</v>
      </c>
      <c r="B2" s="493"/>
      <c r="C2" s="493"/>
      <c r="D2" s="493"/>
      <c r="E2" s="493"/>
      <c r="F2" s="493"/>
      <c r="G2" s="493"/>
      <c r="H2" s="493"/>
      <c r="I2" s="493"/>
      <c r="J2" s="493"/>
      <c r="K2" s="493"/>
      <c r="L2" s="337"/>
    </row>
    <row r="3" spans="1:12" s="338" customFormat="1" ht="12.5" x14ac:dyDescent="0.25">
      <c r="A3" s="493" t="s">
        <v>635</v>
      </c>
      <c r="B3" s="493"/>
      <c r="C3" s="493"/>
      <c r="D3" s="493"/>
      <c r="E3" s="493"/>
      <c r="F3" s="493"/>
      <c r="G3" s="493"/>
      <c r="H3" s="493"/>
      <c r="I3" s="493"/>
      <c r="J3" s="493"/>
      <c r="K3" s="493"/>
      <c r="L3" s="337"/>
    </row>
    <row r="4" spans="1:12" s="27" customFormat="1" ht="12.5" x14ac:dyDescent="0.25">
      <c r="D4" s="339"/>
      <c r="F4" s="339"/>
      <c r="G4" s="339"/>
      <c r="H4" s="339"/>
      <c r="I4" s="339"/>
      <c r="K4" s="340"/>
      <c r="L4" s="339"/>
    </row>
    <row r="5" spans="1:12" s="28" customFormat="1" x14ac:dyDescent="0.35">
      <c r="A5" s="494" t="s">
        <v>2</v>
      </c>
      <c r="B5" s="341"/>
      <c r="C5" s="494" t="s">
        <v>3</v>
      </c>
      <c r="D5" s="341"/>
      <c r="E5" s="494" t="s">
        <v>4</v>
      </c>
      <c r="F5" s="494" t="s">
        <v>360</v>
      </c>
      <c r="G5" s="494"/>
      <c r="H5" s="494"/>
      <c r="I5" s="494"/>
      <c r="J5" s="494" t="s">
        <v>92</v>
      </c>
      <c r="K5" s="495" t="s">
        <v>636</v>
      </c>
      <c r="L5" s="495" t="s">
        <v>6</v>
      </c>
    </row>
    <row r="6" spans="1:12" s="28" customFormat="1" ht="30" x14ac:dyDescent="0.35">
      <c r="A6" s="494"/>
      <c r="B6" s="341"/>
      <c r="C6" s="494"/>
      <c r="D6" s="341"/>
      <c r="E6" s="494"/>
      <c r="F6" s="341" t="s">
        <v>7</v>
      </c>
      <c r="G6" s="341" t="s">
        <v>8</v>
      </c>
      <c r="H6" s="341" t="s">
        <v>9</v>
      </c>
      <c r="I6" s="341" t="s">
        <v>10</v>
      </c>
      <c r="J6" s="494"/>
      <c r="K6" s="495"/>
      <c r="L6" s="495"/>
    </row>
    <row r="7" spans="1:12" s="78" customFormat="1" ht="19.899999999999999" customHeight="1" x14ac:dyDescent="0.25">
      <c r="A7" s="109" t="s">
        <v>193</v>
      </c>
      <c r="B7" s="486" t="s">
        <v>195</v>
      </c>
      <c r="C7" s="487"/>
      <c r="D7" s="487"/>
      <c r="E7" s="487"/>
      <c r="F7" s="487"/>
      <c r="G7" s="487"/>
      <c r="H7" s="487"/>
      <c r="I7" s="488"/>
    </row>
    <row r="8" spans="1:12" x14ac:dyDescent="0.2">
      <c r="A8" s="330">
        <v>1</v>
      </c>
      <c r="B8" s="330"/>
      <c r="C8" s="331" t="s">
        <v>599</v>
      </c>
      <c r="D8" s="332">
        <v>1</v>
      </c>
      <c r="E8" s="333" t="s">
        <v>600</v>
      </c>
      <c r="F8" s="334"/>
      <c r="G8" s="335">
        <v>15810.54</v>
      </c>
      <c r="H8" s="334"/>
      <c r="I8" s="335">
        <f t="shared" ref="I8:I71" si="0">SUM(F8:H8)</f>
        <v>15810.54</v>
      </c>
      <c r="J8" s="336">
        <v>43708</v>
      </c>
      <c r="K8" s="333"/>
      <c r="L8" s="342" t="s">
        <v>11</v>
      </c>
    </row>
    <row r="9" spans="1:12" x14ac:dyDescent="0.2">
      <c r="A9" s="330">
        <v>2</v>
      </c>
      <c r="B9" s="330"/>
      <c r="C9" s="331" t="s">
        <v>599</v>
      </c>
      <c r="D9" s="332">
        <v>1</v>
      </c>
      <c r="E9" s="333" t="s">
        <v>601</v>
      </c>
      <c r="F9" s="334"/>
      <c r="G9" s="335">
        <v>50000</v>
      </c>
      <c r="H9" s="334"/>
      <c r="I9" s="335">
        <f t="shared" si="0"/>
        <v>50000</v>
      </c>
      <c r="J9" s="336">
        <v>43708</v>
      </c>
      <c r="K9" s="333"/>
      <c r="L9" s="342" t="s">
        <v>19</v>
      </c>
    </row>
    <row r="10" spans="1:12" x14ac:dyDescent="0.2">
      <c r="A10" s="330">
        <v>3</v>
      </c>
      <c r="B10" s="330"/>
      <c r="C10" s="331" t="s">
        <v>599</v>
      </c>
      <c r="D10" s="332">
        <v>1</v>
      </c>
      <c r="E10" s="333" t="s">
        <v>98</v>
      </c>
      <c r="F10" s="334"/>
      <c r="G10" s="335">
        <v>411540</v>
      </c>
      <c r="H10" s="334"/>
      <c r="I10" s="335">
        <f t="shared" si="0"/>
        <v>411540</v>
      </c>
      <c r="J10" s="336">
        <v>43708</v>
      </c>
      <c r="K10" s="333"/>
      <c r="L10" s="342" t="s">
        <v>99</v>
      </c>
    </row>
    <row r="11" spans="1:12" x14ac:dyDescent="0.2">
      <c r="A11" s="330">
        <v>4</v>
      </c>
      <c r="B11" s="330"/>
      <c r="C11" s="331" t="s">
        <v>599</v>
      </c>
      <c r="D11" s="332">
        <v>1</v>
      </c>
      <c r="E11" s="333" t="s">
        <v>103</v>
      </c>
      <c r="F11" s="334"/>
      <c r="G11" s="335">
        <v>4602</v>
      </c>
      <c r="H11" s="334"/>
      <c r="I11" s="335">
        <f t="shared" si="0"/>
        <v>4602</v>
      </c>
      <c r="J11" s="336">
        <v>43708</v>
      </c>
      <c r="K11" s="333"/>
      <c r="L11" s="342" t="s">
        <v>97</v>
      </c>
    </row>
    <row r="12" spans="1:12" x14ac:dyDescent="0.2">
      <c r="A12" s="330">
        <v>5</v>
      </c>
      <c r="B12" s="330"/>
      <c r="C12" s="331" t="s">
        <v>599</v>
      </c>
      <c r="D12" s="332">
        <v>1</v>
      </c>
      <c r="E12" s="333" t="s">
        <v>13</v>
      </c>
      <c r="F12" s="334"/>
      <c r="G12" s="335">
        <v>40000</v>
      </c>
      <c r="H12" s="334"/>
      <c r="I12" s="335">
        <f t="shared" si="0"/>
        <v>40000</v>
      </c>
      <c r="J12" s="336">
        <v>43708</v>
      </c>
      <c r="K12" s="333"/>
      <c r="L12" s="342" t="s">
        <v>12</v>
      </c>
    </row>
    <row r="13" spans="1:12" x14ac:dyDescent="0.2">
      <c r="A13" s="330">
        <v>6</v>
      </c>
      <c r="B13" s="330"/>
      <c r="C13" s="331" t="s">
        <v>599</v>
      </c>
      <c r="D13" s="332">
        <v>1</v>
      </c>
      <c r="E13" s="333" t="s">
        <v>94</v>
      </c>
      <c r="F13" s="334"/>
      <c r="G13" s="335">
        <v>30000</v>
      </c>
      <c r="H13" s="334"/>
      <c r="I13" s="335">
        <f t="shared" si="0"/>
        <v>30000</v>
      </c>
      <c r="J13" s="336">
        <v>43708</v>
      </c>
      <c r="K13" s="333"/>
      <c r="L13" s="342" t="s">
        <v>19</v>
      </c>
    </row>
    <row r="14" spans="1:12" x14ac:dyDescent="0.2">
      <c r="A14" s="330">
        <v>7</v>
      </c>
      <c r="B14" s="330"/>
      <c r="C14" s="331" t="s">
        <v>599</v>
      </c>
      <c r="D14" s="332">
        <v>1</v>
      </c>
      <c r="E14" s="333" t="s">
        <v>93</v>
      </c>
      <c r="F14" s="334"/>
      <c r="G14" s="335">
        <v>88100</v>
      </c>
      <c r="H14" s="334"/>
      <c r="I14" s="335">
        <f t="shared" si="0"/>
        <v>88100</v>
      </c>
      <c r="J14" s="336">
        <v>43708</v>
      </c>
      <c r="K14" s="333"/>
      <c r="L14" s="342" t="s">
        <v>11</v>
      </c>
    </row>
    <row r="15" spans="1:12" x14ac:dyDescent="0.2">
      <c r="A15" s="330">
        <v>8</v>
      </c>
      <c r="B15" s="330"/>
      <c r="C15" s="331" t="s">
        <v>599</v>
      </c>
      <c r="D15" s="332">
        <v>2</v>
      </c>
      <c r="E15" s="333" t="s">
        <v>600</v>
      </c>
      <c r="F15" s="334"/>
      <c r="G15" s="335">
        <v>15887.8</v>
      </c>
      <c r="H15" s="334"/>
      <c r="I15" s="335">
        <f t="shared" si="0"/>
        <v>15887.8</v>
      </c>
      <c r="J15" s="336">
        <v>43708</v>
      </c>
      <c r="K15" s="333"/>
      <c r="L15" s="342" t="s">
        <v>11</v>
      </c>
    </row>
    <row r="16" spans="1:12" x14ac:dyDescent="0.2">
      <c r="A16" s="330">
        <v>9</v>
      </c>
      <c r="B16" s="330"/>
      <c r="C16" s="331" t="s">
        <v>599</v>
      </c>
      <c r="D16" s="332">
        <v>2</v>
      </c>
      <c r="E16" s="333" t="s">
        <v>74</v>
      </c>
      <c r="F16" s="334"/>
      <c r="G16" s="335">
        <v>4062</v>
      </c>
      <c r="H16" s="334"/>
      <c r="I16" s="335">
        <f t="shared" si="0"/>
        <v>4062</v>
      </c>
      <c r="J16" s="336">
        <v>43708</v>
      </c>
      <c r="K16" s="333"/>
      <c r="L16" s="342" t="s">
        <v>97</v>
      </c>
    </row>
    <row r="17" spans="1:12" x14ac:dyDescent="0.2">
      <c r="A17" s="330">
        <v>10</v>
      </c>
      <c r="B17" s="330"/>
      <c r="C17" s="331" t="s">
        <v>599</v>
      </c>
      <c r="D17" s="332">
        <v>2</v>
      </c>
      <c r="E17" s="333" t="s">
        <v>93</v>
      </c>
      <c r="F17" s="334"/>
      <c r="G17" s="335">
        <v>36000</v>
      </c>
      <c r="H17" s="334"/>
      <c r="I17" s="335">
        <f t="shared" si="0"/>
        <v>36000</v>
      </c>
      <c r="J17" s="336">
        <v>43708</v>
      </c>
      <c r="K17" s="333"/>
      <c r="L17" s="342" t="s">
        <v>11</v>
      </c>
    </row>
    <row r="18" spans="1:12" x14ac:dyDescent="0.2">
      <c r="A18" s="330">
        <v>11</v>
      </c>
      <c r="B18" s="330"/>
      <c r="C18" s="331" t="s">
        <v>599</v>
      </c>
      <c r="D18" s="332">
        <v>3</v>
      </c>
      <c r="E18" s="333" t="s">
        <v>600</v>
      </c>
      <c r="F18" s="334"/>
      <c r="G18" s="335">
        <v>10367.26</v>
      </c>
      <c r="H18" s="334"/>
      <c r="I18" s="335">
        <f t="shared" si="0"/>
        <v>10367.26</v>
      </c>
      <c r="J18" s="336">
        <v>43708</v>
      </c>
      <c r="K18" s="333"/>
      <c r="L18" s="342" t="s">
        <v>11</v>
      </c>
    </row>
    <row r="19" spans="1:12" x14ac:dyDescent="0.2">
      <c r="A19" s="330">
        <v>12</v>
      </c>
      <c r="B19" s="330"/>
      <c r="C19" s="331" t="s">
        <v>599</v>
      </c>
      <c r="D19" s="332">
        <v>3</v>
      </c>
      <c r="E19" s="333" t="s">
        <v>98</v>
      </c>
      <c r="F19" s="334"/>
      <c r="G19" s="335">
        <v>200000</v>
      </c>
      <c r="H19" s="334"/>
      <c r="I19" s="335">
        <f t="shared" si="0"/>
        <v>200000</v>
      </c>
      <c r="J19" s="336">
        <v>43708</v>
      </c>
      <c r="K19" s="333"/>
      <c r="L19" s="342" t="s">
        <v>99</v>
      </c>
    </row>
    <row r="20" spans="1:12" x14ac:dyDescent="0.2">
      <c r="A20" s="330">
        <v>13</v>
      </c>
      <c r="B20" s="330"/>
      <c r="C20" s="331" t="s">
        <v>599</v>
      </c>
      <c r="D20" s="332">
        <v>3</v>
      </c>
      <c r="E20" s="333" t="s">
        <v>74</v>
      </c>
      <c r="F20" s="334"/>
      <c r="G20" s="335">
        <v>9377</v>
      </c>
      <c r="H20" s="334"/>
      <c r="I20" s="335">
        <f t="shared" si="0"/>
        <v>9377</v>
      </c>
      <c r="J20" s="336">
        <v>43708</v>
      </c>
      <c r="K20" s="333"/>
      <c r="L20" s="342" t="s">
        <v>97</v>
      </c>
    </row>
    <row r="21" spans="1:12" x14ac:dyDescent="0.2">
      <c r="A21" s="330">
        <v>14</v>
      </c>
      <c r="B21" s="330"/>
      <c r="C21" s="331" t="s">
        <v>599</v>
      </c>
      <c r="D21" s="332">
        <v>3</v>
      </c>
      <c r="E21" s="333" t="s">
        <v>13</v>
      </c>
      <c r="F21" s="334"/>
      <c r="G21" s="335">
        <v>60000</v>
      </c>
      <c r="H21" s="334"/>
      <c r="I21" s="335">
        <f t="shared" si="0"/>
        <v>60000</v>
      </c>
      <c r="J21" s="336">
        <v>43708</v>
      </c>
      <c r="K21" s="333"/>
      <c r="L21" s="342" t="s">
        <v>12</v>
      </c>
    </row>
    <row r="22" spans="1:12" x14ac:dyDescent="0.2">
      <c r="A22" s="330">
        <v>15</v>
      </c>
      <c r="B22" s="330"/>
      <c r="C22" s="331" t="s">
        <v>599</v>
      </c>
      <c r="D22" s="332">
        <v>3</v>
      </c>
      <c r="E22" s="333" t="s">
        <v>14</v>
      </c>
      <c r="F22" s="334"/>
      <c r="G22" s="335">
        <v>40000</v>
      </c>
      <c r="H22" s="334"/>
      <c r="I22" s="335">
        <f t="shared" si="0"/>
        <v>40000</v>
      </c>
      <c r="J22" s="336">
        <v>43708</v>
      </c>
      <c r="K22" s="333"/>
      <c r="L22" s="342" t="s">
        <v>15</v>
      </c>
    </row>
    <row r="23" spans="1:12" x14ac:dyDescent="0.2">
      <c r="A23" s="330">
        <v>16</v>
      </c>
      <c r="B23" s="330"/>
      <c r="C23" s="331" t="s">
        <v>599</v>
      </c>
      <c r="D23" s="332">
        <v>3</v>
      </c>
      <c r="E23" s="333" t="s">
        <v>94</v>
      </c>
      <c r="F23" s="334"/>
      <c r="G23" s="335">
        <v>30000</v>
      </c>
      <c r="H23" s="334"/>
      <c r="I23" s="335">
        <f t="shared" si="0"/>
        <v>30000</v>
      </c>
      <c r="J23" s="336">
        <v>43708</v>
      </c>
      <c r="K23" s="333"/>
      <c r="L23" s="342" t="s">
        <v>19</v>
      </c>
    </row>
    <row r="24" spans="1:12" x14ac:dyDescent="0.2">
      <c r="A24" s="330">
        <v>17</v>
      </c>
      <c r="B24" s="330"/>
      <c r="C24" s="331" t="s">
        <v>599</v>
      </c>
      <c r="D24" s="332">
        <v>3</v>
      </c>
      <c r="E24" s="333" t="s">
        <v>93</v>
      </c>
      <c r="F24" s="334"/>
      <c r="G24" s="335">
        <v>39000</v>
      </c>
      <c r="H24" s="334"/>
      <c r="I24" s="335">
        <f t="shared" si="0"/>
        <v>39000</v>
      </c>
      <c r="J24" s="336">
        <v>43708</v>
      </c>
      <c r="K24" s="333"/>
      <c r="L24" s="342" t="s">
        <v>11</v>
      </c>
    </row>
    <row r="25" spans="1:12" x14ac:dyDescent="0.2">
      <c r="A25" s="330">
        <v>18</v>
      </c>
      <c r="B25" s="330"/>
      <c r="C25" s="331" t="s">
        <v>599</v>
      </c>
      <c r="D25" s="332">
        <v>4</v>
      </c>
      <c r="E25" s="333" t="s">
        <v>600</v>
      </c>
      <c r="F25" s="334"/>
      <c r="G25" s="335">
        <v>9983.26</v>
      </c>
      <c r="H25" s="334"/>
      <c r="I25" s="335">
        <f t="shared" si="0"/>
        <v>9983.26</v>
      </c>
      <c r="J25" s="336">
        <v>43708</v>
      </c>
      <c r="K25" s="333"/>
      <c r="L25" s="342" t="s">
        <v>11</v>
      </c>
    </row>
    <row r="26" spans="1:12" x14ac:dyDescent="0.2">
      <c r="A26" s="330">
        <v>19</v>
      </c>
      <c r="B26" s="330"/>
      <c r="C26" s="331" t="s">
        <v>599</v>
      </c>
      <c r="D26" s="332">
        <v>4</v>
      </c>
      <c r="E26" s="333" t="s">
        <v>98</v>
      </c>
      <c r="F26" s="334"/>
      <c r="G26" s="335">
        <v>200000</v>
      </c>
      <c r="H26" s="334"/>
      <c r="I26" s="335">
        <f t="shared" si="0"/>
        <v>200000</v>
      </c>
      <c r="J26" s="336">
        <v>43708</v>
      </c>
      <c r="K26" s="333"/>
      <c r="L26" s="342" t="s">
        <v>99</v>
      </c>
    </row>
    <row r="27" spans="1:12" x14ac:dyDescent="0.2">
      <c r="A27" s="330">
        <v>20</v>
      </c>
      <c r="B27" s="330"/>
      <c r="C27" s="331" t="s">
        <v>599</v>
      </c>
      <c r="D27" s="332">
        <v>4</v>
      </c>
      <c r="E27" s="333" t="s">
        <v>103</v>
      </c>
      <c r="F27" s="334"/>
      <c r="G27" s="335">
        <v>3435</v>
      </c>
      <c r="H27" s="334"/>
      <c r="I27" s="335">
        <f t="shared" si="0"/>
        <v>3435</v>
      </c>
      <c r="J27" s="336">
        <v>43708</v>
      </c>
      <c r="K27" s="333"/>
      <c r="L27" s="342" t="s">
        <v>97</v>
      </c>
    </row>
    <row r="28" spans="1:12" x14ac:dyDescent="0.2">
      <c r="A28" s="330">
        <v>21</v>
      </c>
      <c r="B28" s="330"/>
      <c r="C28" s="331" t="s">
        <v>599</v>
      </c>
      <c r="D28" s="332">
        <v>4</v>
      </c>
      <c r="E28" s="333" t="s">
        <v>13</v>
      </c>
      <c r="F28" s="334"/>
      <c r="G28" s="335">
        <v>40000</v>
      </c>
      <c r="H28" s="334"/>
      <c r="I28" s="335">
        <f t="shared" si="0"/>
        <v>40000</v>
      </c>
      <c r="J28" s="336">
        <v>43708</v>
      </c>
      <c r="K28" s="333"/>
      <c r="L28" s="342" t="s">
        <v>12</v>
      </c>
    </row>
    <row r="29" spans="1:12" x14ac:dyDescent="0.2">
      <c r="A29" s="330">
        <v>22</v>
      </c>
      <c r="B29" s="330"/>
      <c r="C29" s="331" t="s">
        <v>599</v>
      </c>
      <c r="D29" s="332">
        <v>4</v>
      </c>
      <c r="E29" s="333" t="s">
        <v>14</v>
      </c>
      <c r="F29" s="334"/>
      <c r="G29" s="335">
        <v>40000</v>
      </c>
      <c r="H29" s="334"/>
      <c r="I29" s="335">
        <f t="shared" si="0"/>
        <v>40000</v>
      </c>
      <c r="J29" s="336">
        <v>43708</v>
      </c>
      <c r="K29" s="333"/>
      <c r="L29" s="342" t="s">
        <v>15</v>
      </c>
    </row>
    <row r="30" spans="1:12" x14ac:dyDescent="0.2">
      <c r="A30" s="330">
        <v>23</v>
      </c>
      <c r="B30" s="330"/>
      <c r="C30" s="331" t="s">
        <v>599</v>
      </c>
      <c r="D30" s="332">
        <v>4</v>
      </c>
      <c r="E30" s="333" t="s">
        <v>94</v>
      </c>
      <c r="F30" s="334"/>
      <c r="G30" s="335">
        <v>30000</v>
      </c>
      <c r="H30" s="334"/>
      <c r="I30" s="335">
        <f t="shared" si="0"/>
        <v>30000</v>
      </c>
      <c r="J30" s="336">
        <v>43708</v>
      </c>
      <c r="K30" s="333"/>
      <c r="L30" s="342" t="s">
        <v>19</v>
      </c>
    </row>
    <row r="31" spans="1:12" x14ac:dyDescent="0.2">
      <c r="A31" s="330">
        <v>24</v>
      </c>
      <c r="B31" s="330"/>
      <c r="C31" s="331" t="s">
        <v>599</v>
      </c>
      <c r="D31" s="332">
        <v>4</v>
      </c>
      <c r="E31" s="333" t="s">
        <v>93</v>
      </c>
      <c r="F31" s="334"/>
      <c r="G31" s="335">
        <v>14000</v>
      </c>
      <c r="H31" s="334"/>
      <c r="I31" s="335">
        <f t="shared" si="0"/>
        <v>14000</v>
      </c>
      <c r="J31" s="336">
        <v>43708</v>
      </c>
      <c r="K31" s="333"/>
      <c r="L31" s="342" t="s">
        <v>11</v>
      </c>
    </row>
    <row r="32" spans="1:12" x14ac:dyDescent="0.2">
      <c r="A32" s="330">
        <v>25</v>
      </c>
      <c r="B32" s="330"/>
      <c r="C32" s="331" t="s">
        <v>599</v>
      </c>
      <c r="D32" s="332">
        <v>5</v>
      </c>
      <c r="E32" s="333" t="s">
        <v>600</v>
      </c>
      <c r="F32" s="334"/>
      <c r="G32" s="335">
        <v>6846.92</v>
      </c>
      <c r="H32" s="334"/>
      <c r="I32" s="335">
        <f t="shared" si="0"/>
        <v>6846.92</v>
      </c>
      <c r="J32" s="336">
        <v>43708</v>
      </c>
      <c r="K32" s="333"/>
      <c r="L32" s="342" t="s">
        <v>11</v>
      </c>
    </row>
    <row r="33" spans="1:12" x14ac:dyDescent="0.2">
      <c r="A33" s="330">
        <v>26</v>
      </c>
      <c r="B33" s="330"/>
      <c r="C33" s="331" t="s">
        <v>599</v>
      </c>
      <c r="D33" s="332">
        <v>5</v>
      </c>
      <c r="E33" s="333" t="s">
        <v>13</v>
      </c>
      <c r="F33" s="334"/>
      <c r="G33" s="335">
        <v>40000</v>
      </c>
      <c r="H33" s="334"/>
      <c r="I33" s="335">
        <f t="shared" si="0"/>
        <v>40000</v>
      </c>
      <c r="J33" s="336">
        <v>43708</v>
      </c>
      <c r="K33" s="333"/>
      <c r="L33" s="342" t="s">
        <v>12</v>
      </c>
    </row>
    <row r="34" spans="1:12" x14ac:dyDescent="0.2">
      <c r="A34" s="330">
        <v>27</v>
      </c>
      <c r="B34" s="330"/>
      <c r="C34" s="331" t="s">
        <v>599</v>
      </c>
      <c r="D34" s="332">
        <v>5</v>
      </c>
      <c r="E34" s="333" t="s">
        <v>94</v>
      </c>
      <c r="F34" s="334"/>
      <c r="G34" s="335">
        <v>30000</v>
      </c>
      <c r="H34" s="334"/>
      <c r="I34" s="335">
        <f t="shared" si="0"/>
        <v>30000</v>
      </c>
      <c r="J34" s="336">
        <v>43708</v>
      </c>
      <c r="K34" s="333"/>
      <c r="L34" s="342" t="s">
        <v>19</v>
      </c>
    </row>
    <row r="35" spans="1:12" x14ac:dyDescent="0.2">
      <c r="A35" s="330">
        <v>28</v>
      </c>
      <c r="B35" s="330"/>
      <c r="C35" s="331" t="s">
        <v>599</v>
      </c>
      <c r="D35" s="332">
        <v>5</v>
      </c>
      <c r="E35" s="333" t="s">
        <v>93</v>
      </c>
      <c r="F35" s="334"/>
      <c r="G35" s="335">
        <v>18000</v>
      </c>
      <c r="H35" s="334"/>
      <c r="I35" s="335">
        <f t="shared" si="0"/>
        <v>18000</v>
      </c>
      <c r="J35" s="336">
        <v>43708</v>
      </c>
      <c r="K35" s="333"/>
      <c r="L35" s="342" t="s">
        <v>11</v>
      </c>
    </row>
    <row r="36" spans="1:12" x14ac:dyDescent="0.2">
      <c r="A36" s="330">
        <v>29</v>
      </c>
      <c r="B36" s="330"/>
      <c r="C36" s="331" t="s">
        <v>599</v>
      </c>
      <c r="D36" s="332">
        <v>7</v>
      </c>
      <c r="E36" s="333" t="s">
        <v>600</v>
      </c>
      <c r="F36" s="334"/>
      <c r="G36" s="335">
        <v>13076.95</v>
      </c>
      <c r="H36" s="334"/>
      <c r="I36" s="335">
        <f t="shared" si="0"/>
        <v>13076.95</v>
      </c>
      <c r="J36" s="336">
        <v>43708</v>
      </c>
      <c r="K36" s="333"/>
      <c r="L36" s="342" t="s">
        <v>11</v>
      </c>
    </row>
    <row r="37" spans="1:12" x14ac:dyDescent="0.2">
      <c r="A37" s="330">
        <v>30</v>
      </c>
      <c r="B37" s="330"/>
      <c r="C37" s="331" t="s">
        <v>599</v>
      </c>
      <c r="D37" s="332">
        <v>7</v>
      </c>
      <c r="E37" s="333" t="s">
        <v>74</v>
      </c>
      <c r="F37" s="334"/>
      <c r="G37" s="335">
        <v>3682</v>
      </c>
      <c r="H37" s="334"/>
      <c r="I37" s="335">
        <f t="shared" si="0"/>
        <v>3682</v>
      </c>
      <c r="J37" s="336">
        <v>43708</v>
      </c>
      <c r="K37" s="333"/>
      <c r="L37" s="342" t="s">
        <v>97</v>
      </c>
    </row>
    <row r="38" spans="1:12" x14ac:dyDescent="0.2">
      <c r="A38" s="330">
        <v>31</v>
      </c>
      <c r="B38" s="330"/>
      <c r="C38" s="331" t="s">
        <v>599</v>
      </c>
      <c r="D38" s="332">
        <v>7</v>
      </c>
      <c r="E38" s="333" t="s">
        <v>18</v>
      </c>
      <c r="F38" s="334"/>
      <c r="G38" s="335">
        <v>600000</v>
      </c>
      <c r="H38" s="334"/>
      <c r="I38" s="335">
        <f t="shared" si="0"/>
        <v>600000</v>
      </c>
      <c r="J38" s="336">
        <v>43708</v>
      </c>
      <c r="K38" s="333"/>
      <c r="L38" s="342" t="s">
        <v>95</v>
      </c>
    </row>
    <row r="39" spans="1:12" x14ac:dyDescent="0.2">
      <c r="A39" s="330">
        <v>32</v>
      </c>
      <c r="B39" s="330"/>
      <c r="C39" s="331" t="s">
        <v>599</v>
      </c>
      <c r="D39" s="332">
        <v>7</v>
      </c>
      <c r="E39" s="333" t="s">
        <v>13</v>
      </c>
      <c r="F39" s="334"/>
      <c r="G39" s="335">
        <v>40000</v>
      </c>
      <c r="H39" s="334"/>
      <c r="I39" s="335">
        <f t="shared" si="0"/>
        <v>40000</v>
      </c>
      <c r="J39" s="336">
        <v>43708</v>
      </c>
      <c r="K39" s="333"/>
      <c r="L39" s="342" t="s">
        <v>12</v>
      </c>
    </row>
    <row r="40" spans="1:12" x14ac:dyDescent="0.2">
      <c r="A40" s="330">
        <v>33</v>
      </c>
      <c r="B40" s="330"/>
      <c r="C40" s="331" t="s">
        <v>599</v>
      </c>
      <c r="D40" s="332">
        <v>7</v>
      </c>
      <c r="E40" s="333" t="s">
        <v>14</v>
      </c>
      <c r="F40" s="334"/>
      <c r="G40" s="335">
        <v>40000</v>
      </c>
      <c r="H40" s="334"/>
      <c r="I40" s="335">
        <f t="shared" si="0"/>
        <v>40000</v>
      </c>
      <c r="J40" s="336">
        <v>43708</v>
      </c>
      <c r="K40" s="333"/>
      <c r="L40" s="342" t="s">
        <v>15</v>
      </c>
    </row>
    <row r="41" spans="1:12" x14ac:dyDescent="0.2">
      <c r="A41" s="330">
        <v>34</v>
      </c>
      <c r="B41" s="330"/>
      <c r="C41" s="331" t="s">
        <v>599</v>
      </c>
      <c r="D41" s="332">
        <v>7</v>
      </c>
      <c r="E41" s="333" t="s">
        <v>94</v>
      </c>
      <c r="F41" s="334"/>
      <c r="G41" s="335">
        <v>30000</v>
      </c>
      <c r="H41" s="334"/>
      <c r="I41" s="335">
        <f t="shared" si="0"/>
        <v>30000</v>
      </c>
      <c r="J41" s="336">
        <v>43708</v>
      </c>
      <c r="K41" s="333"/>
      <c r="L41" s="342" t="s">
        <v>19</v>
      </c>
    </row>
    <row r="42" spans="1:12" x14ac:dyDescent="0.2">
      <c r="A42" s="330">
        <v>35</v>
      </c>
      <c r="B42" s="330"/>
      <c r="C42" s="331" t="s">
        <v>599</v>
      </c>
      <c r="D42" s="332">
        <v>7</v>
      </c>
      <c r="E42" s="333" t="s">
        <v>93</v>
      </c>
      <c r="F42" s="334"/>
      <c r="G42" s="335">
        <v>31500</v>
      </c>
      <c r="H42" s="334"/>
      <c r="I42" s="335">
        <f t="shared" si="0"/>
        <v>31500</v>
      </c>
      <c r="J42" s="336">
        <v>43708</v>
      </c>
      <c r="K42" s="333"/>
      <c r="L42" s="342" t="s">
        <v>11</v>
      </c>
    </row>
    <row r="43" spans="1:12" x14ac:dyDescent="0.2">
      <c r="A43" s="330">
        <v>36</v>
      </c>
      <c r="B43" s="330"/>
      <c r="C43" s="331" t="s">
        <v>599</v>
      </c>
      <c r="D43" s="332">
        <v>8</v>
      </c>
      <c r="E43" s="333" t="s">
        <v>600</v>
      </c>
      <c r="F43" s="334"/>
      <c r="G43" s="335">
        <v>10234.709999999999</v>
      </c>
      <c r="H43" s="334"/>
      <c r="I43" s="335">
        <f t="shared" si="0"/>
        <v>10234.709999999999</v>
      </c>
      <c r="J43" s="336">
        <v>43708</v>
      </c>
      <c r="K43" s="333"/>
      <c r="L43" s="342" t="s">
        <v>11</v>
      </c>
    </row>
    <row r="44" spans="1:12" x14ac:dyDescent="0.2">
      <c r="A44" s="330">
        <v>37</v>
      </c>
      <c r="B44" s="330"/>
      <c r="C44" s="331" t="s">
        <v>599</v>
      </c>
      <c r="D44" s="332">
        <v>8</v>
      </c>
      <c r="E44" s="333" t="s">
        <v>74</v>
      </c>
      <c r="F44" s="334"/>
      <c r="G44" s="335">
        <v>16269</v>
      </c>
      <c r="H44" s="334"/>
      <c r="I44" s="335">
        <f t="shared" si="0"/>
        <v>16269</v>
      </c>
      <c r="J44" s="336">
        <v>43708</v>
      </c>
      <c r="K44" s="333"/>
      <c r="L44" s="342" t="s">
        <v>97</v>
      </c>
    </row>
    <row r="45" spans="1:12" x14ac:dyDescent="0.2">
      <c r="A45" s="330">
        <v>38</v>
      </c>
      <c r="B45" s="330"/>
      <c r="C45" s="331" t="s">
        <v>599</v>
      </c>
      <c r="D45" s="332">
        <v>8</v>
      </c>
      <c r="E45" s="333" t="s">
        <v>103</v>
      </c>
      <c r="F45" s="334"/>
      <c r="G45" s="335">
        <v>3435</v>
      </c>
      <c r="H45" s="334"/>
      <c r="I45" s="335">
        <f t="shared" si="0"/>
        <v>3435</v>
      </c>
      <c r="J45" s="336">
        <v>43708</v>
      </c>
      <c r="K45" s="333"/>
      <c r="L45" s="342" t="s">
        <v>97</v>
      </c>
    </row>
    <row r="46" spans="1:12" x14ac:dyDescent="0.2">
      <c r="A46" s="330">
        <v>39</v>
      </c>
      <c r="B46" s="330"/>
      <c r="C46" s="331" t="s">
        <v>599</v>
      </c>
      <c r="D46" s="332">
        <v>8</v>
      </c>
      <c r="E46" s="333" t="s">
        <v>13</v>
      </c>
      <c r="F46" s="334"/>
      <c r="G46" s="335">
        <v>40000</v>
      </c>
      <c r="H46" s="334"/>
      <c r="I46" s="335">
        <f t="shared" si="0"/>
        <v>40000</v>
      </c>
      <c r="J46" s="336">
        <v>43708</v>
      </c>
      <c r="K46" s="333"/>
      <c r="L46" s="342" t="s">
        <v>12</v>
      </c>
    </row>
    <row r="47" spans="1:12" x14ac:dyDescent="0.2">
      <c r="A47" s="330">
        <v>40</v>
      </c>
      <c r="B47" s="330"/>
      <c r="C47" s="331" t="s">
        <v>599</v>
      </c>
      <c r="D47" s="332">
        <v>8</v>
      </c>
      <c r="E47" s="333" t="s">
        <v>14</v>
      </c>
      <c r="F47" s="334"/>
      <c r="G47" s="335">
        <v>40000</v>
      </c>
      <c r="H47" s="334"/>
      <c r="I47" s="335">
        <f t="shared" si="0"/>
        <v>40000</v>
      </c>
      <c r="J47" s="336">
        <v>43708</v>
      </c>
      <c r="K47" s="333"/>
      <c r="L47" s="342" t="s">
        <v>15</v>
      </c>
    </row>
    <row r="48" spans="1:12" x14ac:dyDescent="0.2">
      <c r="A48" s="330">
        <v>41</v>
      </c>
      <c r="B48" s="330"/>
      <c r="C48" s="331" t="s">
        <v>599</v>
      </c>
      <c r="D48" s="332">
        <v>8</v>
      </c>
      <c r="E48" s="333" t="s">
        <v>94</v>
      </c>
      <c r="F48" s="334"/>
      <c r="G48" s="335">
        <v>30000</v>
      </c>
      <c r="H48" s="334"/>
      <c r="I48" s="335">
        <f t="shared" si="0"/>
        <v>30000</v>
      </c>
      <c r="J48" s="336">
        <v>43708</v>
      </c>
      <c r="K48" s="333"/>
      <c r="L48" s="342" t="s">
        <v>19</v>
      </c>
    </row>
    <row r="49" spans="1:12" x14ac:dyDescent="0.2">
      <c r="A49" s="330">
        <v>42</v>
      </c>
      <c r="B49" s="330"/>
      <c r="C49" s="331" t="s">
        <v>599</v>
      </c>
      <c r="D49" s="332">
        <v>8</v>
      </c>
      <c r="E49" s="333" t="s">
        <v>93</v>
      </c>
      <c r="F49" s="334"/>
      <c r="G49" s="335">
        <v>30500</v>
      </c>
      <c r="H49" s="334"/>
      <c r="I49" s="335">
        <f t="shared" si="0"/>
        <v>30500</v>
      </c>
      <c r="J49" s="336">
        <v>43708</v>
      </c>
      <c r="K49" s="333"/>
      <c r="L49" s="342" t="s">
        <v>11</v>
      </c>
    </row>
    <row r="50" spans="1:12" x14ac:dyDescent="0.2">
      <c r="A50" s="330">
        <v>43</v>
      </c>
      <c r="B50" s="330"/>
      <c r="C50" s="331" t="s">
        <v>599</v>
      </c>
      <c r="D50" s="332">
        <v>9</v>
      </c>
      <c r="E50" s="333" t="s">
        <v>600</v>
      </c>
      <c r="F50" s="334"/>
      <c r="G50" s="335">
        <v>6847.71</v>
      </c>
      <c r="H50" s="334"/>
      <c r="I50" s="335">
        <f t="shared" si="0"/>
        <v>6847.71</v>
      </c>
      <c r="J50" s="336">
        <v>43708</v>
      </c>
      <c r="K50" s="333"/>
      <c r="L50" s="342" t="s">
        <v>11</v>
      </c>
    </row>
    <row r="51" spans="1:12" x14ac:dyDescent="0.2">
      <c r="A51" s="330">
        <v>44</v>
      </c>
      <c r="B51" s="330"/>
      <c r="C51" s="331" t="s">
        <v>599</v>
      </c>
      <c r="D51" s="332">
        <v>9</v>
      </c>
      <c r="E51" s="333" t="s">
        <v>98</v>
      </c>
      <c r="F51" s="334"/>
      <c r="G51" s="335">
        <v>180000</v>
      </c>
      <c r="H51" s="334"/>
      <c r="I51" s="335">
        <f t="shared" si="0"/>
        <v>180000</v>
      </c>
      <c r="J51" s="336">
        <v>43708</v>
      </c>
      <c r="K51" s="333"/>
      <c r="L51" s="342" t="s">
        <v>99</v>
      </c>
    </row>
    <row r="52" spans="1:12" x14ac:dyDescent="0.2">
      <c r="A52" s="330">
        <v>45</v>
      </c>
      <c r="B52" s="330"/>
      <c r="C52" s="331" t="s">
        <v>599</v>
      </c>
      <c r="D52" s="332">
        <v>9</v>
      </c>
      <c r="E52" s="333" t="s">
        <v>13</v>
      </c>
      <c r="F52" s="334"/>
      <c r="G52" s="335">
        <v>40000</v>
      </c>
      <c r="H52" s="334"/>
      <c r="I52" s="335">
        <f t="shared" si="0"/>
        <v>40000</v>
      </c>
      <c r="J52" s="336">
        <v>43708</v>
      </c>
      <c r="K52" s="333"/>
      <c r="L52" s="342" t="s">
        <v>12</v>
      </c>
    </row>
    <row r="53" spans="1:12" x14ac:dyDescent="0.2">
      <c r="A53" s="330">
        <v>46</v>
      </c>
      <c r="B53" s="330"/>
      <c r="C53" s="331" t="s">
        <v>599</v>
      </c>
      <c r="D53" s="332">
        <v>9</v>
      </c>
      <c r="E53" s="333" t="s">
        <v>93</v>
      </c>
      <c r="F53" s="334"/>
      <c r="G53" s="335">
        <v>15000</v>
      </c>
      <c r="H53" s="334"/>
      <c r="I53" s="335">
        <f t="shared" si="0"/>
        <v>15000</v>
      </c>
      <c r="J53" s="336">
        <v>43708</v>
      </c>
      <c r="K53" s="333"/>
      <c r="L53" s="342" t="s">
        <v>11</v>
      </c>
    </row>
    <row r="54" spans="1:12" x14ac:dyDescent="0.2">
      <c r="A54" s="330">
        <v>47</v>
      </c>
      <c r="B54" s="330"/>
      <c r="C54" s="331" t="s">
        <v>599</v>
      </c>
      <c r="D54" s="332">
        <v>10</v>
      </c>
      <c r="E54" s="333" t="s">
        <v>600</v>
      </c>
      <c r="F54" s="334"/>
      <c r="G54" s="335">
        <v>10201.08</v>
      </c>
      <c r="H54" s="334"/>
      <c r="I54" s="335">
        <f t="shared" si="0"/>
        <v>10201.08</v>
      </c>
      <c r="J54" s="336">
        <v>43708</v>
      </c>
      <c r="K54" s="333"/>
      <c r="L54" s="342" t="s">
        <v>11</v>
      </c>
    </row>
    <row r="55" spans="1:12" x14ac:dyDescent="0.2">
      <c r="A55" s="330">
        <v>48</v>
      </c>
      <c r="B55" s="330"/>
      <c r="C55" s="331" t="s">
        <v>599</v>
      </c>
      <c r="D55" s="332">
        <v>10</v>
      </c>
      <c r="E55" s="333" t="s">
        <v>103</v>
      </c>
      <c r="F55" s="334"/>
      <c r="G55" s="335">
        <v>3435</v>
      </c>
      <c r="H55" s="334"/>
      <c r="I55" s="335">
        <f t="shared" si="0"/>
        <v>3435</v>
      </c>
      <c r="J55" s="336">
        <v>43708</v>
      </c>
      <c r="K55" s="333"/>
      <c r="L55" s="342" t="s">
        <v>97</v>
      </c>
    </row>
    <row r="56" spans="1:12" x14ac:dyDescent="0.2">
      <c r="A56" s="330">
        <v>49</v>
      </c>
      <c r="B56" s="330"/>
      <c r="C56" s="331" t="s">
        <v>599</v>
      </c>
      <c r="D56" s="332">
        <v>10</v>
      </c>
      <c r="E56" s="333" t="s">
        <v>13</v>
      </c>
      <c r="F56" s="334"/>
      <c r="G56" s="335">
        <v>40000</v>
      </c>
      <c r="H56" s="334"/>
      <c r="I56" s="335">
        <f t="shared" si="0"/>
        <v>40000</v>
      </c>
      <c r="J56" s="336">
        <v>43708</v>
      </c>
      <c r="K56" s="333"/>
      <c r="L56" s="342" t="s">
        <v>12</v>
      </c>
    </row>
    <row r="57" spans="1:12" x14ac:dyDescent="0.2">
      <c r="A57" s="330">
        <v>50</v>
      </c>
      <c r="B57" s="330"/>
      <c r="C57" s="331" t="s">
        <v>599</v>
      </c>
      <c r="D57" s="332">
        <v>10</v>
      </c>
      <c r="E57" s="333" t="s">
        <v>14</v>
      </c>
      <c r="F57" s="334"/>
      <c r="G57" s="335">
        <v>40000</v>
      </c>
      <c r="H57" s="334"/>
      <c r="I57" s="335">
        <f t="shared" si="0"/>
        <v>40000</v>
      </c>
      <c r="J57" s="336">
        <v>43708</v>
      </c>
      <c r="K57" s="333"/>
      <c r="L57" s="342" t="s">
        <v>15</v>
      </c>
    </row>
    <row r="58" spans="1:12" x14ac:dyDescent="0.2">
      <c r="A58" s="330">
        <v>51</v>
      </c>
      <c r="B58" s="330"/>
      <c r="C58" s="331" t="s">
        <v>599</v>
      </c>
      <c r="D58" s="332">
        <v>10</v>
      </c>
      <c r="E58" s="333" t="s">
        <v>94</v>
      </c>
      <c r="F58" s="334"/>
      <c r="G58" s="335">
        <v>30000</v>
      </c>
      <c r="H58" s="334"/>
      <c r="I58" s="335">
        <f t="shared" si="0"/>
        <v>30000</v>
      </c>
      <c r="J58" s="336">
        <v>43708</v>
      </c>
      <c r="K58" s="333"/>
      <c r="L58" s="342" t="s">
        <v>19</v>
      </c>
    </row>
    <row r="59" spans="1:12" x14ac:dyDescent="0.2">
      <c r="A59" s="330">
        <v>52</v>
      </c>
      <c r="B59" s="330"/>
      <c r="C59" s="331" t="s">
        <v>599</v>
      </c>
      <c r="D59" s="332">
        <v>10</v>
      </c>
      <c r="E59" s="333" t="s">
        <v>93</v>
      </c>
      <c r="F59" s="334"/>
      <c r="G59" s="335">
        <v>22400</v>
      </c>
      <c r="H59" s="334"/>
      <c r="I59" s="335">
        <f t="shared" si="0"/>
        <v>22400</v>
      </c>
      <c r="J59" s="336">
        <v>43708</v>
      </c>
      <c r="K59" s="333"/>
      <c r="L59" s="342" t="s">
        <v>11</v>
      </c>
    </row>
    <row r="60" spans="1:12" x14ac:dyDescent="0.2">
      <c r="A60" s="330">
        <v>53</v>
      </c>
      <c r="B60" s="330"/>
      <c r="C60" s="331" t="s">
        <v>599</v>
      </c>
      <c r="D60" s="332">
        <v>11</v>
      </c>
      <c r="E60" s="333" t="s">
        <v>600</v>
      </c>
      <c r="F60" s="334"/>
      <c r="G60" s="335">
        <v>13038.14</v>
      </c>
      <c r="H60" s="334"/>
      <c r="I60" s="335">
        <f t="shared" si="0"/>
        <v>13038.14</v>
      </c>
      <c r="J60" s="336">
        <v>43708</v>
      </c>
      <c r="K60" s="333"/>
      <c r="L60" s="342" t="s">
        <v>11</v>
      </c>
    </row>
    <row r="61" spans="1:12" x14ac:dyDescent="0.2">
      <c r="A61" s="330">
        <v>54</v>
      </c>
      <c r="B61" s="330"/>
      <c r="C61" s="331" t="s">
        <v>599</v>
      </c>
      <c r="D61" s="332">
        <v>11</v>
      </c>
      <c r="E61" s="333" t="s">
        <v>74</v>
      </c>
      <c r="F61" s="334"/>
      <c r="G61" s="335">
        <v>16269</v>
      </c>
      <c r="H61" s="334"/>
      <c r="I61" s="335">
        <f t="shared" si="0"/>
        <v>16269</v>
      </c>
      <c r="J61" s="336">
        <v>43708</v>
      </c>
      <c r="K61" s="333"/>
      <c r="L61" s="342" t="s">
        <v>97</v>
      </c>
    </row>
    <row r="62" spans="1:12" x14ac:dyDescent="0.2">
      <c r="A62" s="330">
        <v>55</v>
      </c>
      <c r="B62" s="330"/>
      <c r="C62" s="331" t="s">
        <v>599</v>
      </c>
      <c r="D62" s="332">
        <v>11</v>
      </c>
      <c r="E62" s="333" t="s">
        <v>103</v>
      </c>
      <c r="F62" s="334"/>
      <c r="G62" s="335">
        <v>3486</v>
      </c>
      <c r="H62" s="334"/>
      <c r="I62" s="335">
        <f t="shared" si="0"/>
        <v>3486</v>
      </c>
      <c r="J62" s="336">
        <v>43708</v>
      </c>
      <c r="K62" s="333"/>
      <c r="L62" s="342" t="s">
        <v>97</v>
      </c>
    </row>
    <row r="63" spans="1:12" x14ac:dyDescent="0.2">
      <c r="A63" s="330">
        <v>56</v>
      </c>
      <c r="B63" s="330"/>
      <c r="C63" s="331" t="s">
        <v>599</v>
      </c>
      <c r="D63" s="332">
        <v>11</v>
      </c>
      <c r="E63" s="333" t="s">
        <v>13</v>
      </c>
      <c r="F63" s="334"/>
      <c r="G63" s="335">
        <v>40000</v>
      </c>
      <c r="H63" s="334"/>
      <c r="I63" s="335">
        <f t="shared" si="0"/>
        <v>40000</v>
      </c>
      <c r="J63" s="336">
        <v>43708</v>
      </c>
      <c r="K63" s="333"/>
      <c r="L63" s="342" t="s">
        <v>12</v>
      </c>
    </row>
    <row r="64" spans="1:12" x14ac:dyDescent="0.2">
      <c r="A64" s="330">
        <v>57</v>
      </c>
      <c r="B64" s="330"/>
      <c r="C64" s="331" t="s">
        <v>599</v>
      </c>
      <c r="D64" s="332">
        <v>11</v>
      </c>
      <c r="E64" s="333" t="s">
        <v>14</v>
      </c>
      <c r="F64" s="334"/>
      <c r="G64" s="335">
        <v>40000</v>
      </c>
      <c r="H64" s="334"/>
      <c r="I64" s="335">
        <f t="shared" si="0"/>
        <v>40000</v>
      </c>
      <c r="J64" s="336">
        <v>43708</v>
      </c>
      <c r="K64" s="333"/>
      <c r="L64" s="342" t="s">
        <v>15</v>
      </c>
    </row>
    <row r="65" spans="1:12" x14ac:dyDescent="0.2">
      <c r="A65" s="330">
        <v>58</v>
      </c>
      <c r="B65" s="330"/>
      <c r="C65" s="331" t="s">
        <v>599</v>
      </c>
      <c r="D65" s="332">
        <v>11</v>
      </c>
      <c r="E65" s="333" t="s">
        <v>94</v>
      </c>
      <c r="F65" s="334"/>
      <c r="G65" s="335">
        <v>30000</v>
      </c>
      <c r="H65" s="334"/>
      <c r="I65" s="335">
        <f t="shared" si="0"/>
        <v>30000</v>
      </c>
      <c r="J65" s="336">
        <v>43708</v>
      </c>
      <c r="K65" s="333"/>
      <c r="L65" s="342" t="s">
        <v>19</v>
      </c>
    </row>
    <row r="66" spans="1:12" x14ac:dyDescent="0.2">
      <c r="A66" s="330">
        <v>59</v>
      </c>
      <c r="B66" s="330"/>
      <c r="C66" s="331" t="s">
        <v>599</v>
      </c>
      <c r="D66" s="332">
        <v>11</v>
      </c>
      <c r="E66" s="333" t="s">
        <v>93</v>
      </c>
      <c r="F66" s="334"/>
      <c r="G66" s="335">
        <v>46300</v>
      </c>
      <c r="H66" s="334"/>
      <c r="I66" s="335">
        <f t="shared" si="0"/>
        <v>46300</v>
      </c>
      <c r="J66" s="336">
        <v>43708</v>
      </c>
      <c r="K66" s="333"/>
      <c r="L66" s="342" t="s">
        <v>11</v>
      </c>
    </row>
    <row r="67" spans="1:12" x14ac:dyDescent="0.2">
      <c r="A67" s="330">
        <v>60</v>
      </c>
      <c r="B67" s="330"/>
      <c r="C67" s="331" t="s">
        <v>599</v>
      </c>
      <c r="D67" s="332">
        <v>12</v>
      </c>
      <c r="E67" s="333" t="s">
        <v>600</v>
      </c>
      <c r="F67" s="334"/>
      <c r="G67" s="335">
        <v>10234.85</v>
      </c>
      <c r="H67" s="334"/>
      <c r="I67" s="335">
        <f t="shared" si="0"/>
        <v>10234.85</v>
      </c>
      <c r="J67" s="336">
        <v>43708</v>
      </c>
      <c r="K67" s="333"/>
      <c r="L67" s="342" t="s">
        <v>11</v>
      </c>
    </row>
    <row r="68" spans="1:12" x14ac:dyDescent="0.2">
      <c r="A68" s="330">
        <v>61</v>
      </c>
      <c r="B68" s="330"/>
      <c r="C68" s="331" t="s">
        <v>599</v>
      </c>
      <c r="D68" s="332">
        <v>12</v>
      </c>
      <c r="E68" s="333" t="s">
        <v>103</v>
      </c>
      <c r="F68" s="334"/>
      <c r="G68" s="335">
        <v>2997</v>
      </c>
      <c r="H68" s="334"/>
      <c r="I68" s="335">
        <f t="shared" si="0"/>
        <v>2997</v>
      </c>
      <c r="J68" s="336">
        <v>43708</v>
      </c>
      <c r="K68" s="333"/>
      <c r="L68" s="342" t="s">
        <v>97</v>
      </c>
    </row>
    <row r="69" spans="1:12" x14ac:dyDescent="0.2">
      <c r="A69" s="330">
        <v>62</v>
      </c>
      <c r="B69" s="330"/>
      <c r="C69" s="331" t="s">
        <v>599</v>
      </c>
      <c r="D69" s="332">
        <v>12</v>
      </c>
      <c r="E69" s="333" t="s">
        <v>13</v>
      </c>
      <c r="F69" s="334"/>
      <c r="G69" s="335">
        <v>40000</v>
      </c>
      <c r="H69" s="334"/>
      <c r="I69" s="335">
        <f t="shared" si="0"/>
        <v>40000</v>
      </c>
      <c r="J69" s="336">
        <v>43708</v>
      </c>
      <c r="K69" s="333"/>
      <c r="L69" s="342" t="s">
        <v>12</v>
      </c>
    </row>
    <row r="70" spans="1:12" x14ac:dyDescent="0.2">
      <c r="A70" s="330">
        <v>63</v>
      </c>
      <c r="B70" s="330"/>
      <c r="C70" s="331" t="s">
        <v>599</v>
      </c>
      <c r="D70" s="332">
        <v>12</v>
      </c>
      <c r="E70" s="333" t="s">
        <v>14</v>
      </c>
      <c r="F70" s="334"/>
      <c r="G70" s="335">
        <v>40000</v>
      </c>
      <c r="H70" s="334"/>
      <c r="I70" s="335">
        <f t="shared" si="0"/>
        <v>40000</v>
      </c>
      <c r="J70" s="336">
        <v>43708</v>
      </c>
      <c r="K70" s="333"/>
      <c r="L70" s="342" t="s">
        <v>15</v>
      </c>
    </row>
    <row r="71" spans="1:12" x14ac:dyDescent="0.2">
      <c r="A71" s="330">
        <v>64</v>
      </c>
      <c r="B71" s="330"/>
      <c r="C71" s="331" t="s">
        <v>599</v>
      </c>
      <c r="D71" s="332">
        <v>12</v>
      </c>
      <c r="E71" s="333" t="s">
        <v>94</v>
      </c>
      <c r="F71" s="334"/>
      <c r="G71" s="335">
        <v>30000</v>
      </c>
      <c r="H71" s="334"/>
      <c r="I71" s="335">
        <f t="shared" si="0"/>
        <v>30000</v>
      </c>
      <c r="J71" s="336">
        <v>43708</v>
      </c>
      <c r="K71" s="333"/>
      <c r="L71" s="342" t="s">
        <v>19</v>
      </c>
    </row>
    <row r="72" spans="1:12" x14ac:dyDescent="0.2">
      <c r="A72" s="330">
        <v>65</v>
      </c>
      <c r="B72" s="330"/>
      <c r="C72" s="331" t="s">
        <v>599</v>
      </c>
      <c r="D72" s="332">
        <v>12</v>
      </c>
      <c r="E72" s="333" t="s">
        <v>93</v>
      </c>
      <c r="F72" s="334"/>
      <c r="G72" s="335">
        <v>29500</v>
      </c>
      <c r="H72" s="334"/>
      <c r="I72" s="335">
        <f t="shared" ref="I72:I135" si="1">SUM(F72:H72)</f>
        <v>29500</v>
      </c>
      <c r="J72" s="336">
        <v>43708</v>
      </c>
      <c r="K72" s="333"/>
      <c r="L72" s="342" t="s">
        <v>11</v>
      </c>
    </row>
    <row r="73" spans="1:12" x14ac:dyDescent="0.2">
      <c r="A73" s="330">
        <v>66</v>
      </c>
      <c r="B73" s="330"/>
      <c r="C73" s="331" t="s">
        <v>599</v>
      </c>
      <c r="D73" s="332">
        <v>13</v>
      </c>
      <c r="E73" s="333" t="s">
        <v>600</v>
      </c>
      <c r="F73" s="334"/>
      <c r="G73" s="335">
        <v>6852.6100000000006</v>
      </c>
      <c r="H73" s="334"/>
      <c r="I73" s="335">
        <f t="shared" si="1"/>
        <v>6852.6100000000006</v>
      </c>
      <c r="J73" s="336">
        <v>43708</v>
      </c>
      <c r="K73" s="333"/>
      <c r="L73" s="342" t="s">
        <v>11</v>
      </c>
    </row>
    <row r="74" spans="1:12" x14ac:dyDescent="0.2">
      <c r="A74" s="330">
        <v>67</v>
      </c>
      <c r="B74" s="330"/>
      <c r="C74" s="331" t="s">
        <v>599</v>
      </c>
      <c r="D74" s="332">
        <v>13</v>
      </c>
      <c r="E74" s="333" t="s">
        <v>103</v>
      </c>
      <c r="F74" s="334"/>
      <c r="G74" s="335">
        <v>3435</v>
      </c>
      <c r="H74" s="334"/>
      <c r="I74" s="335">
        <f t="shared" si="1"/>
        <v>3435</v>
      </c>
      <c r="J74" s="336">
        <v>43708</v>
      </c>
      <c r="K74" s="333"/>
      <c r="L74" s="342" t="s">
        <v>97</v>
      </c>
    </row>
    <row r="75" spans="1:12" x14ac:dyDescent="0.2">
      <c r="A75" s="330">
        <v>68</v>
      </c>
      <c r="B75" s="330"/>
      <c r="C75" s="331" t="s">
        <v>599</v>
      </c>
      <c r="D75" s="332">
        <v>13</v>
      </c>
      <c r="E75" s="333" t="s">
        <v>106</v>
      </c>
      <c r="F75" s="334"/>
      <c r="G75" s="335">
        <v>50000</v>
      </c>
      <c r="H75" s="334"/>
      <c r="I75" s="335">
        <f t="shared" si="1"/>
        <v>50000</v>
      </c>
      <c r="J75" s="336">
        <v>43708</v>
      </c>
      <c r="K75" s="333"/>
      <c r="L75" s="342" t="s">
        <v>95</v>
      </c>
    </row>
    <row r="76" spans="1:12" x14ac:dyDescent="0.2">
      <c r="A76" s="330">
        <v>69</v>
      </c>
      <c r="B76" s="330"/>
      <c r="C76" s="331" t="s">
        <v>599</v>
      </c>
      <c r="D76" s="332">
        <v>13</v>
      </c>
      <c r="E76" s="333" t="s">
        <v>13</v>
      </c>
      <c r="F76" s="334"/>
      <c r="G76" s="335">
        <v>40000</v>
      </c>
      <c r="H76" s="334"/>
      <c r="I76" s="335">
        <f t="shared" si="1"/>
        <v>40000</v>
      </c>
      <c r="J76" s="336">
        <v>43708</v>
      </c>
      <c r="K76" s="333"/>
      <c r="L76" s="342" t="s">
        <v>12</v>
      </c>
    </row>
    <row r="77" spans="1:12" x14ac:dyDescent="0.2">
      <c r="A77" s="330">
        <v>70</v>
      </c>
      <c r="B77" s="330"/>
      <c r="C77" s="331" t="s">
        <v>599</v>
      </c>
      <c r="D77" s="332">
        <v>13</v>
      </c>
      <c r="E77" s="333" t="s">
        <v>94</v>
      </c>
      <c r="F77" s="334"/>
      <c r="G77" s="335">
        <v>30000</v>
      </c>
      <c r="H77" s="334"/>
      <c r="I77" s="335">
        <f t="shared" si="1"/>
        <v>30000</v>
      </c>
      <c r="J77" s="336">
        <v>43708</v>
      </c>
      <c r="K77" s="333"/>
      <c r="L77" s="342" t="s">
        <v>19</v>
      </c>
    </row>
    <row r="78" spans="1:12" x14ac:dyDescent="0.2">
      <c r="A78" s="330">
        <v>71</v>
      </c>
      <c r="B78" s="330"/>
      <c r="C78" s="331" t="s">
        <v>599</v>
      </c>
      <c r="D78" s="332">
        <v>13</v>
      </c>
      <c r="E78" s="333" t="s">
        <v>93</v>
      </c>
      <c r="F78" s="334"/>
      <c r="G78" s="335">
        <v>18000</v>
      </c>
      <c r="H78" s="334"/>
      <c r="I78" s="335">
        <f t="shared" si="1"/>
        <v>18000</v>
      </c>
      <c r="J78" s="336">
        <v>43708</v>
      </c>
      <c r="K78" s="333"/>
      <c r="L78" s="342" t="s">
        <v>11</v>
      </c>
    </row>
    <row r="79" spans="1:12" x14ac:dyDescent="0.2">
      <c r="A79" s="330">
        <v>72</v>
      </c>
      <c r="B79" s="330"/>
      <c r="C79" s="331" t="s">
        <v>599</v>
      </c>
      <c r="D79" s="332">
        <v>14</v>
      </c>
      <c r="E79" s="333" t="s">
        <v>600</v>
      </c>
      <c r="F79" s="334"/>
      <c r="G79" s="335">
        <v>6882.2000000000007</v>
      </c>
      <c r="H79" s="334"/>
      <c r="I79" s="335">
        <f t="shared" si="1"/>
        <v>6882.2000000000007</v>
      </c>
      <c r="J79" s="336">
        <v>43708</v>
      </c>
      <c r="K79" s="333"/>
      <c r="L79" s="342" t="s">
        <v>11</v>
      </c>
    </row>
    <row r="80" spans="1:12" x14ac:dyDescent="0.2">
      <c r="A80" s="330">
        <v>73</v>
      </c>
      <c r="B80" s="330"/>
      <c r="C80" s="331" t="s">
        <v>599</v>
      </c>
      <c r="D80" s="332">
        <v>14</v>
      </c>
      <c r="E80" s="333" t="s">
        <v>103</v>
      </c>
      <c r="F80" s="334"/>
      <c r="G80" s="335">
        <v>3552</v>
      </c>
      <c r="H80" s="334"/>
      <c r="I80" s="335">
        <f t="shared" si="1"/>
        <v>3552</v>
      </c>
      <c r="J80" s="336">
        <v>43708</v>
      </c>
      <c r="K80" s="333"/>
      <c r="L80" s="342" t="s">
        <v>97</v>
      </c>
    </row>
    <row r="81" spans="1:12" x14ac:dyDescent="0.2">
      <c r="A81" s="330">
        <v>74</v>
      </c>
      <c r="B81" s="330"/>
      <c r="C81" s="331" t="s">
        <v>599</v>
      </c>
      <c r="D81" s="332">
        <v>14</v>
      </c>
      <c r="E81" s="333" t="s">
        <v>13</v>
      </c>
      <c r="F81" s="334"/>
      <c r="G81" s="335">
        <v>40000</v>
      </c>
      <c r="H81" s="334"/>
      <c r="I81" s="335">
        <f t="shared" si="1"/>
        <v>40000</v>
      </c>
      <c r="J81" s="336">
        <v>43708</v>
      </c>
      <c r="K81" s="333"/>
      <c r="L81" s="342" t="s">
        <v>12</v>
      </c>
    </row>
    <row r="82" spans="1:12" x14ac:dyDescent="0.2">
      <c r="A82" s="330">
        <v>75</v>
      </c>
      <c r="B82" s="330"/>
      <c r="C82" s="331" t="s">
        <v>599</v>
      </c>
      <c r="D82" s="332">
        <v>14</v>
      </c>
      <c r="E82" s="333" t="s">
        <v>94</v>
      </c>
      <c r="F82" s="334"/>
      <c r="G82" s="335">
        <v>30000</v>
      </c>
      <c r="H82" s="334"/>
      <c r="I82" s="335">
        <f t="shared" si="1"/>
        <v>30000</v>
      </c>
      <c r="J82" s="336">
        <v>43708</v>
      </c>
      <c r="K82" s="333"/>
      <c r="L82" s="342" t="s">
        <v>19</v>
      </c>
    </row>
    <row r="83" spans="1:12" x14ac:dyDescent="0.2">
      <c r="A83" s="330">
        <v>76</v>
      </c>
      <c r="B83" s="330"/>
      <c r="C83" s="331" t="s">
        <v>599</v>
      </c>
      <c r="D83" s="332">
        <v>14</v>
      </c>
      <c r="E83" s="333" t="s">
        <v>93</v>
      </c>
      <c r="F83" s="334"/>
      <c r="G83" s="335">
        <v>21500</v>
      </c>
      <c r="H83" s="334"/>
      <c r="I83" s="335">
        <f t="shared" si="1"/>
        <v>21500</v>
      </c>
      <c r="J83" s="336">
        <v>43708</v>
      </c>
      <c r="K83" s="333"/>
      <c r="L83" s="342" t="s">
        <v>11</v>
      </c>
    </row>
    <row r="84" spans="1:12" x14ac:dyDescent="0.2">
      <c r="A84" s="330">
        <v>77</v>
      </c>
      <c r="B84" s="330"/>
      <c r="C84" s="331" t="s">
        <v>599</v>
      </c>
      <c r="D84" s="332">
        <v>16</v>
      </c>
      <c r="E84" s="333" t="s">
        <v>600</v>
      </c>
      <c r="F84" s="334"/>
      <c r="G84" s="335">
        <v>10225.630000000001</v>
      </c>
      <c r="H84" s="334"/>
      <c r="I84" s="335">
        <f t="shared" si="1"/>
        <v>10225.630000000001</v>
      </c>
      <c r="J84" s="336">
        <v>43708</v>
      </c>
      <c r="K84" s="333"/>
      <c r="L84" s="342" t="s">
        <v>11</v>
      </c>
    </row>
    <row r="85" spans="1:12" x14ac:dyDescent="0.2">
      <c r="A85" s="330">
        <v>78</v>
      </c>
      <c r="B85" s="330"/>
      <c r="C85" s="331" t="s">
        <v>599</v>
      </c>
      <c r="D85" s="332">
        <v>16</v>
      </c>
      <c r="E85" s="333" t="s">
        <v>103</v>
      </c>
      <c r="F85" s="334"/>
      <c r="G85" s="335">
        <v>3435</v>
      </c>
      <c r="H85" s="334"/>
      <c r="I85" s="335">
        <f t="shared" si="1"/>
        <v>3435</v>
      </c>
      <c r="J85" s="336">
        <v>43708</v>
      </c>
      <c r="K85" s="333"/>
      <c r="L85" s="342" t="s">
        <v>97</v>
      </c>
    </row>
    <row r="86" spans="1:12" x14ac:dyDescent="0.2">
      <c r="A86" s="330">
        <v>79</v>
      </c>
      <c r="B86" s="330"/>
      <c r="C86" s="331" t="s">
        <v>599</v>
      </c>
      <c r="D86" s="332">
        <v>16</v>
      </c>
      <c r="E86" s="333" t="s">
        <v>13</v>
      </c>
      <c r="F86" s="334"/>
      <c r="G86" s="335">
        <v>40000</v>
      </c>
      <c r="H86" s="334"/>
      <c r="I86" s="335">
        <f t="shared" si="1"/>
        <v>40000</v>
      </c>
      <c r="J86" s="336">
        <v>43708</v>
      </c>
      <c r="K86" s="333"/>
      <c r="L86" s="342" t="s">
        <v>12</v>
      </c>
    </row>
    <row r="87" spans="1:12" x14ac:dyDescent="0.2">
      <c r="A87" s="330">
        <v>80</v>
      </c>
      <c r="B87" s="330"/>
      <c r="C87" s="331" t="s">
        <v>599</v>
      </c>
      <c r="D87" s="332">
        <v>16</v>
      </c>
      <c r="E87" s="333" t="s">
        <v>14</v>
      </c>
      <c r="F87" s="334"/>
      <c r="G87" s="335">
        <v>40000</v>
      </c>
      <c r="H87" s="334"/>
      <c r="I87" s="335">
        <f t="shared" si="1"/>
        <v>40000</v>
      </c>
      <c r="J87" s="336">
        <v>43708</v>
      </c>
      <c r="K87" s="333"/>
      <c r="L87" s="342" t="s">
        <v>15</v>
      </c>
    </row>
    <row r="88" spans="1:12" x14ac:dyDescent="0.2">
      <c r="A88" s="330">
        <v>81</v>
      </c>
      <c r="B88" s="330"/>
      <c r="C88" s="331" t="s">
        <v>599</v>
      </c>
      <c r="D88" s="332">
        <v>16</v>
      </c>
      <c r="E88" s="333" t="s">
        <v>94</v>
      </c>
      <c r="F88" s="334"/>
      <c r="G88" s="335">
        <v>30000</v>
      </c>
      <c r="H88" s="334"/>
      <c r="I88" s="335">
        <f t="shared" si="1"/>
        <v>30000</v>
      </c>
      <c r="J88" s="336">
        <v>43708</v>
      </c>
      <c r="K88" s="333"/>
      <c r="L88" s="342" t="s">
        <v>19</v>
      </c>
    </row>
    <row r="89" spans="1:12" x14ac:dyDescent="0.2">
      <c r="A89" s="330">
        <v>82</v>
      </c>
      <c r="B89" s="330"/>
      <c r="C89" s="331" t="s">
        <v>599</v>
      </c>
      <c r="D89" s="332">
        <v>18</v>
      </c>
      <c r="E89" s="333" t="s">
        <v>600</v>
      </c>
      <c r="F89" s="334"/>
      <c r="G89" s="335">
        <v>6897.32</v>
      </c>
      <c r="H89" s="334"/>
      <c r="I89" s="335">
        <f t="shared" si="1"/>
        <v>6897.32</v>
      </c>
      <c r="J89" s="336">
        <v>43708</v>
      </c>
      <c r="K89" s="333"/>
      <c r="L89" s="342" t="s">
        <v>11</v>
      </c>
    </row>
    <row r="90" spans="1:12" x14ac:dyDescent="0.2">
      <c r="A90" s="330">
        <v>83</v>
      </c>
      <c r="B90" s="330"/>
      <c r="C90" s="331" t="s">
        <v>599</v>
      </c>
      <c r="D90" s="332">
        <v>18</v>
      </c>
      <c r="E90" s="333" t="s">
        <v>98</v>
      </c>
      <c r="F90" s="334"/>
      <c r="G90" s="335">
        <v>230000</v>
      </c>
      <c r="H90" s="334"/>
      <c r="I90" s="335">
        <f t="shared" si="1"/>
        <v>230000</v>
      </c>
      <c r="J90" s="336">
        <v>43708</v>
      </c>
      <c r="K90" s="333"/>
      <c r="L90" s="342" t="s">
        <v>99</v>
      </c>
    </row>
    <row r="91" spans="1:12" x14ac:dyDescent="0.2">
      <c r="A91" s="330">
        <v>84</v>
      </c>
      <c r="B91" s="330"/>
      <c r="C91" s="331" t="s">
        <v>599</v>
      </c>
      <c r="D91" s="332">
        <v>18</v>
      </c>
      <c r="E91" s="333" t="s">
        <v>74</v>
      </c>
      <c r="F91" s="334"/>
      <c r="G91" s="335">
        <v>14016</v>
      </c>
      <c r="H91" s="334"/>
      <c r="I91" s="335">
        <f t="shared" si="1"/>
        <v>14016</v>
      </c>
      <c r="J91" s="336">
        <v>43708</v>
      </c>
      <c r="K91" s="333"/>
      <c r="L91" s="342" t="s">
        <v>97</v>
      </c>
    </row>
    <row r="92" spans="1:12" x14ac:dyDescent="0.2">
      <c r="A92" s="330">
        <v>85</v>
      </c>
      <c r="B92" s="330"/>
      <c r="C92" s="331" t="s">
        <v>599</v>
      </c>
      <c r="D92" s="332">
        <v>18</v>
      </c>
      <c r="E92" s="333" t="s">
        <v>103</v>
      </c>
      <c r="F92" s="334"/>
      <c r="G92" s="335">
        <v>3435</v>
      </c>
      <c r="H92" s="334"/>
      <c r="I92" s="335">
        <f t="shared" si="1"/>
        <v>3435</v>
      </c>
      <c r="J92" s="336">
        <v>43708</v>
      </c>
      <c r="K92" s="333"/>
      <c r="L92" s="342" t="s">
        <v>97</v>
      </c>
    </row>
    <row r="93" spans="1:12" x14ac:dyDescent="0.2">
      <c r="A93" s="330">
        <v>86</v>
      </c>
      <c r="B93" s="330"/>
      <c r="C93" s="331" t="s">
        <v>599</v>
      </c>
      <c r="D93" s="332">
        <v>18</v>
      </c>
      <c r="E93" s="333" t="s">
        <v>13</v>
      </c>
      <c r="F93" s="334"/>
      <c r="G93" s="335">
        <v>40000</v>
      </c>
      <c r="H93" s="334"/>
      <c r="I93" s="335">
        <f t="shared" si="1"/>
        <v>40000</v>
      </c>
      <c r="J93" s="336">
        <v>43708</v>
      </c>
      <c r="K93" s="333"/>
      <c r="L93" s="342" t="s">
        <v>12</v>
      </c>
    </row>
    <row r="94" spans="1:12" x14ac:dyDescent="0.2">
      <c r="A94" s="330">
        <v>87</v>
      </c>
      <c r="B94" s="330"/>
      <c r="C94" s="331" t="s">
        <v>599</v>
      </c>
      <c r="D94" s="332">
        <v>18</v>
      </c>
      <c r="E94" s="333" t="s">
        <v>94</v>
      </c>
      <c r="F94" s="334"/>
      <c r="G94" s="335">
        <v>30000</v>
      </c>
      <c r="H94" s="334"/>
      <c r="I94" s="335">
        <f t="shared" si="1"/>
        <v>30000</v>
      </c>
      <c r="J94" s="336">
        <v>43708</v>
      </c>
      <c r="K94" s="333"/>
      <c r="L94" s="342" t="s">
        <v>19</v>
      </c>
    </row>
    <row r="95" spans="1:12" x14ac:dyDescent="0.2">
      <c r="A95" s="330">
        <v>88</v>
      </c>
      <c r="B95" s="330"/>
      <c r="C95" s="331" t="s">
        <v>599</v>
      </c>
      <c r="D95" s="332">
        <v>18</v>
      </c>
      <c r="E95" s="333" t="s">
        <v>93</v>
      </c>
      <c r="F95" s="334"/>
      <c r="G95" s="335">
        <v>30900</v>
      </c>
      <c r="H95" s="334"/>
      <c r="I95" s="335">
        <f t="shared" si="1"/>
        <v>30900</v>
      </c>
      <c r="J95" s="336">
        <v>43708</v>
      </c>
      <c r="K95" s="333"/>
      <c r="L95" s="342" t="s">
        <v>11</v>
      </c>
    </row>
    <row r="96" spans="1:12" x14ac:dyDescent="0.2">
      <c r="A96" s="330">
        <v>89</v>
      </c>
      <c r="B96" s="330"/>
      <c r="C96" s="331" t="s">
        <v>599</v>
      </c>
      <c r="D96" s="332">
        <v>23</v>
      </c>
      <c r="E96" s="333" t="s">
        <v>600</v>
      </c>
      <c r="F96" s="334"/>
      <c r="G96" s="335">
        <v>10187.26</v>
      </c>
      <c r="H96" s="334"/>
      <c r="I96" s="335">
        <f t="shared" si="1"/>
        <v>10187.26</v>
      </c>
      <c r="J96" s="336">
        <v>43708</v>
      </c>
      <c r="K96" s="333"/>
      <c r="L96" s="342" t="s">
        <v>11</v>
      </c>
    </row>
    <row r="97" spans="1:12" x14ac:dyDescent="0.2">
      <c r="A97" s="330">
        <v>90</v>
      </c>
      <c r="B97" s="330"/>
      <c r="C97" s="331" t="s">
        <v>599</v>
      </c>
      <c r="D97" s="332">
        <v>23</v>
      </c>
      <c r="E97" s="333" t="s">
        <v>602</v>
      </c>
      <c r="F97" s="334"/>
      <c r="G97" s="335">
        <v>45692</v>
      </c>
      <c r="H97" s="334"/>
      <c r="I97" s="335">
        <f t="shared" si="1"/>
        <v>45692</v>
      </c>
      <c r="J97" s="336">
        <v>43708</v>
      </c>
      <c r="K97" s="333"/>
      <c r="L97" s="342" t="s">
        <v>11</v>
      </c>
    </row>
    <row r="98" spans="1:12" x14ac:dyDescent="0.2">
      <c r="A98" s="330">
        <v>91</v>
      </c>
      <c r="B98" s="330"/>
      <c r="C98" s="331" t="s">
        <v>599</v>
      </c>
      <c r="D98" s="332">
        <v>23</v>
      </c>
      <c r="E98" s="333" t="s">
        <v>98</v>
      </c>
      <c r="F98" s="334"/>
      <c r="G98" s="335">
        <v>170000</v>
      </c>
      <c r="H98" s="334"/>
      <c r="I98" s="335">
        <f t="shared" si="1"/>
        <v>170000</v>
      </c>
      <c r="J98" s="336">
        <v>43708</v>
      </c>
      <c r="K98" s="333"/>
      <c r="L98" s="342" t="s">
        <v>99</v>
      </c>
    </row>
    <row r="99" spans="1:12" x14ac:dyDescent="0.2">
      <c r="A99" s="330">
        <v>92</v>
      </c>
      <c r="B99" s="330"/>
      <c r="C99" s="331" t="s">
        <v>599</v>
      </c>
      <c r="D99" s="332">
        <v>23</v>
      </c>
      <c r="E99" s="333" t="s">
        <v>17</v>
      </c>
      <c r="F99" s="334"/>
      <c r="G99" s="335">
        <v>166000</v>
      </c>
      <c r="H99" s="334"/>
      <c r="I99" s="335">
        <f t="shared" si="1"/>
        <v>166000</v>
      </c>
      <c r="J99" s="336">
        <v>43708</v>
      </c>
      <c r="K99" s="333"/>
      <c r="L99" s="342" t="s">
        <v>95</v>
      </c>
    </row>
    <row r="100" spans="1:12" x14ac:dyDescent="0.2">
      <c r="A100" s="330">
        <v>93</v>
      </c>
      <c r="B100" s="330"/>
      <c r="C100" s="331" t="s">
        <v>599</v>
      </c>
      <c r="D100" s="332">
        <v>23</v>
      </c>
      <c r="E100" s="333" t="s">
        <v>13</v>
      </c>
      <c r="F100" s="334"/>
      <c r="G100" s="335">
        <v>40000</v>
      </c>
      <c r="H100" s="334"/>
      <c r="I100" s="335">
        <f t="shared" si="1"/>
        <v>40000</v>
      </c>
      <c r="J100" s="336">
        <v>43708</v>
      </c>
      <c r="K100" s="333"/>
      <c r="L100" s="342" t="s">
        <v>12</v>
      </c>
    </row>
    <row r="101" spans="1:12" x14ac:dyDescent="0.2">
      <c r="A101" s="330">
        <v>94</v>
      </c>
      <c r="B101" s="330"/>
      <c r="C101" s="331" t="s">
        <v>599</v>
      </c>
      <c r="D101" s="332">
        <v>23</v>
      </c>
      <c r="E101" s="333" t="s">
        <v>14</v>
      </c>
      <c r="F101" s="334"/>
      <c r="G101" s="335">
        <v>40000</v>
      </c>
      <c r="H101" s="334"/>
      <c r="I101" s="335">
        <f t="shared" si="1"/>
        <v>40000</v>
      </c>
      <c r="J101" s="336">
        <v>43708</v>
      </c>
      <c r="K101" s="333"/>
      <c r="L101" s="342" t="s">
        <v>15</v>
      </c>
    </row>
    <row r="102" spans="1:12" x14ac:dyDescent="0.2">
      <c r="A102" s="330">
        <v>95</v>
      </c>
      <c r="B102" s="330"/>
      <c r="C102" s="331" t="s">
        <v>599</v>
      </c>
      <c r="D102" s="332">
        <v>23</v>
      </c>
      <c r="E102" s="333" t="s">
        <v>93</v>
      </c>
      <c r="F102" s="334"/>
      <c r="G102" s="335">
        <v>29500</v>
      </c>
      <c r="H102" s="334"/>
      <c r="I102" s="335">
        <f t="shared" si="1"/>
        <v>29500</v>
      </c>
      <c r="J102" s="336">
        <v>43708</v>
      </c>
      <c r="K102" s="333"/>
      <c r="L102" s="342" t="s">
        <v>11</v>
      </c>
    </row>
    <row r="103" spans="1:12" x14ac:dyDescent="0.2">
      <c r="A103" s="330">
        <v>96</v>
      </c>
      <c r="B103" s="330"/>
      <c r="C103" s="331" t="s">
        <v>599</v>
      </c>
      <c r="D103" s="332">
        <v>25</v>
      </c>
      <c r="E103" s="333" t="s">
        <v>600</v>
      </c>
      <c r="F103" s="334"/>
      <c r="G103" s="335">
        <v>11253.17</v>
      </c>
      <c r="H103" s="334"/>
      <c r="I103" s="335">
        <f t="shared" si="1"/>
        <v>11253.17</v>
      </c>
      <c r="J103" s="336">
        <v>43708</v>
      </c>
      <c r="K103" s="333"/>
      <c r="L103" s="342" t="s">
        <v>11</v>
      </c>
    </row>
    <row r="104" spans="1:12" x14ac:dyDescent="0.2">
      <c r="A104" s="330">
        <v>97</v>
      </c>
      <c r="B104" s="330"/>
      <c r="C104" s="331" t="s">
        <v>599</v>
      </c>
      <c r="D104" s="332">
        <v>25</v>
      </c>
      <c r="E104" s="333" t="s">
        <v>602</v>
      </c>
      <c r="F104" s="334"/>
      <c r="G104" s="335">
        <v>68756</v>
      </c>
      <c r="H104" s="334"/>
      <c r="I104" s="335">
        <f t="shared" si="1"/>
        <v>68756</v>
      </c>
      <c r="J104" s="336">
        <v>43708</v>
      </c>
      <c r="K104" s="333"/>
      <c r="L104" s="342" t="s">
        <v>11</v>
      </c>
    </row>
    <row r="105" spans="1:12" x14ac:dyDescent="0.2">
      <c r="A105" s="330">
        <v>98</v>
      </c>
      <c r="B105" s="330"/>
      <c r="C105" s="331" t="s">
        <v>599</v>
      </c>
      <c r="D105" s="332">
        <v>25</v>
      </c>
      <c r="E105" s="333" t="s">
        <v>98</v>
      </c>
      <c r="F105" s="334"/>
      <c r="G105" s="335">
        <v>255000</v>
      </c>
      <c r="H105" s="334"/>
      <c r="I105" s="335">
        <f t="shared" si="1"/>
        <v>255000</v>
      </c>
      <c r="J105" s="336">
        <v>43708</v>
      </c>
      <c r="K105" s="333"/>
      <c r="L105" s="342" t="s">
        <v>99</v>
      </c>
    </row>
    <row r="106" spans="1:12" x14ac:dyDescent="0.2">
      <c r="A106" s="330">
        <v>99</v>
      </c>
      <c r="B106" s="330"/>
      <c r="C106" s="331" t="s">
        <v>599</v>
      </c>
      <c r="D106" s="332">
        <v>25</v>
      </c>
      <c r="E106" s="333" t="s">
        <v>13</v>
      </c>
      <c r="F106" s="334"/>
      <c r="G106" s="335">
        <v>40000</v>
      </c>
      <c r="H106" s="334"/>
      <c r="I106" s="335">
        <f t="shared" si="1"/>
        <v>40000</v>
      </c>
      <c r="J106" s="336">
        <v>43708</v>
      </c>
      <c r="K106" s="333"/>
      <c r="L106" s="342" t="s">
        <v>12</v>
      </c>
    </row>
    <row r="107" spans="1:12" x14ac:dyDescent="0.2">
      <c r="A107" s="330">
        <v>100</v>
      </c>
      <c r="B107" s="330"/>
      <c r="C107" s="331" t="s">
        <v>599</v>
      </c>
      <c r="D107" s="332">
        <v>25</v>
      </c>
      <c r="E107" s="333" t="s">
        <v>14</v>
      </c>
      <c r="F107" s="334"/>
      <c r="G107" s="335">
        <v>40000</v>
      </c>
      <c r="H107" s="334"/>
      <c r="I107" s="335">
        <f t="shared" si="1"/>
        <v>40000</v>
      </c>
      <c r="J107" s="336">
        <v>43708</v>
      </c>
      <c r="K107" s="333"/>
      <c r="L107" s="342" t="s">
        <v>15</v>
      </c>
    </row>
    <row r="108" spans="1:12" x14ac:dyDescent="0.2">
      <c r="A108" s="330">
        <v>101</v>
      </c>
      <c r="B108" s="330"/>
      <c r="C108" s="331" t="s">
        <v>599</v>
      </c>
      <c r="D108" s="332">
        <v>25</v>
      </c>
      <c r="E108" s="333" t="s">
        <v>93</v>
      </c>
      <c r="F108" s="334"/>
      <c r="G108" s="335">
        <v>36000</v>
      </c>
      <c r="H108" s="334"/>
      <c r="I108" s="335">
        <f t="shared" si="1"/>
        <v>36000</v>
      </c>
      <c r="J108" s="336">
        <v>43708</v>
      </c>
      <c r="K108" s="333"/>
      <c r="L108" s="342" t="s">
        <v>11</v>
      </c>
    </row>
    <row r="109" spans="1:12" x14ac:dyDescent="0.2">
      <c r="A109" s="330">
        <v>102</v>
      </c>
      <c r="B109" s="330"/>
      <c r="C109" s="331" t="s">
        <v>599</v>
      </c>
      <c r="D109" s="332" t="s">
        <v>603</v>
      </c>
      <c r="E109" s="333" t="s">
        <v>600</v>
      </c>
      <c r="F109" s="334"/>
      <c r="G109" s="335">
        <v>11953.72</v>
      </c>
      <c r="H109" s="334"/>
      <c r="I109" s="335">
        <f t="shared" si="1"/>
        <v>11953.72</v>
      </c>
      <c r="J109" s="336">
        <v>43708</v>
      </c>
      <c r="K109" s="333"/>
      <c r="L109" s="342" t="s">
        <v>11</v>
      </c>
    </row>
    <row r="110" spans="1:12" x14ac:dyDescent="0.2">
      <c r="A110" s="330">
        <v>103</v>
      </c>
      <c r="B110" s="330"/>
      <c r="C110" s="331" t="s">
        <v>599</v>
      </c>
      <c r="D110" s="332" t="s">
        <v>603</v>
      </c>
      <c r="E110" s="333" t="s">
        <v>74</v>
      </c>
      <c r="F110" s="334"/>
      <c r="G110" s="335">
        <v>2953</v>
      </c>
      <c r="H110" s="334"/>
      <c r="I110" s="335">
        <f t="shared" si="1"/>
        <v>2953</v>
      </c>
      <c r="J110" s="336">
        <v>43708</v>
      </c>
      <c r="K110" s="333"/>
      <c r="L110" s="342" t="s">
        <v>97</v>
      </c>
    </row>
    <row r="111" spans="1:12" x14ac:dyDescent="0.2">
      <c r="A111" s="330">
        <v>104</v>
      </c>
      <c r="B111" s="330"/>
      <c r="C111" s="331" t="s">
        <v>599</v>
      </c>
      <c r="D111" s="332" t="s">
        <v>603</v>
      </c>
      <c r="E111" s="333" t="s">
        <v>103</v>
      </c>
      <c r="F111" s="334"/>
      <c r="G111" s="335">
        <v>2997</v>
      </c>
      <c r="H111" s="334"/>
      <c r="I111" s="335">
        <f t="shared" si="1"/>
        <v>2997</v>
      </c>
      <c r="J111" s="336">
        <v>43708</v>
      </c>
      <c r="K111" s="333"/>
      <c r="L111" s="342" t="s">
        <v>97</v>
      </c>
    </row>
    <row r="112" spans="1:12" x14ac:dyDescent="0.2">
      <c r="A112" s="330">
        <v>105</v>
      </c>
      <c r="B112" s="330"/>
      <c r="C112" s="331" t="s">
        <v>599</v>
      </c>
      <c r="D112" s="332" t="s">
        <v>603</v>
      </c>
      <c r="E112" s="333" t="s">
        <v>13</v>
      </c>
      <c r="F112" s="334"/>
      <c r="G112" s="335">
        <v>40000</v>
      </c>
      <c r="H112" s="334"/>
      <c r="I112" s="335">
        <f t="shared" si="1"/>
        <v>40000</v>
      </c>
      <c r="J112" s="336">
        <v>43708</v>
      </c>
      <c r="K112" s="333"/>
      <c r="L112" s="342" t="s">
        <v>12</v>
      </c>
    </row>
    <row r="113" spans="1:12" x14ac:dyDescent="0.2">
      <c r="A113" s="330">
        <v>106</v>
      </c>
      <c r="B113" s="330"/>
      <c r="C113" s="331" t="s">
        <v>599</v>
      </c>
      <c r="D113" s="332" t="s">
        <v>603</v>
      </c>
      <c r="E113" s="333" t="s">
        <v>14</v>
      </c>
      <c r="F113" s="334"/>
      <c r="G113" s="335">
        <v>40000</v>
      </c>
      <c r="H113" s="334"/>
      <c r="I113" s="335">
        <f t="shared" si="1"/>
        <v>40000</v>
      </c>
      <c r="J113" s="336">
        <v>43708</v>
      </c>
      <c r="K113" s="333"/>
      <c r="L113" s="342" t="s">
        <v>15</v>
      </c>
    </row>
    <row r="114" spans="1:12" x14ac:dyDescent="0.2">
      <c r="A114" s="330">
        <v>107</v>
      </c>
      <c r="B114" s="330"/>
      <c r="C114" s="331" t="s">
        <v>599</v>
      </c>
      <c r="D114" s="332" t="s">
        <v>603</v>
      </c>
      <c r="E114" s="333" t="s">
        <v>94</v>
      </c>
      <c r="F114" s="334"/>
      <c r="G114" s="335">
        <v>30000</v>
      </c>
      <c r="H114" s="334"/>
      <c r="I114" s="335">
        <f t="shared" si="1"/>
        <v>30000</v>
      </c>
      <c r="J114" s="336">
        <v>43708</v>
      </c>
      <c r="K114" s="333"/>
      <c r="L114" s="342" t="s">
        <v>19</v>
      </c>
    </row>
    <row r="115" spans="1:12" x14ac:dyDescent="0.2">
      <c r="A115" s="330">
        <v>108</v>
      </c>
      <c r="B115" s="330"/>
      <c r="C115" s="331" t="s">
        <v>599</v>
      </c>
      <c r="D115" s="332" t="s">
        <v>603</v>
      </c>
      <c r="E115" s="333" t="s">
        <v>93</v>
      </c>
      <c r="F115" s="334"/>
      <c r="G115" s="335">
        <v>25000</v>
      </c>
      <c r="H115" s="334"/>
      <c r="I115" s="335">
        <f t="shared" si="1"/>
        <v>25000</v>
      </c>
      <c r="J115" s="336">
        <v>43708</v>
      </c>
      <c r="K115" s="333"/>
      <c r="L115" s="342" t="s">
        <v>11</v>
      </c>
    </row>
    <row r="116" spans="1:12" x14ac:dyDescent="0.2">
      <c r="A116" s="330">
        <v>109</v>
      </c>
      <c r="B116" s="330"/>
      <c r="C116" s="331" t="s">
        <v>599</v>
      </c>
      <c r="D116" s="332" t="s">
        <v>604</v>
      </c>
      <c r="E116" s="333" t="s">
        <v>600</v>
      </c>
      <c r="F116" s="334"/>
      <c r="G116" s="335">
        <v>11307.61</v>
      </c>
      <c r="H116" s="334"/>
      <c r="I116" s="335">
        <f t="shared" si="1"/>
        <v>11307.61</v>
      </c>
      <c r="J116" s="336">
        <v>43708</v>
      </c>
      <c r="K116" s="333"/>
      <c r="L116" s="342" t="s">
        <v>11</v>
      </c>
    </row>
    <row r="117" spans="1:12" x14ac:dyDescent="0.2">
      <c r="A117" s="330">
        <v>110</v>
      </c>
      <c r="B117" s="330"/>
      <c r="C117" s="331" t="s">
        <v>599</v>
      </c>
      <c r="D117" s="332" t="s">
        <v>604</v>
      </c>
      <c r="E117" s="333" t="s">
        <v>98</v>
      </c>
      <c r="F117" s="334"/>
      <c r="G117" s="335">
        <v>70000</v>
      </c>
      <c r="H117" s="334"/>
      <c r="I117" s="335">
        <f t="shared" si="1"/>
        <v>70000</v>
      </c>
      <c r="J117" s="336">
        <v>43708</v>
      </c>
      <c r="K117" s="333"/>
      <c r="L117" s="342" t="s">
        <v>99</v>
      </c>
    </row>
    <row r="118" spans="1:12" x14ac:dyDescent="0.2">
      <c r="A118" s="330">
        <v>111</v>
      </c>
      <c r="B118" s="330"/>
      <c r="C118" s="331" t="s">
        <v>599</v>
      </c>
      <c r="D118" s="332" t="s">
        <v>604</v>
      </c>
      <c r="E118" s="333" t="s">
        <v>101</v>
      </c>
      <c r="F118" s="334"/>
      <c r="G118" s="335">
        <v>30000</v>
      </c>
      <c r="H118" s="334"/>
      <c r="I118" s="335">
        <f t="shared" si="1"/>
        <v>30000</v>
      </c>
      <c r="J118" s="336">
        <v>43708</v>
      </c>
      <c r="K118" s="333"/>
      <c r="L118" s="342" t="s">
        <v>102</v>
      </c>
    </row>
    <row r="119" spans="1:12" x14ac:dyDescent="0.2">
      <c r="A119" s="330">
        <v>112</v>
      </c>
      <c r="B119" s="330"/>
      <c r="C119" s="331" t="s">
        <v>599</v>
      </c>
      <c r="D119" s="332" t="s">
        <v>604</v>
      </c>
      <c r="E119" s="333" t="s">
        <v>13</v>
      </c>
      <c r="F119" s="334"/>
      <c r="G119" s="335">
        <v>40000</v>
      </c>
      <c r="H119" s="334"/>
      <c r="I119" s="335">
        <f t="shared" si="1"/>
        <v>40000</v>
      </c>
      <c r="J119" s="336">
        <v>43708</v>
      </c>
      <c r="K119" s="333"/>
      <c r="L119" s="342" t="s">
        <v>12</v>
      </c>
    </row>
    <row r="120" spans="1:12" x14ac:dyDescent="0.2">
      <c r="A120" s="330">
        <v>113</v>
      </c>
      <c r="B120" s="330"/>
      <c r="C120" s="331" t="s">
        <v>599</v>
      </c>
      <c r="D120" s="332" t="s">
        <v>604</v>
      </c>
      <c r="E120" s="333" t="s">
        <v>14</v>
      </c>
      <c r="F120" s="334"/>
      <c r="G120" s="335">
        <v>40000</v>
      </c>
      <c r="H120" s="334"/>
      <c r="I120" s="335">
        <f t="shared" si="1"/>
        <v>40000</v>
      </c>
      <c r="J120" s="336">
        <v>43708</v>
      </c>
      <c r="K120" s="333"/>
      <c r="L120" s="342" t="s">
        <v>15</v>
      </c>
    </row>
    <row r="121" spans="1:12" x14ac:dyDescent="0.2">
      <c r="A121" s="330">
        <v>114</v>
      </c>
      <c r="B121" s="330"/>
      <c r="C121" s="331" t="s">
        <v>599</v>
      </c>
      <c r="D121" s="332" t="s">
        <v>604</v>
      </c>
      <c r="E121" s="333" t="s">
        <v>94</v>
      </c>
      <c r="F121" s="334"/>
      <c r="G121" s="335">
        <v>30000</v>
      </c>
      <c r="H121" s="334"/>
      <c r="I121" s="335">
        <f t="shared" si="1"/>
        <v>30000</v>
      </c>
      <c r="J121" s="336">
        <v>43708</v>
      </c>
      <c r="K121" s="333"/>
      <c r="L121" s="342" t="s">
        <v>19</v>
      </c>
    </row>
    <row r="122" spans="1:12" x14ac:dyDescent="0.2">
      <c r="A122" s="330">
        <v>115</v>
      </c>
      <c r="B122" s="330"/>
      <c r="C122" s="331" t="s">
        <v>599</v>
      </c>
      <c r="D122" s="332" t="s">
        <v>604</v>
      </c>
      <c r="E122" s="333" t="s">
        <v>93</v>
      </c>
      <c r="F122" s="334"/>
      <c r="G122" s="335">
        <v>20000</v>
      </c>
      <c r="H122" s="334"/>
      <c r="I122" s="335">
        <f t="shared" si="1"/>
        <v>20000</v>
      </c>
      <c r="J122" s="336">
        <v>43708</v>
      </c>
      <c r="K122" s="333"/>
      <c r="L122" s="342" t="s">
        <v>11</v>
      </c>
    </row>
    <row r="123" spans="1:12" x14ac:dyDescent="0.2">
      <c r="A123" s="330">
        <v>116</v>
      </c>
      <c r="B123" s="330"/>
      <c r="C123" s="331" t="s">
        <v>605</v>
      </c>
      <c r="D123" s="332">
        <v>12</v>
      </c>
      <c r="E123" s="333" t="s">
        <v>600</v>
      </c>
      <c r="F123" s="334"/>
      <c r="G123" s="335">
        <v>2226.9700000000003</v>
      </c>
      <c r="H123" s="334"/>
      <c r="I123" s="335">
        <f t="shared" si="1"/>
        <v>2226.9700000000003</v>
      </c>
      <c r="J123" s="336">
        <v>43708</v>
      </c>
      <c r="K123" s="333"/>
      <c r="L123" s="342" t="s">
        <v>11</v>
      </c>
    </row>
    <row r="124" spans="1:12" x14ac:dyDescent="0.2">
      <c r="A124" s="330">
        <v>117</v>
      </c>
      <c r="B124" s="330"/>
      <c r="C124" s="331" t="s">
        <v>605</v>
      </c>
      <c r="D124" s="332">
        <v>12</v>
      </c>
      <c r="E124" s="333" t="s">
        <v>103</v>
      </c>
      <c r="F124" s="334"/>
      <c r="G124" s="335">
        <v>2997</v>
      </c>
      <c r="H124" s="334"/>
      <c r="I124" s="335">
        <f t="shared" si="1"/>
        <v>2997</v>
      </c>
      <c r="J124" s="336">
        <v>43708</v>
      </c>
      <c r="K124" s="333"/>
      <c r="L124" s="342" t="s">
        <v>97</v>
      </c>
    </row>
    <row r="125" spans="1:12" x14ac:dyDescent="0.2">
      <c r="A125" s="330">
        <v>118</v>
      </c>
      <c r="B125" s="330"/>
      <c r="C125" s="331" t="s">
        <v>605</v>
      </c>
      <c r="D125" s="332">
        <v>12</v>
      </c>
      <c r="E125" s="333" t="s">
        <v>93</v>
      </c>
      <c r="F125" s="334"/>
      <c r="G125" s="335">
        <v>3000</v>
      </c>
      <c r="H125" s="334"/>
      <c r="I125" s="335">
        <f t="shared" si="1"/>
        <v>3000</v>
      </c>
      <c r="J125" s="336">
        <v>43708</v>
      </c>
      <c r="K125" s="333"/>
      <c r="L125" s="342" t="s">
        <v>11</v>
      </c>
    </row>
    <row r="126" spans="1:12" x14ac:dyDescent="0.2">
      <c r="A126" s="330">
        <v>119</v>
      </c>
      <c r="B126" s="330"/>
      <c r="C126" s="331" t="s">
        <v>605</v>
      </c>
      <c r="D126" s="332">
        <v>26</v>
      </c>
      <c r="E126" s="333" t="s">
        <v>600</v>
      </c>
      <c r="F126" s="334"/>
      <c r="G126" s="335">
        <v>3033.5</v>
      </c>
      <c r="H126" s="334"/>
      <c r="I126" s="335">
        <f t="shared" si="1"/>
        <v>3033.5</v>
      </c>
      <c r="J126" s="336">
        <v>43708</v>
      </c>
      <c r="K126" s="333"/>
      <c r="L126" s="342" t="s">
        <v>11</v>
      </c>
    </row>
    <row r="127" spans="1:12" x14ac:dyDescent="0.2">
      <c r="A127" s="330">
        <v>120</v>
      </c>
      <c r="B127" s="330"/>
      <c r="C127" s="331" t="s">
        <v>605</v>
      </c>
      <c r="D127" s="332">
        <v>26</v>
      </c>
      <c r="E127" s="333" t="s">
        <v>13</v>
      </c>
      <c r="F127" s="334"/>
      <c r="G127" s="335">
        <v>107720</v>
      </c>
      <c r="H127" s="334"/>
      <c r="I127" s="335">
        <f t="shared" si="1"/>
        <v>107720</v>
      </c>
      <c r="J127" s="336">
        <v>43708</v>
      </c>
      <c r="K127" s="333"/>
      <c r="L127" s="342" t="s">
        <v>12</v>
      </c>
    </row>
    <row r="128" spans="1:12" x14ac:dyDescent="0.2">
      <c r="A128" s="330">
        <v>121</v>
      </c>
      <c r="B128" s="330"/>
      <c r="C128" s="331" t="s">
        <v>605</v>
      </c>
      <c r="D128" s="332">
        <v>26</v>
      </c>
      <c r="E128" s="333" t="s">
        <v>93</v>
      </c>
      <c r="F128" s="334"/>
      <c r="G128" s="335">
        <v>5000</v>
      </c>
      <c r="H128" s="334"/>
      <c r="I128" s="335">
        <f t="shared" si="1"/>
        <v>5000</v>
      </c>
      <c r="J128" s="336">
        <v>43708</v>
      </c>
      <c r="K128" s="333"/>
      <c r="L128" s="342" t="s">
        <v>11</v>
      </c>
    </row>
    <row r="129" spans="1:12" x14ac:dyDescent="0.2">
      <c r="A129" s="330">
        <v>122</v>
      </c>
      <c r="B129" s="330"/>
      <c r="C129" s="331" t="s">
        <v>605</v>
      </c>
      <c r="D129" s="332">
        <v>30</v>
      </c>
      <c r="E129" s="333" t="s">
        <v>600</v>
      </c>
      <c r="F129" s="334"/>
      <c r="G129" s="335">
        <v>3781.71</v>
      </c>
      <c r="H129" s="334"/>
      <c r="I129" s="335">
        <f t="shared" si="1"/>
        <v>3781.71</v>
      </c>
      <c r="J129" s="336">
        <v>43708</v>
      </c>
      <c r="K129" s="333"/>
      <c r="L129" s="342" t="s">
        <v>11</v>
      </c>
    </row>
    <row r="130" spans="1:12" x14ac:dyDescent="0.2">
      <c r="A130" s="330">
        <v>123</v>
      </c>
      <c r="B130" s="330"/>
      <c r="C130" s="331" t="s">
        <v>605</v>
      </c>
      <c r="D130" s="332">
        <v>30</v>
      </c>
      <c r="E130" s="333" t="s">
        <v>103</v>
      </c>
      <c r="F130" s="334"/>
      <c r="G130" s="335">
        <v>4149</v>
      </c>
      <c r="H130" s="334"/>
      <c r="I130" s="335">
        <f t="shared" si="1"/>
        <v>4149</v>
      </c>
      <c r="J130" s="336">
        <v>43708</v>
      </c>
      <c r="K130" s="333"/>
      <c r="L130" s="342" t="s">
        <v>97</v>
      </c>
    </row>
    <row r="131" spans="1:12" x14ac:dyDescent="0.2">
      <c r="A131" s="330">
        <v>124</v>
      </c>
      <c r="B131" s="330"/>
      <c r="C131" s="331" t="s">
        <v>605</v>
      </c>
      <c r="D131" s="332">
        <v>30</v>
      </c>
      <c r="E131" s="333" t="s">
        <v>13</v>
      </c>
      <c r="F131" s="334"/>
      <c r="G131" s="335">
        <v>10000</v>
      </c>
      <c r="H131" s="334"/>
      <c r="I131" s="335">
        <f t="shared" si="1"/>
        <v>10000</v>
      </c>
      <c r="J131" s="336">
        <v>43708</v>
      </c>
      <c r="K131" s="333"/>
      <c r="L131" s="342" t="s">
        <v>12</v>
      </c>
    </row>
    <row r="132" spans="1:12" x14ac:dyDescent="0.2">
      <c r="A132" s="330">
        <v>125</v>
      </c>
      <c r="B132" s="330"/>
      <c r="C132" s="331" t="s">
        <v>605</v>
      </c>
      <c r="D132" s="332">
        <v>30</v>
      </c>
      <c r="E132" s="333" t="s">
        <v>93</v>
      </c>
      <c r="F132" s="334"/>
      <c r="G132" s="335">
        <v>6000</v>
      </c>
      <c r="H132" s="334"/>
      <c r="I132" s="335">
        <f t="shared" si="1"/>
        <v>6000</v>
      </c>
      <c r="J132" s="336">
        <v>43708</v>
      </c>
      <c r="K132" s="333"/>
      <c r="L132" s="342" t="s">
        <v>11</v>
      </c>
    </row>
    <row r="133" spans="1:12" x14ac:dyDescent="0.2">
      <c r="A133" s="330">
        <v>126</v>
      </c>
      <c r="B133" s="330"/>
      <c r="C133" s="331" t="s">
        <v>606</v>
      </c>
      <c r="D133" s="332">
        <v>3</v>
      </c>
      <c r="E133" s="333" t="s">
        <v>600</v>
      </c>
      <c r="F133" s="334"/>
      <c r="G133" s="335">
        <v>6053.8899999999994</v>
      </c>
      <c r="H133" s="334"/>
      <c r="I133" s="335">
        <f t="shared" si="1"/>
        <v>6053.8899999999994</v>
      </c>
      <c r="J133" s="336">
        <v>43708</v>
      </c>
      <c r="K133" s="333"/>
      <c r="L133" s="342" t="s">
        <v>11</v>
      </c>
    </row>
    <row r="134" spans="1:12" x14ac:dyDescent="0.2">
      <c r="A134" s="330">
        <v>127</v>
      </c>
      <c r="B134" s="330"/>
      <c r="C134" s="331" t="s">
        <v>606</v>
      </c>
      <c r="D134" s="332">
        <v>4</v>
      </c>
      <c r="E134" s="333" t="s">
        <v>600</v>
      </c>
      <c r="F134" s="334"/>
      <c r="G134" s="335">
        <v>6121.9299999999994</v>
      </c>
      <c r="H134" s="334"/>
      <c r="I134" s="335">
        <f t="shared" si="1"/>
        <v>6121.9299999999994</v>
      </c>
      <c r="J134" s="336">
        <v>43708</v>
      </c>
      <c r="K134" s="333"/>
      <c r="L134" s="342" t="s">
        <v>11</v>
      </c>
    </row>
    <row r="135" spans="1:12" x14ac:dyDescent="0.2">
      <c r="A135" s="330">
        <v>128</v>
      </c>
      <c r="B135" s="330"/>
      <c r="C135" s="331" t="s">
        <v>606</v>
      </c>
      <c r="D135" s="332">
        <v>6</v>
      </c>
      <c r="E135" s="333" t="s">
        <v>600</v>
      </c>
      <c r="F135" s="334"/>
      <c r="G135" s="335">
        <v>6158.66</v>
      </c>
      <c r="H135" s="334"/>
      <c r="I135" s="335">
        <f t="shared" si="1"/>
        <v>6158.66</v>
      </c>
      <c r="J135" s="336">
        <v>43708</v>
      </c>
      <c r="K135" s="333"/>
      <c r="L135" s="342" t="s">
        <v>11</v>
      </c>
    </row>
    <row r="136" spans="1:12" x14ac:dyDescent="0.2">
      <c r="A136" s="330">
        <v>129</v>
      </c>
      <c r="B136" s="330"/>
      <c r="C136" s="331" t="s">
        <v>606</v>
      </c>
      <c r="D136" s="332">
        <v>3</v>
      </c>
      <c r="E136" s="333" t="s">
        <v>13</v>
      </c>
      <c r="F136" s="334"/>
      <c r="G136" s="335">
        <v>268450</v>
      </c>
      <c r="H136" s="334"/>
      <c r="I136" s="335">
        <f t="shared" ref="I136:I199" si="2">SUM(F136:H136)</f>
        <v>268450</v>
      </c>
      <c r="J136" s="336">
        <v>43708</v>
      </c>
      <c r="K136" s="333"/>
      <c r="L136" s="342" t="s">
        <v>12</v>
      </c>
    </row>
    <row r="137" spans="1:12" x14ac:dyDescent="0.2">
      <c r="A137" s="330">
        <v>130</v>
      </c>
      <c r="B137" s="330"/>
      <c r="C137" s="331" t="s">
        <v>606</v>
      </c>
      <c r="D137" s="332">
        <v>4</v>
      </c>
      <c r="E137" s="333" t="s">
        <v>13</v>
      </c>
      <c r="F137" s="334"/>
      <c r="G137" s="335">
        <v>268450</v>
      </c>
      <c r="H137" s="334"/>
      <c r="I137" s="335">
        <f t="shared" si="2"/>
        <v>268450</v>
      </c>
      <c r="J137" s="336">
        <v>43708</v>
      </c>
      <c r="K137" s="333"/>
      <c r="L137" s="342" t="s">
        <v>12</v>
      </c>
    </row>
    <row r="138" spans="1:12" x14ac:dyDescent="0.2">
      <c r="A138" s="330">
        <v>131</v>
      </c>
      <c r="B138" s="330"/>
      <c r="C138" s="331" t="s">
        <v>606</v>
      </c>
      <c r="D138" s="332">
        <v>6</v>
      </c>
      <c r="E138" s="333" t="s">
        <v>13</v>
      </c>
      <c r="F138" s="334"/>
      <c r="G138" s="335">
        <v>268450</v>
      </c>
      <c r="H138" s="334"/>
      <c r="I138" s="335">
        <f t="shared" si="2"/>
        <v>268450</v>
      </c>
      <c r="J138" s="336">
        <v>43708</v>
      </c>
      <c r="K138" s="333"/>
      <c r="L138" s="342" t="s">
        <v>12</v>
      </c>
    </row>
    <row r="139" spans="1:12" x14ac:dyDescent="0.2">
      <c r="A139" s="330">
        <v>132</v>
      </c>
      <c r="B139" s="330"/>
      <c r="C139" s="331" t="s">
        <v>606</v>
      </c>
      <c r="D139" s="332">
        <v>3</v>
      </c>
      <c r="E139" s="333" t="s">
        <v>93</v>
      </c>
      <c r="F139" s="334"/>
      <c r="G139" s="335">
        <v>13000</v>
      </c>
      <c r="H139" s="334"/>
      <c r="I139" s="335">
        <f t="shared" si="2"/>
        <v>13000</v>
      </c>
      <c r="J139" s="336">
        <v>43708</v>
      </c>
      <c r="K139" s="333"/>
      <c r="L139" s="342" t="s">
        <v>11</v>
      </c>
    </row>
    <row r="140" spans="1:12" x14ac:dyDescent="0.2">
      <c r="A140" s="330">
        <v>133</v>
      </c>
      <c r="B140" s="330"/>
      <c r="C140" s="331" t="s">
        <v>606</v>
      </c>
      <c r="D140" s="332">
        <v>4</v>
      </c>
      <c r="E140" s="333" t="s">
        <v>93</v>
      </c>
      <c r="F140" s="334"/>
      <c r="G140" s="335">
        <v>13000</v>
      </c>
      <c r="H140" s="334"/>
      <c r="I140" s="335">
        <f t="shared" si="2"/>
        <v>13000</v>
      </c>
      <c r="J140" s="336">
        <v>43708</v>
      </c>
      <c r="K140" s="333"/>
      <c r="L140" s="342" t="s">
        <v>11</v>
      </c>
    </row>
    <row r="141" spans="1:12" x14ac:dyDescent="0.2">
      <c r="A141" s="330">
        <v>134</v>
      </c>
      <c r="B141" s="330"/>
      <c r="C141" s="331" t="s">
        <v>606</v>
      </c>
      <c r="D141" s="332">
        <v>6</v>
      </c>
      <c r="E141" s="333" t="s">
        <v>93</v>
      </c>
      <c r="F141" s="334"/>
      <c r="G141" s="335">
        <v>13000</v>
      </c>
      <c r="H141" s="334"/>
      <c r="I141" s="335">
        <f t="shared" si="2"/>
        <v>13000</v>
      </c>
      <c r="J141" s="336">
        <v>43708</v>
      </c>
      <c r="K141" s="333"/>
      <c r="L141" s="342" t="s">
        <v>11</v>
      </c>
    </row>
    <row r="142" spans="1:12" x14ac:dyDescent="0.2">
      <c r="A142" s="330">
        <v>135</v>
      </c>
      <c r="B142" s="330"/>
      <c r="C142" s="331" t="s">
        <v>607</v>
      </c>
      <c r="D142" s="332">
        <v>1</v>
      </c>
      <c r="E142" s="333" t="s">
        <v>600</v>
      </c>
      <c r="F142" s="334"/>
      <c r="G142" s="335">
        <v>5383.3099999999995</v>
      </c>
      <c r="H142" s="334"/>
      <c r="I142" s="335">
        <f t="shared" si="2"/>
        <v>5383.3099999999995</v>
      </c>
      <c r="J142" s="336">
        <v>43708</v>
      </c>
      <c r="K142" s="333"/>
      <c r="L142" s="342" t="s">
        <v>11</v>
      </c>
    </row>
    <row r="143" spans="1:12" x14ac:dyDescent="0.2">
      <c r="A143" s="330">
        <v>136</v>
      </c>
      <c r="B143" s="330"/>
      <c r="C143" s="331" t="s">
        <v>607</v>
      </c>
      <c r="D143" s="332">
        <v>1</v>
      </c>
      <c r="E143" s="333" t="s">
        <v>13</v>
      </c>
      <c r="F143" s="334"/>
      <c r="G143" s="335">
        <v>10000</v>
      </c>
      <c r="H143" s="334"/>
      <c r="I143" s="335">
        <f t="shared" si="2"/>
        <v>10000</v>
      </c>
      <c r="J143" s="336">
        <v>43708</v>
      </c>
      <c r="K143" s="333"/>
      <c r="L143" s="342" t="s">
        <v>12</v>
      </c>
    </row>
    <row r="144" spans="1:12" x14ac:dyDescent="0.2">
      <c r="A144" s="330">
        <v>137</v>
      </c>
      <c r="B144" s="330"/>
      <c r="C144" s="331" t="s">
        <v>607</v>
      </c>
      <c r="D144" s="332">
        <v>1</v>
      </c>
      <c r="E144" s="333" t="s">
        <v>93</v>
      </c>
      <c r="F144" s="334"/>
      <c r="G144" s="335">
        <v>13000</v>
      </c>
      <c r="H144" s="334"/>
      <c r="I144" s="335">
        <f t="shared" si="2"/>
        <v>13000</v>
      </c>
      <c r="J144" s="336">
        <v>43708</v>
      </c>
      <c r="K144" s="333"/>
      <c r="L144" s="342" t="s">
        <v>11</v>
      </c>
    </row>
    <row r="145" spans="1:12" x14ac:dyDescent="0.2">
      <c r="A145" s="330">
        <v>138</v>
      </c>
      <c r="B145" s="330"/>
      <c r="C145" s="331" t="s">
        <v>607</v>
      </c>
      <c r="D145" s="332">
        <v>2</v>
      </c>
      <c r="E145" s="333" t="s">
        <v>600</v>
      </c>
      <c r="F145" s="334"/>
      <c r="G145" s="335">
        <v>3516.8999999999996</v>
      </c>
      <c r="H145" s="334"/>
      <c r="I145" s="335">
        <f t="shared" si="2"/>
        <v>3516.8999999999996</v>
      </c>
      <c r="J145" s="336">
        <v>43708</v>
      </c>
      <c r="K145" s="333"/>
      <c r="L145" s="342" t="s">
        <v>11</v>
      </c>
    </row>
    <row r="146" spans="1:12" x14ac:dyDescent="0.2">
      <c r="A146" s="330">
        <v>139</v>
      </c>
      <c r="B146" s="330"/>
      <c r="C146" s="331" t="s">
        <v>607</v>
      </c>
      <c r="D146" s="332">
        <v>2</v>
      </c>
      <c r="E146" s="333" t="s">
        <v>103</v>
      </c>
      <c r="F146" s="334"/>
      <c r="G146" s="335">
        <v>4149</v>
      </c>
      <c r="H146" s="334"/>
      <c r="I146" s="335">
        <f t="shared" si="2"/>
        <v>4149</v>
      </c>
      <c r="J146" s="336">
        <v>43708</v>
      </c>
      <c r="K146" s="333"/>
      <c r="L146" s="342" t="s">
        <v>97</v>
      </c>
    </row>
    <row r="147" spans="1:12" x14ac:dyDescent="0.2">
      <c r="A147" s="330">
        <v>140</v>
      </c>
      <c r="B147" s="330"/>
      <c r="C147" s="331" t="s">
        <v>607</v>
      </c>
      <c r="D147" s="332">
        <v>2</v>
      </c>
      <c r="E147" s="333" t="s">
        <v>13</v>
      </c>
      <c r="F147" s="334"/>
      <c r="G147" s="335">
        <v>10000</v>
      </c>
      <c r="H147" s="334"/>
      <c r="I147" s="335">
        <f t="shared" si="2"/>
        <v>10000</v>
      </c>
      <c r="J147" s="336">
        <v>43708</v>
      </c>
      <c r="K147" s="333"/>
      <c r="L147" s="342" t="s">
        <v>12</v>
      </c>
    </row>
    <row r="148" spans="1:12" x14ac:dyDescent="0.2">
      <c r="A148" s="330">
        <v>141</v>
      </c>
      <c r="B148" s="330"/>
      <c r="C148" s="331" t="s">
        <v>607</v>
      </c>
      <c r="D148" s="332">
        <v>2</v>
      </c>
      <c r="E148" s="333" t="s">
        <v>93</v>
      </c>
      <c r="F148" s="334"/>
      <c r="G148" s="335">
        <v>7000</v>
      </c>
      <c r="H148" s="334"/>
      <c r="I148" s="335">
        <f t="shared" si="2"/>
        <v>7000</v>
      </c>
      <c r="J148" s="336">
        <v>43708</v>
      </c>
      <c r="K148" s="333"/>
      <c r="L148" s="342" t="s">
        <v>11</v>
      </c>
    </row>
    <row r="149" spans="1:12" x14ac:dyDescent="0.2">
      <c r="A149" s="330">
        <v>142</v>
      </c>
      <c r="B149" s="330"/>
      <c r="C149" s="331" t="s">
        <v>607</v>
      </c>
      <c r="D149" s="332">
        <v>5</v>
      </c>
      <c r="E149" s="333" t="s">
        <v>600</v>
      </c>
      <c r="F149" s="334"/>
      <c r="G149" s="335">
        <v>5383.3099999999995</v>
      </c>
      <c r="H149" s="334"/>
      <c r="I149" s="335">
        <f t="shared" si="2"/>
        <v>5383.3099999999995</v>
      </c>
      <c r="J149" s="336">
        <v>43708</v>
      </c>
      <c r="K149" s="333"/>
      <c r="L149" s="342" t="s">
        <v>11</v>
      </c>
    </row>
    <row r="150" spans="1:12" x14ac:dyDescent="0.2">
      <c r="A150" s="330">
        <v>143</v>
      </c>
      <c r="B150" s="330"/>
      <c r="C150" s="331" t="s">
        <v>607</v>
      </c>
      <c r="D150" s="332">
        <v>5</v>
      </c>
      <c r="E150" s="333" t="s">
        <v>74</v>
      </c>
      <c r="F150" s="334"/>
      <c r="G150" s="335">
        <v>1750</v>
      </c>
      <c r="H150" s="334"/>
      <c r="I150" s="335">
        <f t="shared" si="2"/>
        <v>1750</v>
      </c>
      <c r="J150" s="336">
        <v>43708</v>
      </c>
      <c r="K150" s="333"/>
      <c r="L150" s="342" t="s">
        <v>97</v>
      </c>
    </row>
    <row r="151" spans="1:12" x14ac:dyDescent="0.2">
      <c r="A151" s="330">
        <v>144</v>
      </c>
      <c r="B151" s="330"/>
      <c r="C151" s="331" t="s">
        <v>607</v>
      </c>
      <c r="D151" s="332">
        <v>5</v>
      </c>
      <c r="E151" s="333" t="s">
        <v>93</v>
      </c>
      <c r="F151" s="334"/>
      <c r="G151" s="335">
        <v>13000</v>
      </c>
      <c r="H151" s="334"/>
      <c r="I151" s="335">
        <f t="shared" si="2"/>
        <v>13000</v>
      </c>
      <c r="J151" s="336">
        <v>43708</v>
      </c>
      <c r="K151" s="333"/>
      <c r="L151" s="342" t="s">
        <v>11</v>
      </c>
    </row>
    <row r="152" spans="1:12" x14ac:dyDescent="0.2">
      <c r="A152" s="330">
        <v>145</v>
      </c>
      <c r="B152" s="330"/>
      <c r="C152" s="331" t="s">
        <v>607</v>
      </c>
      <c r="D152" s="332">
        <v>6</v>
      </c>
      <c r="E152" s="333" t="s">
        <v>600</v>
      </c>
      <c r="F152" s="334"/>
      <c r="G152" s="335">
        <v>3495.95</v>
      </c>
      <c r="H152" s="334"/>
      <c r="I152" s="335">
        <f t="shared" si="2"/>
        <v>3495.95</v>
      </c>
      <c r="J152" s="336">
        <v>43708</v>
      </c>
      <c r="K152" s="333"/>
      <c r="L152" s="342" t="s">
        <v>11</v>
      </c>
    </row>
    <row r="153" spans="1:12" x14ac:dyDescent="0.2">
      <c r="A153" s="330">
        <v>146</v>
      </c>
      <c r="B153" s="330"/>
      <c r="C153" s="331" t="s">
        <v>607</v>
      </c>
      <c r="D153" s="332">
        <v>6</v>
      </c>
      <c r="E153" s="333" t="s">
        <v>98</v>
      </c>
      <c r="F153" s="334"/>
      <c r="G153" s="335">
        <v>60000</v>
      </c>
      <c r="H153" s="334"/>
      <c r="I153" s="335">
        <f t="shared" si="2"/>
        <v>60000</v>
      </c>
      <c r="J153" s="336">
        <v>43708</v>
      </c>
      <c r="K153" s="333"/>
      <c r="L153" s="342" t="s">
        <v>99</v>
      </c>
    </row>
    <row r="154" spans="1:12" x14ac:dyDescent="0.2">
      <c r="A154" s="330">
        <v>147</v>
      </c>
      <c r="B154" s="330"/>
      <c r="C154" s="331" t="s">
        <v>607</v>
      </c>
      <c r="D154" s="332">
        <v>6</v>
      </c>
      <c r="E154" s="333" t="s">
        <v>74</v>
      </c>
      <c r="F154" s="334"/>
      <c r="G154" s="335">
        <v>5418</v>
      </c>
      <c r="H154" s="334"/>
      <c r="I154" s="335">
        <f t="shared" si="2"/>
        <v>5418</v>
      </c>
      <c r="J154" s="336">
        <v>43708</v>
      </c>
      <c r="K154" s="333"/>
      <c r="L154" s="342" t="s">
        <v>97</v>
      </c>
    </row>
    <row r="155" spans="1:12" x14ac:dyDescent="0.2">
      <c r="A155" s="330">
        <v>148</v>
      </c>
      <c r="B155" s="330"/>
      <c r="C155" s="331" t="s">
        <v>607</v>
      </c>
      <c r="D155" s="332">
        <v>6</v>
      </c>
      <c r="E155" s="333" t="s">
        <v>13</v>
      </c>
      <c r="F155" s="334"/>
      <c r="G155" s="335">
        <v>10000</v>
      </c>
      <c r="H155" s="334"/>
      <c r="I155" s="335">
        <f t="shared" si="2"/>
        <v>10000</v>
      </c>
      <c r="J155" s="336">
        <v>43708</v>
      </c>
      <c r="K155" s="333"/>
      <c r="L155" s="342" t="s">
        <v>12</v>
      </c>
    </row>
    <row r="156" spans="1:12" x14ac:dyDescent="0.2">
      <c r="A156" s="330">
        <v>149</v>
      </c>
      <c r="B156" s="330"/>
      <c r="C156" s="331" t="s">
        <v>607</v>
      </c>
      <c r="D156" s="332">
        <v>6</v>
      </c>
      <c r="E156" s="333" t="s">
        <v>93</v>
      </c>
      <c r="F156" s="334"/>
      <c r="G156" s="335">
        <v>7000</v>
      </c>
      <c r="H156" s="334"/>
      <c r="I156" s="335">
        <f t="shared" si="2"/>
        <v>7000</v>
      </c>
      <c r="J156" s="336">
        <v>43708</v>
      </c>
      <c r="K156" s="333"/>
      <c r="L156" s="342" t="s">
        <v>11</v>
      </c>
    </row>
    <row r="157" spans="1:12" x14ac:dyDescent="0.2">
      <c r="A157" s="330">
        <v>150</v>
      </c>
      <c r="B157" s="330"/>
      <c r="C157" s="331" t="s">
        <v>607</v>
      </c>
      <c r="D157" s="332">
        <v>8</v>
      </c>
      <c r="E157" s="333" t="s">
        <v>600</v>
      </c>
      <c r="F157" s="334"/>
      <c r="G157" s="335">
        <v>5776.0099999999993</v>
      </c>
      <c r="H157" s="334"/>
      <c r="I157" s="335">
        <f t="shared" si="2"/>
        <v>5776.0099999999993</v>
      </c>
      <c r="J157" s="336">
        <v>43708</v>
      </c>
      <c r="K157" s="333"/>
      <c r="L157" s="342" t="s">
        <v>11</v>
      </c>
    </row>
    <row r="158" spans="1:12" x14ac:dyDescent="0.2">
      <c r="A158" s="330">
        <v>151</v>
      </c>
      <c r="B158" s="330"/>
      <c r="C158" s="331" t="s">
        <v>607</v>
      </c>
      <c r="D158" s="332">
        <v>8</v>
      </c>
      <c r="E158" s="333" t="s">
        <v>13</v>
      </c>
      <c r="F158" s="334"/>
      <c r="G158" s="335">
        <v>268450</v>
      </c>
      <c r="H158" s="334"/>
      <c r="I158" s="335">
        <f t="shared" si="2"/>
        <v>268450</v>
      </c>
      <c r="J158" s="336">
        <v>43708</v>
      </c>
      <c r="K158" s="333"/>
      <c r="L158" s="342" t="s">
        <v>12</v>
      </c>
    </row>
    <row r="159" spans="1:12" x14ac:dyDescent="0.2">
      <c r="A159" s="330">
        <v>152</v>
      </c>
      <c r="B159" s="330"/>
      <c r="C159" s="331" t="s">
        <v>607</v>
      </c>
      <c r="D159" s="332">
        <v>8</v>
      </c>
      <c r="E159" s="333" t="s">
        <v>93</v>
      </c>
      <c r="F159" s="334"/>
      <c r="G159" s="335">
        <v>13000</v>
      </c>
      <c r="H159" s="334"/>
      <c r="I159" s="335">
        <f t="shared" si="2"/>
        <v>13000</v>
      </c>
      <c r="J159" s="336">
        <v>43708</v>
      </c>
      <c r="K159" s="333"/>
      <c r="L159" s="342" t="s">
        <v>11</v>
      </c>
    </row>
    <row r="160" spans="1:12" x14ac:dyDescent="0.2">
      <c r="A160" s="330">
        <v>153</v>
      </c>
      <c r="B160" s="330"/>
      <c r="C160" s="331" t="s">
        <v>607</v>
      </c>
      <c r="D160" s="332">
        <v>10</v>
      </c>
      <c r="E160" s="333" t="s">
        <v>600</v>
      </c>
      <c r="F160" s="334"/>
      <c r="G160" s="335">
        <v>5775.65</v>
      </c>
      <c r="H160" s="334"/>
      <c r="I160" s="335">
        <f t="shared" si="2"/>
        <v>5775.65</v>
      </c>
      <c r="J160" s="336">
        <v>43708</v>
      </c>
      <c r="K160" s="333"/>
      <c r="L160" s="342" t="s">
        <v>11</v>
      </c>
    </row>
    <row r="161" spans="1:12" x14ac:dyDescent="0.2">
      <c r="A161" s="330">
        <v>154</v>
      </c>
      <c r="B161" s="330"/>
      <c r="C161" s="331" t="s">
        <v>607</v>
      </c>
      <c r="D161" s="332">
        <v>10</v>
      </c>
      <c r="E161" s="333" t="s">
        <v>74</v>
      </c>
      <c r="F161" s="334"/>
      <c r="G161" s="335">
        <v>4062</v>
      </c>
      <c r="H161" s="334"/>
      <c r="I161" s="335">
        <f t="shared" si="2"/>
        <v>4062</v>
      </c>
      <c r="J161" s="336">
        <v>43708</v>
      </c>
      <c r="K161" s="333"/>
      <c r="L161" s="342" t="s">
        <v>97</v>
      </c>
    </row>
    <row r="162" spans="1:12" x14ac:dyDescent="0.2">
      <c r="A162" s="330">
        <v>155</v>
      </c>
      <c r="B162" s="330"/>
      <c r="C162" s="331" t="s">
        <v>607</v>
      </c>
      <c r="D162" s="332">
        <v>10</v>
      </c>
      <c r="E162" s="333" t="s">
        <v>13</v>
      </c>
      <c r="F162" s="334"/>
      <c r="G162" s="335">
        <v>268450</v>
      </c>
      <c r="H162" s="334"/>
      <c r="I162" s="335">
        <f t="shared" si="2"/>
        <v>268450</v>
      </c>
      <c r="J162" s="336">
        <v>43708</v>
      </c>
      <c r="K162" s="333"/>
      <c r="L162" s="342" t="s">
        <v>12</v>
      </c>
    </row>
    <row r="163" spans="1:12" x14ac:dyDescent="0.2">
      <c r="A163" s="330">
        <v>156</v>
      </c>
      <c r="B163" s="330"/>
      <c r="C163" s="331" t="s">
        <v>607</v>
      </c>
      <c r="D163" s="332">
        <v>10</v>
      </c>
      <c r="E163" s="333" t="s">
        <v>93</v>
      </c>
      <c r="F163" s="334"/>
      <c r="G163" s="335">
        <v>13000</v>
      </c>
      <c r="H163" s="334"/>
      <c r="I163" s="335">
        <f t="shared" si="2"/>
        <v>13000</v>
      </c>
      <c r="J163" s="336">
        <v>43708</v>
      </c>
      <c r="K163" s="333"/>
      <c r="L163" s="342" t="s">
        <v>11</v>
      </c>
    </row>
    <row r="164" spans="1:12" x14ac:dyDescent="0.2">
      <c r="A164" s="330">
        <v>157</v>
      </c>
      <c r="B164" s="330"/>
      <c r="C164" s="331" t="s">
        <v>608</v>
      </c>
      <c r="D164" s="332">
        <v>1</v>
      </c>
      <c r="E164" s="333" t="s">
        <v>600</v>
      </c>
      <c r="F164" s="334"/>
      <c r="G164" s="335">
        <v>15390.59</v>
      </c>
      <c r="H164" s="334"/>
      <c r="I164" s="335">
        <f t="shared" si="2"/>
        <v>15390.59</v>
      </c>
      <c r="J164" s="336">
        <v>43708</v>
      </c>
      <c r="K164" s="333"/>
      <c r="L164" s="342" t="s">
        <v>11</v>
      </c>
    </row>
    <row r="165" spans="1:12" x14ac:dyDescent="0.2">
      <c r="A165" s="330">
        <v>158</v>
      </c>
      <c r="B165" s="330"/>
      <c r="C165" s="331" t="s">
        <v>608</v>
      </c>
      <c r="D165" s="332">
        <v>1</v>
      </c>
      <c r="E165" s="333" t="s">
        <v>103</v>
      </c>
      <c r="F165" s="334"/>
      <c r="G165" s="335">
        <v>4602</v>
      </c>
      <c r="H165" s="334"/>
      <c r="I165" s="335">
        <f t="shared" si="2"/>
        <v>4602</v>
      </c>
      <c r="J165" s="336">
        <v>43708</v>
      </c>
      <c r="K165" s="333"/>
      <c r="L165" s="342" t="s">
        <v>97</v>
      </c>
    </row>
    <row r="166" spans="1:12" x14ac:dyDescent="0.2">
      <c r="A166" s="330">
        <v>159</v>
      </c>
      <c r="B166" s="330"/>
      <c r="C166" s="331" t="s">
        <v>608</v>
      </c>
      <c r="D166" s="332">
        <v>1</v>
      </c>
      <c r="E166" s="333" t="s">
        <v>13</v>
      </c>
      <c r="F166" s="334"/>
      <c r="G166" s="335">
        <v>40000</v>
      </c>
      <c r="H166" s="334"/>
      <c r="I166" s="335">
        <f t="shared" si="2"/>
        <v>40000</v>
      </c>
      <c r="J166" s="336">
        <v>43708</v>
      </c>
      <c r="K166" s="333"/>
      <c r="L166" s="342" t="s">
        <v>12</v>
      </c>
    </row>
    <row r="167" spans="1:12" x14ac:dyDescent="0.2">
      <c r="A167" s="330">
        <v>160</v>
      </c>
      <c r="B167" s="330"/>
      <c r="C167" s="331" t="s">
        <v>608</v>
      </c>
      <c r="D167" s="332">
        <v>1</v>
      </c>
      <c r="E167" s="333" t="s">
        <v>14</v>
      </c>
      <c r="F167" s="334"/>
      <c r="G167" s="335">
        <v>40000</v>
      </c>
      <c r="H167" s="334"/>
      <c r="I167" s="335">
        <f t="shared" si="2"/>
        <v>40000</v>
      </c>
      <c r="J167" s="336">
        <v>43708</v>
      </c>
      <c r="K167" s="333"/>
      <c r="L167" s="342" t="s">
        <v>15</v>
      </c>
    </row>
    <row r="168" spans="1:12" x14ac:dyDescent="0.2">
      <c r="A168" s="330">
        <v>161</v>
      </c>
      <c r="B168" s="330"/>
      <c r="C168" s="331" t="s">
        <v>608</v>
      </c>
      <c r="D168" s="332">
        <v>1</v>
      </c>
      <c r="E168" s="333" t="s">
        <v>93</v>
      </c>
      <c r="F168" s="334"/>
      <c r="G168" s="335">
        <v>43000</v>
      </c>
      <c r="H168" s="334"/>
      <c r="I168" s="335">
        <f t="shared" si="2"/>
        <v>43000</v>
      </c>
      <c r="J168" s="336">
        <v>43708</v>
      </c>
      <c r="K168" s="333"/>
      <c r="L168" s="342" t="s">
        <v>11</v>
      </c>
    </row>
    <row r="169" spans="1:12" x14ac:dyDescent="0.2">
      <c r="A169" s="330">
        <v>162</v>
      </c>
      <c r="B169" s="330"/>
      <c r="C169" s="331" t="s">
        <v>608</v>
      </c>
      <c r="D169" s="332">
        <v>3</v>
      </c>
      <c r="E169" s="333" t="s">
        <v>600</v>
      </c>
      <c r="F169" s="334"/>
      <c r="G169" s="335">
        <v>10001.41</v>
      </c>
      <c r="H169" s="334"/>
      <c r="I169" s="335">
        <f t="shared" si="2"/>
        <v>10001.41</v>
      </c>
      <c r="J169" s="336">
        <v>43708</v>
      </c>
      <c r="K169" s="333"/>
      <c r="L169" s="342" t="s">
        <v>11</v>
      </c>
    </row>
    <row r="170" spans="1:12" x14ac:dyDescent="0.2">
      <c r="A170" s="330">
        <v>163</v>
      </c>
      <c r="B170" s="330"/>
      <c r="C170" s="331" t="s">
        <v>608</v>
      </c>
      <c r="D170" s="332">
        <v>3</v>
      </c>
      <c r="E170" s="333" t="s">
        <v>13</v>
      </c>
      <c r="F170" s="334"/>
      <c r="G170" s="335">
        <v>40000</v>
      </c>
      <c r="H170" s="334"/>
      <c r="I170" s="335">
        <f t="shared" si="2"/>
        <v>40000</v>
      </c>
      <c r="J170" s="336">
        <v>43708</v>
      </c>
      <c r="K170" s="333"/>
      <c r="L170" s="342" t="s">
        <v>12</v>
      </c>
    </row>
    <row r="171" spans="1:12" x14ac:dyDescent="0.2">
      <c r="A171" s="330">
        <v>164</v>
      </c>
      <c r="B171" s="330"/>
      <c r="C171" s="331" t="s">
        <v>608</v>
      </c>
      <c r="D171" s="332">
        <v>3</v>
      </c>
      <c r="E171" s="333" t="s">
        <v>14</v>
      </c>
      <c r="F171" s="334"/>
      <c r="G171" s="335">
        <v>40000</v>
      </c>
      <c r="H171" s="334"/>
      <c r="I171" s="335">
        <f t="shared" si="2"/>
        <v>40000</v>
      </c>
      <c r="J171" s="336">
        <v>43708</v>
      </c>
      <c r="K171" s="333"/>
      <c r="L171" s="342" t="s">
        <v>15</v>
      </c>
    </row>
    <row r="172" spans="1:12" x14ac:dyDescent="0.2">
      <c r="A172" s="330">
        <v>165</v>
      </c>
      <c r="B172" s="330"/>
      <c r="C172" s="331" t="s">
        <v>608</v>
      </c>
      <c r="D172" s="332">
        <v>3</v>
      </c>
      <c r="E172" s="333" t="s">
        <v>93</v>
      </c>
      <c r="F172" s="334"/>
      <c r="G172" s="335">
        <v>16000</v>
      </c>
      <c r="H172" s="334"/>
      <c r="I172" s="335">
        <f t="shared" si="2"/>
        <v>16000</v>
      </c>
      <c r="J172" s="336">
        <v>43708</v>
      </c>
      <c r="K172" s="333"/>
      <c r="L172" s="342" t="s">
        <v>11</v>
      </c>
    </row>
    <row r="173" spans="1:12" x14ac:dyDescent="0.2">
      <c r="A173" s="330">
        <v>166</v>
      </c>
      <c r="B173" s="330"/>
      <c r="C173" s="331" t="s">
        <v>608</v>
      </c>
      <c r="D173" s="332">
        <v>4</v>
      </c>
      <c r="E173" s="333" t="s">
        <v>600</v>
      </c>
      <c r="F173" s="334"/>
      <c r="G173" s="335">
        <v>5560.13</v>
      </c>
      <c r="H173" s="334"/>
      <c r="I173" s="335">
        <f t="shared" si="2"/>
        <v>5560.13</v>
      </c>
      <c r="J173" s="336">
        <v>43708</v>
      </c>
      <c r="K173" s="333"/>
      <c r="L173" s="342" t="s">
        <v>11</v>
      </c>
    </row>
    <row r="174" spans="1:12" x14ac:dyDescent="0.2">
      <c r="A174" s="330">
        <v>167</v>
      </c>
      <c r="B174" s="330"/>
      <c r="C174" s="331" t="s">
        <v>608</v>
      </c>
      <c r="D174" s="332">
        <v>4</v>
      </c>
      <c r="E174" s="333" t="s">
        <v>103</v>
      </c>
      <c r="F174" s="334"/>
      <c r="G174" s="335">
        <v>4499</v>
      </c>
      <c r="H174" s="334"/>
      <c r="I174" s="335">
        <f t="shared" si="2"/>
        <v>4499</v>
      </c>
      <c r="J174" s="336">
        <v>43708</v>
      </c>
      <c r="K174" s="333"/>
      <c r="L174" s="342" t="s">
        <v>97</v>
      </c>
    </row>
    <row r="175" spans="1:12" x14ac:dyDescent="0.2">
      <c r="A175" s="330">
        <v>168</v>
      </c>
      <c r="B175" s="330"/>
      <c r="C175" s="331" t="s">
        <v>608</v>
      </c>
      <c r="D175" s="332">
        <v>4</v>
      </c>
      <c r="E175" s="333" t="s">
        <v>13</v>
      </c>
      <c r="F175" s="334"/>
      <c r="G175" s="335">
        <v>40000</v>
      </c>
      <c r="H175" s="334"/>
      <c r="I175" s="335">
        <f t="shared" si="2"/>
        <v>40000</v>
      </c>
      <c r="J175" s="336">
        <v>43708</v>
      </c>
      <c r="K175" s="333"/>
      <c r="L175" s="342" t="s">
        <v>12</v>
      </c>
    </row>
    <row r="176" spans="1:12" x14ac:dyDescent="0.2">
      <c r="A176" s="330">
        <v>169</v>
      </c>
      <c r="B176" s="330"/>
      <c r="C176" s="331" t="s">
        <v>608</v>
      </c>
      <c r="D176" s="332">
        <v>4</v>
      </c>
      <c r="E176" s="333" t="s">
        <v>105</v>
      </c>
      <c r="F176" s="334"/>
      <c r="G176" s="335">
        <v>100000</v>
      </c>
      <c r="H176" s="334"/>
      <c r="I176" s="335">
        <f t="shared" si="2"/>
        <v>100000</v>
      </c>
      <c r="J176" s="336">
        <v>43708</v>
      </c>
      <c r="K176" s="333"/>
      <c r="L176" s="342" t="s">
        <v>12</v>
      </c>
    </row>
    <row r="177" spans="1:12" x14ac:dyDescent="0.2">
      <c r="A177" s="330">
        <v>170</v>
      </c>
      <c r="B177" s="330"/>
      <c r="C177" s="331" t="s">
        <v>608</v>
      </c>
      <c r="D177" s="332">
        <v>4</v>
      </c>
      <c r="E177" s="333" t="s">
        <v>93</v>
      </c>
      <c r="F177" s="334"/>
      <c r="G177" s="335">
        <v>16000</v>
      </c>
      <c r="H177" s="334"/>
      <c r="I177" s="335">
        <f t="shared" si="2"/>
        <v>16000</v>
      </c>
      <c r="J177" s="336">
        <v>43708</v>
      </c>
      <c r="K177" s="333"/>
      <c r="L177" s="342" t="s">
        <v>11</v>
      </c>
    </row>
    <row r="178" spans="1:12" x14ac:dyDescent="0.2">
      <c r="A178" s="330">
        <v>171</v>
      </c>
      <c r="B178" s="330"/>
      <c r="C178" s="331" t="s">
        <v>608</v>
      </c>
      <c r="D178" s="332">
        <v>5</v>
      </c>
      <c r="E178" s="333" t="s">
        <v>600</v>
      </c>
      <c r="F178" s="334"/>
      <c r="G178" s="335">
        <v>15396.07</v>
      </c>
      <c r="H178" s="334"/>
      <c r="I178" s="335">
        <f t="shared" si="2"/>
        <v>15396.07</v>
      </c>
      <c r="J178" s="336">
        <v>43708</v>
      </c>
      <c r="K178" s="333"/>
      <c r="L178" s="342" t="s">
        <v>11</v>
      </c>
    </row>
    <row r="179" spans="1:12" x14ac:dyDescent="0.2">
      <c r="A179" s="330">
        <v>172</v>
      </c>
      <c r="B179" s="330"/>
      <c r="C179" s="331" t="s">
        <v>608</v>
      </c>
      <c r="D179" s="332">
        <v>5</v>
      </c>
      <c r="E179" s="333" t="s">
        <v>17</v>
      </c>
      <c r="F179" s="334"/>
      <c r="G179" s="335">
        <v>160000</v>
      </c>
      <c r="H179" s="334"/>
      <c r="I179" s="335">
        <f t="shared" si="2"/>
        <v>160000</v>
      </c>
      <c r="J179" s="336">
        <v>43708</v>
      </c>
      <c r="K179" s="333"/>
      <c r="L179" s="342" t="s">
        <v>95</v>
      </c>
    </row>
    <row r="180" spans="1:12" x14ac:dyDescent="0.2">
      <c r="A180" s="330">
        <v>173</v>
      </c>
      <c r="B180" s="330"/>
      <c r="C180" s="331" t="s">
        <v>608</v>
      </c>
      <c r="D180" s="332">
        <v>5</v>
      </c>
      <c r="E180" s="333" t="s">
        <v>18</v>
      </c>
      <c r="F180" s="334"/>
      <c r="G180" s="335">
        <v>160000</v>
      </c>
      <c r="H180" s="334"/>
      <c r="I180" s="335">
        <f t="shared" si="2"/>
        <v>160000</v>
      </c>
      <c r="J180" s="336">
        <v>43708</v>
      </c>
      <c r="K180" s="333"/>
      <c r="L180" s="342" t="s">
        <v>95</v>
      </c>
    </row>
    <row r="181" spans="1:12" x14ac:dyDescent="0.2">
      <c r="A181" s="330">
        <v>174</v>
      </c>
      <c r="B181" s="330"/>
      <c r="C181" s="331" t="s">
        <v>608</v>
      </c>
      <c r="D181" s="332">
        <v>5</v>
      </c>
      <c r="E181" s="333" t="s">
        <v>13</v>
      </c>
      <c r="F181" s="334"/>
      <c r="G181" s="335">
        <v>100000</v>
      </c>
      <c r="H181" s="334"/>
      <c r="I181" s="335">
        <f t="shared" si="2"/>
        <v>100000</v>
      </c>
      <c r="J181" s="336">
        <v>43708</v>
      </c>
      <c r="K181" s="333"/>
      <c r="L181" s="342" t="s">
        <v>12</v>
      </c>
    </row>
    <row r="182" spans="1:12" x14ac:dyDescent="0.2">
      <c r="A182" s="330">
        <v>175</v>
      </c>
      <c r="B182" s="330"/>
      <c r="C182" s="331" t="s">
        <v>608</v>
      </c>
      <c r="D182" s="332">
        <v>5</v>
      </c>
      <c r="E182" s="333" t="s">
        <v>14</v>
      </c>
      <c r="F182" s="334"/>
      <c r="G182" s="335">
        <v>40000</v>
      </c>
      <c r="H182" s="334"/>
      <c r="I182" s="335">
        <f t="shared" si="2"/>
        <v>40000</v>
      </c>
      <c r="J182" s="336">
        <v>43708</v>
      </c>
      <c r="K182" s="333"/>
      <c r="L182" s="342" t="s">
        <v>15</v>
      </c>
    </row>
    <row r="183" spans="1:12" x14ac:dyDescent="0.2">
      <c r="A183" s="330">
        <v>176</v>
      </c>
      <c r="B183" s="330"/>
      <c r="C183" s="331" t="s">
        <v>608</v>
      </c>
      <c r="D183" s="332">
        <v>5</v>
      </c>
      <c r="E183" s="333" t="s">
        <v>93</v>
      </c>
      <c r="F183" s="334"/>
      <c r="G183" s="335">
        <v>43000</v>
      </c>
      <c r="H183" s="334"/>
      <c r="I183" s="335">
        <f t="shared" si="2"/>
        <v>43000</v>
      </c>
      <c r="J183" s="336">
        <v>43708</v>
      </c>
      <c r="K183" s="333"/>
      <c r="L183" s="342" t="s">
        <v>11</v>
      </c>
    </row>
    <row r="184" spans="1:12" x14ac:dyDescent="0.2">
      <c r="A184" s="330">
        <v>177</v>
      </c>
      <c r="B184" s="330"/>
      <c r="C184" s="331" t="s">
        <v>608</v>
      </c>
      <c r="D184" s="332">
        <v>6</v>
      </c>
      <c r="E184" s="333" t="s">
        <v>600</v>
      </c>
      <c r="F184" s="334"/>
      <c r="G184" s="335">
        <v>10171.49</v>
      </c>
      <c r="H184" s="334"/>
      <c r="I184" s="335">
        <f t="shared" si="2"/>
        <v>10171.49</v>
      </c>
      <c r="J184" s="336">
        <v>43708</v>
      </c>
      <c r="K184" s="333"/>
      <c r="L184" s="342" t="s">
        <v>11</v>
      </c>
    </row>
    <row r="185" spans="1:12" x14ac:dyDescent="0.2">
      <c r="A185" s="330">
        <v>178</v>
      </c>
      <c r="B185" s="330"/>
      <c r="C185" s="331" t="s">
        <v>608</v>
      </c>
      <c r="D185" s="332">
        <v>6</v>
      </c>
      <c r="E185" s="333" t="s">
        <v>106</v>
      </c>
      <c r="F185" s="334"/>
      <c r="G185" s="335">
        <v>60000</v>
      </c>
      <c r="H185" s="334"/>
      <c r="I185" s="335">
        <f t="shared" si="2"/>
        <v>60000</v>
      </c>
      <c r="J185" s="336">
        <v>43708</v>
      </c>
      <c r="K185" s="333"/>
      <c r="L185" s="342" t="s">
        <v>95</v>
      </c>
    </row>
    <row r="186" spans="1:12" x14ac:dyDescent="0.2">
      <c r="A186" s="330">
        <v>179</v>
      </c>
      <c r="B186" s="330"/>
      <c r="C186" s="331" t="s">
        <v>608</v>
      </c>
      <c r="D186" s="332">
        <v>6</v>
      </c>
      <c r="E186" s="333" t="s">
        <v>13</v>
      </c>
      <c r="F186" s="334"/>
      <c r="G186" s="335">
        <v>40000</v>
      </c>
      <c r="H186" s="334"/>
      <c r="I186" s="335">
        <f t="shared" si="2"/>
        <v>40000</v>
      </c>
      <c r="J186" s="336">
        <v>43708</v>
      </c>
      <c r="K186" s="333"/>
      <c r="L186" s="342" t="s">
        <v>12</v>
      </c>
    </row>
    <row r="187" spans="1:12" x14ac:dyDescent="0.2">
      <c r="A187" s="330">
        <v>180</v>
      </c>
      <c r="B187" s="330"/>
      <c r="C187" s="331" t="s">
        <v>608</v>
      </c>
      <c r="D187" s="332">
        <v>6</v>
      </c>
      <c r="E187" s="333" t="s">
        <v>14</v>
      </c>
      <c r="F187" s="334"/>
      <c r="G187" s="335">
        <v>40000</v>
      </c>
      <c r="H187" s="334"/>
      <c r="I187" s="335">
        <f t="shared" si="2"/>
        <v>40000</v>
      </c>
      <c r="J187" s="336">
        <v>43708</v>
      </c>
      <c r="K187" s="333"/>
      <c r="L187" s="342" t="s">
        <v>15</v>
      </c>
    </row>
    <row r="188" spans="1:12" x14ac:dyDescent="0.2">
      <c r="A188" s="330">
        <v>181</v>
      </c>
      <c r="B188" s="330"/>
      <c r="C188" s="331" t="s">
        <v>608</v>
      </c>
      <c r="D188" s="332">
        <v>6</v>
      </c>
      <c r="E188" s="333" t="s">
        <v>105</v>
      </c>
      <c r="F188" s="334"/>
      <c r="G188" s="335">
        <v>100000</v>
      </c>
      <c r="H188" s="334"/>
      <c r="I188" s="335">
        <f t="shared" si="2"/>
        <v>100000</v>
      </c>
      <c r="J188" s="336">
        <v>43708</v>
      </c>
      <c r="K188" s="333"/>
      <c r="L188" s="342" t="s">
        <v>12</v>
      </c>
    </row>
    <row r="189" spans="1:12" x14ac:dyDescent="0.2">
      <c r="A189" s="330">
        <v>182</v>
      </c>
      <c r="B189" s="330"/>
      <c r="C189" s="331" t="s">
        <v>608</v>
      </c>
      <c r="D189" s="332">
        <v>6</v>
      </c>
      <c r="E189" s="333" t="s">
        <v>93</v>
      </c>
      <c r="F189" s="334"/>
      <c r="G189" s="335">
        <v>22000</v>
      </c>
      <c r="H189" s="334"/>
      <c r="I189" s="335">
        <f t="shared" si="2"/>
        <v>22000</v>
      </c>
      <c r="J189" s="336">
        <v>43708</v>
      </c>
      <c r="K189" s="333"/>
      <c r="L189" s="342" t="s">
        <v>11</v>
      </c>
    </row>
    <row r="190" spans="1:12" x14ac:dyDescent="0.2">
      <c r="A190" s="330">
        <v>183</v>
      </c>
      <c r="B190" s="330"/>
      <c r="C190" s="331" t="s">
        <v>608</v>
      </c>
      <c r="D190" s="332">
        <v>7</v>
      </c>
      <c r="E190" s="333" t="s">
        <v>600</v>
      </c>
      <c r="F190" s="334"/>
      <c r="G190" s="335">
        <v>15397.65</v>
      </c>
      <c r="H190" s="334"/>
      <c r="I190" s="335">
        <f t="shared" si="2"/>
        <v>15397.65</v>
      </c>
      <c r="J190" s="336">
        <v>43708</v>
      </c>
      <c r="K190" s="333"/>
      <c r="L190" s="342" t="s">
        <v>11</v>
      </c>
    </row>
    <row r="191" spans="1:12" x14ac:dyDescent="0.2">
      <c r="A191" s="330">
        <v>184</v>
      </c>
      <c r="B191" s="330"/>
      <c r="C191" s="331" t="s">
        <v>608</v>
      </c>
      <c r="D191" s="332">
        <v>7</v>
      </c>
      <c r="E191" s="333" t="s">
        <v>74</v>
      </c>
      <c r="F191" s="334"/>
      <c r="G191" s="335">
        <v>9144</v>
      </c>
      <c r="H191" s="334"/>
      <c r="I191" s="335">
        <f t="shared" si="2"/>
        <v>9144</v>
      </c>
      <c r="J191" s="336">
        <v>43708</v>
      </c>
      <c r="K191" s="333"/>
      <c r="L191" s="342" t="s">
        <v>97</v>
      </c>
    </row>
    <row r="192" spans="1:12" x14ac:dyDescent="0.2">
      <c r="A192" s="330">
        <v>185</v>
      </c>
      <c r="B192" s="330"/>
      <c r="C192" s="331" t="s">
        <v>608</v>
      </c>
      <c r="D192" s="332">
        <v>7</v>
      </c>
      <c r="E192" s="333" t="s">
        <v>106</v>
      </c>
      <c r="F192" s="334"/>
      <c r="G192" s="335">
        <v>36000</v>
      </c>
      <c r="H192" s="334"/>
      <c r="I192" s="335">
        <f t="shared" si="2"/>
        <v>36000</v>
      </c>
      <c r="J192" s="336">
        <v>43708</v>
      </c>
      <c r="K192" s="333"/>
      <c r="L192" s="342" t="s">
        <v>95</v>
      </c>
    </row>
    <row r="193" spans="1:12" x14ac:dyDescent="0.2">
      <c r="A193" s="330">
        <v>186</v>
      </c>
      <c r="B193" s="330"/>
      <c r="C193" s="331" t="s">
        <v>608</v>
      </c>
      <c r="D193" s="332">
        <v>7</v>
      </c>
      <c r="E193" s="333" t="s">
        <v>13</v>
      </c>
      <c r="F193" s="334"/>
      <c r="G193" s="335">
        <v>100000</v>
      </c>
      <c r="H193" s="334"/>
      <c r="I193" s="335">
        <f t="shared" si="2"/>
        <v>100000</v>
      </c>
      <c r="J193" s="336">
        <v>43708</v>
      </c>
      <c r="K193" s="333"/>
      <c r="L193" s="342" t="s">
        <v>12</v>
      </c>
    </row>
    <row r="194" spans="1:12" x14ac:dyDescent="0.2">
      <c r="A194" s="330">
        <v>187</v>
      </c>
      <c r="B194" s="330"/>
      <c r="C194" s="331" t="s">
        <v>608</v>
      </c>
      <c r="D194" s="332">
        <v>7</v>
      </c>
      <c r="E194" s="333" t="s">
        <v>14</v>
      </c>
      <c r="F194" s="334"/>
      <c r="G194" s="335">
        <v>40000</v>
      </c>
      <c r="H194" s="334"/>
      <c r="I194" s="335">
        <f t="shared" si="2"/>
        <v>40000</v>
      </c>
      <c r="J194" s="336">
        <v>43708</v>
      </c>
      <c r="K194" s="333"/>
      <c r="L194" s="342" t="s">
        <v>15</v>
      </c>
    </row>
    <row r="195" spans="1:12" x14ac:dyDescent="0.2">
      <c r="A195" s="330">
        <v>188</v>
      </c>
      <c r="B195" s="330"/>
      <c r="C195" s="331" t="s">
        <v>608</v>
      </c>
      <c r="D195" s="332">
        <v>7</v>
      </c>
      <c r="E195" s="333" t="s">
        <v>93</v>
      </c>
      <c r="F195" s="334"/>
      <c r="G195" s="335">
        <v>43000</v>
      </c>
      <c r="H195" s="334"/>
      <c r="I195" s="335">
        <f t="shared" si="2"/>
        <v>43000</v>
      </c>
      <c r="J195" s="336">
        <v>43708</v>
      </c>
      <c r="K195" s="333"/>
      <c r="L195" s="342" t="s">
        <v>11</v>
      </c>
    </row>
    <row r="196" spans="1:12" x14ac:dyDescent="0.2">
      <c r="A196" s="330">
        <v>189</v>
      </c>
      <c r="B196" s="330"/>
      <c r="C196" s="331" t="s">
        <v>608</v>
      </c>
      <c r="D196" s="332">
        <v>8</v>
      </c>
      <c r="E196" s="333" t="s">
        <v>600</v>
      </c>
      <c r="F196" s="334"/>
      <c r="G196" s="335">
        <v>10177.25</v>
      </c>
      <c r="H196" s="334"/>
      <c r="I196" s="335">
        <f t="shared" si="2"/>
        <v>10177.25</v>
      </c>
      <c r="J196" s="336">
        <v>43708</v>
      </c>
      <c r="K196" s="333"/>
      <c r="L196" s="342" t="s">
        <v>11</v>
      </c>
    </row>
    <row r="197" spans="1:12" x14ac:dyDescent="0.2">
      <c r="A197" s="330">
        <v>190</v>
      </c>
      <c r="B197" s="330"/>
      <c r="C197" s="331" t="s">
        <v>608</v>
      </c>
      <c r="D197" s="332">
        <v>8</v>
      </c>
      <c r="E197" s="333" t="s">
        <v>103</v>
      </c>
      <c r="F197" s="334"/>
      <c r="G197" s="335">
        <v>4499</v>
      </c>
      <c r="H197" s="334"/>
      <c r="I197" s="335">
        <f t="shared" si="2"/>
        <v>4499</v>
      </c>
      <c r="J197" s="336">
        <v>43708</v>
      </c>
      <c r="K197" s="333"/>
      <c r="L197" s="342" t="s">
        <v>97</v>
      </c>
    </row>
    <row r="198" spans="1:12" x14ac:dyDescent="0.2">
      <c r="A198" s="330">
        <v>191</v>
      </c>
      <c r="B198" s="330"/>
      <c r="C198" s="331" t="s">
        <v>608</v>
      </c>
      <c r="D198" s="332">
        <v>8</v>
      </c>
      <c r="E198" s="333" t="s">
        <v>106</v>
      </c>
      <c r="F198" s="334"/>
      <c r="G198" s="335">
        <v>60000</v>
      </c>
      <c r="H198" s="334"/>
      <c r="I198" s="335">
        <f t="shared" si="2"/>
        <v>60000</v>
      </c>
      <c r="J198" s="336">
        <v>43708</v>
      </c>
      <c r="K198" s="333"/>
      <c r="L198" s="342" t="s">
        <v>95</v>
      </c>
    </row>
    <row r="199" spans="1:12" x14ac:dyDescent="0.2">
      <c r="A199" s="330">
        <v>192</v>
      </c>
      <c r="B199" s="330"/>
      <c r="C199" s="331" t="s">
        <v>608</v>
      </c>
      <c r="D199" s="332">
        <v>8</v>
      </c>
      <c r="E199" s="333" t="s">
        <v>13</v>
      </c>
      <c r="F199" s="334"/>
      <c r="G199" s="335">
        <v>40000</v>
      </c>
      <c r="H199" s="334"/>
      <c r="I199" s="335">
        <f t="shared" si="2"/>
        <v>40000</v>
      </c>
      <c r="J199" s="336">
        <v>43708</v>
      </c>
      <c r="K199" s="333"/>
      <c r="L199" s="342" t="s">
        <v>12</v>
      </c>
    </row>
    <row r="200" spans="1:12" x14ac:dyDescent="0.2">
      <c r="A200" s="330">
        <v>193</v>
      </c>
      <c r="B200" s="330"/>
      <c r="C200" s="331" t="s">
        <v>608</v>
      </c>
      <c r="D200" s="332">
        <v>8</v>
      </c>
      <c r="E200" s="333" t="s">
        <v>14</v>
      </c>
      <c r="F200" s="334"/>
      <c r="G200" s="335">
        <v>40000</v>
      </c>
      <c r="H200" s="334"/>
      <c r="I200" s="335">
        <f t="shared" ref="I200:I263" si="3">SUM(F200:H200)</f>
        <v>40000</v>
      </c>
      <c r="J200" s="336">
        <v>43708</v>
      </c>
      <c r="K200" s="333"/>
      <c r="L200" s="342" t="s">
        <v>15</v>
      </c>
    </row>
    <row r="201" spans="1:12" x14ac:dyDescent="0.2">
      <c r="A201" s="330">
        <v>194</v>
      </c>
      <c r="B201" s="330"/>
      <c r="C201" s="331" t="s">
        <v>608</v>
      </c>
      <c r="D201" s="332">
        <v>8</v>
      </c>
      <c r="E201" s="333" t="s">
        <v>93</v>
      </c>
      <c r="F201" s="334"/>
      <c r="G201" s="335">
        <v>22000</v>
      </c>
      <c r="H201" s="334"/>
      <c r="I201" s="335">
        <f t="shared" si="3"/>
        <v>22000</v>
      </c>
      <c r="J201" s="336">
        <v>43708</v>
      </c>
      <c r="K201" s="333"/>
      <c r="L201" s="342" t="s">
        <v>11</v>
      </c>
    </row>
    <row r="202" spans="1:12" x14ac:dyDescent="0.2">
      <c r="A202" s="330">
        <v>195</v>
      </c>
      <c r="B202" s="330"/>
      <c r="C202" s="331" t="s">
        <v>608</v>
      </c>
      <c r="D202" s="332">
        <v>12</v>
      </c>
      <c r="E202" s="333" t="s">
        <v>600</v>
      </c>
      <c r="F202" s="334"/>
      <c r="G202" s="335">
        <v>10161.69</v>
      </c>
      <c r="H202" s="334"/>
      <c r="I202" s="335">
        <f t="shared" si="3"/>
        <v>10161.69</v>
      </c>
      <c r="J202" s="336">
        <v>43708</v>
      </c>
      <c r="K202" s="333"/>
      <c r="L202" s="342" t="s">
        <v>11</v>
      </c>
    </row>
    <row r="203" spans="1:12" x14ac:dyDescent="0.2">
      <c r="A203" s="330">
        <v>196</v>
      </c>
      <c r="B203" s="330"/>
      <c r="C203" s="331" t="s">
        <v>608</v>
      </c>
      <c r="D203" s="332">
        <v>12</v>
      </c>
      <c r="E203" s="333" t="s">
        <v>74</v>
      </c>
      <c r="F203" s="334"/>
      <c r="G203" s="335">
        <v>4062</v>
      </c>
      <c r="H203" s="334"/>
      <c r="I203" s="335">
        <f t="shared" si="3"/>
        <v>4062</v>
      </c>
      <c r="J203" s="336">
        <v>43708</v>
      </c>
      <c r="K203" s="333"/>
      <c r="L203" s="342" t="s">
        <v>97</v>
      </c>
    </row>
    <row r="204" spans="1:12" x14ac:dyDescent="0.2">
      <c r="A204" s="330">
        <v>197</v>
      </c>
      <c r="B204" s="330"/>
      <c r="C204" s="331" t="s">
        <v>608</v>
      </c>
      <c r="D204" s="332">
        <v>12</v>
      </c>
      <c r="E204" s="333" t="s">
        <v>103</v>
      </c>
      <c r="F204" s="334"/>
      <c r="G204" s="335">
        <v>3435</v>
      </c>
      <c r="H204" s="334"/>
      <c r="I204" s="335">
        <f t="shared" si="3"/>
        <v>3435</v>
      </c>
      <c r="J204" s="336">
        <v>43708</v>
      </c>
      <c r="K204" s="333"/>
      <c r="L204" s="342" t="s">
        <v>97</v>
      </c>
    </row>
    <row r="205" spans="1:12" x14ac:dyDescent="0.2">
      <c r="A205" s="330">
        <v>198</v>
      </c>
      <c r="B205" s="330"/>
      <c r="C205" s="331" t="s">
        <v>608</v>
      </c>
      <c r="D205" s="332">
        <v>12</v>
      </c>
      <c r="E205" s="333" t="s">
        <v>13</v>
      </c>
      <c r="F205" s="334"/>
      <c r="G205" s="335">
        <v>40000</v>
      </c>
      <c r="H205" s="334"/>
      <c r="I205" s="335">
        <f t="shared" si="3"/>
        <v>40000</v>
      </c>
      <c r="J205" s="336">
        <v>43708</v>
      </c>
      <c r="K205" s="333"/>
      <c r="L205" s="342" t="s">
        <v>12</v>
      </c>
    </row>
    <row r="206" spans="1:12" x14ac:dyDescent="0.2">
      <c r="A206" s="330">
        <v>199</v>
      </c>
      <c r="B206" s="330"/>
      <c r="C206" s="331" t="s">
        <v>608</v>
      </c>
      <c r="D206" s="332">
        <v>12</v>
      </c>
      <c r="E206" s="333" t="s">
        <v>14</v>
      </c>
      <c r="F206" s="334"/>
      <c r="G206" s="335">
        <v>40000</v>
      </c>
      <c r="H206" s="334"/>
      <c r="I206" s="335">
        <f t="shared" si="3"/>
        <v>40000</v>
      </c>
      <c r="J206" s="336">
        <v>43708</v>
      </c>
      <c r="K206" s="333"/>
      <c r="L206" s="342" t="s">
        <v>15</v>
      </c>
    </row>
    <row r="207" spans="1:12" x14ac:dyDescent="0.2">
      <c r="A207" s="330">
        <v>200</v>
      </c>
      <c r="B207" s="330"/>
      <c r="C207" s="331" t="s">
        <v>608</v>
      </c>
      <c r="D207" s="332">
        <v>12</v>
      </c>
      <c r="E207" s="333" t="s">
        <v>94</v>
      </c>
      <c r="F207" s="334"/>
      <c r="G207" s="335">
        <v>30000</v>
      </c>
      <c r="H207" s="334"/>
      <c r="I207" s="335">
        <f t="shared" si="3"/>
        <v>30000</v>
      </c>
      <c r="J207" s="336">
        <v>43708</v>
      </c>
      <c r="K207" s="333"/>
      <c r="L207" s="342" t="s">
        <v>19</v>
      </c>
    </row>
    <row r="208" spans="1:12" x14ac:dyDescent="0.2">
      <c r="A208" s="330">
        <v>201</v>
      </c>
      <c r="B208" s="330"/>
      <c r="C208" s="331" t="s">
        <v>608</v>
      </c>
      <c r="D208" s="332">
        <v>12</v>
      </c>
      <c r="E208" s="333" t="s">
        <v>93</v>
      </c>
      <c r="F208" s="334"/>
      <c r="G208" s="335">
        <v>43000</v>
      </c>
      <c r="H208" s="334"/>
      <c r="I208" s="335">
        <f t="shared" si="3"/>
        <v>43000</v>
      </c>
      <c r="J208" s="336">
        <v>43708</v>
      </c>
      <c r="K208" s="333"/>
      <c r="L208" s="342" t="s">
        <v>11</v>
      </c>
    </row>
    <row r="209" spans="1:12" x14ac:dyDescent="0.2">
      <c r="A209" s="330">
        <v>202</v>
      </c>
      <c r="B209" s="330"/>
      <c r="C209" s="331" t="s">
        <v>608</v>
      </c>
      <c r="D209" s="332">
        <v>14</v>
      </c>
      <c r="E209" s="333" t="s">
        <v>600</v>
      </c>
      <c r="F209" s="334"/>
      <c r="G209" s="335">
        <v>10160.540000000001</v>
      </c>
      <c r="H209" s="334"/>
      <c r="I209" s="335">
        <f t="shared" si="3"/>
        <v>10160.540000000001</v>
      </c>
      <c r="J209" s="336">
        <v>43708</v>
      </c>
      <c r="K209" s="333"/>
      <c r="L209" s="342" t="s">
        <v>11</v>
      </c>
    </row>
    <row r="210" spans="1:12" x14ac:dyDescent="0.2">
      <c r="A210" s="330">
        <v>203</v>
      </c>
      <c r="B210" s="330"/>
      <c r="C210" s="331" t="s">
        <v>608</v>
      </c>
      <c r="D210" s="332">
        <v>14</v>
      </c>
      <c r="E210" s="333" t="s">
        <v>103</v>
      </c>
      <c r="F210" s="334"/>
      <c r="G210" s="335">
        <v>3486</v>
      </c>
      <c r="H210" s="334"/>
      <c r="I210" s="335">
        <f t="shared" si="3"/>
        <v>3486</v>
      </c>
      <c r="J210" s="336">
        <v>43708</v>
      </c>
      <c r="K210" s="333"/>
      <c r="L210" s="342" t="s">
        <v>97</v>
      </c>
    </row>
    <row r="211" spans="1:12" x14ac:dyDescent="0.2">
      <c r="A211" s="330">
        <v>204</v>
      </c>
      <c r="B211" s="330"/>
      <c r="C211" s="331" t="s">
        <v>608</v>
      </c>
      <c r="D211" s="332">
        <v>14</v>
      </c>
      <c r="E211" s="333" t="s">
        <v>106</v>
      </c>
      <c r="F211" s="334"/>
      <c r="G211" s="335">
        <v>40000</v>
      </c>
      <c r="H211" s="334"/>
      <c r="I211" s="335">
        <f t="shared" si="3"/>
        <v>40000</v>
      </c>
      <c r="J211" s="336">
        <v>43708</v>
      </c>
      <c r="K211" s="333"/>
      <c r="L211" s="342" t="s">
        <v>95</v>
      </c>
    </row>
    <row r="212" spans="1:12" x14ac:dyDescent="0.2">
      <c r="A212" s="330">
        <v>205</v>
      </c>
      <c r="B212" s="330"/>
      <c r="C212" s="331" t="s">
        <v>608</v>
      </c>
      <c r="D212" s="332">
        <v>14</v>
      </c>
      <c r="E212" s="333" t="s">
        <v>13</v>
      </c>
      <c r="F212" s="334"/>
      <c r="G212" s="335">
        <v>40000</v>
      </c>
      <c r="H212" s="334"/>
      <c r="I212" s="335">
        <f t="shared" si="3"/>
        <v>40000</v>
      </c>
      <c r="J212" s="336">
        <v>43708</v>
      </c>
      <c r="K212" s="333"/>
      <c r="L212" s="342" t="s">
        <v>12</v>
      </c>
    </row>
    <row r="213" spans="1:12" x14ac:dyDescent="0.2">
      <c r="A213" s="330">
        <v>206</v>
      </c>
      <c r="B213" s="330"/>
      <c r="C213" s="331" t="s">
        <v>608</v>
      </c>
      <c r="D213" s="332">
        <v>14</v>
      </c>
      <c r="E213" s="333" t="s">
        <v>14</v>
      </c>
      <c r="F213" s="334"/>
      <c r="G213" s="335">
        <v>40000</v>
      </c>
      <c r="H213" s="334"/>
      <c r="I213" s="335">
        <f t="shared" si="3"/>
        <v>40000</v>
      </c>
      <c r="J213" s="336">
        <v>43708</v>
      </c>
      <c r="K213" s="333"/>
      <c r="L213" s="342" t="s">
        <v>15</v>
      </c>
    </row>
    <row r="214" spans="1:12" x14ac:dyDescent="0.2">
      <c r="A214" s="330">
        <v>207</v>
      </c>
      <c r="B214" s="330"/>
      <c r="C214" s="331" t="s">
        <v>608</v>
      </c>
      <c r="D214" s="332">
        <v>14</v>
      </c>
      <c r="E214" s="333" t="s">
        <v>94</v>
      </c>
      <c r="F214" s="334"/>
      <c r="G214" s="335">
        <v>30000</v>
      </c>
      <c r="H214" s="334"/>
      <c r="I214" s="335">
        <f t="shared" si="3"/>
        <v>30000</v>
      </c>
      <c r="J214" s="336">
        <v>43708</v>
      </c>
      <c r="K214" s="333"/>
      <c r="L214" s="342" t="s">
        <v>19</v>
      </c>
    </row>
    <row r="215" spans="1:12" x14ac:dyDescent="0.2">
      <c r="A215" s="330">
        <v>208</v>
      </c>
      <c r="B215" s="330"/>
      <c r="C215" s="331" t="s">
        <v>608</v>
      </c>
      <c r="D215" s="332">
        <v>14</v>
      </c>
      <c r="E215" s="333" t="s">
        <v>93</v>
      </c>
      <c r="F215" s="334"/>
      <c r="G215" s="335">
        <v>43000</v>
      </c>
      <c r="H215" s="334"/>
      <c r="I215" s="335">
        <f t="shared" si="3"/>
        <v>43000</v>
      </c>
      <c r="J215" s="336">
        <v>43708</v>
      </c>
      <c r="K215" s="333"/>
      <c r="L215" s="342" t="s">
        <v>11</v>
      </c>
    </row>
    <row r="216" spans="1:12" x14ac:dyDescent="0.2">
      <c r="A216" s="330">
        <v>209</v>
      </c>
      <c r="B216" s="330"/>
      <c r="C216" s="331" t="s">
        <v>608</v>
      </c>
      <c r="D216" s="332">
        <v>16</v>
      </c>
      <c r="E216" s="333" t="s">
        <v>600</v>
      </c>
      <c r="F216" s="334"/>
      <c r="G216" s="335">
        <v>13074.57</v>
      </c>
      <c r="H216" s="334"/>
      <c r="I216" s="335">
        <f t="shared" si="3"/>
        <v>13074.57</v>
      </c>
      <c r="J216" s="336">
        <v>43708</v>
      </c>
      <c r="K216" s="333"/>
      <c r="L216" s="342" t="s">
        <v>11</v>
      </c>
    </row>
    <row r="217" spans="1:12" x14ac:dyDescent="0.2">
      <c r="A217" s="330">
        <v>210</v>
      </c>
      <c r="B217" s="330"/>
      <c r="C217" s="331" t="s">
        <v>608</v>
      </c>
      <c r="D217" s="332">
        <v>16</v>
      </c>
      <c r="E217" s="333" t="s">
        <v>98</v>
      </c>
      <c r="F217" s="334"/>
      <c r="G217" s="335">
        <v>75000</v>
      </c>
      <c r="H217" s="334"/>
      <c r="I217" s="335">
        <f t="shared" si="3"/>
        <v>75000</v>
      </c>
      <c r="J217" s="336">
        <v>43708</v>
      </c>
      <c r="K217" s="333"/>
      <c r="L217" s="342" t="s">
        <v>99</v>
      </c>
    </row>
    <row r="218" spans="1:12" x14ac:dyDescent="0.2">
      <c r="A218" s="330">
        <v>211</v>
      </c>
      <c r="B218" s="330"/>
      <c r="C218" s="331" t="s">
        <v>608</v>
      </c>
      <c r="D218" s="332">
        <v>16</v>
      </c>
      <c r="E218" s="333" t="s">
        <v>103</v>
      </c>
      <c r="F218" s="334"/>
      <c r="G218" s="335">
        <v>3486</v>
      </c>
      <c r="H218" s="334"/>
      <c r="I218" s="335">
        <f t="shared" si="3"/>
        <v>3486</v>
      </c>
      <c r="J218" s="336">
        <v>43708</v>
      </c>
      <c r="K218" s="333"/>
      <c r="L218" s="342" t="s">
        <v>97</v>
      </c>
    </row>
    <row r="219" spans="1:12" x14ac:dyDescent="0.2">
      <c r="A219" s="330">
        <v>212</v>
      </c>
      <c r="B219" s="330"/>
      <c r="C219" s="331" t="s">
        <v>608</v>
      </c>
      <c r="D219" s="332">
        <v>16</v>
      </c>
      <c r="E219" s="333" t="s">
        <v>13</v>
      </c>
      <c r="F219" s="334"/>
      <c r="G219" s="335">
        <v>40000</v>
      </c>
      <c r="H219" s="334"/>
      <c r="I219" s="335">
        <f t="shared" si="3"/>
        <v>40000</v>
      </c>
      <c r="J219" s="336">
        <v>43708</v>
      </c>
      <c r="K219" s="333"/>
      <c r="L219" s="342" t="s">
        <v>12</v>
      </c>
    </row>
    <row r="220" spans="1:12" x14ac:dyDescent="0.2">
      <c r="A220" s="330">
        <v>213</v>
      </c>
      <c r="B220" s="330"/>
      <c r="C220" s="331" t="s">
        <v>608</v>
      </c>
      <c r="D220" s="332">
        <v>16</v>
      </c>
      <c r="E220" s="333" t="s">
        <v>14</v>
      </c>
      <c r="F220" s="334"/>
      <c r="G220" s="335">
        <v>40000</v>
      </c>
      <c r="H220" s="334"/>
      <c r="I220" s="335">
        <f t="shared" si="3"/>
        <v>40000</v>
      </c>
      <c r="J220" s="336">
        <v>43708</v>
      </c>
      <c r="K220" s="333"/>
      <c r="L220" s="342" t="s">
        <v>15</v>
      </c>
    </row>
    <row r="221" spans="1:12" x14ac:dyDescent="0.2">
      <c r="A221" s="330">
        <v>214</v>
      </c>
      <c r="B221" s="330"/>
      <c r="C221" s="331" t="s">
        <v>608</v>
      </c>
      <c r="D221" s="332">
        <v>16</v>
      </c>
      <c r="E221" s="333" t="s">
        <v>94</v>
      </c>
      <c r="F221" s="334"/>
      <c r="G221" s="335">
        <v>30000</v>
      </c>
      <c r="H221" s="334"/>
      <c r="I221" s="335">
        <f t="shared" si="3"/>
        <v>30000</v>
      </c>
      <c r="J221" s="336">
        <v>43708</v>
      </c>
      <c r="K221" s="333"/>
      <c r="L221" s="342" t="s">
        <v>19</v>
      </c>
    </row>
    <row r="222" spans="1:12" x14ac:dyDescent="0.2">
      <c r="A222" s="330">
        <v>215</v>
      </c>
      <c r="B222" s="330"/>
      <c r="C222" s="331" t="s">
        <v>608</v>
      </c>
      <c r="D222" s="332">
        <v>16</v>
      </c>
      <c r="E222" s="333" t="s">
        <v>93</v>
      </c>
      <c r="F222" s="334"/>
      <c r="G222" s="335">
        <v>43000</v>
      </c>
      <c r="H222" s="334"/>
      <c r="I222" s="335">
        <f t="shared" si="3"/>
        <v>43000</v>
      </c>
      <c r="J222" s="336">
        <v>43708</v>
      </c>
      <c r="K222" s="333"/>
      <c r="L222" s="342" t="s">
        <v>11</v>
      </c>
    </row>
    <row r="223" spans="1:12" x14ac:dyDescent="0.2">
      <c r="A223" s="330">
        <v>216</v>
      </c>
      <c r="B223" s="330"/>
      <c r="C223" s="331" t="s">
        <v>608</v>
      </c>
      <c r="D223" s="332">
        <v>24</v>
      </c>
      <c r="E223" s="333" t="s">
        <v>600</v>
      </c>
      <c r="F223" s="334"/>
      <c r="G223" s="335">
        <v>27685.85</v>
      </c>
      <c r="H223" s="334"/>
      <c r="I223" s="335">
        <f t="shared" si="3"/>
        <v>27685.85</v>
      </c>
      <c r="J223" s="336">
        <v>43708</v>
      </c>
      <c r="K223" s="333"/>
      <c r="L223" s="342" t="s">
        <v>11</v>
      </c>
    </row>
    <row r="224" spans="1:12" x14ac:dyDescent="0.2">
      <c r="A224" s="330">
        <v>217</v>
      </c>
      <c r="B224" s="330"/>
      <c r="C224" s="331" t="s">
        <v>608</v>
      </c>
      <c r="D224" s="332">
        <v>24</v>
      </c>
      <c r="E224" s="333" t="s">
        <v>13</v>
      </c>
      <c r="F224" s="334"/>
      <c r="G224" s="335">
        <v>40000</v>
      </c>
      <c r="H224" s="334"/>
      <c r="I224" s="335">
        <f t="shared" si="3"/>
        <v>40000</v>
      </c>
      <c r="J224" s="336">
        <v>43708</v>
      </c>
      <c r="K224" s="333"/>
      <c r="L224" s="342" t="s">
        <v>12</v>
      </c>
    </row>
    <row r="225" spans="1:12" x14ac:dyDescent="0.2">
      <c r="A225" s="330">
        <v>218</v>
      </c>
      <c r="B225" s="330"/>
      <c r="C225" s="331" t="s">
        <v>608</v>
      </c>
      <c r="D225" s="332">
        <v>24</v>
      </c>
      <c r="E225" s="333" t="s">
        <v>14</v>
      </c>
      <c r="F225" s="334"/>
      <c r="G225" s="335">
        <v>50000</v>
      </c>
      <c r="H225" s="334"/>
      <c r="I225" s="335">
        <f t="shared" si="3"/>
        <v>50000</v>
      </c>
      <c r="J225" s="336">
        <v>43708</v>
      </c>
      <c r="K225" s="333"/>
      <c r="L225" s="342" t="s">
        <v>15</v>
      </c>
    </row>
    <row r="226" spans="1:12" x14ac:dyDescent="0.2">
      <c r="A226" s="330">
        <v>219</v>
      </c>
      <c r="B226" s="330"/>
      <c r="C226" s="331" t="s">
        <v>608</v>
      </c>
      <c r="D226" s="332">
        <v>24</v>
      </c>
      <c r="E226" s="333" t="s">
        <v>93</v>
      </c>
      <c r="F226" s="334"/>
      <c r="G226" s="335">
        <v>67000</v>
      </c>
      <c r="H226" s="334"/>
      <c r="I226" s="335">
        <f t="shared" si="3"/>
        <v>67000</v>
      </c>
      <c r="J226" s="336">
        <v>43708</v>
      </c>
      <c r="K226" s="333"/>
      <c r="L226" s="342" t="s">
        <v>11</v>
      </c>
    </row>
    <row r="227" spans="1:12" x14ac:dyDescent="0.2">
      <c r="A227" s="330">
        <v>220</v>
      </c>
      <c r="B227" s="330"/>
      <c r="C227" s="331" t="s">
        <v>608</v>
      </c>
      <c r="D227" s="332">
        <v>26</v>
      </c>
      <c r="E227" s="333" t="s">
        <v>600</v>
      </c>
      <c r="F227" s="334"/>
      <c r="G227" s="335">
        <v>8850.7099999999991</v>
      </c>
      <c r="H227" s="334"/>
      <c r="I227" s="335">
        <f t="shared" si="3"/>
        <v>8850.7099999999991</v>
      </c>
      <c r="J227" s="336">
        <v>43708</v>
      </c>
      <c r="K227" s="333"/>
      <c r="L227" s="342" t="s">
        <v>11</v>
      </c>
    </row>
    <row r="228" spans="1:12" x14ac:dyDescent="0.2">
      <c r="A228" s="330">
        <v>221</v>
      </c>
      <c r="B228" s="330"/>
      <c r="C228" s="331" t="s">
        <v>608</v>
      </c>
      <c r="D228" s="332">
        <v>26</v>
      </c>
      <c r="E228" s="333" t="s">
        <v>104</v>
      </c>
      <c r="F228" s="334"/>
      <c r="G228" s="335">
        <v>232119</v>
      </c>
      <c r="H228" s="334"/>
      <c r="I228" s="335">
        <f t="shared" si="3"/>
        <v>232119</v>
      </c>
      <c r="J228" s="336">
        <v>43708</v>
      </c>
      <c r="K228" s="333"/>
      <c r="L228" s="342" t="s">
        <v>11</v>
      </c>
    </row>
    <row r="229" spans="1:12" x14ac:dyDescent="0.2">
      <c r="A229" s="330">
        <v>222</v>
      </c>
      <c r="B229" s="330"/>
      <c r="C229" s="331" t="s">
        <v>608</v>
      </c>
      <c r="D229" s="332">
        <v>26</v>
      </c>
      <c r="E229" s="333" t="s">
        <v>96</v>
      </c>
      <c r="F229" s="334"/>
      <c r="G229" s="335">
        <v>90000</v>
      </c>
      <c r="H229" s="334"/>
      <c r="I229" s="335">
        <f t="shared" si="3"/>
        <v>90000</v>
      </c>
      <c r="J229" s="336">
        <v>43708</v>
      </c>
      <c r="K229" s="333"/>
      <c r="L229" s="342" t="s">
        <v>95</v>
      </c>
    </row>
    <row r="230" spans="1:12" x14ac:dyDescent="0.2">
      <c r="A230" s="330">
        <v>223</v>
      </c>
      <c r="B230" s="330"/>
      <c r="C230" s="331" t="s">
        <v>608</v>
      </c>
      <c r="D230" s="332">
        <v>26</v>
      </c>
      <c r="E230" s="333" t="s">
        <v>17</v>
      </c>
      <c r="F230" s="334"/>
      <c r="G230" s="335">
        <v>60000</v>
      </c>
      <c r="H230" s="334"/>
      <c r="I230" s="335">
        <f t="shared" si="3"/>
        <v>60000</v>
      </c>
      <c r="J230" s="336">
        <v>43708</v>
      </c>
      <c r="K230" s="333"/>
      <c r="L230" s="342" t="s">
        <v>95</v>
      </c>
    </row>
    <row r="231" spans="1:12" x14ac:dyDescent="0.2">
      <c r="A231" s="330">
        <v>224</v>
      </c>
      <c r="B231" s="330"/>
      <c r="C231" s="331" t="s">
        <v>608</v>
      </c>
      <c r="D231" s="332">
        <v>26</v>
      </c>
      <c r="E231" s="333" t="s">
        <v>13</v>
      </c>
      <c r="F231" s="334"/>
      <c r="G231" s="335">
        <v>50000</v>
      </c>
      <c r="H231" s="334"/>
      <c r="I231" s="335">
        <f t="shared" si="3"/>
        <v>50000</v>
      </c>
      <c r="J231" s="336">
        <v>43708</v>
      </c>
      <c r="K231" s="333"/>
      <c r="L231" s="342" t="s">
        <v>12</v>
      </c>
    </row>
    <row r="232" spans="1:12" x14ac:dyDescent="0.2">
      <c r="A232" s="330">
        <v>225</v>
      </c>
      <c r="B232" s="330"/>
      <c r="C232" s="331" t="s">
        <v>608</v>
      </c>
      <c r="D232" s="332">
        <v>26</v>
      </c>
      <c r="E232" s="333" t="s">
        <v>14</v>
      </c>
      <c r="F232" s="334"/>
      <c r="G232" s="335">
        <v>40000</v>
      </c>
      <c r="H232" s="334"/>
      <c r="I232" s="335">
        <f t="shared" si="3"/>
        <v>40000</v>
      </c>
      <c r="J232" s="336">
        <v>43708</v>
      </c>
      <c r="K232" s="333"/>
      <c r="L232" s="342" t="s">
        <v>15</v>
      </c>
    </row>
    <row r="233" spans="1:12" x14ac:dyDescent="0.2">
      <c r="A233" s="330">
        <v>226</v>
      </c>
      <c r="B233" s="330"/>
      <c r="C233" s="331" t="s">
        <v>608</v>
      </c>
      <c r="D233" s="332">
        <v>26</v>
      </c>
      <c r="E233" s="333" t="s">
        <v>93</v>
      </c>
      <c r="F233" s="334"/>
      <c r="G233" s="335">
        <v>25000</v>
      </c>
      <c r="H233" s="334"/>
      <c r="I233" s="335">
        <f t="shared" si="3"/>
        <v>25000</v>
      </c>
      <c r="J233" s="336">
        <v>43708</v>
      </c>
      <c r="K233" s="333"/>
      <c r="L233" s="342" t="s">
        <v>11</v>
      </c>
    </row>
    <row r="234" spans="1:12" x14ac:dyDescent="0.2">
      <c r="A234" s="330">
        <v>227</v>
      </c>
      <c r="B234" s="330"/>
      <c r="C234" s="331" t="s">
        <v>608</v>
      </c>
      <c r="D234" s="332" t="s">
        <v>609</v>
      </c>
      <c r="E234" s="333" t="s">
        <v>600</v>
      </c>
      <c r="F234" s="334"/>
      <c r="G234" s="335">
        <v>8474.73</v>
      </c>
      <c r="H234" s="334"/>
      <c r="I234" s="335">
        <f t="shared" si="3"/>
        <v>8474.73</v>
      </c>
      <c r="J234" s="336">
        <v>43708</v>
      </c>
      <c r="K234" s="333"/>
      <c r="L234" s="342" t="s">
        <v>11</v>
      </c>
    </row>
    <row r="235" spans="1:12" x14ac:dyDescent="0.2">
      <c r="A235" s="330">
        <v>228</v>
      </c>
      <c r="B235" s="330"/>
      <c r="C235" s="331" t="s">
        <v>608</v>
      </c>
      <c r="D235" s="332" t="s">
        <v>609</v>
      </c>
      <c r="E235" s="333" t="s">
        <v>104</v>
      </c>
      <c r="F235" s="334"/>
      <c r="G235" s="335">
        <v>151200</v>
      </c>
      <c r="H235" s="334"/>
      <c r="I235" s="335">
        <f t="shared" si="3"/>
        <v>151200</v>
      </c>
      <c r="J235" s="336">
        <v>43708</v>
      </c>
      <c r="K235" s="333"/>
      <c r="L235" s="342" t="s">
        <v>11</v>
      </c>
    </row>
    <row r="236" spans="1:12" x14ac:dyDescent="0.2">
      <c r="A236" s="330">
        <v>229</v>
      </c>
      <c r="B236" s="330"/>
      <c r="C236" s="331" t="s">
        <v>608</v>
      </c>
      <c r="D236" s="332" t="s">
        <v>609</v>
      </c>
      <c r="E236" s="333" t="s">
        <v>103</v>
      </c>
      <c r="F236" s="334"/>
      <c r="G236" s="335">
        <v>3435</v>
      </c>
      <c r="H236" s="334"/>
      <c r="I236" s="335">
        <f t="shared" si="3"/>
        <v>3435</v>
      </c>
      <c r="J236" s="336">
        <v>43708</v>
      </c>
      <c r="K236" s="333"/>
      <c r="L236" s="342" t="s">
        <v>97</v>
      </c>
    </row>
    <row r="237" spans="1:12" x14ac:dyDescent="0.2">
      <c r="A237" s="330">
        <v>230</v>
      </c>
      <c r="B237" s="330"/>
      <c r="C237" s="331" t="s">
        <v>608</v>
      </c>
      <c r="D237" s="332" t="s">
        <v>609</v>
      </c>
      <c r="E237" s="333" t="s">
        <v>13</v>
      </c>
      <c r="F237" s="334"/>
      <c r="G237" s="335">
        <v>40000</v>
      </c>
      <c r="H237" s="334"/>
      <c r="I237" s="335">
        <f t="shared" si="3"/>
        <v>40000</v>
      </c>
      <c r="J237" s="336">
        <v>43708</v>
      </c>
      <c r="K237" s="333"/>
      <c r="L237" s="342" t="s">
        <v>12</v>
      </c>
    </row>
    <row r="238" spans="1:12" x14ac:dyDescent="0.2">
      <c r="A238" s="330">
        <v>231</v>
      </c>
      <c r="B238" s="330"/>
      <c r="C238" s="331" t="s">
        <v>608</v>
      </c>
      <c r="D238" s="332" t="s">
        <v>609</v>
      </c>
      <c r="E238" s="333" t="s">
        <v>14</v>
      </c>
      <c r="F238" s="334"/>
      <c r="G238" s="335">
        <v>40000</v>
      </c>
      <c r="H238" s="334"/>
      <c r="I238" s="335">
        <f t="shared" si="3"/>
        <v>40000</v>
      </c>
      <c r="J238" s="336">
        <v>43708</v>
      </c>
      <c r="K238" s="333"/>
      <c r="L238" s="342" t="s">
        <v>15</v>
      </c>
    </row>
    <row r="239" spans="1:12" x14ac:dyDescent="0.2">
      <c r="A239" s="330">
        <v>232</v>
      </c>
      <c r="B239" s="330"/>
      <c r="C239" s="331" t="s">
        <v>608</v>
      </c>
      <c r="D239" s="332" t="s">
        <v>609</v>
      </c>
      <c r="E239" s="333" t="s">
        <v>105</v>
      </c>
      <c r="F239" s="334"/>
      <c r="G239" s="335">
        <v>60000</v>
      </c>
      <c r="H239" s="334"/>
      <c r="I239" s="335">
        <f t="shared" si="3"/>
        <v>60000</v>
      </c>
      <c r="J239" s="336">
        <v>43708</v>
      </c>
      <c r="K239" s="333"/>
      <c r="L239" s="342" t="s">
        <v>12</v>
      </c>
    </row>
    <row r="240" spans="1:12" x14ac:dyDescent="0.2">
      <c r="A240" s="330">
        <v>233</v>
      </c>
      <c r="B240" s="330"/>
      <c r="C240" s="331" t="s">
        <v>608</v>
      </c>
      <c r="D240" s="332" t="s">
        <v>609</v>
      </c>
      <c r="E240" s="333" t="s">
        <v>94</v>
      </c>
      <c r="F240" s="334"/>
      <c r="G240" s="335">
        <v>30000</v>
      </c>
      <c r="H240" s="334"/>
      <c r="I240" s="335">
        <f t="shared" si="3"/>
        <v>30000</v>
      </c>
      <c r="J240" s="336">
        <v>43708</v>
      </c>
      <c r="K240" s="333"/>
      <c r="L240" s="342" t="s">
        <v>19</v>
      </c>
    </row>
    <row r="241" spans="1:12" x14ac:dyDescent="0.2">
      <c r="A241" s="330">
        <v>234</v>
      </c>
      <c r="B241" s="330"/>
      <c r="C241" s="331" t="s">
        <v>608</v>
      </c>
      <c r="D241" s="332" t="s">
        <v>609</v>
      </c>
      <c r="E241" s="333" t="s">
        <v>93</v>
      </c>
      <c r="F241" s="334"/>
      <c r="G241" s="335">
        <v>21000</v>
      </c>
      <c r="H241" s="334"/>
      <c r="I241" s="335">
        <f t="shared" si="3"/>
        <v>21000</v>
      </c>
      <c r="J241" s="336">
        <v>43708</v>
      </c>
      <c r="K241" s="333"/>
      <c r="L241" s="342" t="s">
        <v>11</v>
      </c>
    </row>
    <row r="242" spans="1:12" x14ac:dyDescent="0.2">
      <c r="A242" s="330">
        <v>235</v>
      </c>
      <c r="B242" s="330"/>
      <c r="C242" s="331" t="s">
        <v>608</v>
      </c>
      <c r="D242" s="332" t="s">
        <v>610</v>
      </c>
      <c r="E242" s="333" t="s">
        <v>600</v>
      </c>
      <c r="F242" s="334"/>
      <c r="G242" s="335">
        <v>11930.66</v>
      </c>
      <c r="H242" s="334"/>
      <c r="I242" s="335">
        <f t="shared" si="3"/>
        <v>11930.66</v>
      </c>
      <c r="J242" s="336">
        <v>43708</v>
      </c>
      <c r="K242" s="333"/>
      <c r="L242" s="342" t="s">
        <v>11</v>
      </c>
    </row>
    <row r="243" spans="1:12" x14ac:dyDescent="0.2">
      <c r="A243" s="330">
        <v>236</v>
      </c>
      <c r="B243" s="330"/>
      <c r="C243" s="331" t="s">
        <v>608</v>
      </c>
      <c r="D243" s="332" t="s">
        <v>610</v>
      </c>
      <c r="E243" s="333" t="s">
        <v>103</v>
      </c>
      <c r="F243" s="334"/>
      <c r="G243" s="335">
        <v>3435</v>
      </c>
      <c r="H243" s="334"/>
      <c r="I243" s="335">
        <f t="shared" si="3"/>
        <v>3435</v>
      </c>
      <c r="J243" s="336">
        <v>43708</v>
      </c>
      <c r="K243" s="333"/>
      <c r="L243" s="342" t="s">
        <v>97</v>
      </c>
    </row>
    <row r="244" spans="1:12" x14ac:dyDescent="0.2">
      <c r="A244" s="330">
        <v>237</v>
      </c>
      <c r="B244" s="330"/>
      <c r="C244" s="331" t="s">
        <v>608</v>
      </c>
      <c r="D244" s="332" t="s">
        <v>610</v>
      </c>
      <c r="E244" s="333" t="s">
        <v>13</v>
      </c>
      <c r="F244" s="334"/>
      <c r="G244" s="335">
        <v>40000</v>
      </c>
      <c r="H244" s="334"/>
      <c r="I244" s="335">
        <f t="shared" si="3"/>
        <v>40000</v>
      </c>
      <c r="J244" s="336">
        <v>43708</v>
      </c>
      <c r="K244" s="333"/>
      <c r="L244" s="342" t="s">
        <v>12</v>
      </c>
    </row>
    <row r="245" spans="1:12" x14ac:dyDescent="0.2">
      <c r="A245" s="330">
        <v>238</v>
      </c>
      <c r="B245" s="330"/>
      <c r="C245" s="331" t="s">
        <v>608</v>
      </c>
      <c r="D245" s="332" t="s">
        <v>610</v>
      </c>
      <c r="E245" s="333" t="s">
        <v>14</v>
      </c>
      <c r="F245" s="334"/>
      <c r="G245" s="335">
        <v>40000</v>
      </c>
      <c r="H245" s="334"/>
      <c r="I245" s="335">
        <f t="shared" si="3"/>
        <v>40000</v>
      </c>
      <c r="J245" s="336">
        <v>43708</v>
      </c>
      <c r="K245" s="333"/>
      <c r="L245" s="342" t="s">
        <v>15</v>
      </c>
    </row>
    <row r="246" spans="1:12" x14ac:dyDescent="0.2">
      <c r="A246" s="330">
        <v>239</v>
      </c>
      <c r="B246" s="330"/>
      <c r="C246" s="331" t="s">
        <v>608</v>
      </c>
      <c r="D246" s="332" t="s">
        <v>610</v>
      </c>
      <c r="E246" s="333" t="s">
        <v>105</v>
      </c>
      <c r="F246" s="334"/>
      <c r="G246" s="335">
        <v>30000</v>
      </c>
      <c r="H246" s="334"/>
      <c r="I246" s="335">
        <f t="shared" si="3"/>
        <v>30000</v>
      </c>
      <c r="J246" s="336">
        <v>43708</v>
      </c>
      <c r="K246" s="333"/>
      <c r="L246" s="342" t="s">
        <v>12</v>
      </c>
    </row>
    <row r="247" spans="1:12" x14ac:dyDescent="0.2">
      <c r="A247" s="330">
        <v>240</v>
      </c>
      <c r="B247" s="330"/>
      <c r="C247" s="331" t="s">
        <v>608</v>
      </c>
      <c r="D247" s="332" t="s">
        <v>610</v>
      </c>
      <c r="E247" s="333" t="s">
        <v>94</v>
      </c>
      <c r="F247" s="334"/>
      <c r="G247" s="335">
        <v>30000</v>
      </c>
      <c r="H247" s="334"/>
      <c r="I247" s="335">
        <f t="shared" si="3"/>
        <v>30000</v>
      </c>
      <c r="J247" s="336">
        <v>43708</v>
      </c>
      <c r="K247" s="333"/>
      <c r="L247" s="342" t="s">
        <v>19</v>
      </c>
    </row>
    <row r="248" spans="1:12" x14ac:dyDescent="0.2">
      <c r="A248" s="330">
        <v>241</v>
      </c>
      <c r="B248" s="330"/>
      <c r="C248" s="331" t="s">
        <v>608</v>
      </c>
      <c r="D248" s="332" t="s">
        <v>610</v>
      </c>
      <c r="E248" s="333" t="s">
        <v>93</v>
      </c>
      <c r="F248" s="334"/>
      <c r="G248" s="335">
        <v>17000</v>
      </c>
      <c r="H248" s="334"/>
      <c r="I248" s="335">
        <f t="shared" si="3"/>
        <v>17000</v>
      </c>
      <c r="J248" s="336">
        <v>43708</v>
      </c>
      <c r="K248" s="333"/>
      <c r="L248" s="342" t="s">
        <v>11</v>
      </c>
    </row>
    <row r="249" spans="1:12" x14ac:dyDescent="0.2">
      <c r="A249" s="330">
        <v>242</v>
      </c>
      <c r="B249" s="330"/>
      <c r="C249" s="331" t="s">
        <v>611</v>
      </c>
      <c r="D249" s="332">
        <v>13</v>
      </c>
      <c r="E249" s="333" t="s">
        <v>600</v>
      </c>
      <c r="F249" s="334"/>
      <c r="G249" s="335">
        <v>6879.83</v>
      </c>
      <c r="H249" s="334"/>
      <c r="I249" s="335">
        <f t="shared" si="3"/>
        <v>6879.83</v>
      </c>
      <c r="J249" s="336">
        <v>43708</v>
      </c>
      <c r="K249" s="333"/>
      <c r="L249" s="342" t="s">
        <v>11</v>
      </c>
    </row>
    <row r="250" spans="1:12" x14ac:dyDescent="0.2">
      <c r="A250" s="330">
        <v>243</v>
      </c>
      <c r="B250" s="330"/>
      <c r="C250" s="331" t="s">
        <v>611</v>
      </c>
      <c r="D250" s="332">
        <v>13</v>
      </c>
      <c r="E250" s="333" t="s">
        <v>103</v>
      </c>
      <c r="F250" s="334"/>
      <c r="G250" s="335">
        <v>4499</v>
      </c>
      <c r="H250" s="334"/>
      <c r="I250" s="335">
        <f t="shared" si="3"/>
        <v>4499</v>
      </c>
      <c r="J250" s="336">
        <v>43708</v>
      </c>
      <c r="K250" s="333"/>
      <c r="L250" s="342" t="s">
        <v>97</v>
      </c>
    </row>
    <row r="251" spans="1:12" x14ac:dyDescent="0.2">
      <c r="A251" s="330">
        <v>244</v>
      </c>
      <c r="B251" s="330"/>
      <c r="C251" s="331" t="s">
        <v>611</v>
      </c>
      <c r="D251" s="332">
        <v>13</v>
      </c>
      <c r="E251" s="333" t="s">
        <v>13</v>
      </c>
      <c r="F251" s="334"/>
      <c r="G251" s="335">
        <v>40000</v>
      </c>
      <c r="H251" s="334"/>
      <c r="I251" s="335">
        <f t="shared" si="3"/>
        <v>40000</v>
      </c>
      <c r="J251" s="336">
        <v>43708</v>
      </c>
      <c r="K251" s="333"/>
      <c r="L251" s="342" t="s">
        <v>12</v>
      </c>
    </row>
    <row r="252" spans="1:12" x14ac:dyDescent="0.2">
      <c r="A252" s="330">
        <v>245</v>
      </c>
      <c r="B252" s="330"/>
      <c r="C252" s="331" t="s">
        <v>611</v>
      </c>
      <c r="D252" s="332">
        <v>13</v>
      </c>
      <c r="E252" s="333" t="s">
        <v>93</v>
      </c>
      <c r="F252" s="334"/>
      <c r="G252" s="335">
        <v>28000</v>
      </c>
      <c r="H252" s="334"/>
      <c r="I252" s="335">
        <f t="shared" si="3"/>
        <v>28000</v>
      </c>
      <c r="J252" s="336">
        <v>43708</v>
      </c>
      <c r="K252" s="333"/>
      <c r="L252" s="342" t="s">
        <v>11</v>
      </c>
    </row>
    <row r="253" spans="1:12" x14ac:dyDescent="0.2">
      <c r="A253" s="330">
        <v>246</v>
      </c>
      <c r="B253" s="330"/>
      <c r="C253" s="331" t="s">
        <v>611</v>
      </c>
      <c r="D253" s="332">
        <v>15</v>
      </c>
      <c r="E253" s="333" t="s">
        <v>600</v>
      </c>
      <c r="F253" s="334"/>
      <c r="G253" s="335">
        <v>6890.34</v>
      </c>
      <c r="H253" s="334"/>
      <c r="I253" s="335">
        <f t="shared" si="3"/>
        <v>6890.34</v>
      </c>
      <c r="J253" s="336">
        <v>43708</v>
      </c>
      <c r="K253" s="333"/>
      <c r="L253" s="342" t="s">
        <v>11</v>
      </c>
    </row>
    <row r="254" spans="1:12" x14ac:dyDescent="0.2">
      <c r="A254" s="330">
        <v>247</v>
      </c>
      <c r="B254" s="330"/>
      <c r="C254" s="331" t="s">
        <v>611</v>
      </c>
      <c r="D254" s="332">
        <v>15</v>
      </c>
      <c r="E254" s="333" t="s">
        <v>103</v>
      </c>
      <c r="F254" s="334"/>
      <c r="G254" s="335">
        <v>3435</v>
      </c>
      <c r="H254" s="334"/>
      <c r="I254" s="335">
        <f t="shared" si="3"/>
        <v>3435</v>
      </c>
      <c r="J254" s="336">
        <v>43708</v>
      </c>
      <c r="K254" s="333"/>
      <c r="L254" s="342" t="s">
        <v>97</v>
      </c>
    </row>
    <row r="255" spans="1:12" x14ac:dyDescent="0.2">
      <c r="A255" s="330">
        <v>248</v>
      </c>
      <c r="B255" s="330"/>
      <c r="C255" s="331" t="s">
        <v>611</v>
      </c>
      <c r="D255" s="332">
        <v>15</v>
      </c>
      <c r="E255" s="333" t="s">
        <v>13</v>
      </c>
      <c r="F255" s="334"/>
      <c r="G255" s="335">
        <v>40000</v>
      </c>
      <c r="H255" s="334"/>
      <c r="I255" s="335">
        <f t="shared" si="3"/>
        <v>40000</v>
      </c>
      <c r="J255" s="336">
        <v>43708</v>
      </c>
      <c r="K255" s="333"/>
      <c r="L255" s="342" t="s">
        <v>12</v>
      </c>
    </row>
    <row r="256" spans="1:12" x14ac:dyDescent="0.2">
      <c r="A256" s="330">
        <v>249</v>
      </c>
      <c r="B256" s="330"/>
      <c r="C256" s="331" t="s">
        <v>611</v>
      </c>
      <c r="D256" s="332">
        <v>15</v>
      </c>
      <c r="E256" s="333" t="s">
        <v>93</v>
      </c>
      <c r="F256" s="334"/>
      <c r="G256" s="335">
        <v>28000</v>
      </c>
      <c r="H256" s="334"/>
      <c r="I256" s="335">
        <f t="shared" si="3"/>
        <v>28000</v>
      </c>
      <c r="J256" s="336">
        <v>43708</v>
      </c>
      <c r="K256" s="333"/>
      <c r="L256" s="342" t="s">
        <v>11</v>
      </c>
    </row>
    <row r="257" spans="1:12" x14ac:dyDescent="0.2">
      <c r="A257" s="330">
        <v>250</v>
      </c>
      <c r="B257" s="330"/>
      <c r="C257" s="331" t="s">
        <v>611</v>
      </c>
      <c r="D257" s="332">
        <v>21</v>
      </c>
      <c r="E257" s="333" t="s">
        <v>600</v>
      </c>
      <c r="F257" s="334"/>
      <c r="G257" s="335">
        <v>15882.18</v>
      </c>
      <c r="H257" s="334"/>
      <c r="I257" s="335">
        <f t="shared" si="3"/>
        <v>15882.18</v>
      </c>
      <c r="J257" s="336">
        <v>43708</v>
      </c>
      <c r="K257" s="333"/>
      <c r="L257" s="342" t="s">
        <v>11</v>
      </c>
    </row>
    <row r="258" spans="1:12" x14ac:dyDescent="0.2">
      <c r="A258" s="330">
        <v>251</v>
      </c>
      <c r="B258" s="330"/>
      <c r="C258" s="331" t="s">
        <v>611</v>
      </c>
      <c r="D258" s="332">
        <v>21</v>
      </c>
      <c r="E258" s="333" t="s">
        <v>18</v>
      </c>
      <c r="F258" s="334"/>
      <c r="G258" s="335">
        <v>160000</v>
      </c>
      <c r="H258" s="334"/>
      <c r="I258" s="335">
        <f t="shared" si="3"/>
        <v>160000</v>
      </c>
      <c r="J258" s="336">
        <v>43708</v>
      </c>
      <c r="K258" s="333"/>
      <c r="L258" s="342" t="s">
        <v>95</v>
      </c>
    </row>
    <row r="259" spans="1:12" x14ac:dyDescent="0.2">
      <c r="A259" s="330">
        <v>252</v>
      </c>
      <c r="B259" s="330"/>
      <c r="C259" s="331" t="s">
        <v>611</v>
      </c>
      <c r="D259" s="332">
        <v>21</v>
      </c>
      <c r="E259" s="333" t="s">
        <v>13</v>
      </c>
      <c r="F259" s="334"/>
      <c r="G259" s="335">
        <v>40000</v>
      </c>
      <c r="H259" s="334"/>
      <c r="I259" s="335">
        <f t="shared" si="3"/>
        <v>40000</v>
      </c>
      <c r="J259" s="336">
        <v>43708</v>
      </c>
      <c r="K259" s="333"/>
      <c r="L259" s="342" t="s">
        <v>12</v>
      </c>
    </row>
    <row r="260" spans="1:12" x14ac:dyDescent="0.2">
      <c r="A260" s="330">
        <v>253</v>
      </c>
      <c r="B260" s="330"/>
      <c r="C260" s="331" t="s">
        <v>611</v>
      </c>
      <c r="D260" s="332">
        <v>21</v>
      </c>
      <c r="E260" s="333" t="s">
        <v>93</v>
      </c>
      <c r="F260" s="334"/>
      <c r="G260" s="335">
        <v>50000</v>
      </c>
      <c r="H260" s="334"/>
      <c r="I260" s="335">
        <f t="shared" si="3"/>
        <v>50000</v>
      </c>
      <c r="J260" s="336">
        <v>43708</v>
      </c>
      <c r="K260" s="333"/>
      <c r="L260" s="342" t="s">
        <v>11</v>
      </c>
    </row>
    <row r="261" spans="1:12" x14ac:dyDescent="0.2">
      <c r="A261" s="330">
        <v>254</v>
      </c>
      <c r="B261" s="330"/>
      <c r="C261" s="331" t="s">
        <v>611</v>
      </c>
      <c r="D261" s="332">
        <v>23</v>
      </c>
      <c r="E261" s="333" t="s">
        <v>600</v>
      </c>
      <c r="F261" s="334"/>
      <c r="G261" s="335">
        <v>9957.34</v>
      </c>
      <c r="H261" s="334"/>
      <c r="I261" s="335">
        <f t="shared" si="3"/>
        <v>9957.34</v>
      </c>
      <c r="J261" s="336">
        <v>43708</v>
      </c>
      <c r="K261" s="333"/>
      <c r="L261" s="342" t="s">
        <v>11</v>
      </c>
    </row>
    <row r="262" spans="1:12" x14ac:dyDescent="0.2">
      <c r="A262" s="330">
        <v>255</v>
      </c>
      <c r="B262" s="330"/>
      <c r="C262" s="331" t="s">
        <v>611</v>
      </c>
      <c r="D262" s="332">
        <v>23</v>
      </c>
      <c r="E262" s="333" t="s">
        <v>103</v>
      </c>
      <c r="F262" s="334"/>
      <c r="G262" s="335">
        <v>4499</v>
      </c>
      <c r="H262" s="334"/>
      <c r="I262" s="335">
        <f t="shared" si="3"/>
        <v>4499</v>
      </c>
      <c r="J262" s="336">
        <v>43708</v>
      </c>
      <c r="K262" s="333"/>
      <c r="L262" s="342" t="s">
        <v>97</v>
      </c>
    </row>
    <row r="263" spans="1:12" x14ac:dyDescent="0.2">
      <c r="A263" s="330">
        <v>256</v>
      </c>
      <c r="B263" s="330"/>
      <c r="C263" s="331" t="s">
        <v>611</v>
      </c>
      <c r="D263" s="332">
        <v>23</v>
      </c>
      <c r="E263" s="333" t="s">
        <v>13</v>
      </c>
      <c r="F263" s="334"/>
      <c r="G263" s="335">
        <v>60000</v>
      </c>
      <c r="H263" s="334"/>
      <c r="I263" s="335">
        <f t="shared" si="3"/>
        <v>60000</v>
      </c>
      <c r="J263" s="336">
        <v>43708</v>
      </c>
      <c r="K263" s="333"/>
      <c r="L263" s="342" t="s">
        <v>12</v>
      </c>
    </row>
    <row r="264" spans="1:12" x14ac:dyDescent="0.2">
      <c r="A264" s="330">
        <v>257</v>
      </c>
      <c r="B264" s="330"/>
      <c r="C264" s="331" t="s">
        <v>611</v>
      </c>
      <c r="D264" s="332">
        <v>23</v>
      </c>
      <c r="E264" s="333" t="s">
        <v>14</v>
      </c>
      <c r="F264" s="334"/>
      <c r="G264" s="335">
        <v>40000</v>
      </c>
      <c r="H264" s="334"/>
      <c r="I264" s="335">
        <f t="shared" ref="I264:I327" si="4">SUM(F264:H264)</f>
        <v>40000</v>
      </c>
      <c r="J264" s="336">
        <v>43708</v>
      </c>
      <c r="K264" s="333"/>
      <c r="L264" s="342" t="s">
        <v>15</v>
      </c>
    </row>
    <row r="265" spans="1:12" x14ac:dyDescent="0.2">
      <c r="A265" s="330">
        <v>258</v>
      </c>
      <c r="B265" s="330"/>
      <c r="C265" s="331" t="s">
        <v>611</v>
      </c>
      <c r="D265" s="332">
        <v>23</v>
      </c>
      <c r="E265" s="333" t="s">
        <v>93</v>
      </c>
      <c r="F265" s="334"/>
      <c r="G265" s="335">
        <v>28000</v>
      </c>
      <c r="H265" s="334"/>
      <c r="I265" s="335">
        <f t="shared" si="4"/>
        <v>28000</v>
      </c>
      <c r="J265" s="336">
        <v>43708</v>
      </c>
      <c r="K265" s="333"/>
      <c r="L265" s="342" t="s">
        <v>11</v>
      </c>
    </row>
    <row r="266" spans="1:12" x14ac:dyDescent="0.2">
      <c r="A266" s="330">
        <v>259</v>
      </c>
      <c r="B266" s="330"/>
      <c r="C266" s="331" t="s">
        <v>611</v>
      </c>
      <c r="D266" s="332">
        <v>33</v>
      </c>
      <c r="E266" s="333" t="s">
        <v>600</v>
      </c>
      <c r="F266" s="334"/>
      <c r="G266" s="335">
        <v>6910.14</v>
      </c>
      <c r="H266" s="334"/>
      <c r="I266" s="335">
        <f t="shared" si="4"/>
        <v>6910.14</v>
      </c>
      <c r="J266" s="336">
        <v>43708</v>
      </c>
      <c r="K266" s="333"/>
      <c r="L266" s="342" t="s">
        <v>11</v>
      </c>
    </row>
    <row r="267" spans="1:12" x14ac:dyDescent="0.2">
      <c r="A267" s="330">
        <v>260</v>
      </c>
      <c r="B267" s="330"/>
      <c r="C267" s="331" t="s">
        <v>611</v>
      </c>
      <c r="D267" s="332">
        <v>33</v>
      </c>
      <c r="E267" s="333" t="s">
        <v>13</v>
      </c>
      <c r="F267" s="334"/>
      <c r="G267" s="335">
        <v>40000</v>
      </c>
      <c r="H267" s="334"/>
      <c r="I267" s="335">
        <f t="shared" si="4"/>
        <v>40000</v>
      </c>
      <c r="J267" s="336">
        <v>43708</v>
      </c>
      <c r="K267" s="333"/>
      <c r="L267" s="342" t="s">
        <v>12</v>
      </c>
    </row>
    <row r="268" spans="1:12" x14ac:dyDescent="0.2">
      <c r="A268" s="330">
        <v>261</v>
      </c>
      <c r="B268" s="330"/>
      <c r="C268" s="331" t="s">
        <v>611</v>
      </c>
      <c r="D268" s="332">
        <v>33</v>
      </c>
      <c r="E268" s="333" t="s">
        <v>93</v>
      </c>
      <c r="F268" s="334"/>
      <c r="G268" s="335">
        <v>33000</v>
      </c>
      <c r="H268" s="334"/>
      <c r="I268" s="335">
        <f t="shared" si="4"/>
        <v>33000</v>
      </c>
      <c r="J268" s="336">
        <v>43708</v>
      </c>
      <c r="K268" s="333"/>
      <c r="L268" s="342" t="s">
        <v>11</v>
      </c>
    </row>
    <row r="269" spans="1:12" x14ac:dyDescent="0.2">
      <c r="A269" s="330">
        <v>262</v>
      </c>
      <c r="B269" s="330"/>
      <c r="C269" s="331" t="s">
        <v>611</v>
      </c>
      <c r="D269" s="332">
        <v>41</v>
      </c>
      <c r="E269" s="333" t="s">
        <v>600</v>
      </c>
      <c r="F269" s="334"/>
      <c r="G269" s="335">
        <v>14787.39</v>
      </c>
      <c r="H269" s="334"/>
      <c r="I269" s="335">
        <f t="shared" si="4"/>
        <v>14787.39</v>
      </c>
      <c r="J269" s="336">
        <v>43708</v>
      </c>
      <c r="K269" s="333"/>
      <c r="L269" s="342" t="s">
        <v>11</v>
      </c>
    </row>
    <row r="270" spans="1:12" x14ac:dyDescent="0.2">
      <c r="A270" s="330">
        <v>263</v>
      </c>
      <c r="B270" s="330"/>
      <c r="C270" s="331" t="s">
        <v>611</v>
      </c>
      <c r="D270" s="332">
        <v>41</v>
      </c>
      <c r="E270" s="333" t="s">
        <v>98</v>
      </c>
      <c r="F270" s="334"/>
      <c r="G270" s="335">
        <v>255000</v>
      </c>
      <c r="H270" s="334"/>
      <c r="I270" s="335">
        <f t="shared" si="4"/>
        <v>255000</v>
      </c>
      <c r="J270" s="336">
        <v>43708</v>
      </c>
      <c r="K270" s="333"/>
      <c r="L270" s="342" t="s">
        <v>99</v>
      </c>
    </row>
    <row r="271" spans="1:12" x14ac:dyDescent="0.2">
      <c r="A271" s="330">
        <v>264</v>
      </c>
      <c r="B271" s="330"/>
      <c r="C271" s="331" t="s">
        <v>611</v>
      </c>
      <c r="D271" s="332">
        <v>41</v>
      </c>
      <c r="E271" s="333" t="s">
        <v>103</v>
      </c>
      <c r="F271" s="334"/>
      <c r="G271" s="335">
        <v>4602</v>
      </c>
      <c r="H271" s="334"/>
      <c r="I271" s="335">
        <f t="shared" si="4"/>
        <v>4602</v>
      </c>
      <c r="J271" s="336">
        <v>43708</v>
      </c>
      <c r="K271" s="333"/>
      <c r="L271" s="342" t="s">
        <v>97</v>
      </c>
    </row>
    <row r="272" spans="1:12" x14ac:dyDescent="0.2">
      <c r="A272" s="330">
        <v>265</v>
      </c>
      <c r="B272" s="330"/>
      <c r="C272" s="331" t="s">
        <v>611</v>
      </c>
      <c r="D272" s="332">
        <v>41</v>
      </c>
      <c r="E272" s="333" t="s">
        <v>13</v>
      </c>
      <c r="F272" s="334"/>
      <c r="G272" s="335">
        <v>40000</v>
      </c>
      <c r="H272" s="334"/>
      <c r="I272" s="335">
        <f t="shared" si="4"/>
        <v>40000</v>
      </c>
      <c r="J272" s="336">
        <v>43708</v>
      </c>
      <c r="K272" s="333"/>
      <c r="L272" s="342" t="s">
        <v>12</v>
      </c>
    </row>
    <row r="273" spans="1:17" x14ac:dyDescent="0.2">
      <c r="A273" s="330">
        <v>266</v>
      </c>
      <c r="B273" s="330"/>
      <c r="C273" s="331" t="s">
        <v>611</v>
      </c>
      <c r="D273" s="332">
        <v>41</v>
      </c>
      <c r="E273" s="333" t="s">
        <v>14</v>
      </c>
      <c r="F273" s="334"/>
      <c r="G273" s="335">
        <v>40000</v>
      </c>
      <c r="H273" s="334"/>
      <c r="I273" s="335">
        <f t="shared" si="4"/>
        <v>40000</v>
      </c>
      <c r="J273" s="336">
        <v>43708</v>
      </c>
      <c r="K273" s="333"/>
      <c r="L273" s="342" t="s">
        <v>15</v>
      </c>
    </row>
    <row r="274" spans="1:17" x14ac:dyDescent="0.2">
      <c r="A274" s="330">
        <v>267</v>
      </c>
      <c r="B274" s="330"/>
      <c r="C274" s="331" t="s">
        <v>611</v>
      </c>
      <c r="D274" s="332">
        <v>41</v>
      </c>
      <c r="E274" s="333" t="s">
        <v>93</v>
      </c>
      <c r="F274" s="334"/>
      <c r="G274" s="335">
        <v>31000</v>
      </c>
      <c r="H274" s="334"/>
      <c r="I274" s="335">
        <f t="shared" si="4"/>
        <v>31000</v>
      </c>
      <c r="J274" s="336">
        <v>43708</v>
      </c>
      <c r="K274" s="333"/>
      <c r="L274" s="342" t="s">
        <v>11</v>
      </c>
    </row>
    <row r="275" spans="1:17" x14ac:dyDescent="0.2">
      <c r="A275" s="330">
        <v>268</v>
      </c>
      <c r="B275" s="330"/>
      <c r="C275" s="331" t="s">
        <v>611</v>
      </c>
      <c r="D275" s="332">
        <v>45</v>
      </c>
      <c r="E275" s="333" t="s">
        <v>600</v>
      </c>
      <c r="F275" s="334"/>
      <c r="G275" s="335">
        <v>6874.07</v>
      </c>
      <c r="H275" s="334"/>
      <c r="I275" s="335">
        <f t="shared" si="4"/>
        <v>6874.07</v>
      </c>
      <c r="J275" s="336">
        <v>43708</v>
      </c>
      <c r="K275" s="333"/>
      <c r="L275" s="342" t="s">
        <v>11</v>
      </c>
    </row>
    <row r="276" spans="1:17" x14ac:dyDescent="0.2">
      <c r="A276" s="330">
        <v>269</v>
      </c>
      <c r="B276" s="330"/>
      <c r="C276" s="331" t="s">
        <v>611</v>
      </c>
      <c r="D276" s="332">
        <v>45</v>
      </c>
      <c r="E276" s="333" t="s">
        <v>74</v>
      </c>
      <c r="F276" s="334"/>
      <c r="G276" s="335">
        <v>5192</v>
      </c>
      <c r="H276" s="334"/>
      <c r="I276" s="335">
        <f t="shared" si="4"/>
        <v>5192</v>
      </c>
      <c r="J276" s="336">
        <v>43708</v>
      </c>
      <c r="K276" s="333"/>
      <c r="L276" s="342" t="s">
        <v>97</v>
      </c>
    </row>
    <row r="277" spans="1:17" x14ac:dyDescent="0.2">
      <c r="A277" s="330">
        <v>270</v>
      </c>
      <c r="B277" s="330"/>
      <c r="C277" s="331" t="s">
        <v>611</v>
      </c>
      <c r="D277" s="332">
        <v>45</v>
      </c>
      <c r="E277" s="333" t="s">
        <v>103</v>
      </c>
      <c r="F277" s="334"/>
      <c r="G277" s="335">
        <v>3435</v>
      </c>
      <c r="H277" s="334"/>
      <c r="I277" s="335">
        <f t="shared" si="4"/>
        <v>3435</v>
      </c>
      <c r="J277" s="336">
        <v>43708</v>
      </c>
      <c r="K277" s="333"/>
      <c r="L277" s="342" t="s">
        <v>97</v>
      </c>
    </row>
    <row r="278" spans="1:17" x14ac:dyDescent="0.2">
      <c r="A278" s="330">
        <v>271</v>
      </c>
      <c r="B278" s="330"/>
      <c r="C278" s="331" t="s">
        <v>611</v>
      </c>
      <c r="D278" s="332">
        <v>45</v>
      </c>
      <c r="E278" s="333" t="s">
        <v>13</v>
      </c>
      <c r="F278" s="334"/>
      <c r="G278" s="335">
        <v>40000</v>
      </c>
      <c r="H278" s="334"/>
      <c r="I278" s="335">
        <f t="shared" si="4"/>
        <v>40000</v>
      </c>
      <c r="J278" s="336">
        <v>43708</v>
      </c>
      <c r="K278" s="333"/>
      <c r="L278" s="342" t="s">
        <v>12</v>
      </c>
    </row>
    <row r="279" spans="1:17" x14ac:dyDescent="0.2">
      <c r="A279" s="330">
        <v>272</v>
      </c>
      <c r="B279" s="330"/>
      <c r="C279" s="331" t="s">
        <v>611</v>
      </c>
      <c r="D279" s="332">
        <v>45</v>
      </c>
      <c r="E279" s="333" t="s">
        <v>93</v>
      </c>
      <c r="F279" s="334"/>
      <c r="G279" s="335">
        <v>18000</v>
      </c>
      <c r="H279" s="334"/>
      <c r="I279" s="335">
        <f t="shared" si="4"/>
        <v>18000</v>
      </c>
      <c r="J279" s="336">
        <v>43708</v>
      </c>
      <c r="K279" s="333"/>
      <c r="L279" s="342" t="s">
        <v>11</v>
      </c>
    </row>
    <row r="280" spans="1:17" x14ac:dyDescent="0.2">
      <c r="A280" s="330">
        <v>273</v>
      </c>
      <c r="B280" s="330"/>
      <c r="C280" s="331" t="s">
        <v>611</v>
      </c>
      <c r="D280" s="332" t="s">
        <v>612</v>
      </c>
      <c r="E280" s="333" t="s">
        <v>600</v>
      </c>
      <c r="F280" s="334"/>
      <c r="G280" s="335">
        <v>8193.17</v>
      </c>
      <c r="H280" s="334"/>
      <c r="I280" s="335">
        <f t="shared" si="4"/>
        <v>8193.17</v>
      </c>
      <c r="J280" s="336">
        <v>43708</v>
      </c>
      <c r="K280" s="333"/>
      <c r="L280" s="342" t="s">
        <v>11</v>
      </c>
    </row>
    <row r="281" spans="1:17" x14ac:dyDescent="0.2">
      <c r="A281" s="330">
        <v>274</v>
      </c>
      <c r="B281" s="330"/>
      <c r="C281" s="331" t="s">
        <v>611</v>
      </c>
      <c r="D281" s="332" t="s">
        <v>612</v>
      </c>
      <c r="E281" s="333" t="s">
        <v>98</v>
      </c>
      <c r="F281" s="334"/>
      <c r="G281" s="335">
        <v>40000</v>
      </c>
      <c r="H281" s="334"/>
      <c r="I281" s="335">
        <f t="shared" si="4"/>
        <v>40000</v>
      </c>
      <c r="J281" s="336">
        <v>43708</v>
      </c>
      <c r="K281" s="333"/>
      <c r="L281" s="342" t="s">
        <v>99</v>
      </c>
      <c r="Q281" s="344"/>
    </row>
    <row r="282" spans="1:17" x14ac:dyDescent="0.2">
      <c r="A282" s="330">
        <v>275</v>
      </c>
      <c r="B282" s="330"/>
      <c r="C282" s="331" t="s">
        <v>611</v>
      </c>
      <c r="D282" s="332" t="s">
        <v>612</v>
      </c>
      <c r="E282" s="333" t="s">
        <v>74</v>
      </c>
      <c r="F282" s="334"/>
      <c r="G282" s="335">
        <v>4062</v>
      </c>
      <c r="H282" s="334"/>
      <c r="I282" s="335">
        <f t="shared" si="4"/>
        <v>4062</v>
      </c>
      <c r="J282" s="336">
        <v>43708</v>
      </c>
      <c r="K282" s="333"/>
      <c r="L282" s="342" t="s">
        <v>97</v>
      </c>
      <c r="Q282" s="344"/>
    </row>
    <row r="283" spans="1:17" x14ac:dyDescent="0.2">
      <c r="A283" s="330">
        <v>276</v>
      </c>
      <c r="B283" s="330"/>
      <c r="C283" s="331" t="s">
        <v>611</v>
      </c>
      <c r="D283" s="332" t="s">
        <v>612</v>
      </c>
      <c r="E283" s="333" t="s">
        <v>96</v>
      </c>
      <c r="F283" s="334"/>
      <c r="G283" s="335">
        <v>50000</v>
      </c>
      <c r="H283" s="334"/>
      <c r="I283" s="335">
        <f t="shared" si="4"/>
        <v>50000</v>
      </c>
      <c r="J283" s="336">
        <v>43708</v>
      </c>
      <c r="K283" s="333"/>
      <c r="L283" s="342" t="s">
        <v>95</v>
      </c>
      <c r="Q283" s="344"/>
    </row>
    <row r="284" spans="1:17" x14ac:dyDescent="0.2">
      <c r="A284" s="330">
        <v>277</v>
      </c>
      <c r="B284" s="330"/>
      <c r="C284" s="331" t="s">
        <v>611</v>
      </c>
      <c r="D284" s="332" t="s">
        <v>612</v>
      </c>
      <c r="E284" s="333" t="s">
        <v>13</v>
      </c>
      <c r="F284" s="334"/>
      <c r="G284" s="335">
        <v>40000</v>
      </c>
      <c r="H284" s="334"/>
      <c r="I284" s="335">
        <f t="shared" si="4"/>
        <v>40000</v>
      </c>
      <c r="J284" s="336">
        <v>43708</v>
      </c>
      <c r="K284" s="333"/>
      <c r="L284" s="342" t="s">
        <v>12</v>
      </c>
      <c r="Q284" s="344"/>
    </row>
    <row r="285" spans="1:17" x14ac:dyDescent="0.2">
      <c r="A285" s="330">
        <v>278</v>
      </c>
      <c r="B285" s="330"/>
      <c r="C285" s="331" t="s">
        <v>611</v>
      </c>
      <c r="D285" s="332" t="s">
        <v>612</v>
      </c>
      <c r="E285" s="333" t="s">
        <v>93</v>
      </c>
      <c r="F285" s="334"/>
      <c r="G285" s="335">
        <v>40000</v>
      </c>
      <c r="H285" s="334"/>
      <c r="I285" s="335">
        <f t="shared" si="4"/>
        <v>40000</v>
      </c>
      <c r="J285" s="336">
        <v>43708</v>
      </c>
      <c r="K285" s="333"/>
      <c r="L285" s="342" t="s">
        <v>11</v>
      </c>
      <c r="Q285" s="344"/>
    </row>
    <row r="286" spans="1:17" x14ac:dyDescent="0.2">
      <c r="A286" s="330">
        <v>279</v>
      </c>
      <c r="B286" s="330"/>
      <c r="C286" s="331" t="s">
        <v>611</v>
      </c>
      <c r="D286" s="332" t="s">
        <v>613</v>
      </c>
      <c r="E286" s="333" t="s">
        <v>600</v>
      </c>
      <c r="F286" s="334"/>
      <c r="G286" s="335">
        <v>8675.76</v>
      </c>
      <c r="H286" s="334"/>
      <c r="I286" s="335">
        <f t="shared" si="4"/>
        <v>8675.76</v>
      </c>
      <c r="J286" s="336">
        <v>43708</v>
      </c>
      <c r="K286" s="333"/>
      <c r="L286" s="342" t="s">
        <v>11</v>
      </c>
    </row>
    <row r="287" spans="1:17" x14ac:dyDescent="0.2">
      <c r="A287" s="330">
        <v>280</v>
      </c>
      <c r="B287" s="330"/>
      <c r="C287" s="331" t="s">
        <v>611</v>
      </c>
      <c r="D287" s="332" t="s">
        <v>613</v>
      </c>
      <c r="E287" s="333" t="s">
        <v>103</v>
      </c>
      <c r="F287" s="334"/>
      <c r="G287" s="335">
        <v>3552</v>
      </c>
      <c r="H287" s="334"/>
      <c r="I287" s="335">
        <f t="shared" si="4"/>
        <v>3552</v>
      </c>
      <c r="J287" s="336">
        <v>43708</v>
      </c>
      <c r="K287" s="333"/>
      <c r="L287" s="342" t="s">
        <v>97</v>
      </c>
      <c r="Q287" s="344"/>
    </row>
    <row r="288" spans="1:17" x14ac:dyDescent="0.2">
      <c r="A288" s="330">
        <v>281</v>
      </c>
      <c r="B288" s="330"/>
      <c r="C288" s="331" t="s">
        <v>611</v>
      </c>
      <c r="D288" s="332" t="s">
        <v>613</v>
      </c>
      <c r="E288" s="333" t="s">
        <v>18</v>
      </c>
      <c r="F288" s="334"/>
      <c r="G288" s="335">
        <v>50000</v>
      </c>
      <c r="H288" s="334"/>
      <c r="I288" s="335">
        <f t="shared" si="4"/>
        <v>50000</v>
      </c>
      <c r="J288" s="336">
        <v>43708</v>
      </c>
      <c r="K288" s="333"/>
      <c r="L288" s="342" t="s">
        <v>95</v>
      </c>
      <c r="Q288" s="344"/>
    </row>
    <row r="289" spans="1:17" x14ac:dyDescent="0.2">
      <c r="A289" s="330">
        <v>282</v>
      </c>
      <c r="B289" s="330"/>
      <c r="C289" s="331" t="s">
        <v>611</v>
      </c>
      <c r="D289" s="332" t="s">
        <v>613</v>
      </c>
      <c r="E289" s="333" t="s">
        <v>13</v>
      </c>
      <c r="F289" s="334"/>
      <c r="G289" s="335">
        <v>40000</v>
      </c>
      <c r="H289" s="334"/>
      <c r="I289" s="335">
        <f t="shared" si="4"/>
        <v>40000</v>
      </c>
      <c r="J289" s="336">
        <v>43708</v>
      </c>
      <c r="K289" s="333"/>
      <c r="L289" s="342" t="s">
        <v>12</v>
      </c>
      <c r="Q289" s="344"/>
    </row>
    <row r="290" spans="1:17" x14ac:dyDescent="0.2">
      <c r="A290" s="330">
        <v>283</v>
      </c>
      <c r="B290" s="330"/>
      <c r="C290" s="331" t="s">
        <v>611</v>
      </c>
      <c r="D290" s="332" t="s">
        <v>613</v>
      </c>
      <c r="E290" s="333" t="s">
        <v>93</v>
      </c>
      <c r="F290" s="334"/>
      <c r="G290" s="335">
        <v>40000</v>
      </c>
      <c r="H290" s="334"/>
      <c r="I290" s="335">
        <f t="shared" si="4"/>
        <v>40000</v>
      </c>
      <c r="J290" s="336">
        <v>43708</v>
      </c>
      <c r="K290" s="333"/>
      <c r="L290" s="342" t="s">
        <v>11</v>
      </c>
      <c r="Q290" s="344"/>
    </row>
    <row r="291" spans="1:17" x14ac:dyDescent="0.2">
      <c r="A291" s="330">
        <v>284</v>
      </c>
      <c r="B291" s="330"/>
      <c r="C291" s="331" t="s">
        <v>611</v>
      </c>
      <c r="D291" s="332" t="s">
        <v>614</v>
      </c>
      <c r="E291" s="333" t="s">
        <v>600</v>
      </c>
      <c r="F291" s="334"/>
      <c r="G291" s="335">
        <v>10958.76</v>
      </c>
      <c r="H291" s="334"/>
      <c r="I291" s="335">
        <f t="shared" si="4"/>
        <v>10958.76</v>
      </c>
      <c r="J291" s="336">
        <v>43708</v>
      </c>
      <c r="K291" s="333"/>
      <c r="L291" s="342" t="s">
        <v>11</v>
      </c>
    </row>
    <row r="292" spans="1:17" x14ac:dyDescent="0.2">
      <c r="A292" s="330">
        <v>285</v>
      </c>
      <c r="B292" s="330"/>
      <c r="C292" s="331" t="s">
        <v>611</v>
      </c>
      <c r="D292" s="332" t="s">
        <v>614</v>
      </c>
      <c r="E292" s="333" t="s">
        <v>602</v>
      </c>
      <c r="F292" s="334"/>
      <c r="G292" s="335">
        <v>23684</v>
      </c>
      <c r="H292" s="334"/>
      <c r="I292" s="335">
        <f t="shared" si="4"/>
        <v>23684</v>
      </c>
      <c r="J292" s="336">
        <v>43708</v>
      </c>
      <c r="K292" s="333"/>
      <c r="L292" s="342" t="s">
        <v>11</v>
      </c>
      <c r="Q292" s="344"/>
    </row>
    <row r="293" spans="1:17" x14ac:dyDescent="0.2">
      <c r="A293" s="330">
        <v>286</v>
      </c>
      <c r="B293" s="330"/>
      <c r="C293" s="331" t="s">
        <v>611</v>
      </c>
      <c r="D293" s="332" t="s">
        <v>614</v>
      </c>
      <c r="E293" s="333" t="s">
        <v>96</v>
      </c>
      <c r="F293" s="334"/>
      <c r="G293" s="335">
        <v>100000</v>
      </c>
      <c r="H293" s="334"/>
      <c r="I293" s="335">
        <f t="shared" si="4"/>
        <v>100000</v>
      </c>
      <c r="J293" s="336">
        <v>43708</v>
      </c>
      <c r="K293" s="333"/>
      <c r="L293" s="342" t="s">
        <v>95</v>
      </c>
      <c r="Q293" s="344"/>
    </row>
    <row r="294" spans="1:17" x14ac:dyDescent="0.2">
      <c r="A294" s="330">
        <v>287</v>
      </c>
      <c r="B294" s="330"/>
      <c r="C294" s="331" t="s">
        <v>611</v>
      </c>
      <c r="D294" s="332" t="s">
        <v>614</v>
      </c>
      <c r="E294" s="333" t="s">
        <v>18</v>
      </c>
      <c r="F294" s="334"/>
      <c r="G294" s="335">
        <v>200000</v>
      </c>
      <c r="H294" s="334"/>
      <c r="I294" s="335">
        <f t="shared" si="4"/>
        <v>200000</v>
      </c>
      <c r="J294" s="336">
        <v>43708</v>
      </c>
      <c r="K294" s="333"/>
      <c r="L294" s="342" t="s">
        <v>95</v>
      </c>
      <c r="Q294" s="344"/>
    </row>
    <row r="295" spans="1:17" x14ac:dyDescent="0.2">
      <c r="A295" s="330">
        <v>288</v>
      </c>
      <c r="B295" s="330"/>
      <c r="C295" s="331" t="s">
        <v>611</v>
      </c>
      <c r="D295" s="332" t="s">
        <v>614</v>
      </c>
      <c r="E295" s="333" t="s">
        <v>106</v>
      </c>
      <c r="F295" s="334"/>
      <c r="G295" s="335">
        <v>10000</v>
      </c>
      <c r="H295" s="334"/>
      <c r="I295" s="335">
        <f t="shared" si="4"/>
        <v>10000</v>
      </c>
      <c r="J295" s="336">
        <v>43708</v>
      </c>
      <c r="K295" s="333"/>
      <c r="L295" s="342" t="s">
        <v>95</v>
      </c>
      <c r="Q295" s="344"/>
    </row>
    <row r="296" spans="1:17" x14ac:dyDescent="0.2">
      <c r="A296" s="330">
        <v>289</v>
      </c>
      <c r="B296" s="330"/>
      <c r="C296" s="331" t="s">
        <v>611</v>
      </c>
      <c r="D296" s="332" t="s">
        <v>614</v>
      </c>
      <c r="E296" s="333" t="s">
        <v>13</v>
      </c>
      <c r="F296" s="334"/>
      <c r="G296" s="335">
        <v>40000</v>
      </c>
      <c r="H296" s="334"/>
      <c r="I296" s="335">
        <f t="shared" si="4"/>
        <v>40000</v>
      </c>
      <c r="J296" s="336">
        <v>43708</v>
      </c>
      <c r="K296" s="333"/>
      <c r="L296" s="342" t="s">
        <v>12</v>
      </c>
      <c r="Q296" s="344"/>
    </row>
    <row r="297" spans="1:17" x14ac:dyDescent="0.2">
      <c r="A297" s="330">
        <v>290</v>
      </c>
      <c r="B297" s="330"/>
      <c r="C297" s="331" t="s">
        <v>611</v>
      </c>
      <c r="D297" s="332" t="s">
        <v>614</v>
      </c>
      <c r="E297" s="333" t="s">
        <v>14</v>
      </c>
      <c r="F297" s="334"/>
      <c r="G297" s="335">
        <v>40000</v>
      </c>
      <c r="H297" s="334"/>
      <c r="I297" s="335">
        <f t="shared" si="4"/>
        <v>40000</v>
      </c>
      <c r="J297" s="336">
        <v>43708</v>
      </c>
      <c r="K297" s="333"/>
      <c r="L297" s="342" t="s">
        <v>15</v>
      </c>
      <c r="Q297" s="344"/>
    </row>
    <row r="298" spans="1:17" x14ac:dyDescent="0.2">
      <c r="A298" s="330">
        <v>291</v>
      </c>
      <c r="B298" s="330"/>
      <c r="C298" s="331" t="s">
        <v>611</v>
      </c>
      <c r="D298" s="332" t="s">
        <v>614</v>
      </c>
      <c r="E298" s="333" t="s">
        <v>93</v>
      </c>
      <c r="F298" s="334"/>
      <c r="G298" s="335">
        <v>36000</v>
      </c>
      <c r="H298" s="334"/>
      <c r="I298" s="335">
        <f t="shared" si="4"/>
        <v>36000</v>
      </c>
      <c r="J298" s="336">
        <v>43708</v>
      </c>
      <c r="K298" s="333"/>
      <c r="L298" s="342" t="s">
        <v>11</v>
      </c>
      <c r="Q298" s="344"/>
    </row>
    <row r="299" spans="1:17" x14ac:dyDescent="0.2">
      <c r="A299" s="330">
        <v>292</v>
      </c>
      <c r="B299" s="330"/>
      <c r="C299" s="331" t="s">
        <v>611</v>
      </c>
      <c r="D299" s="332" t="s">
        <v>615</v>
      </c>
      <c r="E299" s="333" t="s">
        <v>600</v>
      </c>
      <c r="F299" s="334"/>
      <c r="G299" s="335">
        <v>10344.01</v>
      </c>
      <c r="H299" s="334"/>
      <c r="I299" s="335">
        <f t="shared" si="4"/>
        <v>10344.01</v>
      </c>
      <c r="J299" s="336">
        <v>43708</v>
      </c>
      <c r="K299" s="333"/>
      <c r="L299" s="342" t="s">
        <v>11</v>
      </c>
    </row>
    <row r="300" spans="1:17" x14ac:dyDescent="0.2">
      <c r="A300" s="330">
        <v>293</v>
      </c>
      <c r="B300" s="330"/>
      <c r="C300" s="331" t="s">
        <v>611</v>
      </c>
      <c r="D300" s="332" t="s">
        <v>615</v>
      </c>
      <c r="E300" s="333" t="s">
        <v>103</v>
      </c>
      <c r="F300" s="334"/>
      <c r="G300" s="335">
        <v>4499</v>
      </c>
      <c r="H300" s="334"/>
      <c r="I300" s="335">
        <f t="shared" si="4"/>
        <v>4499</v>
      </c>
      <c r="J300" s="336">
        <v>43708</v>
      </c>
      <c r="K300" s="333"/>
      <c r="L300" s="342" t="s">
        <v>97</v>
      </c>
      <c r="Q300" s="344"/>
    </row>
    <row r="301" spans="1:17" x14ac:dyDescent="0.2">
      <c r="A301" s="330">
        <v>294</v>
      </c>
      <c r="B301" s="330"/>
      <c r="C301" s="331" t="s">
        <v>611</v>
      </c>
      <c r="D301" s="332" t="s">
        <v>615</v>
      </c>
      <c r="E301" s="333" t="s">
        <v>18</v>
      </c>
      <c r="F301" s="334"/>
      <c r="G301" s="335">
        <v>30000</v>
      </c>
      <c r="H301" s="334"/>
      <c r="I301" s="335">
        <f t="shared" si="4"/>
        <v>30000</v>
      </c>
      <c r="J301" s="336">
        <v>43708</v>
      </c>
      <c r="K301" s="333"/>
      <c r="L301" s="342" t="s">
        <v>95</v>
      </c>
      <c r="Q301" s="344"/>
    </row>
    <row r="302" spans="1:17" x14ac:dyDescent="0.2">
      <c r="A302" s="330">
        <v>295</v>
      </c>
      <c r="B302" s="330"/>
      <c r="C302" s="331" t="s">
        <v>611</v>
      </c>
      <c r="D302" s="332" t="s">
        <v>615</v>
      </c>
      <c r="E302" s="333" t="s">
        <v>106</v>
      </c>
      <c r="F302" s="334"/>
      <c r="G302" s="335">
        <v>10000</v>
      </c>
      <c r="H302" s="334"/>
      <c r="I302" s="335">
        <f t="shared" si="4"/>
        <v>10000</v>
      </c>
      <c r="J302" s="336">
        <v>43708</v>
      </c>
      <c r="K302" s="333"/>
      <c r="L302" s="342" t="s">
        <v>95</v>
      </c>
      <c r="Q302" s="344"/>
    </row>
    <row r="303" spans="1:17" x14ac:dyDescent="0.2">
      <c r="A303" s="330">
        <v>296</v>
      </c>
      <c r="B303" s="330"/>
      <c r="C303" s="331" t="s">
        <v>611</v>
      </c>
      <c r="D303" s="332" t="s">
        <v>615</v>
      </c>
      <c r="E303" s="333" t="s">
        <v>13</v>
      </c>
      <c r="F303" s="334"/>
      <c r="G303" s="335">
        <v>40000</v>
      </c>
      <c r="H303" s="334"/>
      <c r="I303" s="335">
        <f t="shared" si="4"/>
        <v>40000</v>
      </c>
      <c r="J303" s="336">
        <v>43708</v>
      </c>
      <c r="K303" s="333"/>
      <c r="L303" s="342" t="s">
        <v>12</v>
      </c>
      <c r="Q303" s="344"/>
    </row>
    <row r="304" spans="1:17" x14ac:dyDescent="0.2">
      <c r="A304" s="330">
        <v>297</v>
      </c>
      <c r="B304" s="330"/>
      <c r="C304" s="331" t="s">
        <v>611</v>
      </c>
      <c r="D304" s="332" t="s">
        <v>615</v>
      </c>
      <c r="E304" s="333" t="s">
        <v>14</v>
      </c>
      <c r="F304" s="334"/>
      <c r="G304" s="335">
        <v>40000</v>
      </c>
      <c r="H304" s="334"/>
      <c r="I304" s="335">
        <f t="shared" si="4"/>
        <v>40000</v>
      </c>
      <c r="J304" s="336">
        <v>43708</v>
      </c>
      <c r="K304" s="333"/>
      <c r="L304" s="342" t="s">
        <v>15</v>
      </c>
      <c r="Q304" s="344"/>
    </row>
    <row r="305" spans="1:17" x14ac:dyDescent="0.2">
      <c r="A305" s="330">
        <v>298</v>
      </c>
      <c r="B305" s="330"/>
      <c r="C305" s="331" t="s">
        <v>611</v>
      </c>
      <c r="D305" s="332" t="s">
        <v>615</v>
      </c>
      <c r="E305" s="333" t="s">
        <v>93</v>
      </c>
      <c r="F305" s="334"/>
      <c r="G305" s="335">
        <v>36000</v>
      </c>
      <c r="H305" s="334"/>
      <c r="I305" s="335">
        <f t="shared" si="4"/>
        <v>36000</v>
      </c>
      <c r="J305" s="336">
        <v>43708</v>
      </c>
      <c r="K305" s="333"/>
      <c r="L305" s="342" t="s">
        <v>11</v>
      </c>
      <c r="Q305" s="344"/>
    </row>
    <row r="306" spans="1:17" x14ac:dyDescent="0.2">
      <c r="A306" s="330">
        <v>299</v>
      </c>
      <c r="B306" s="330"/>
      <c r="C306" s="331" t="s">
        <v>611</v>
      </c>
      <c r="D306" s="332" t="s">
        <v>616</v>
      </c>
      <c r="E306" s="333" t="s">
        <v>600</v>
      </c>
      <c r="F306" s="334"/>
      <c r="G306" s="335">
        <v>11230.220000000001</v>
      </c>
      <c r="H306" s="334"/>
      <c r="I306" s="335">
        <f t="shared" si="4"/>
        <v>11230.220000000001</v>
      </c>
      <c r="J306" s="336">
        <v>43708</v>
      </c>
      <c r="K306" s="333"/>
      <c r="L306" s="342" t="s">
        <v>11</v>
      </c>
    </row>
    <row r="307" spans="1:17" x14ac:dyDescent="0.2">
      <c r="A307" s="330">
        <v>300</v>
      </c>
      <c r="B307" s="330"/>
      <c r="C307" s="331" t="s">
        <v>611</v>
      </c>
      <c r="D307" s="332" t="s">
        <v>616</v>
      </c>
      <c r="E307" s="333" t="s">
        <v>98</v>
      </c>
      <c r="F307" s="334"/>
      <c r="G307" s="335">
        <v>170000</v>
      </c>
      <c r="H307" s="334"/>
      <c r="I307" s="335">
        <f t="shared" si="4"/>
        <v>170000</v>
      </c>
      <c r="J307" s="336">
        <v>43708</v>
      </c>
      <c r="K307" s="333"/>
      <c r="L307" s="342" t="s">
        <v>99</v>
      </c>
      <c r="Q307" s="344"/>
    </row>
    <row r="308" spans="1:17" x14ac:dyDescent="0.2">
      <c r="A308" s="330">
        <v>301</v>
      </c>
      <c r="B308" s="330"/>
      <c r="C308" s="331" t="s">
        <v>611</v>
      </c>
      <c r="D308" s="332" t="s">
        <v>616</v>
      </c>
      <c r="E308" s="333" t="s">
        <v>106</v>
      </c>
      <c r="F308" s="334"/>
      <c r="G308" s="335">
        <v>10000</v>
      </c>
      <c r="H308" s="334"/>
      <c r="I308" s="335">
        <f t="shared" si="4"/>
        <v>10000</v>
      </c>
      <c r="J308" s="336">
        <v>43708</v>
      </c>
      <c r="K308" s="333"/>
      <c r="L308" s="342" t="s">
        <v>95</v>
      </c>
      <c r="Q308" s="344"/>
    </row>
    <row r="309" spans="1:17" x14ac:dyDescent="0.2">
      <c r="A309" s="330">
        <v>302</v>
      </c>
      <c r="B309" s="330"/>
      <c r="C309" s="331" t="s">
        <v>611</v>
      </c>
      <c r="D309" s="332" t="s">
        <v>616</v>
      </c>
      <c r="E309" s="333" t="s">
        <v>13</v>
      </c>
      <c r="F309" s="334"/>
      <c r="G309" s="335">
        <v>40000</v>
      </c>
      <c r="H309" s="334"/>
      <c r="I309" s="335">
        <f t="shared" si="4"/>
        <v>40000</v>
      </c>
      <c r="J309" s="336">
        <v>43708</v>
      </c>
      <c r="K309" s="333"/>
      <c r="L309" s="342" t="s">
        <v>12</v>
      </c>
      <c r="Q309" s="344"/>
    </row>
    <row r="310" spans="1:17" x14ac:dyDescent="0.2">
      <c r="A310" s="330">
        <v>303</v>
      </c>
      <c r="B310" s="330"/>
      <c r="C310" s="331" t="s">
        <v>611</v>
      </c>
      <c r="D310" s="332" t="s">
        <v>616</v>
      </c>
      <c r="E310" s="333" t="s">
        <v>14</v>
      </c>
      <c r="F310" s="334"/>
      <c r="G310" s="335">
        <v>40000</v>
      </c>
      <c r="H310" s="334"/>
      <c r="I310" s="335">
        <f t="shared" si="4"/>
        <v>40000</v>
      </c>
      <c r="J310" s="336">
        <v>43708</v>
      </c>
      <c r="K310" s="333"/>
      <c r="L310" s="342" t="s">
        <v>15</v>
      </c>
      <c r="Q310" s="344"/>
    </row>
    <row r="311" spans="1:17" x14ac:dyDescent="0.2">
      <c r="A311" s="330">
        <v>304</v>
      </c>
      <c r="B311" s="330"/>
      <c r="C311" s="331" t="s">
        <v>611</v>
      </c>
      <c r="D311" s="332" t="s">
        <v>616</v>
      </c>
      <c r="E311" s="333" t="s">
        <v>93</v>
      </c>
      <c r="F311" s="334"/>
      <c r="G311" s="335">
        <v>36000</v>
      </c>
      <c r="H311" s="334"/>
      <c r="I311" s="335">
        <f t="shared" si="4"/>
        <v>36000</v>
      </c>
      <c r="J311" s="336">
        <v>43708</v>
      </c>
      <c r="K311" s="333"/>
      <c r="L311" s="342" t="s">
        <v>11</v>
      </c>
      <c r="Q311" s="344"/>
    </row>
    <row r="312" spans="1:17" x14ac:dyDescent="0.2">
      <c r="A312" s="330">
        <v>305</v>
      </c>
      <c r="B312" s="330"/>
      <c r="C312" s="331" t="s">
        <v>611</v>
      </c>
      <c r="D312" s="332" t="s">
        <v>617</v>
      </c>
      <c r="E312" s="333" t="s">
        <v>600</v>
      </c>
      <c r="F312" s="334"/>
      <c r="G312" s="335">
        <v>11024.210000000001</v>
      </c>
      <c r="H312" s="334"/>
      <c r="I312" s="335">
        <f t="shared" si="4"/>
        <v>11024.210000000001</v>
      </c>
      <c r="J312" s="336">
        <v>43708</v>
      </c>
      <c r="K312" s="333"/>
      <c r="L312" s="342" t="s">
        <v>11</v>
      </c>
    </row>
    <row r="313" spans="1:17" x14ac:dyDescent="0.2">
      <c r="A313" s="330">
        <v>306</v>
      </c>
      <c r="B313" s="330"/>
      <c r="C313" s="331" t="s">
        <v>611</v>
      </c>
      <c r="D313" s="332" t="s">
        <v>617</v>
      </c>
      <c r="E313" s="333" t="s">
        <v>18</v>
      </c>
      <c r="F313" s="334"/>
      <c r="G313" s="335">
        <v>15000</v>
      </c>
      <c r="H313" s="334"/>
      <c r="I313" s="335">
        <f t="shared" si="4"/>
        <v>15000</v>
      </c>
      <c r="J313" s="336">
        <v>43708</v>
      </c>
      <c r="K313" s="333"/>
      <c r="L313" s="342" t="s">
        <v>95</v>
      </c>
      <c r="Q313" s="344"/>
    </row>
    <row r="314" spans="1:17" x14ac:dyDescent="0.2">
      <c r="A314" s="330">
        <v>307</v>
      </c>
      <c r="B314" s="330"/>
      <c r="C314" s="331" t="s">
        <v>611</v>
      </c>
      <c r="D314" s="332" t="s">
        <v>617</v>
      </c>
      <c r="E314" s="333" t="s">
        <v>13</v>
      </c>
      <c r="F314" s="334"/>
      <c r="G314" s="335">
        <v>40000</v>
      </c>
      <c r="H314" s="334"/>
      <c r="I314" s="335">
        <f t="shared" si="4"/>
        <v>40000</v>
      </c>
      <c r="J314" s="336">
        <v>43708</v>
      </c>
      <c r="K314" s="333"/>
      <c r="L314" s="342" t="s">
        <v>12</v>
      </c>
      <c r="Q314" s="344"/>
    </row>
    <row r="315" spans="1:17" x14ac:dyDescent="0.2">
      <c r="A315" s="330">
        <v>308</v>
      </c>
      <c r="B315" s="330"/>
      <c r="C315" s="331" t="s">
        <v>611</v>
      </c>
      <c r="D315" s="332" t="s">
        <v>617</v>
      </c>
      <c r="E315" s="333" t="s">
        <v>14</v>
      </c>
      <c r="F315" s="334"/>
      <c r="G315" s="335">
        <v>40000</v>
      </c>
      <c r="H315" s="334"/>
      <c r="I315" s="335">
        <f t="shared" si="4"/>
        <v>40000</v>
      </c>
      <c r="J315" s="336">
        <v>43708</v>
      </c>
      <c r="K315" s="333"/>
      <c r="L315" s="342" t="s">
        <v>15</v>
      </c>
      <c r="Q315" s="344"/>
    </row>
    <row r="316" spans="1:17" x14ac:dyDescent="0.2">
      <c r="A316" s="330">
        <v>309</v>
      </c>
      <c r="B316" s="330"/>
      <c r="C316" s="331" t="s">
        <v>611</v>
      </c>
      <c r="D316" s="332" t="s">
        <v>617</v>
      </c>
      <c r="E316" s="333" t="s">
        <v>93</v>
      </c>
      <c r="F316" s="334"/>
      <c r="G316" s="335">
        <v>36000</v>
      </c>
      <c r="H316" s="334"/>
      <c r="I316" s="335">
        <f t="shared" si="4"/>
        <v>36000</v>
      </c>
      <c r="J316" s="336">
        <v>43708</v>
      </c>
      <c r="K316" s="333"/>
      <c r="L316" s="342" t="s">
        <v>11</v>
      </c>
      <c r="Q316" s="344"/>
    </row>
    <row r="317" spans="1:17" x14ac:dyDescent="0.2">
      <c r="A317" s="330">
        <v>310</v>
      </c>
      <c r="B317" s="330"/>
      <c r="C317" s="331" t="s">
        <v>611</v>
      </c>
      <c r="D317" s="332" t="s">
        <v>618</v>
      </c>
      <c r="E317" s="333" t="s">
        <v>600</v>
      </c>
      <c r="F317" s="334"/>
      <c r="G317" s="335">
        <v>10344.299999999999</v>
      </c>
      <c r="H317" s="334"/>
      <c r="I317" s="335">
        <f t="shared" si="4"/>
        <v>10344.299999999999</v>
      </c>
      <c r="J317" s="336">
        <v>43708</v>
      </c>
      <c r="K317" s="333"/>
      <c r="L317" s="342" t="s">
        <v>11</v>
      </c>
    </row>
    <row r="318" spans="1:17" x14ac:dyDescent="0.2">
      <c r="A318" s="330">
        <v>311</v>
      </c>
      <c r="B318" s="330"/>
      <c r="C318" s="331" t="s">
        <v>611</v>
      </c>
      <c r="D318" s="332" t="s">
        <v>618</v>
      </c>
      <c r="E318" s="333" t="s">
        <v>602</v>
      </c>
      <c r="F318" s="334"/>
      <c r="G318" s="335">
        <v>49629</v>
      </c>
      <c r="H318" s="334"/>
      <c r="I318" s="335">
        <f t="shared" si="4"/>
        <v>49629</v>
      </c>
      <c r="J318" s="336">
        <v>43708</v>
      </c>
      <c r="K318" s="333"/>
      <c r="L318" s="342" t="s">
        <v>11</v>
      </c>
    </row>
    <row r="319" spans="1:17" x14ac:dyDescent="0.2">
      <c r="A319" s="330">
        <v>312</v>
      </c>
      <c r="B319" s="330"/>
      <c r="C319" s="331" t="s">
        <v>611</v>
      </c>
      <c r="D319" s="332" t="s">
        <v>618</v>
      </c>
      <c r="E319" s="333" t="s">
        <v>103</v>
      </c>
      <c r="F319" s="334"/>
      <c r="G319" s="335">
        <v>4499</v>
      </c>
      <c r="H319" s="334"/>
      <c r="I319" s="335">
        <f t="shared" si="4"/>
        <v>4499</v>
      </c>
      <c r="J319" s="336">
        <v>43708</v>
      </c>
      <c r="K319" s="333"/>
      <c r="L319" s="342" t="s">
        <v>97</v>
      </c>
    </row>
    <row r="320" spans="1:17" x14ac:dyDescent="0.2">
      <c r="A320" s="330">
        <v>313</v>
      </c>
      <c r="B320" s="330"/>
      <c r="C320" s="331" t="s">
        <v>611</v>
      </c>
      <c r="D320" s="332" t="s">
        <v>618</v>
      </c>
      <c r="E320" s="333" t="s">
        <v>106</v>
      </c>
      <c r="F320" s="334"/>
      <c r="G320" s="335">
        <v>10000</v>
      </c>
      <c r="H320" s="334"/>
      <c r="I320" s="335">
        <f t="shared" si="4"/>
        <v>10000</v>
      </c>
      <c r="J320" s="336">
        <v>43708</v>
      </c>
      <c r="K320" s="333"/>
      <c r="L320" s="342" t="s">
        <v>95</v>
      </c>
    </row>
    <row r="321" spans="1:12" x14ac:dyDescent="0.2">
      <c r="A321" s="330">
        <v>314</v>
      </c>
      <c r="B321" s="330"/>
      <c r="C321" s="331" t="s">
        <v>611</v>
      </c>
      <c r="D321" s="332" t="s">
        <v>618</v>
      </c>
      <c r="E321" s="333" t="s">
        <v>13</v>
      </c>
      <c r="F321" s="334"/>
      <c r="G321" s="335">
        <v>40000</v>
      </c>
      <c r="H321" s="334"/>
      <c r="I321" s="335">
        <f t="shared" si="4"/>
        <v>40000</v>
      </c>
      <c r="J321" s="336">
        <v>43708</v>
      </c>
      <c r="K321" s="333"/>
      <c r="L321" s="342" t="s">
        <v>12</v>
      </c>
    </row>
    <row r="322" spans="1:12" x14ac:dyDescent="0.2">
      <c r="A322" s="330">
        <v>315</v>
      </c>
      <c r="B322" s="330"/>
      <c r="C322" s="331" t="s">
        <v>611</v>
      </c>
      <c r="D322" s="332" t="s">
        <v>618</v>
      </c>
      <c r="E322" s="333" t="s">
        <v>14</v>
      </c>
      <c r="F322" s="334"/>
      <c r="G322" s="335">
        <v>40000</v>
      </c>
      <c r="H322" s="334"/>
      <c r="I322" s="335">
        <f t="shared" si="4"/>
        <v>40000</v>
      </c>
      <c r="J322" s="336">
        <v>43708</v>
      </c>
      <c r="K322" s="333"/>
      <c r="L322" s="342" t="s">
        <v>15</v>
      </c>
    </row>
    <row r="323" spans="1:12" x14ac:dyDescent="0.2">
      <c r="A323" s="330">
        <v>316</v>
      </c>
      <c r="B323" s="330"/>
      <c r="C323" s="331" t="s">
        <v>611</v>
      </c>
      <c r="D323" s="332" t="s">
        <v>618</v>
      </c>
      <c r="E323" s="333" t="s">
        <v>93</v>
      </c>
      <c r="F323" s="334"/>
      <c r="G323" s="335">
        <v>36000</v>
      </c>
      <c r="H323" s="334"/>
      <c r="I323" s="335">
        <f t="shared" si="4"/>
        <v>36000</v>
      </c>
      <c r="J323" s="336">
        <v>43708</v>
      </c>
      <c r="K323" s="333"/>
      <c r="L323" s="342" t="s">
        <v>11</v>
      </c>
    </row>
    <row r="324" spans="1:12" x14ac:dyDescent="0.2">
      <c r="A324" s="330">
        <v>317</v>
      </c>
      <c r="B324" s="330"/>
      <c r="C324" s="331" t="s">
        <v>619</v>
      </c>
      <c r="D324" s="332">
        <v>3</v>
      </c>
      <c r="E324" s="333" t="s">
        <v>600</v>
      </c>
      <c r="F324" s="334"/>
      <c r="G324" s="335">
        <v>3783.6499999999996</v>
      </c>
      <c r="H324" s="334"/>
      <c r="I324" s="335">
        <f t="shared" si="4"/>
        <v>3783.6499999999996</v>
      </c>
      <c r="J324" s="336">
        <v>43708</v>
      </c>
      <c r="K324" s="333"/>
      <c r="L324" s="342" t="s">
        <v>11</v>
      </c>
    </row>
    <row r="325" spans="1:12" x14ac:dyDescent="0.2">
      <c r="A325" s="330">
        <v>318</v>
      </c>
      <c r="B325" s="330"/>
      <c r="C325" s="331" t="s">
        <v>619</v>
      </c>
      <c r="D325" s="332">
        <v>3</v>
      </c>
      <c r="E325" s="333" t="s">
        <v>13</v>
      </c>
      <c r="F325" s="334"/>
      <c r="G325" s="335">
        <v>159840</v>
      </c>
      <c r="H325" s="334"/>
      <c r="I325" s="335">
        <f t="shared" si="4"/>
        <v>159840</v>
      </c>
      <c r="J325" s="336">
        <v>43708</v>
      </c>
      <c r="K325" s="333"/>
      <c r="L325" s="342" t="s">
        <v>12</v>
      </c>
    </row>
    <row r="326" spans="1:12" x14ac:dyDescent="0.2">
      <c r="A326" s="330">
        <v>319</v>
      </c>
      <c r="B326" s="330"/>
      <c r="C326" s="331" t="s">
        <v>619</v>
      </c>
      <c r="D326" s="332">
        <v>3</v>
      </c>
      <c r="E326" s="333" t="s">
        <v>93</v>
      </c>
      <c r="F326" s="334"/>
      <c r="G326" s="335">
        <v>13000</v>
      </c>
      <c r="H326" s="334"/>
      <c r="I326" s="335">
        <f t="shared" si="4"/>
        <v>13000</v>
      </c>
      <c r="J326" s="336">
        <v>43708</v>
      </c>
      <c r="K326" s="333"/>
      <c r="L326" s="342" t="s">
        <v>11</v>
      </c>
    </row>
    <row r="327" spans="1:12" x14ac:dyDescent="0.2">
      <c r="A327" s="330">
        <v>320</v>
      </c>
      <c r="B327" s="330"/>
      <c r="C327" s="331" t="s">
        <v>619</v>
      </c>
      <c r="D327" s="332">
        <v>5</v>
      </c>
      <c r="E327" s="333" t="s">
        <v>600</v>
      </c>
      <c r="F327" s="334"/>
      <c r="G327" s="335">
        <v>3777.96</v>
      </c>
      <c r="H327" s="334"/>
      <c r="I327" s="335">
        <f t="shared" si="4"/>
        <v>3777.96</v>
      </c>
      <c r="J327" s="336">
        <v>43708</v>
      </c>
      <c r="K327" s="333"/>
      <c r="L327" s="342" t="s">
        <v>11</v>
      </c>
    </row>
    <row r="328" spans="1:12" x14ac:dyDescent="0.2">
      <c r="A328" s="330">
        <v>321</v>
      </c>
      <c r="B328" s="330"/>
      <c r="C328" s="331" t="s">
        <v>619</v>
      </c>
      <c r="D328" s="332">
        <v>5</v>
      </c>
      <c r="E328" s="333" t="s">
        <v>103</v>
      </c>
      <c r="F328" s="334"/>
      <c r="G328" s="335">
        <v>3114</v>
      </c>
      <c r="H328" s="334"/>
      <c r="I328" s="335">
        <f t="shared" ref="I328:I391" si="5">SUM(F328:H328)</f>
        <v>3114</v>
      </c>
      <c r="J328" s="336">
        <v>43708</v>
      </c>
      <c r="K328" s="333"/>
      <c r="L328" s="342" t="s">
        <v>97</v>
      </c>
    </row>
    <row r="329" spans="1:12" x14ac:dyDescent="0.2">
      <c r="A329" s="330">
        <v>322</v>
      </c>
      <c r="B329" s="330"/>
      <c r="C329" s="331" t="s">
        <v>619</v>
      </c>
      <c r="D329" s="332">
        <v>5</v>
      </c>
      <c r="E329" s="333" t="s">
        <v>13</v>
      </c>
      <c r="F329" s="334"/>
      <c r="G329" s="335">
        <v>159840</v>
      </c>
      <c r="H329" s="334"/>
      <c r="I329" s="335">
        <f t="shared" si="5"/>
        <v>159840</v>
      </c>
      <c r="J329" s="336">
        <v>43708</v>
      </c>
      <c r="K329" s="333"/>
      <c r="L329" s="342" t="s">
        <v>12</v>
      </c>
    </row>
    <row r="330" spans="1:12" x14ac:dyDescent="0.2">
      <c r="A330" s="330">
        <v>323</v>
      </c>
      <c r="B330" s="330"/>
      <c r="C330" s="331" t="s">
        <v>619</v>
      </c>
      <c r="D330" s="332">
        <v>5</v>
      </c>
      <c r="E330" s="333" t="s">
        <v>93</v>
      </c>
      <c r="F330" s="334"/>
      <c r="G330" s="335">
        <v>13000</v>
      </c>
      <c r="H330" s="334"/>
      <c r="I330" s="335">
        <f t="shared" si="5"/>
        <v>13000</v>
      </c>
      <c r="J330" s="336">
        <v>43708</v>
      </c>
      <c r="K330" s="333"/>
      <c r="L330" s="342" t="s">
        <v>11</v>
      </c>
    </row>
    <row r="331" spans="1:12" x14ac:dyDescent="0.2">
      <c r="A331" s="330">
        <v>324</v>
      </c>
      <c r="B331" s="330"/>
      <c r="C331" s="331" t="s">
        <v>619</v>
      </c>
      <c r="D331" s="332">
        <v>9</v>
      </c>
      <c r="E331" s="333" t="s">
        <v>600</v>
      </c>
      <c r="F331" s="334"/>
      <c r="G331" s="335">
        <v>3781.92</v>
      </c>
      <c r="H331" s="334"/>
      <c r="I331" s="335">
        <f t="shared" si="5"/>
        <v>3781.92</v>
      </c>
      <c r="J331" s="336">
        <v>43708</v>
      </c>
      <c r="K331" s="333"/>
      <c r="L331" s="342" t="s">
        <v>11</v>
      </c>
    </row>
    <row r="332" spans="1:12" x14ac:dyDescent="0.2">
      <c r="A332" s="330">
        <v>325</v>
      </c>
      <c r="B332" s="330"/>
      <c r="C332" s="331" t="s">
        <v>619</v>
      </c>
      <c r="D332" s="332">
        <v>9</v>
      </c>
      <c r="E332" s="333" t="s">
        <v>103</v>
      </c>
      <c r="F332" s="334"/>
      <c r="G332" s="335">
        <v>4149</v>
      </c>
      <c r="H332" s="334"/>
      <c r="I332" s="335">
        <f t="shared" si="5"/>
        <v>4149</v>
      </c>
      <c r="J332" s="336">
        <v>43708</v>
      </c>
      <c r="K332" s="333"/>
      <c r="L332" s="342" t="s">
        <v>97</v>
      </c>
    </row>
    <row r="333" spans="1:12" x14ac:dyDescent="0.2">
      <c r="A333" s="330">
        <v>326</v>
      </c>
      <c r="B333" s="330"/>
      <c r="C333" s="331" t="s">
        <v>619</v>
      </c>
      <c r="D333" s="332">
        <v>9</v>
      </c>
      <c r="E333" s="333" t="s">
        <v>13</v>
      </c>
      <c r="F333" s="334"/>
      <c r="G333" s="335">
        <v>75316</v>
      </c>
      <c r="H333" s="334"/>
      <c r="I333" s="335">
        <f t="shared" si="5"/>
        <v>75316</v>
      </c>
      <c r="J333" s="336">
        <v>43708</v>
      </c>
      <c r="K333" s="333"/>
      <c r="L333" s="342" t="s">
        <v>12</v>
      </c>
    </row>
    <row r="334" spans="1:12" x14ac:dyDescent="0.2">
      <c r="A334" s="330">
        <v>327</v>
      </c>
      <c r="B334" s="330"/>
      <c r="C334" s="331" t="s">
        <v>619</v>
      </c>
      <c r="D334" s="332">
        <v>9</v>
      </c>
      <c r="E334" s="333" t="s">
        <v>93</v>
      </c>
      <c r="F334" s="334"/>
      <c r="G334" s="335">
        <v>13000</v>
      </c>
      <c r="H334" s="334"/>
      <c r="I334" s="335">
        <f t="shared" si="5"/>
        <v>13000</v>
      </c>
      <c r="J334" s="336">
        <v>43708</v>
      </c>
      <c r="K334" s="333"/>
      <c r="L334" s="342" t="s">
        <v>11</v>
      </c>
    </row>
    <row r="335" spans="1:12" x14ac:dyDescent="0.2">
      <c r="A335" s="330">
        <v>328</v>
      </c>
      <c r="B335" s="330"/>
      <c r="C335" s="331" t="s">
        <v>619</v>
      </c>
      <c r="D335" s="332">
        <v>11</v>
      </c>
      <c r="E335" s="333" t="s">
        <v>600</v>
      </c>
      <c r="F335" s="334"/>
      <c r="G335" s="335">
        <v>6171.83</v>
      </c>
      <c r="H335" s="334"/>
      <c r="I335" s="335">
        <f t="shared" si="5"/>
        <v>6171.83</v>
      </c>
      <c r="J335" s="336">
        <v>43708</v>
      </c>
      <c r="K335" s="333"/>
      <c r="L335" s="342" t="s">
        <v>11</v>
      </c>
    </row>
    <row r="336" spans="1:12" x14ac:dyDescent="0.2">
      <c r="A336" s="330">
        <v>329</v>
      </c>
      <c r="B336" s="330"/>
      <c r="C336" s="331" t="s">
        <v>619</v>
      </c>
      <c r="D336" s="332">
        <v>11</v>
      </c>
      <c r="E336" s="333" t="s">
        <v>98</v>
      </c>
      <c r="F336" s="334"/>
      <c r="G336" s="335">
        <v>120000</v>
      </c>
      <c r="H336" s="334"/>
      <c r="I336" s="335">
        <f t="shared" si="5"/>
        <v>120000</v>
      </c>
      <c r="J336" s="336">
        <v>43708</v>
      </c>
      <c r="K336" s="333"/>
      <c r="L336" s="342" t="s">
        <v>99</v>
      </c>
    </row>
    <row r="337" spans="1:12" x14ac:dyDescent="0.2">
      <c r="A337" s="330">
        <v>330</v>
      </c>
      <c r="B337" s="330"/>
      <c r="C337" s="331" t="s">
        <v>619</v>
      </c>
      <c r="D337" s="332">
        <v>11</v>
      </c>
      <c r="E337" s="333" t="s">
        <v>74</v>
      </c>
      <c r="F337" s="334"/>
      <c r="G337" s="335">
        <v>5476</v>
      </c>
      <c r="H337" s="334"/>
      <c r="I337" s="335">
        <f t="shared" si="5"/>
        <v>5476</v>
      </c>
      <c r="J337" s="336">
        <v>43708</v>
      </c>
      <c r="K337" s="333"/>
      <c r="L337" s="342" t="s">
        <v>97</v>
      </c>
    </row>
    <row r="338" spans="1:12" x14ac:dyDescent="0.2">
      <c r="A338" s="330">
        <v>331</v>
      </c>
      <c r="B338" s="330"/>
      <c r="C338" s="331" t="s">
        <v>619</v>
      </c>
      <c r="D338" s="332">
        <v>11</v>
      </c>
      <c r="E338" s="333" t="s">
        <v>13</v>
      </c>
      <c r="F338" s="334"/>
      <c r="G338" s="335">
        <v>156580</v>
      </c>
      <c r="H338" s="334"/>
      <c r="I338" s="335">
        <f t="shared" si="5"/>
        <v>156580</v>
      </c>
      <c r="J338" s="336">
        <v>43708</v>
      </c>
      <c r="K338" s="333"/>
      <c r="L338" s="342" t="s">
        <v>12</v>
      </c>
    </row>
    <row r="339" spans="1:12" x14ac:dyDescent="0.2">
      <c r="A339" s="330">
        <v>332</v>
      </c>
      <c r="B339" s="330"/>
      <c r="C339" s="331" t="s">
        <v>619</v>
      </c>
      <c r="D339" s="332">
        <v>11</v>
      </c>
      <c r="E339" s="333" t="s">
        <v>93</v>
      </c>
      <c r="F339" s="334"/>
      <c r="G339" s="335">
        <v>13000</v>
      </c>
      <c r="H339" s="334"/>
      <c r="I339" s="335">
        <f t="shared" si="5"/>
        <v>13000</v>
      </c>
      <c r="J339" s="336">
        <v>43708</v>
      </c>
      <c r="K339" s="333"/>
      <c r="L339" s="342" t="s">
        <v>11</v>
      </c>
    </row>
    <row r="340" spans="1:12" x14ac:dyDescent="0.2">
      <c r="A340" s="330">
        <v>333</v>
      </c>
      <c r="B340" s="330"/>
      <c r="C340" s="331" t="s">
        <v>619</v>
      </c>
      <c r="D340" s="332">
        <v>13</v>
      </c>
      <c r="E340" s="333" t="s">
        <v>600</v>
      </c>
      <c r="F340" s="334"/>
      <c r="G340" s="335">
        <v>5920.5999999999995</v>
      </c>
      <c r="H340" s="334"/>
      <c r="I340" s="335">
        <f t="shared" si="5"/>
        <v>5920.5999999999995</v>
      </c>
      <c r="J340" s="336">
        <v>43708</v>
      </c>
      <c r="K340" s="333"/>
      <c r="L340" s="342" t="s">
        <v>11</v>
      </c>
    </row>
    <row r="341" spans="1:12" x14ac:dyDescent="0.2">
      <c r="A341" s="330">
        <v>334</v>
      </c>
      <c r="B341" s="330"/>
      <c r="C341" s="331" t="s">
        <v>619</v>
      </c>
      <c r="D341" s="332">
        <v>13</v>
      </c>
      <c r="E341" s="333" t="s">
        <v>13</v>
      </c>
      <c r="F341" s="334"/>
      <c r="G341" s="335">
        <v>127780</v>
      </c>
      <c r="H341" s="334"/>
      <c r="I341" s="335">
        <f t="shared" si="5"/>
        <v>127780</v>
      </c>
      <c r="J341" s="336">
        <v>43708</v>
      </c>
      <c r="K341" s="333"/>
      <c r="L341" s="342" t="s">
        <v>12</v>
      </c>
    </row>
    <row r="342" spans="1:12" x14ac:dyDescent="0.2">
      <c r="A342" s="330">
        <v>335</v>
      </c>
      <c r="B342" s="330"/>
      <c r="C342" s="331" t="s">
        <v>619</v>
      </c>
      <c r="D342" s="332">
        <v>13</v>
      </c>
      <c r="E342" s="333" t="s">
        <v>93</v>
      </c>
      <c r="F342" s="334"/>
      <c r="G342" s="335">
        <v>13000</v>
      </c>
      <c r="H342" s="334"/>
      <c r="I342" s="335">
        <f t="shared" si="5"/>
        <v>13000</v>
      </c>
      <c r="J342" s="336">
        <v>43708</v>
      </c>
      <c r="K342" s="333"/>
      <c r="L342" s="342" t="s">
        <v>11</v>
      </c>
    </row>
    <row r="343" spans="1:12" x14ac:dyDescent="0.2">
      <c r="A343" s="330">
        <v>336</v>
      </c>
      <c r="B343" s="330"/>
      <c r="C343" s="331" t="s">
        <v>619</v>
      </c>
      <c r="D343" s="332">
        <v>15</v>
      </c>
      <c r="E343" s="333" t="s">
        <v>600</v>
      </c>
      <c r="F343" s="334"/>
      <c r="G343" s="335">
        <v>6170.9699999999993</v>
      </c>
      <c r="H343" s="334"/>
      <c r="I343" s="335">
        <f t="shared" si="5"/>
        <v>6170.9699999999993</v>
      </c>
      <c r="J343" s="336">
        <v>43708</v>
      </c>
      <c r="K343" s="333"/>
      <c r="L343" s="342" t="s">
        <v>11</v>
      </c>
    </row>
    <row r="344" spans="1:12" x14ac:dyDescent="0.2">
      <c r="A344" s="330">
        <v>337</v>
      </c>
      <c r="B344" s="330"/>
      <c r="C344" s="331" t="s">
        <v>619</v>
      </c>
      <c r="D344" s="332">
        <v>15</v>
      </c>
      <c r="E344" s="333" t="s">
        <v>13</v>
      </c>
      <c r="F344" s="334"/>
      <c r="G344" s="335">
        <v>127780</v>
      </c>
      <c r="H344" s="334"/>
      <c r="I344" s="335">
        <f t="shared" si="5"/>
        <v>127780</v>
      </c>
      <c r="J344" s="336">
        <v>43708</v>
      </c>
      <c r="K344" s="333"/>
      <c r="L344" s="342" t="s">
        <v>12</v>
      </c>
    </row>
    <row r="345" spans="1:12" x14ac:dyDescent="0.2">
      <c r="A345" s="330">
        <v>338</v>
      </c>
      <c r="B345" s="330"/>
      <c r="C345" s="331" t="s">
        <v>619</v>
      </c>
      <c r="D345" s="332">
        <v>15</v>
      </c>
      <c r="E345" s="333" t="s">
        <v>93</v>
      </c>
      <c r="F345" s="334"/>
      <c r="G345" s="335">
        <v>13000</v>
      </c>
      <c r="H345" s="334"/>
      <c r="I345" s="335">
        <f t="shared" si="5"/>
        <v>13000</v>
      </c>
      <c r="J345" s="336">
        <v>43708</v>
      </c>
      <c r="K345" s="333"/>
      <c r="L345" s="342" t="s">
        <v>11</v>
      </c>
    </row>
    <row r="346" spans="1:12" x14ac:dyDescent="0.2">
      <c r="A346" s="330">
        <v>339</v>
      </c>
      <c r="B346" s="330"/>
      <c r="C346" s="331" t="s">
        <v>620</v>
      </c>
      <c r="D346" s="332">
        <v>3</v>
      </c>
      <c r="E346" s="333" t="s">
        <v>600</v>
      </c>
      <c r="F346" s="334"/>
      <c r="G346" s="335">
        <v>3247.45</v>
      </c>
      <c r="H346" s="334"/>
      <c r="I346" s="335">
        <f t="shared" si="5"/>
        <v>3247.45</v>
      </c>
      <c r="J346" s="336">
        <v>43708</v>
      </c>
      <c r="K346" s="333"/>
      <c r="L346" s="342" t="s">
        <v>11</v>
      </c>
    </row>
    <row r="347" spans="1:12" x14ac:dyDescent="0.2">
      <c r="A347" s="330">
        <v>340</v>
      </c>
      <c r="B347" s="330"/>
      <c r="C347" s="331" t="s">
        <v>620</v>
      </c>
      <c r="D347" s="332">
        <v>3</v>
      </c>
      <c r="E347" s="333" t="s">
        <v>13</v>
      </c>
      <c r="F347" s="334"/>
      <c r="G347" s="335">
        <v>70000</v>
      </c>
      <c r="H347" s="334"/>
      <c r="I347" s="335">
        <f t="shared" si="5"/>
        <v>70000</v>
      </c>
      <c r="J347" s="336">
        <v>43708</v>
      </c>
      <c r="K347" s="333"/>
      <c r="L347" s="342" t="s">
        <v>12</v>
      </c>
    </row>
    <row r="348" spans="1:12" x14ac:dyDescent="0.2">
      <c r="A348" s="330">
        <v>341</v>
      </c>
      <c r="B348" s="330"/>
      <c r="C348" s="331" t="s">
        <v>620</v>
      </c>
      <c r="D348" s="332">
        <v>3</v>
      </c>
      <c r="E348" s="333" t="s">
        <v>93</v>
      </c>
      <c r="F348" s="334"/>
      <c r="G348" s="335">
        <v>4500</v>
      </c>
      <c r="H348" s="334"/>
      <c r="I348" s="335">
        <f t="shared" si="5"/>
        <v>4500</v>
      </c>
      <c r="J348" s="336">
        <v>43708</v>
      </c>
      <c r="K348" s="333"/>
      <c r="L348" s="342" t="s">
        <v>11</v>
      </c>
    </row>
    <row r="349" spans="1:12" x14ac:dyDescent="0.2">
      <c r="A349" s="330">
        <v>342</v>
      </c>
      <c r="B349" s="330"/>
      <c r="C349" s="331" t="s">
        <v>620</v>
      </c>
      <c r="D349" s="332">
        <v>4</v>
      </c>
      <c r="E349" s="333" t="s">
        <v>600</v>
      </c>
      <c r="F349" s="334"/>
      <c r="G349" s="335">
        <v>3260.99</v>
      </c>
      <c r="H349" s="334"/>
      <c r="I349" s="335">
        <f t="shared" si="5"/>
        <v>3260.99</v>
      </c>
      <c r="J349" s="336">
        <v>43708</v>
      </c>
      <c r="K349" s="333"/>
      <c r="L349" s="342" t="s">
        <v>11</v>
      </c>
    </row>
    <row r="350" spans="1:12" x14ac:dyDescent="0.2">
      <c r="A350" s="330">
        <v>343</v>
      </c>
      <c r="B350" s="330"/>
      <c r="C350" s="331" t="s">
        <v>620</v>
      </c>
      <c r="D350" s="332">
        <v>4</v>
      </c>
      <c r="E350" s="333" t="s">
        <v>13</v>
      </c>
      <c r="F350" s="334"/>
      <c r="G350" s="335">
        <v>10000</v>
      </c>
      <c r="H350" s="334"/>
      <c r="I350" s="335">
        <f t="shared" si="5"/>
        <v>10000</v>
      </c>
      <c r="J350" s="336">
        <v>43708</v>
      </c>
      <c r="K350" s="333"/>
      <c r="L350" s="342" t="s">
        <v>12</v>
      </c>
    </row>
    <row r="351" spans="1:12" x14ac:dyDescent="0.2">
      <c r="A351" s="330">
        <v>344</v>
      </c>
      <c r="B351" s="330"/>
      <c r="C351" s="331" t="s">
        <v>620</v>
      </c>
      <c r="D351" s="332">
        <v>4</v>
      </c>
      <c r="E351" s="333" t="s">
        <v>93</v>
      </c>
      <c r="F351" s="334"/>
      <c r="G351" s="335">
        <v>5000</v>
      </c>
      <c r="H351" s="334"/>
      <c r="I351" s="335">
        <f t="shared" si="5"/>
        <v>5000</v>
      </c>
      <c r="J351" s="336">
        <v>43708</v>
      </c>
      <c r="K351" s="333"/>
      <c r="L351" s="342" t="s">
        <v>11</v>
      </c>
    </row>
    <row r="352" spans="1:12" x14ac:dyDescent="0.2">
      <c r="A352" s="330">
        <v>345</v>
      </c>
      <c r="B352" s="330"/>
      <c r="C352" s="331" t="s">
        <v>620</v>
      </c>
      <c r="D352" s="332">
        <v>5</v>
      </c>
      <c r="E352" s="333" t="s">
        <v>600</v>
      </c>
      <c r="F352" s="334"/>
      <c r="G352" s="335">
        <v>3584.0499999999997</v>
      </c>
      <c r="H352" s="334"/>
      <c r="I352" s="335">
        <f t="shared" si="5"/>
        <v>3584.0499999999997</v>
      </c>
      <c r="J352" s="336">
        <v>43708</v>
      </c>
      <c r="K352" s="333"/>
      <c r="L352" s="342" t="s">
        <v>11</v>
      </c>
    </row>
    <row r="353" spans="1:12" x14ac:dyDescent="0.2">
      <c r="A353" s="330">
        <v>346</v>
      </c>
      <c r="B353" s="330"/>
      <c r="C353" s="331" t="s">
        <v>620</v>
      </c>
      <c r="D353" s="332">
        <v>5</v>
      </c>
      <c r="E353" s="333" t="s">
        <v>74</v>
      </c>
      <c r="F353" s="334"/>
      <c r="G353" s="335">
        <v>2297</v>
      </c>
      <c r="H353" s="334"/>
      <c r="I353" s="335">
        <f t="shared" si="5"/>
        <v>2297</v>
      </c>
      <c r="J353" s="336">
        <v>43708</v>
      </c>
      <c r="K353" s="333"/>
      <c r="L353" s="342" t="s">
        <v>97</v>
      </c>
    </row>
    <row r="354" spans="1:12" x14ac:dyDescent="0.2">
      <c r="A354" s="330">
        <v>347</v>
      </c>
      <c r="B354" s="330"/>
      <c r="C354" s="331" t="s">
        <v>620</v>
      </c>
      <c r="D354" s="332">
        <v>5</v>
      </c>
      <c r="E354" s="333" t="s">
        <v>93</v>
      </c>
      <c r="F354" s="334"/>
      <c r="G354" s="335">
        <v>6000</v>
      </c>
      <c r="H354" s="334"/>
      <c r="I354" s="335">
        <f t="shared" si="5"/>
        <v>6000</v>
      </c>
      <c r="J354" s="336">
        <v>43708</v>
      </c>
      <c r="K354" s="333"/>
      <c r="L354" s="342" t="s">
        <v>11</v>
      </c>
    </row>
    <row r="355" spans="1:12" x14ac:dyDescent="0.2">
      <c r="A355" s="330">
        <v>348</v>
      </c>
      <c r="B355" s="330"/>
      <c r="C355" s="331" t="s">
        <v>620</v>
      </c>
      <c r="D355" s="332">
        <v>6</v>
      </c>
      <c r="E355" s="333" t="s">
        <v>600</v>
      </c>
      <c r="F355" s="334"/>
      <c r="G355" s="335">
        <v>3590.54</v>
      </c>
      <c r="H355" s="334"/>
      <c r="I355" s="335">
        <f t="shared" si="5"/>
        <v>3590.54</v>
      </c>
      <c r="J355" s="336">
        <v>43708</v>
      </c>
      <c r="K355" s="333"/>
      <c r="L355" s="342" t="s">
        <v>11</v>
      </c>
    </row>
    <row r="356" spans="1:12" x14ac:dyDescent="0.2">
      <c r="A356" s="330">
        <v>349</v>
      </c>
      <c r="B356" s="330"/>
      <c r="C356" s="331" t="s">
        <v>620</v>
      </c>
      <c r="D356" s="332">
        <v>6</v>
      </c>
      <c r="E356" s="333" t="s">
        <v>74</v>
      </c>
      <c r="F356" s="334"/>
      <c r="G356" s="335">
        <v>4062</v>
      </c>
      <c r="H356" s="334"/>
      <c r="I356" s="335">
        <f t="shared" si="5"/>
        <v>4062</v>
      </c>
      <c r="J356" s="336">
        <v>43708</v>
      </c>
      <c r="K356" s="333"/>
      <c r="L356" s="342" t="s">
        <v>97</v>
      </c>
    </row>
    <row r="357" spans="1:12" x14ac:dyDescent="0.2">
      <c r="A357" s="330">
        <v>350</v>
      </c>
      <c r="B357" s="330"/>
      <c r="C357" s="331" t="s">
        <v>620</v>
      </c>
      <c r="D357" s="332">
        <v>6</v>
      </c>
      <c r="E357" s="333" t="s">
        <v>13</v>
      </c>
      <c r="F357" s="334"/>
      <c r="G357" s="335">
        <v>50000</v>
      </c>
      <c r="H357" s="334"/>
      <c r="I357" s="335">
        <f t="shared" si="5"/>
        <v>50000</v>
      </c>
      <c r="J357" s="336">
        <v>43708</v>
      </c>
      <c r="K357" s="333"/>
      <c r="L357" s="342" t="s">
        <v>12</v>
      </c>
    </row>
    <row r="358" spans="1:12" x14ac:dyDescent="0.2">
      <c r="A358" s="330">
        <v>351</v>
      </c>
      <c r="B358" s="330"/>
      <c r="C358" s="331" t="s">
        <v>620</v>
      </c>
      <c r="D358" s="332">
        <v>6</v>
      </c>
      <c r="E358" s="333" t="s">
        <v>93</v>
      </c>
      <c r="F358" s="334"/>
      <c r="G358" s="335">
        <v>5000</v>
      </c>
      <c r="H358" s="334"/>
      <c r="I358" s="335">
        <f t="shared" si="5"/>
        <v>5000</v>
      </c>
      <c r="J358" s="336">
        <v>43708</v>
      </c>
      <c r="K358" s="333"/>
      <c r="L358" s="342" t="s">
        <v>11</v>
      </c>
    </row>
    <row r="359" spans="1:12" x14ac:dyDescent="0.2">
      <c r="A359" s="330">
        <v>352</v>
      </c>
      <c r="B359" s="330"/>
      <c r="C359" s="331" t="s">
        <v>620</v>
      </c>
      <c r="D359" s="332">
        <v>7</v>
      </c>
      <c r="E359" s="333" t="s">
        <v>600</v>
      </c>
      <c r="F359" s="334"/>
      <c r="G359" s="335">
        <v>3980.24</v>
      </c>
      <c r="H359" s="334"/>
      <c r="I359" s="335">
        <f t="shared" si="5"/>
        <v>3980.24</v>
      </c>
      <c r="J359" s="336">
        <v>43708</v>
      </c>
      <c r="K359" s="333"/>
      <c r="L359" s="342" t="s">
        <v>11</v>
      </c>
    </row>
    <row r="360" spans="1:12" x14ac:dyDescent="0.2">
      <c r="A360" s="330">
        <v>353</v>
      </c>
      <c r="B360" s="330"/>
      <c r="C360" s="331" t="s">
        <v>620</v>
      </c>
      <c r="D360" s="332">
        <v>7</v>
      </c>
      <c r="E360" s="333" t="s">
        <v>13</v>
      </c>
      <c r="F360" s="334"/>
      <c r="G360" s="335">
        <v>50000</v>
      </c>
      <c r="H360" s="334"/>
      <c r="I360" s="335">
        <f t="shared" si="5"/>
        <v>50000</v>
      </c>
      <c r="J360" s="336">
        <v>43708</v>
      </c>
      <c r="K360" s="333"/>
      <c r="L360" s="342" t="s">
        <v>12</v>
      </c>
    </row>
    <row r="361" spans="1:12" x14ac:dyDescent="0.2">
      <c r="A361" s="330">
        <v>354</v>
      </c>
      <c r="B361" s="330"/>
      <c r="C361" s="331" t="s">
        <v>620</v>
      </c>
      <c r="D361" s="332">
        <v>7</v>
      </c>
      <c r="E361" s="333" t="s">
        <v>93</v>
      </c>
      <c r="F361" s="334"/>
      <c r="G361" s="335">
        <v>5000</v>
      </c>
      <c r="H361" s="334"/>
      <c r="I361" s="335">
        <f t="shared" si="5"/>
        <v>5000</v>
      </c>
      <c r="J361" s="336">
        <v>43708</v>
      </c>
      <c r="K361" s="333"/>
      <c r="L361" s="342" t="s">
        <v>11</v>
      </c>
    </row>
    <row r="362" spans="1:12" x14ac:dyDescent="0.2">
      <c r="A362" s="330">
        <v>355</v>
      </c>
      <c r="B362" s="330"/>
      <c r="C362" s="331" t="s">
        <v>620</v>
      </c>
      <c r="D362" s="332">
        <v>8</v>
      </c>
      <c r="E362" s="333" t="s">
        <v>600</v>
      </c>
      <c r="F362" s="334"/>
      <c r="G362" s="335">
        <v>3992.1899999999996</v>
      </c>
      <c r="H362" s="334"/>
      <c r="I362" s="335">
        <f t="shared" si="5"/>
        <v>3992.1899999999996</v>
      </c>
      <c r="J362" s="336">
        <v>43708</v>
      </c>
      <c r="K362" s="333"/>
      <c r="L362" s="342" t="s">
        <v>11</v>
      </c>
    </row>
    <row r="363" spans="1:12" x14ac:dyDescent="0.2">
      <c r="A363" s="330">
        <v>356</v>
      </c>
      <c r="B363" s="330"/>
      <c r="C363" s="331" t="s">
        <v>620</v>
      </c>
      <c r="D363" s="332">
        <v>8</v>
      </c>
      <c r="E363" s="333" t="s">
        <v>74</v>
      </c>
      <c r="F363" s="334"/>
      <c r="G363" s="335">
        <v>9064</v>
      </c>
      <c r="H363" s="334"/>
      <c r="I363" s="335">
        <f t="shared" si="5"/>
        <v>9064</v>
      </c>
      <c r="J363" s="336">
        <v>43708</v>
      </c>
      <c r="K363" s="333"/>
      <c r="L363" s="342" t="s">
        <v>97</v>
      </c>
    </row>
    <row r="364" spans="1:12" x14ac:dyDescent="0.2">
      <c r="A364" s="330">
        <v>357</v>
      </c>
      <c r="B364" s="330"/>
      <c r="C364" s="331" t="s">
        <v>620</v>
      </c>
      <c r="D364" s="332">
        <v>8</v>
      </c>
      <c r="E364" s="333" t="s">
        <v>103</v>
      </c>
      <c r="F364" s="334"/>
      <c r="G364" s="335">
        <v>4499</v>
      </c>
      <c r="H364" s="334"/>
      <c r="I364" s="335">
        <f t="shared" si="5"/>
        <v>4499</v>
      </c>
      <c r="J364" s="336">
        <v>43708</v>
      </c>
      <c r="K364" s="333"/>
      <c r="L364" s="342" t="s">
        <v>97</v>
      </c>
    </row>
    <row r="365" spans="1:12" x14ac:dyDescent="0.2">
      <c r="A365" s="330">
        <v>358</v>
      </c>
      <c r="B365" s="330"/>
      <c r="C365" s="331" t="s">
        <v>620</v>
      </c>
      <c r="D365" s="332">
        <v>8</v>
      </c>
      <c r="E365" s="333" t="s">
        <v>13</v>
      </c>
      <c r="F365" s="334"/>
      <c r="G365" s="335">
        <v>10000</v>
      </c>
      <c r="H365" s="334"/>
      <c r="I365" s="335">
        <f t="shared" si="5"/>
        <v>10000</v>
      </c>
      <c r="J365" s="336">
        <v>43708</v>
      </c>
      <c r="K365" s="333"/>
      <c r="L365" s="342" t="s">
        <v>12</v>
      </c>
    </row>
    <row r="366" spans="1:12" x14ac:dyDescent="0.2">
      <c r="A366" s="330">
        <v>359</v>
      </c>
      <c r="B366" s="330"/>
      <c r="C366" s="331" t="s">
        <v>620</v>
      </c>
      <c r="D366" s="332">
        <v>8</v>
      </c>
      <c r="E366" s="333" t="s">
        <v>93</v>
      </c>
      <c r="F366" s="334"/>
      <c r="G366" s="335">
        <v>5000</v>
      </c>
      <c r="H366" s="334"/>
      <c r="I366" s="335">
        <f t="shared" si="5"/>
        <v>5000</v>
      </c>
      <c r="J366" s="336">
        <v>43708</v>
      </c>
      <c r="K366" s="333"/>
      <c r="L366" s="342" t="s">
        <v>11</v>
      </c>
    </row>
    <row r="367" spans="1:12" x14ac:dyDescent="0.2">
      <c r="A367" s="330">
        <v>360</v>
      </c>
      <c r="B367" s="330"/>
      <c r="C367" s="331" t="s">
        <v>620</v>
      </c>
      <c r="D367" s="332">
        <v>14</v>
      </c>
      <c r="E367" s="333" t="s">
        <v>600</v>
      </c>
      <c r="F367" s="334"/>
      <c r="G367" s="335">
        <v>3253</v>
      </c>
      <c r="H367" s="334"/>
      <c r="I367" s="335">
        <f t="shared" si="5"/>
        <v>3253</v>
      </c>
      <c r="J367" s="336">
        <v>43708</v>
      </c>
      <c r="K367" s="333"/>
      <c r="L367" s="342" t="s">
        <v>11</v>
      </c>
    </row>
    <row r="368" spans="1:12" x14ac:dyDescent="0.2">
      <c r="A368" s="330">
        <v>361</v>
      </c>
      <c r="B368" s="330"/>
      <c r="C368" s="331" t="s">
        <v>620</v>
      </c>
      <c r="D368" s="332">
        <v>14</v>
      </c>
      <c r="E368" s="333" t="s">
        <v>103</v>
      </c>
      <c r="F368" s="334"/>
      <c r="G368" s="335">
        <v>2997</v>
      </c>
      <c r="H368" s="334"/>
      <c r="I368" s="335">
        <f t="shared" si="5"/>
        <v>2997</v>
      </c>
      <c r="J368" s="336">
        <v>43708</v>
      </c>
      <c r="K368" s="333"/>
      <c r="L368" s="342" t="s">
        <v>97</v>
      </c>
    </row>
    <row r="369" spans="1:12" x14ac:dyDescent="0.2">
      <c r="A369" s="330">
        <v>362</v>
      </c>
      <c r="B369" s="330"/>
      <c r="C369" s="331" t="s">
        <v>620</v>
      </c>
      <c r="D369" s="332">
        <v>14</v>
      </c>
      <c r="E369" s="333" t="s">
        <v>93</v>
      </c>
      <c r="F369" s="334"/>
      <c r="G369" s="335">
        <v>12000</v>
      </c>
      <c r="H369" s="334"/>
      <c r="I369" s="335">
        <f t="shared" si="5"/>
        <v>12000</v>
      </c>
      <c r="J369" s="336">
        <v>43708</v>
      </c>
      <c r="K369" s="333"/>
      <c r="L369" s="342" t="s">
        <v>11</v>
      </c>
    </row>
    <row r="370" spans="1:12" x14ac:dyDescent="0.2">
      <c r="A370" s="330">
        <v>363</v>
      </c>
      <c r="B370" s="330"/>
      <c r="C370" s="331" t="s">
        <v>620</v>
      </c>
      <c r="D370" s="332">
        <v>15</v>
      </c>
      <c r="E370" s="333" t="s">
        <v>600</v>
      </c>
      <c r="F370" s="334"/>
      <c r="G370" s="335">
        <v>3984.84</v>
      </c>
      <c r="H370" s="334"/>
      <c r="I370" s="335">
        <f t="shared" si="5"/>
        <v>3984.84</v>
      </c>
      <c r="J370" s="336">
        <v>43708</v>
      </c>
      <c r="K370" s="333"/>
      <c r="L370" s="342" t="s">
        <v>11</v>
      </c>
    </row>
    <row r="371" spans="1:12" x14ac:dyDescent="0.2">
      <c r="A371" s="330">
        <v>364</v>
      </c>
      <c r="B371" s="330"/>
      <c r="C371" s="331" t="s">
        <v>620</v>
      </c>
      <c r="D371" s="332">
        <v>15</v>
      </c>
      <c r="E371" s="333" t="s">
        <v>13</v>
      </c>
      <c r="F371" s="334"/>
      <c r="G371" s="335">
        <v>100000</v>
      </c>
      <c r="H371" s="334"/>
      <c r="I371" s="335">
        <f t="shared" si="5"/>
        <v>100000</v>
      </c>
      <c r="J371" s="336">
        <v>43708</v>
      </c>
      <c r="K371" s="333"/>
      <c r="L371" s="342" t="s">
        <v>12</v>
      </c>
    </row>
    <row r="372" spans="1:12" x14ac:dyDescent="0.2">
      <c r="A372" s="330">
        <v>365</v>
      </c>
      <c r="B372" s="330"/>
      <c r="C372" s="331" t="s">
        <v>620</v>
      </c>
      <c r="D372" s="332">
        <v>15</v>
      </c>
      <c r="E372" s="333" t="s">
        <v>93</v>
      </c>
      <c r="F372" s="334"/>
      <c r="G372" s="335">
        <v>9000</v>
      </c>
      <c r="H372" s="334"/>
      <c r="I372" s="335">
        <f t="shared" si="5"/>
        <v>9000</v>
      </c>
      <c r="J372" s="336">
        <v>43708</v>
      </c>
      <c r="K372" s="333"/>
      <c r="L372" s="342" t="s">
        <v>11</v>
      </c>
    </row>
    <row r="373" spans="1:12" x14ac:dyDescent="0.2">
      <c r="A373" s="330">
        <v>366</v>
      </c>
      <c r="B373" s="330"/>
      <c r="C373" s="331" t="s">
        <v>620</v>
      </c>
      <c r="D373" s="332">
        <v>16</v>
      </c>
      <c r="E373" s="333" t="s">
        <v>600</v>
      </c>
      <c r="F373" s="334"/>
      <c r="G373" s="335">
        <v>3967.92</v>
      </c>
      <c r="H373" s="334"/>
      <c r="I373" s="335">
        <f t="shared" si="5"/>
        <v>3967.92</v>
      </c>
      <c r="J373" s="336">
        <v>43708</v>
      </c>
      <c r="K373" s="333"/>
      <c r="L373" s="342" t="s">
        <v>11</v>
      </c>
    </row>
    <row r="374" spans="1:12" x14ac:dyDescent="0.2">
      <c r="A374" s="330">
        <v>367</v>
      </c>
      <c r="B374" s="330"/>
      <c r="C374" s="331" t="s">
        <v>620</v>
      </c>
      <c r="D374" s="332">
        <v>16</v>
      </c>
      <c r="E374" s="333" t="s">
        <v>74</v>
      </c>
      <c r="F374" s="334"/>
      <c r="G374" s="335">
        <v>2297</v>
      </c>
      <c r="H374" s="334"/>
      <c r="I374" s="335">
        <f t="shared" si="5"/>
        <v>2297</v>
      </c>
      <c r="J374" s="336">
        <v>43708</v>
      </c>
      <c r="K374" s="333"/>
      <c r="L374" s="342" t="s">
        <v>97</v>
      </c>
    </row>
    <row r="375" spans="1:12" x14ac:dyDescent="0.2">
      <c r="A375" s="330">
        <v>368</v>
      </c>
      <c r="B375" s="330"/>
      <c r="C375" s="331" t="s">
        <v>620</v>
      </c>
      <c r="D375" s="332">
        <v>16</v>
      </c>
      <c r="E375" s="333" t="s">
        <v>103</v>
      </c>
      <c r="F375" s="334"/>
      <c r="G375" s="335">
        <v>2997</v>
      </c>
      <c r="H375" s="334"/>
      <c r="I375" s="335">
        <f t="shared" si="5"/>
        <v>2997</v>
      </c>
      <c r="J375" s="336">
        <v>43708</v>
      </c>
      <c r="K375" s="333"/>
      <c r="L375" s="342" t="s">
        <v>97</v>
      </c>
    </row>
    <row r="376" spans="1:12" x14ac:dyDescent="0.2">
      <c r="A376" s="330">
        <v>369</v>
      </c>
      <c r="B376" s="330"/>
      <c r="C376" s="331" t="s">
        <v>620</v>
      </c>
      <c r="D376" s="332">
        <v>16</v>
      </c>
      <c r="E376" s="333" t="s">
        <v>93</v>
      </c>
      <c r="F376" s="334"/>
      <c r="G376" s="335">
        <v>12000</v>
      </c>
      <c r="H376" s="334"/>
      <c r="I376" s="335">
        <f t="shared" si="5"/>
        <v>12000</v>
      </c>
      <c r="J376" s="336">
        <v>43708</v>
      </c>
      <c r="K376" s="333"/>
      <c r="L376" s="342" t="s">
        <v>11</v>
      </c>
    </row>
    <row r="377" spans="1:12" x14ac:dyDescent="0.2">
      <c r="A377" s="330">
        <v>370</v>
      </c>
      <c r="B377" s="330"/>
      <c r="C377" s="331" t="s">
        <v>620</v>
      </c>
      <c r="D377" s="332">
        <v>17</v>
      </c>
      <c r="E377" s="333" t="s">
        <v>600</v>
      </c>
      <c r="F377" s="334"/>
      <c r="G377" s="335">
        <v>3248.75</v>
      </c>
      <c r="H377" s="334"/>
      <c r="I377" s="335">
        <f t="shared" si="5"/>
        <v>3248.75</v>
      </c>
      <c r="J377" s="336">
        <v>43708</v>
      </c>
      <c r="K377" s="333"/>
      <c r="L377" s="342" t="s">
        <v>11</v>
      </c>
    </row>
    <row r="378" spans="1:12" x14ac:dyDescent="0.2">
      <c r="A378" s="330">
        <v>371</v>
      </c>
      <c r="B378" s="330"/>
      <c r="C378" s="331" t="s">
        <v>620</v>
      </c>
      <c r="D378" s="332">
        <v>17</v>
      </c>
      <c r="E378" s="333" t="s">
        <v>103</v>
      </c>
      <c r="F378" s="334"/>
      <c r="G378" s="335">
        <v>4149</v>
      </c>
      <c r="H378" s="334"/>
      <c r="I378" s="335">
        <f t="shared" si="5"/>
        <v>4149</v>
      </c>
      <c r="J378" s="336">
        <v>43708</v>
      </c>
      <c r="K378" s="333"/>
      <c r="L378" s="342" t="s">
        <v>97</v>
      </c>
    </row>
    <row r="379" spans="1:12" x14ac:dyDescent="0.2">
      <c r="A379" s="330">
        <v>372</v>
      </c>
      <c r="B379" s="330"/>
      <c r="C379" s="331" t="s">
        <v>620</v>
      </c>
      <c r="D379" s="332">
        <v>17</v>
      </c>
      <c r="E379" s="333" t="s">
        <v>13</v>
      </c>
      <c r="F379" s="334"/>
      <c r="G379" s="335">
        <v>10000</v>
      </c>
      <c r="H379" s="334"/>
      <c r="I379" s="335">
        <f t="shared" si="5"/>
        <v>10000</v>
      </c>
      <c r="J379" s="336">
        <v>43708</v>
      </c>
      <c r="K379" s="333"/>
      <c r="L379" s="342" t="s">
        <v>12</v>
      </c>
    </row>
    <row r="380" spans="1:12" x14ac:dyDescent="0.2">
      <c r="A380" s="330">
        <v>373</v>
      </c>
      <c r="B380" s="330"/>
      <c r="C380" s="331" t="s">
        <v>620</v>
      </c>
      <c r="D380" s="332">
        <v>17</v>
      </c>
      <c r="E380" s="333" t="s">
        <v>93</v>
      </c>
      <c r="F380" s="334"/>
      <c r="G380" s="335">
        <v>9000</v>
      </c>
      <c r="H380" s="334"/>
      <c r="I380" s="335">
        <f t="shared" si="5"/>
        <v>9000</v>
      </c>
      <c r="J380" s="336">
        <v>43708</v>
      </c>
      <c r="K380" s="333"/>
      <c r="L380" s="342" t="s">
        <v>11</v>
      </c>
    </row>
    <row r="381" spans="1:12" x14ac:dyDescent="0.2">
      <c r="A381" s="330">
        <v>374</v>
      </c>
      <c r="B381" s="330"/>
      <c r="C381" s="331" t="s">
        <v>620</v>
      </c>
      <c r="D381" s="332">
        <v>18</v>
      </c>
      <c r="E381" s="333" t="s">
        <v>600</v>
      </c>
      <c r="F381" s="334"/>
      <c r="G381" s="335">
        <v>3241.84</v>
      </c>
      <c r="H381" s="334"/>
      <c r="I381" s="335">
        <f t="shared" si="5"/>
        <v>3241.84</v>
      </c>
      <c r="J381" s="336">
        <v>43708</v>
      </c>
      <c r="K381" s="333"/>
      <c r="L381" s="342" t="s">
        <v>11</v>
      </c>
    </row>
    <row r="382" spans="1:12" x14ac:dyDescent="0.2">
      <c r="A382" s="330">
        <v>375</v>
      </c>
      <c r="B382" s="330"/>
      <c r="C382" s="331" t="s">
        <v>620</v>
      </c>
      <c r="D382" s="332">
        <v>18</v>
      </c>
      <c r="E382" s="333" t="s">
        <v>74</v>
      </c>
      <c r="F382" s="334"/>
      <c r="G382" s="335">
        <v>1896</v>
      </c>
      <c r="H382" s="334"/>
      <c r="I382" s="335">
        <f t="shared" si="5"/>
        <v>1896</v>
      </c>
      <c r="J382" s="336">
        <v>43708</v>
      </c>
      <c r="K382" s="333"/>
      <c r="L382" s="342" t="s">
        <v>97</v>
      </c>
    </row>
    <row r="383" spans="1:12" x14ac:dyDescent="0.2">
      <c r="A383" s="330">
        <v>376</v>
      </c>
      <c r="B383" s="330"/>
      <c r="C383" s="331" t="s">
        <v>620</v>
      </c>
      <c r="D383" s="332">
        <v>18</v>
      </c>
      <c r="E383" s="333" t="s">
        <v>103</v>
      </c>
      <c r="F383" s="334"/>
      <c r="G383" s="335">
        <v>3435</v>
      </c>
      <c r="H383" s="334"/>
      <c r="I383" s="335">
        <f t="shared" si="5"/>
        <v>3435</v>
      </c>
      <c r="J383" s="336">
        <v>43708</v>
      </c>
      <c r="K383" s="333"/>
      <c r="L383" s="342" t="s">
        <v>97</v>
      </c>
    </row>
    <row r="384" spans="1:12" x14ac:dyDescent="0.2">
      <c r="A384" s="330">
        <v>377</v>
      </c>
      <c r="B384" s="330"/>
      <c r="C384" s="331" t="s">
        <v>620</v>
      </c>
      <c r="D384" s="332">
        <v>18</v>
      </c>
      <c r="E384" s="333" t="s">
        <v>93</v>
      </c>
      <c r="F384" s="334"/>
      <c r="G384" s="335">
        <v>12000</v>
      </c>
      <c r="H384" s="334"/>
      <c r="I384" s="335">
        <f t="shared" si="5"/>
        <v>12000</v>
      </c>
      <c r="J384" s="336">
        <v>43708</v>
      </c>
      <c r="K384" s="333"/>
      <c r="L384" s="342" t="s">
        <v>11</v>
      </c>
    </row>
    <row r="385" spans="1:12" x14ac:dyDescent="0.2">
      <c r="A385" s="330">
        <v>378</v>
      </c>
      <c r="B385" s="330"/>
      <c r="C385" s="331" t="s">
        <v>620</v>
      </c>
      <c r="D385" s="332">
        <v>19</v>
      </c>
      <c r="E385" s="333" t="s">
        <v>600</v>
      </c>
      <c r="F385" s="334"/>
      <c r="G385" s="335">
        <v>3256.46</v>
      </c>
      <c r="H385" s="334"/>
      <c r="I385" s="335">
        <f t="shared" si="5"/>
        <v>3256.46</v>
      </c>
      <c r="J385" s="336">
        <v>43708</v>
      </c>
      <c r="K385" s="333"/>
      <c r="L385" s="342" t="s">
        <v>11</v>
      </c>
    </row>
    <row r="386" spans="1:12" x14ac:dyDescent="0.2">
      <c r="A386" s="330">
        <v>379</v>
      </c>
      <c r="B386" s="330"/>
      <c r="C386" s="331" t="s">
        <v>620</v>
      </c>
      <c r="D386" s="332">
        <v>19</v>
      </c>
      <c r="E386" s="333" t="s">
        <v>13</v>
      </c>
      <c r="F386" s="334"/>
      <c r="G386" s="335">
        <v>10000</v>
      </c>
      <c r="H386" s="334"/>
      <c r="I386" s="335">
        <f t="shared" si="5"/>
        <v>10000</v>
      </c>
      <c r="J386" s="336">
        <v>43708</v>
      </c>
      <c r="K386" s="333"/>
      <c r="L386" s="342" t="s">
        <v>12</v>
      </c>
    </row>
    <row r="387" spans="1:12" x14ac:dyDescent="0.2">
      <c r="A387" s="330">
        <v>380</v>
      </c>
      <c r="B387" s="330"/>
      <c r="C387" s="331" t="s">
        <v>620</v>
      </c>
      <c r="D387" s="332">
        <v>19</v>
      </c>
      <c r="E387" s="333" t="s">
        <v>93</v>
      </c>
      <c r="F387" s="334"/>
      <c r="G387" s="335">
        <v>9000</v>
      </c>
      <c r="H387" s="334"/>
      <c r="I387" s="335">
        <f t="shared" si="5"/>
        <v>9000</v>
      </c>
      <c r="J387" s="336">
        <v>43708</v>
      </c>
      <c r="K387" s="333"/>
      <c r="L387" s="342" t="s">
        <v>11</v>
      </c>
    </row>
    <row r="388" spans="1:12" x14ac:dyDescent="0.2">
      <c r="A388" s="330">
        <v>381</v>
      </c>
      <c r="B388" s="330"/>
      <c r="C388" s="331" t="s">
        <v>620</v>
      </c>
      <c r="D388" s="332">
        <v>28</v>
      </c>
      <c r="E388" s="333" t="s">
        <v>600</v>
      </c>
      <c r="F388" s="334"/>
      <c r="G388" s="335">
        <v>16201.3</v>
      </c>
      <c r="H388" s="334"/>
      <c r="I388" s="335">
        <f t="shared" si="5"/>
        <v>16201.3</v>
      </c>
      <c r="J388" s="336">
        <v>43708</v>
      </c>
      <c r="K388" s="333"/>
      <c r="L388" s="342" t="s">
        <v>11</v>
      </c>
    </row>
    <row r="389" spans="1:12" x14ac:dyDescent="0.2">
      <c r="A389" s="330">
        <v>382</v>
      </c>
      <c r="B389" s="330"/>
      <c r="C389" s="331" t="s">
        <v>620</v>
      </c>
      <c r="D389" s="332">
        <v>28</v>
      </c>
      <c r="E389" s="333" t="s">
        <v>74</v>
      </c>
      <c r="F389" s="334"/>
      <c r="G389" s="335">
        <v>4062</v>
      </c>
      <c r="H389" s="334"/>
      <c r="I389" s="335">
        <f t="shared" si="5"/>
        <v>4062</v>
      </c>
      <c r="J389" s="336">
        <v>43708</v>
      </c>
      <c r="K389" s="333"/>
      <c r="L389" s="342" t="s">
        <v>97</v>
      </c>
    </row>
    <row r="390" spans="1:12" x14ac:dyDescent="0.2">
      <c r="A390" s="330">
        <v>383</v>
      </c>
      <c r="B390" s="330"/>
      <c r="C390" s="331" t="s">
        <v>620</v>
      </c>
      <c r="D390" s="332">
        <v>28</v>
      </c>
      <c r="E390" s="333" t="s">
        <v>13</v>
      </c>
      <c r="F390" s="334"/>
      <c r="G390" s="335">
        <v>50000</v>
      </c>
      <c r="H390" s="334"/>
      <c r="I390" s="335">
        <f t="shared" si="5"/>
        <v>50000</v>
      </c>
      <c r="J390" s="336">
        <v>43708</v>
      </c>
      <c r="K390" s="333"/>
      <c r="L390" s="342" t="s">
        <v>12</v>
      </c>
    </row>
    <row r="391" spans="1:12" x14ac:dyDescent="0.2">
      <c r="A391" s="330">
        <v>384</v>
      </c>
      <c r="B391" s="330"/>
      <c r="C391" s="331" t="s">
        <v>620</v>
      </c>
      <c r="D391" s="332">
        <v>28</v>
      </c>
      <c r="E391" s="333" t="s">
        <v>93</v>
      </c>
      <c r="F391" s="334"/>
      <c r="G391" s="335">
        <v>30000</v>
      </c>
      <c r="H391" s="334"/>
      <c r="I391" s="335">
        <f t="shared" si="5"/>
        <v>30000</v>
      </c>
      <c r="J391" s="336">
        <v>43708</v>
      </c>
      <c r="K391" s="333"/>
      <c r="L391" s="342" t="s">
        <v>11</v>
      </c>
    </row>
    <row r="392" spans="1:12" x14ac:dyDescent="0.2">
      <c r="A392" s="330">
        <v>385</v>
      </c>
      <c r="B392" s="330"/>
      <c r="C392" s="331" t="s">
        <v>620</v>
      </c>
      <c r="D392" s="332">
        <v>29</v>
      </c>
      <c r="E392" s="333" t="s">
        <v>600</v>
      </c>
      <c r="F392" s="334"/>
      <c r="G392" s="335">
        <v>5550.9500000000007</v>
      </c>
      <c r="H392" s="334"/>
      <c r="I392" s="335">
        <f t="shared" ref="I392:I455" si="6">SUM(F392:H392)</f>
        <v>5550.9500000000007</v>
      </c>
      <c r="J392" s="336">
        <v>43708</v>
      </c>
      <c r="K392" s="333"/>
      <c r="L392" s="342" t="s">
        <v>11</v>
      </c>
    </row>
    <row r="393" spans="1:12" x14ac:dyDescent="0.2">
      <c r="A393" s="330">
        <v>386</v>
      </c>
      <c r="B393" s="330"/>
      <c r="C393" s="331" t="s">
        <v>620</v>
      </c>
      <c r="D393" s="332">
        <v>29</v>
      </c>
      <c r="E393" s="333" t="s">
        <v>96</v>
      </c>
      <c r="F393" s="334"/>
      <c r="G393" s="335">
        <v>100000</v>
      </c>
      <c r="H393" s="334"/>
      <c r="I393" s="335">
        <f t="shared" si="6"/>
        <v>100000</v>
      </c>
      <c r="J393" s="336">
        <v>43708</v>
      </c>
      <c r="K393" s="333"/>
      <c r="L393" s="342" t="s">
        <v>95</v>
      </c>
    </row>
    <row r="394" spans="1:12" x14ac:dyDescent="0.2">
      <c r="A394" s="330">
        <v>387</v>
      </c>
      <c r="B394" s="330"/>
      <c r="C394" s="331" t="s">
        <v>620</v>
      </c>
      <c r="D394" s="332">
        <v>29</v>
      </c>
      <c r="E394" s="333" t="s">
        <v>18</v>
      </c>
      <c r="F394" s="334"/>
      <c r="G394" s="335">
        <v>100000</v>
      </c>
      <c r="H394" s="334"/>
      <c r="I394" s="335">
        <f t="shared" si="6"/>
        <v>100000</v>
      </c>
      <c r="J394" s="336">
        <v>43708</v>
      </c>
      <c r="K394" s="333"/>
      <c r="L394" s="342" t="s">
        <v>95</v>
      </c>
    </row>
    <row r="395" spans="1:12" x14ac:dyDescent="0.2">
      <c r="A395" s="330">
        <v>388</v>
      </c>
      <c r="B395" s="330"/>
      <c r="C395" s="331" t="s">
        <v>620</v>
      </c>
      <c r="D395" s="332">
        <v>29</v>
      </c>
      <c r="E395" s="333" t="s">
        <v>14</v>
      </c>
      <c r="F395" s="334"/>
      <c r="G395" s="335">
        <v>60000</v>
      </c>
      <c r="H395" s="334"/>
      <c r="I395" s="335">
        <f t="shared" si="6"/>
        <v>60000</v>
      </c>
      <c r="J395" s="336">
        <v>43708</v>
      </c>
      <c r="K395" s="333"/>
      <c r="L395" s="342" t="s">
        <v>15</v>
      </c>
    </row>
    <row r="396" spans="1:12" x14ac:dyDescent="0.2">
      <c r="A396" s="330">
        <v>389</v>
      </c>
      <c r="B396" s="330"/>
      <c r="C396" s="331" t="s">
        <v>620</v>
      </c>
      <c r="D396" s="332">
        <v>29</v>
      </c>
      <c r="E396" s="333" t="s">
        <v>94</v>
      </c>
      <c r="F396" s="334"/>
      <c r="G396" s="335">
        <v>30000</v>
      </c>
      <c r="H396" s="334"/>
      <c r="I396" s="335">
        <f t="shared" si="6"/>
        <v>30000</v>
      </c>
      <c r="J396" s="336">
        <v>43708</v>
      </c>
      <c r="K396" s="333"/>
      <c r="L396" s="342" t="s">
        <v>19</v>
      </c>
    </row>
    <row r="397" spans="1:12" x14ac:dyDescent="0.2">
      <c r="A397" s="330">
        <v>390</v>
      </c>
      <c r="B397" s="330"/>
      <c r="C397" s="331" t="s">
        <v>620</v>
      </c>
      <c r="D397" s="332">
        <v>29</v>
      </c>
      <c r="E397" s="333" t="s">
        <v>93</v>
      </c>
      <c r="F397" s="334"/>
      <c r="G397" s="335">
        <v>15000</v>
      </c>
      <c r="H397" s="334"/>
      <c r="I397" s="335">
        <f t="shared" si="6"/>
        <v>15000</v>
      </c>
      <c r="J397" s="336">
        <v>43708</v>
      </c>
      <c r="K397" s="333"/>
      <c r="L397" s="342" t="s">
        <v>11</v>
      </c>
    </row>
    <row r="398" spans="1:12" x14ac:dyDescent="0.2">
      <c r="A398" s="330">
        <v>391</v>
      </c>
      <c r="B398" s="330"/>
      <c r="C398" s="331" t="s">
        <v>620</v>
      </c>
      <c r="D398" s="332">
        <v>30</v>
      </c>
      <c r="E398" s="333" t="s">
        <v>600</v>
      </c>
      <c r="F398" s="334"/>
      <c r="G398" s="335">
        <v>16204.11</v>
      </c>
      <c r="H398" s="334"/>
      <c r="I398" s="335">
        <f t="shared" si="6"/>
        <v>16204.11</v>
      </c>
      <c r="J398" s="336">
        <v>43708</v>
      </c>
      <c r="K398" s="333"/>
      <c r="L398" s="342" t="s">
        <v>11</v>
      </c>
    </row>
    <row r="399" spans="1:12" x14ac:dyDescent="0.2">
      <c r="A399" s="330">
        <v>392</v>
      </c>
      <c r="B399" s="330"/>
      <c r="C399" s="331" t="s">
        <v>620</v>
      </c>
      <c r="D399" s="332">
        <v>30</v>
      </c>
      <c r="E399" s="333" t="s">
        <v>74</v>
      </c>
      <c r="F399" s="334"/>
      <c r="G399" s="335">
        <v>16415</v>
      </c>
      <c r="H399" s="334"/>
      <c r="I399" s="335">
        <f t="shared" si="6"/>
        <v>16415</v>
      </c>
      <c r="J399" s="336">
        <v>43708</v>
      </c>
      <c r="K399" s="333"/>
      <c r="L399" s="342" t="s">
        <v>97</v>
      </c>
    </row>
    <row r="400" spans="1:12" x14ac:dyDescent="0.2">
      <c r="A400" s="330">
        <v>393</v>
      </c>
      <c r="B400" s="330"/>
      <c r="C400" s="331" t="s">
        <v>620</v>
      </c>
      <c r="D400" s="332">
        <v>30</v>
      </c>
      <c r="E400" s="333" t="s">
        <v>13</v>
      </c>
      <c r="F400" s="334"/>
      <c r="G400" s="335">
        <v>50000</v>
      </c>
      <c r="H400" s="334"/>
      <c r="I400" s="335">
        <f t="shared" si="6"/>
        <v>50000</v>
      </c>
      <c r="J400" s="336">
        <v>43708</v>
      </c>
      <c r="K400" s="333"/>
      <c r="L400" s="342" t="s">
        <v>12</v>
      </c>
    </row>
    <row r="401" spans="1:12" x14ac:dyDescent="0.2">
      <c r="A401" s="330">
        <v>394</v>
      </c>
      <c r="B401" s="330"/>
      <c r="C401" s="331" t="s">
        <v>620</v>
      </c>
      <c r="D401" s="332">
        <v>30</v>
      </c>
      <c r="E401" s="333" t="s">
        <v>94</v>
      </c>
      <c r="F401" s="334"/>
      <c r="G401" s="335">
        <v>30000</v>
      </c>
      <c r="H401" s="334"/>
      <c r="I401" s="335">
        <f t="shared" si="6"/>
        <v>30000</v>
      </c>
      <c r="J401" s="336">
        <v>43708</v>
      </c>
      <c r="K401" s="333"/>
      <c r="L401" s="342" t="s">
        <v>19</v>
      </c>
    </row>
    <row r="402" spans="1:12" x14ac:dyDescent="0.2">
      <c r="A402" s="330">
        <v>395</v>
      </c>
      <c r="B402" s="330"/>
      <c r="C402" s="331" t="s">
        <v>620</v>
      </c>
      <c r="D402" s="332">
        <v>30</v>
      </c>
      <c r="E402" s="333" t="s">
        <v>93</v>
      </c>
      <c r="F402" s="334"/>
      <c r="G402" s="335">
        <v>30000</v>
      </c>
      <c r="H402" s="334"/>
      <c r="I402" s="335">
        <f t="shared" si="6"/>
        <v>30000</v>
      </c>
      <c r="J402" s="336">
        <v>43708</v>
      </c>
      <c r="K402" s="333"/>
      <c r="L402" s="342" t="s">
        <v>11</v>
      </c>
    </row>
    <row r="403" spans="1:12" x14ac:dyDescent="0.2">
      <c r="A403" s="330">
        <v>396</v>
      </c>
      <c r="B403" s="330"/>
      <c r="C403" s="331" t="s">
        <v>620</v>
      </c>
      <c r="D403" s="332">
        <v>32</v>
      </c>
      <c r="E403" s="333" t="s">
        <v>600</v>
      </c>
      <c r="F403" s="334"/>
      <c r="G403" s="335">
        <v>6866.9400000000005</v>
      </c>
      <c r="H403" s="334"/>
      <c r="I403" s="335">
        <f t="shared" si="6"/>
        <v>6866.9400000000005</v>
      </c>
      <c r="J403" s="336">
        <v>43708</v>
      </c>
      <c r="K403" s="333"/>
      <c r="L403" s="342" t="s">
        <v>11</v>
      </c>
    </row>
    <row r="404" spans="1:12" x14ac:dyDescent="0.2">
      <c r="A404" s="330">
        <v>397</v>
      </c>
      <c r="B404" s="330"/>
      <c r="C404" s="331" t="s">
        <v>620</v>
      </c>
      <c r="D404" s="332">
        <v>32</v>
      </c>
      <c r="E404" s="333" t="s">
        <v>13</v>
      </c>
      <c r="F404" s="334"/>
      <c r="G404" s="335">
        <v>40000</v>
      </c>
      <c r="H404" s="334"/>
      <c r="I404" s="335">
        <f t="shared" si="6"/>
        <v>40000</v>
      </c>
      <c r="J404" s="336">
        <v>43708</v>
      </c>
      <c r="K404" s="333"/>
      <c r="L404" s="342" t="s">
        <v>12</v>
      </c>
    </row>
    <row r="405" spans="1:12" x14ac:dyDescent="0.2">
      <c r="A405" s="330">
        <v>398</v>
      </c>
      <c r="B405" s="330"/>
      <c r="C405" s="331" t="s">
        <v>620</v>
      </c>
      <c r="D405" s="332">
        <v>32</v>
      </c>
      <c r="E405" s="333" t="s">
        <v>94</v>
      </c>
      <c r="F405" s="334"/>
      <c r="G405" s="335">
        <v>30000</v>
      </c>
      <c r="H405" s="334"/>
      <c r="I405" s="335">
        <f t="shared" si="6"/>
        <v>30000</v>
      </c>
      <c r="J405" s="336">
        <v>43708</v>
      </c>
      <c r="K405" s="333"/>
      <c r="L405" s="342" t="s">
        <v>19</v>
      </c>
    </row>
    <row r="406" spans="1:12" x14ac:dyDescent="0.2">
      <c r="A406" s="330">
        <v>399</v>
      </c>
      <c r="B406" s="330"/>
      <c r="C406" s="331" t="s">
        <v>620</v>
      </c>
      <c r="D406" s="332">
        <v>32</v>
      </c>
      <c r="E406" s="333" t="s">
        <v>93</v>
      </c>
      <c r="F406" s="334"/>
      <c r="G406" s="335">
        <v>9000</v>
      </c>
      <c r="H406" s="334"/>
      <c r="I406" s="335">
        <f t="shared" si="6"/>
        <v>9000</v>
      </c>
      <c r="J406" s="336">
        <v>43708</v>
      </c>
      <c r="K406" s="333"/>
      <c r="L406" s="342" t="s">
        <v>11</v>
      </c>
    </row>
    <row r="407" spans="1:12" x14ac:dyDescent="0.2">
      <c r="A407" s="330">
        <v>400</v>
      </c>
      <c r="B407" s="330"/>
      <c r="C407" s="331" t="s">
        <v>620</v>
      </c>
      <c r="D407" s="332">
        <v>34</v>
      </c>
      <c r="E407" s="333" t="s">
        <v>600</v>
      </c>
      <c r="F407" s="334"/>
      <c r="G407" s="335">
        <v>6877.74</v>
      </c>
      <c r="H407" s="334"/>
      <c r="I407" s="335">
        <f t="shared" si="6"/>
        <v>6877.74</v>
      </c>
      <c r="J407" s="336">
        <v>43708</v>
      </c>
      <c r="K407" s="333"/>
      <c r="L407" s="342" t="s">
        <v>11</v>
      </c>
    </row>
    <row r="408" spans="1:12" x14ac:dyDescent="0.2">
      <c r="A408" s="330">
        <v>401</v>
      </c>
      <c r="B408" s="330"/>
      <c r="C408" s="331" t="s">
        <v>620</v>
      </c>
      <c r="D408" s="332">
        <v>34</v>
      </c>
      <c r="E408" s="333" t="s">
        <v>98</v>
      </c>
      <c r="F408" s="334"/>
      <c r="G408" s="335">
        <v>180000</v>
      </c>
      <c r="H408" s="334"/>
      <c r="I408" s="335">
        <f t="shared" si="6"/>
        <v>180000</v>
      </c>
      <c r="J408" s="336">
        <v>43708</v>
      </c>
      <c r="K408" s="333"/>
      <c r="L408" s="342" t="s">
        <v>107</v>
      </c>
    </row>
    <row r="409" spans="1:12" x14ac:dyDescent="0.2">
      <c r="A409" s="330">
        <v>402</v>
      </c>
      <c r="B409" s="330"/>
      <c r="C409" s="331" t="s">
        <v>620</v>
      </c>
      <c r="D409" s="332">
        <v>34</v>
      </c>
      <c r="E409" s="333" t="s">
        <v>13</v>
      </c>
      <c r="F409" s="334"/>
      <c r="G409" s="335">
        <v>40000</v>
      </c>
      <c r="H409" s="334"/>
      <c r="I409" s="335">
        <f t="shared" si="6"/>
        <v>40000</v>
      </c>
      <c r="J409" s="336">
        <v>43708</v>
      </c>
      <c r="K409" s="333"/>
      <c r="L409" s="342" t="s">
        <v>12</v>
      </c>
    </row>
    <row r="410" spans="1:12" x14ac:dyDescent="0.2">
      <c r="A410" s="330">
        <v>403</v>
      </c>
      <c r="B410" s="330"/>
      <c r="C410" s="331" t="s">
        <v>620</v>
      </c>
      <c r="D410" s="332">
        <v>34</v>
      </c>
      <c r="E410" s="333" t="s">
        <v>94</v>
      </c>
      <c r="F410" s="334"/>
      <c r="G410" s="335">
        <v>30000</v>
      </c>
      <c r="H410" s="334"/>
      <c r="I410" s="335">
        <f t="shared" si="6"/>
        <v>30000</v>
      </c>
      <c r="J410" s="336">
        <v>43708</v>
      </c>
      <c r="K410" s="333"/>
      <c r="L410" s="342" t="s">
        <v>19</v>
      </c>
    </row>
    <row r="411" spans="1:12" x14ac:dyDescent="0.2">
      <c r="A411" s="330">
        <v>404</v>
      </c>
      <c r="B411" s="330"/>
      <c r="C411" s="331" t="s">
        <v>620</v>
      </c>
      <c r="D411" s="332">
        <v>34</v>
      </c>
      <c r="E411" s="333" t="s">
        <v>93</v>
      </c>
      <c r="F411" s="334"/>
      <c r="G411" s="335">
        <v>9000</v>
      </c>
      <c r="H411" s="334"/>
      <c r="I411" s="335">
        <f t="shared" si="6"/>
        <v>9000</v>
      </c>
      <c r="J411" s="336">
        <v>43708</v>
      </c>
      <c r="K411" s="333"/>
      <c r="L411" s="342" t="s">
        <v>11</v>
      </c>
    </row>
    <row r="412" spans="1:12" x14ac:dyDescent="0.2">
      <c r="A412" s="330">
        <v>405</v>
      </c>
      <c r="B412" s="330"/>
      <c r="C412" s="331" t="s">
        <v>621</v>
      </c>
      <c r="D412" s="332">
        <v>4</v>
      </c>
      <c r="E412" s="333" t="s">
        <v>600</v>
      </c>
      <c r="F412" s="334"/>
      <c r="G412" s="335">
        <v>10213.11</v>
      </c>
      <c r="H412" s="334"/>
      <c r="I412" s="335">
        <f t="shared" si="6"/>
        <v>10213.11</v>
      </c>
      <c r="J412" s="336">
        <v>43708</v>
      </c>
      <c r="K412" s="333"/>
      <c r="L412" s="342" t="s">
        <v>11</v>
      </c>
    </row>
    <row r="413" spans="1:12" x14ac:dyDescent="0.2">
      <c r="A413" s="330">
        <v>406</v>
      </c>
      <c r="B413" s="330"/>
      <c r="C413" s="331" t="s">
        <v>621</v>
      </c>
      <c r="D413" s="332">
        <v>4</v>
      </c>
      <c r="E413" s="333" t="s">
        <v>98</v>
      </c>
      <c r="F413" s="334"/>
      <c r="G413" s="335">
        <v>45000</v>
      </c>
      <c r="H413" s="334"/>
      <c r="I413" s="335">
        <f t="shared" si="6"/>
        <v>45000</v>
      </c>
      <c r="J413" s="336">
        <v>43708</v>
      </c>
      <c r="K413" s="333"/>
      <c r="L413" s="342" t="s">
        <v>107</v>
      </c>
    </row>
    <row r="414" spans="1:12" x14ac:dyDescent="0.2">
      <c r="A414" s="330">
        <v>407</v>
      </c>
      <c r="B414" s="330"/>
      <c r="C414" s="331" t="s">
        <v>621</v>
      </c>
      <c r="D414" s="332">
        <v>4</v>
      </c>
      <c r="E414" s="333" t="s">
        <v>103</v>
      </c>
      <c r="F414" s="334"/>
      <c r="G414" s="335">
        <v>4499</v>
      </c>
      <c r="H414" s="334"/>
      <c r="I414" s="335">
        <f t="shared" si="6"/>
        <v>4499</v>
      </c>
      <c r="J414" s="336">
        <v>43708</v>
      </c>
      <c r="K414" s="333"/>
      <c r="L414" s="342" t="s">
        <v>97</v>
      </c>
    </row>
    <row r="415" spans="1:12" x14ac:dyDescent="0.2">
      <c r="A415" s="330">
        <v>408</v>
      </c>
      <c r="B415" s="330"/>
      <c r="C415" s="331" t="s">
        <v>621</v>
      </c>
      <c r="D415" s="332">
        <v>4</v>
      </c>
      <c r="E415" s="333" t="s">
        <v>13</v>
      </c>
      <c r="F415" s="334"/>
      <c r="G415" s="335">
        <v>40000</v>
      </c>
      <c r="H415" s="334"/>
      <c r="I415" s="335">
        <f t="shared" si="6"/>
        <v>40000</v>
      </c>
      <c r="J415" s="336">
        <v>43708</v>
      </c>
      <c r="K415" s="333"/>
      <c r="L415" s="342" t="s">
        <v>12</v>
      </c>
    </row>
    <row r="416" spans="1:12" x14ac:dyDescent="0.2">
      <c r="A416" s="330">
        <v>409</v>
      </c>
      <c r="B416" s="330"/>
      <c r="C416" s="331" t="s">
        <v>621</v>
      </c>
      <c r="D416" s="332">
        <v>4</v>
      </c>
      <c r="E416" s="333" t="s">
        <v>14</v>
      </c>
      <c r="F416" s="334"/>
      <c r="G416" s="335">
        <v>40000</v>
      </c>
      <c r="H416" s="334"/>
      <c r="I416" s="335">
        <f t="shared" si="6"/>
        <v>40000</v>
      </c>
      <c r="J416" s="336">
        <v>43708</v>
      </c>
      <c r="K416" s="333"/>
      <c r="L416" s="342" t="s">
        <v>15</v>
      </c>
    </row>
    <row r="417" spans="1:12" x14ac:dyDescent="0.2">
      <c r="A417" s="330">
        <v>410</v>
      </c>
      <c r="B417" s="330"/>
      <c r="C417" s="331" t="s">
        <v>621</v>
      </c>
      <c r="D417" s="332">
        <v>4</v>
      </c>
      <c r="E417" s="333" t="s">
        <v>93</v>
      </c>
      <c r="F417" s="334"/>
      <c r="G417" s="335">
        <v>40000</v>
      </c>
      <c r="H417" s="334"/>
      <c r="I417" s="335">
        <f t="shared" si="6"/>
        <v>40000</v>
      </c>
      <c r="J417" s="336">
        <v>43708</v>
      </c>
      <c r="K417" s="333"/>
      <c r="L417" s="342" t="s">
        <v>11</v>
      </c>
    </row>
    <row r="418" spans="1:12" x14ac:dyDescent="0.2">
      <c r="A418" s="330">
        <v>411</v>
      </c>
      <c r="B418" s="330"/>
      <c r="C418" s="331" t="s">
        <v>621</v>
      </c>
      <c r="D418" s="332">
        <v>6</v>
      </c>
      <c r="E418" s="333" t="s">
        <v>600</v>
      </c>
      <c r="F418" s="334"/>
      <c r="G418" s="335">
        <v>6900.42</v>
      </c>
      <c r="H418" s="334"/>
      <c r="I418" s="335">
        <f t="shared" si="6"/>
        <v>6900.42</v>
      </c>
      <c r="J418" s="336">
        <v>43708</v>
      </c>
      <c r="K418" s="333"/>
      <c r="L418" s="342" t="s">
        <v>11</v>
      </c>
    </row>
    <row r="419" spans="1:12" x14ac:dyDescent="0.2">
      <c r="A419" s="330">
        <v>412</v>
      </c>
      <c r="B419" s="330"/>
      <c r="C419" s="331" t="s">
        <v>621</v>
      </c>
      <c r="D419" s="332">
        <v>6</v>
      </c>
      <c r="E419" s="333" t="s">
        <v>98</v>
      </c>
      <c r="F419" s="334"/>
      <c r="G419" s="335">
        <v>180000</v>
      </c>
      <c r="H419" s="334"/>
      <c r="I419" s="335">
        <f t="shared" si="6"/>
        <v>180000</v>
      </c>
      <c r="J419" s="336">
        <v>43708</v>
      </c>
      <c r="K419" s="333"/>
      <c r="L419" s="342" t="s">
        <v>107</v>
      </c>
    </row>
    <row r="420" spans="1:12" x14ac:dyDescent="0.2">
      <c r="A420" s="330">
        <v>413</v>
      </c>
      <c r="B420" s="330"/>
      <c r="C420" s="331" t="s">
        <v>621</v>
      </c>
      <c r="D420" s="332">
        <v>6</v>
      </c>
      <c r="E420" s="333" t="s">
        <v>103</v>
      </c>
      <c r="F420" s="334"/>
      <c r="G420" s="335">
        <v>3435</v>
      </c>
      <c r="H420" s="334"/>
      <c r="I420" s="335">
        <f t="shared" si="6"/>
        <v>3435</v>
      </c>
      <c r="J420" s="336">
        <v>43708</v>
      </c>
      <c r="K420" s="333"/>
      <c r="L420" s="342" t="s">
        <v>97</v>
      </c>
    </row>
    <row r="421" spans="1:12" x14ac:dyDescent="0.2">
      <c r="A421" s="330">
        <v>414</v>
      </c>
      <c r="B421" s="330"/>
      <c r="C421" s="331" t="s">
        <v>621</v>
      </c>
      <c r="D421" s="332">
        <v>6</v>
      </c>
      <c r="E421" s="333" t="s">
        <v>106</v>
      </c>
      <c r="F421" s="334"/>
      <c r="G421" s="335">
        <v>50000</v>
      </c>
      <c r="H421" s="334"/>
      <c r="I421" s="335">
        <f t="shared" si="6"/>
        <v>50000</v>
      </c>
      <c r="J421" s="336">
        <v>43708</v>
      </c>
      <c r="K421" s="333"/>
      <c r="L421" s="342" t="s">
        <v>95</v>
      </c>
    </row>
    <row r="422" spans="1:12" x14ac:dyDescent="0.2">
      <c r="A422" s="330">
        <v>415</v>
      </c>
      <c r="B422" s="330"/>
      <c r="C422" s="331" t="s">
        <v>621</v>
      </c>
      <c r="D422" s="332">
        <v>6</v>
      </c>
      <c r="E422" s="333" t="s">
        <v>13</v>
      </c>
      <c r="F422" s="334"/>
      <c r="G422" s="335">
        <v>40000</v>
      </c>
      <c r="H422" s="334"/>
      <c r="I422" s="335">
        <f t="shared" si="6"/>
        <v>40000</v>
      </c>
      <c r="J422" s="336">
        <v>43708</v>
      </c>
      <c r="K422" s="333"/>
      <c r="L422" s="342" t="s">
        <v>12</v>
      </c>
    </row>
    <row r="423" spans="1:12" x14ac:dyDescent="0.2">
      <c r="A423" s="330">
        <v>416</v>
      </c>
      <c r="B423" s="330"/>
      <c r="C423" s="331" t="s">
        <v>621</v>
      </c>
      <c r="D423" s="332">
        <v>6</v>
      </c>
      <c r="E423" s="333" t="s">
        <v>93</v>
      </c>
      <c r="F423" s="334"/>
      <c r="G423" s="335">
        <v>18000</v>
      </c>
      <c r="H423" s="334"/>
      <c r="I423" s="335">
        <f t="shared" si="6"/>
        <v>18000</v>
      </c>
      <c r="J423" s="336">
        <v>43708</v>
      </c>
      <c r="K423" s="333"/>
      <c r="L423" s="342" t="s">
        <v>11</v>
      </c>
    </row>
    <row r="424" spans="1:12" x14ac:dyDescent="0.2">
      <c r="A424" s="330">
        <v>417</v>
      </c>
      <c r="B424" s="330"/>
      <c r="C424" s="331" t="s">
        <v>621</v>
      </c>
      <c r="D424" s="332">
        <v>8</v>
      </c>
      <c r="E424" s="333" t="s">
        <v>600</v>
      </c>
      <c r="F424" s="334"/>
      <c r="G424" s="335">
        <v>10216.35</v>
      </c>
      <c r="H424" s="334"/>
      <c r="I424" s="335">
        <f t="shared" si="6"/>
        <v>10216.35</v>
      </c>
      <c r="J424" s="336">
        <v>43708</v>
      </c>
      <c r="K424" s="333"/>
      <c r="L424" s="342" t="s">
        <v>11</v>
      </c>
    </row>
    <row r="425" spans="1:12" x14ac:dyDescent="0.2">
      <c r="A425" s="330">
        <v>418</v>
      </c>
      <c r="B425" s="330"/>
      <c r="C425" s="331" t="s">
        <v>621</v>
      </c>
      <c r="D425" s="332">
        <v>8</v>
      </c>
      <c r="E425" s="333" t="s">
        <v>98</v>
      </c>
      <c r="F425" s="334"/>
      <c r="G425" s="335">
        <v>45000</v>
      </c>
      <c r="H425" s="334"/>
      <c r="I425" s="335">
        <f t="shared" si="6"/>
        <v>45000</v>
      </c>
      <c r="J425" s="336">
        <v>43708</v>
      </c>
      <c r="K425" s="333"/>
      <c r="L425" s="342" t="s">
        <v>107</v>
      </c>
    </row>
    <row r="426" spans="1:12" x14ac:dyDescent="0.2">
      <c r="A426" s="330">
        <v>419</v>
      </c>
      <c r="B426" s="330"/>
      <c r="C426" s="331" t="s">
        <v>621</v>
      </c>
      <c r="D426" s="332">
        <v>8</v>
      </c>
      <c r="E426" s="333" t="s">
        <v>13</v>
      </c>
      <c r="F426" s="334"/>
      <c r="G426" s="335">
        <v>20000</v>
      </c>
      <c r="H426" s="334"/>
      <c r="I426" s="335">
        <f t="shared" si="6"/>
        <v>20000</v>
      </c>
      <c r="J426" s="336">
        <v>43708</v>
      </c>
      <c r="K426" s="333"/>
      <c r="L426" s="342" t="s">
        <v>12</v>
      </c>
    </row>
    <row r="427" spans="1:12" x14ac:dyDescent="0.2">
      <c r="A427" s="330">
        <v>420</v>
      </c>
      <c r="B427" s="330"/>
      <c r="C427" s="331" t="s">
        <v>621</v>
      </c>
      <c r="D427" s="332">
        <v>8</v>
      </c>
      <c r="E427" s="333" t="s">
        <v>14</v>
      </c>
      <c r="F427" s="334"/>
      <c r="G427" s="335">
        <v>40000</v>
      </c>
      <c r="H427" s="334"/>
      <c r="I427" s="335">
        <f t="shared" si="6"/>
        <v>40000</v>
      </c>
      <c r="J427" s="336">
        <v>43708</v>
      </c>
      <c r="K427" s="333"/>
      <c r="L427" s="342" t="s">
        <v>15</v>
      </c>
    </row>
    <row r="428" spans="1:12" x14ac:dyDescent="0.2">
      <c r="A428" s="330">
        <v>421</v>
      </c>
      <c r="B428" s="330"/>
      <c r="C428" s="331" t="s">
        <v>621</v>
      </c>
      <c r="D428" s="332">
        <v>8</v>
      </c>
      <c r="E428" s="333" t="s">
        <v>93</v>
      </c>
      <c r="F428" s="334"/>
      <c r="G428" s="335">
        <v>40000</v>
      </c>
      <c r="H428" s="334"/>
      <c r="I428" s="335">
        <f t="shared" si="6"/>
        <v>40000</v>
      </c>
      <c r="J428" s="336">
        <v>43708</v>
      </c>
      <c r="K428" s="333"/>
      <c r="L428" s="342" t="s">
        <v>11</v>
      </c>
    </row>
    <row r="429" spans="1:12" x14ac:dyDescent="0.2">
      <c r="A429" s="330">
        <v>422</v>
      </c>
      <c r="B429" s="330"/>
      <c r="C429" s="331" t="s">
        <v>621</v>
      </c>
      <c r="D429" s="332">
        <v>10</v>
      </c>
      <c r="E429" s="333" t="s">
        <v>600</v>
      </c>
      <c r="F429" s="334"/>
      <c r="G429" s="335">
        <v>6868.9500000000007</v>
      </c>
      <c r="H429" s="334"/>
      <c r="I429" s="335">
        <f t="shared" si="6"/>
        <v>6868.9500000000007</v>
      </c>
      <c r="J429" s="336">
        <v>43708</v>
      </c>
      <c r="K429" s="333"/>
      <c r="L429" s="342" t="s">
        <v>11</v>
      </c>
    </row>
    <row r="430" spans="1:12" x14ac:dyDescent="0.2">
      <c r="A430" s="330">
        <v>423</v>
      </c>
      <c r="B430" s="330"/>
      <c r="C430" s="331" t="s">
        <v>621</v>
      </c>
      <c r="D430" s="332">
        <v>10</v>
      </c>
      <c r="E430" s="333" t="s">
        <v>74</v>
      </c>
      <c r="F430" s="334"/>
      <c r="G430" s="335">
        <v>4062</v>
      </c>
      <c r="H430" s="334"/>
      <c r="I430" s="335">
        <f t="shared" si="6"/>
        <v>4062</v>
      </c>
      <c r="J430" s="336">
        <v>43708</v>
      </c>
      <c r="K430" s="333"/>
      <c r="L430" s="342" t="s">
        <v>97</v>
      </c>
    </row>
    <row r="431" spans="1:12" x14ac:dyDescent="0.2">
      <c r="A431" s="330">
        <v>424</v>
      </c>
      <c r="B431" s="330"/>
      <c r="C431" s="331" t="s">
        <v>621</v>
      </c>
      <c r="D431" s="332">
        <v>10</v>
      </c>
      <c r="E431" s="333" t="s">
        <v>103</v>
      </c>
      <c r="F431" s="334"/>
      <c r="G431" s="335">
        <v>3435</v>
      </c>
      <c r="H431" s="334"/>
      <c r="I431" s="335">
        <f t="shared" si="6"/>
        <v>3435</v>
      </c>
      <c r="J431" s="336">
        <v>43708</v>
      </c>
      <c r="K431" s="333"/>
      <c r="L431" s="342" t="s">
        <v>97</v>
      </c>
    </row>
    <row r="432" spans="1:12" x14ac:dyDescent="0.2">
      <c r="A432" s="330">
        <v>425</v>
      </c>
      <c r="B432" s="330"/>
      <c r="C432" s="331" t="s">
        <v>621</v>
      </c>
      <c r="D432" s="332">
        <v>10</v>
      </c>
      <c r="E432" s="333" t="s">
        <v>13</v>
      </c>
      <c r="F432" s="334"/>
      <c r="G432" s="335">
        <v>40000</v>
      </c>
      <c r="H432" s="334"/>
      <c r="I432" s="335">
        <f t="shared" si="6"/>
        <v>40000</v>
      </c>
      <c r="J432" s="336">
        <v>43708</v>
      </c>
      <c r="K432" s="333"/>
      <c r="L432" s="342" t="s">
        <v>12</v>
      </c>
    </row>
    <row r="433" spans="1:17" x14ac:dyDescent="0.2">
      <c r="A433" s="330">
        <v>426</v>
      </c>
      <c r="B433" s="330"/>
      <c r="C433" s="331" t="s">
        <v>621</v>
      </c>
      <c r="D433" s="332">
        <v>10</v>
      </c>
      <c r="E433" s="333" t="s">
        <v>93</v>
      </c>
      <c r="F433" s="334"/>
      <c r="G433" s="335">
        <v>13000</v>
      </c>
      <c r="H433" s="334"/>
      <c r="I433" s="335">
        <f t="shared" si="6"/>
        <v>13000</v>
      </c>
      <c r="J433" s="336">
        <v>43708</v>
      </c>
      <c r="K433" s="333"/>
      <c r="L433" s="342" t="s">
        <v>11</v>
      </c>
    </row>
    <row r="434" spans="1:17" x14ac:dyDescent="0.2">
      <c r="A434" s="330">
        <v>427</v>
      </c>
      <c r="B434" s="330"/>
      <c r="C434" s="331" t="s">
        <v>621</v>
      </c>
      <c r="D434" s="332">
        <v>11</v>
      </c>
      <c r="E434" s="333" t="s">
        <v>600</v>
      </c>
      <c r="F434" s="334"/>
      <c r="G434" s="335">
        <v>8863.41</v>
      </c>
      <c r="H434" s="334"/>
      <c r="I434" s="335">
        <f t="shared" si="6"/>
        <v>8863.41</v>
      </c>
      <c r="J434" s="336">
        <v>43708</v>
      </c>
      <c r="K434" s="333"/>
      <c r="L434" s="342" t="s">
        <v>11</v>
      </c>
    </row>
    <row r="435" spans="1:17" x14ac:dyDescent="0.2">
      <c r="A435" s="330">
        <v>428</v>
      </c>
      <c r="B435" s="330"/>
      <c r="C435" s="331" t="s">
        <v>621</v>
      </c>
      <c r="D435" s="332">
        <v>11</v>
      </c>
      <c r="E435" s="333" t="s">
        <v>98</v>
      </c>
      <c r="F435" s="334"/>
      <c r="G435" s="335">
        <v>120000</v>
      </c>
      <c r="H435" s="334"/>
      <c r="I435" s="335">
        <f t="shared" si="6"/>
        <v>120000</v>
      </c>
      <c r="J435" s="336">
        <v>43708</v>
      </c>
      <c r="K435" s="333"/>
      <c r="L435" s="342" t="s">
        <v>107</v>
      </c>
    </row>
    <row r="436" spans="1:17" x14ac:dyDescent="0.2">
      <c r="A436" s="330">
        <v>429</v>
      </c>
      <c r="B436" s="330"/>
      <c r="C436" s="331" t="s">
        <v>621</v>
      </c>
      <c r="D436" s="332">
        <v>11</v>
      </c>
      <c r="E436" s="333" t="s">
        <v>13</v>
      </c>
      <c r="F436" s="334"/>
      <c r="G436" s="335">
        <v>40000</v>
      </c>
      <c r="H436" s="334"/>
      <c r="I436" s="335">
        <f t="shared" si="6"/>
        <v>40000</v>
      </c>
      <c r="J436" s="336">
        <v>43708</v>
      </c>
      <c r="K436" s="333"/>
      <c r="L436" s="342" t="s">
        <v>12</v>
      </c>
    </row>
    <row r="437" spans="1:17" x14ac:dyDescent="0.2">
      <c r="A437" s="330">
        <v>430</v>
      </c>
      <c r="B437" s="330"/>
      <c r="C437" s="331" t="s">
        <v>621</v>
      </c>
      <c r="D437" s="332">
        <v>11</v>
      </c>
      <c r="E437" s="333" t="s">
        <v>93</v>
      </c>
      <c r="F437" s="334"/>
      <c r="G437" s="335">
        <v>44000</v>
      </c>
      <c r="H437" s="334"/>
      <c r="I437" s="335">
        <f t="shared" si="6"/>
        <v>44000</v>
      </c>
      <c r="J437" s="336">
        <v>43708</v>
      </c>
      <c r="K437" s="333"/>
      <c r="L437" s="342" t="s">
        <v>11</v>
      </c>
    </row>
    <row r="438" spans="1:17" x14ac:dyDescent="0.2">
      <c r="A438" s="330">
        <v>431</v>
      </c>
      <c r="B438" s="330"/>
      <c r="C438" s="331" t="s">
        <v>621</v>
      </c>
      <c r="D438" s="332">
        <v>12</v>
      </c>
      <c r="E438" s="333" t="s">
        <v>600</v>
      </c>
      <c r="F438" s="334"/>
      <c r="G438" s="335">
        <v>10200.07</v>
      </c>
      <c r="H438" s="334"/>
      <c r="I438" s="335">
        <f t="shared" si="6"/>
        <v>10200.07</v>
      </c>
      <c r="J438" s="336">
        <v>43708</v>
      </c>
      <c r="K438" s="333"/>
      <c r="L438" s="342" t="s">
        <v>11</v>
      </c>
    </row>
    <row r="439" spans="1:17" x14ac:dyDescent="0.2">
      <c r="A439" s="330">
        <v>432</v>
      </c>
      <c r="B439" s="330"/>
      <c r="C439" s="331" t="s">
        <v>621</v>
      </c>
      <c r="D439" s="332">
        <v>12</v>
      </c>
      <c r="E439" s="333" t="s">
        <v>103</v>
      </c>
      <c r="F439" s="334"/>
      <c r="G439" s="335">
        <v>3435</v>
      </c>
      <c r="H439" s="334"/>
      <c r="I439" s="335">
        <f t="shared" si="6"/>
        <v>3435</v>
      </c>
      <c r="J439" s="336">
        <v>43708</v>
      </c>
      <c r="K439" s="333"/>
      <c r="L439" s="342" t="s">
        <v>97</v>
      </c>
    </row>
    <row r="440" spans="1:17" x14ac:dyDescent="0.2">
      <c r="A440" s="330">
        <v>433</v>
      </c>
      <c r="B440" s="330"/>
      <c r="C440" s="331" t="s">
        <v>621</v>
      </c>
      <c r="D440" s="332">
        <v>12</v>
      </c>
      <c r="E440" s="333" t="s">
        <v>13</v>
      </c>
      <c r="F440" s="334"/>
      <c r="G440" s="335">
        <v>40000</v>
      </c>
      <c r="H440" s="334"/>
      <c r="I440" s="335">
        <f t="shared" si="6"/>
        <v>40000</v>
      </c>
      <c r="J440" s="336">
        <v>43708</v>
      </c>
      <c r="K440" s="333"/>
      <c r="L440" s="342" t="s">
        <v>12</v>
      </c>
    </row>
    <row r="441" spans="1:17" x14ac:dyDescent="0.2">
      <c r="A441" s="330">
        <v>434</v>
      </c>
      <c r="B441" s="330"/>
      <c r="C441" s="331" t="s">
        <v>621</v>
      </c>
      <c r="D441" s="332">
        <v>12</v>
      </c>
      <c r="E441" s="333" t="s">
        <v>14</v>
      </c>
      <c r="F441" s="334"/>
      <c r="G441" s="335">
        <v>40000</v>
      </c>
      <c r="H441" s="334"/>
      <c r="I441" s="335">
        <f t="shared" si="6"/>
        <v>40000</v>
      </c>
      <c r="J441" s="336">
        <v>43708</v>
      </c>
      <c r="K441" s="333"/>
      <c r="L441" s="342" t="s">
        <v>15</v>
      </c>
    </row>
    <row r="442" spans="1:17" x14ac:dyDescent="0.2">
      <c r="A442" s="330">
        <v>435</v>
      </c>
      <c r="B442" s="330"/>
      <c r="C442" s="331" t="s">
        <v>621</v>
      </c>
      <c r="D442" s="332">
        <v>12</v>
      </c>
      <c r="E442" s="333" t="s">
        <v>93</v>
      </c>
      <c r="F442" s="334"/>
      <c r="G442" s="335">
        <v>44000</v>
      </c>
      <c r="H442" s="334"/>
      <c r="I442" s="335">
        <f t="shared" si="6"/>
        <v>44000</v>
      </c>
      <c r="J442" s="336">
        <v>43708</v>
      </c>
      <c r="K442" s="333"/>
      <c r="L442" s="342" t="s">
        <v>11</v>
      </c>
    </row>
    <row r="443" spans="1:17" x14ac:dyDescent="0.2">
      <c r="A443" s="330">
        <v>436</v>
      </c>
      <c r="B443" s="330"/>
      <c r="C443" s="331" t="s">
        <v>621</v>
      </c>
      <c r="D443" s="332">
        <v>13</v>
      </c>
      <c r="E443" s="333" t="s">
        <v>600</v>
      </c>
      <c r="F443" s="334"/>
      <c r="G443" s="335">
        <v>6878.82</v>
      </c>
      <c r="H443" s="334"/>
      <c r="I443" s="335">
        <f t="shared" si="6"/>
        <v>6878.82</v>
      </c>
      <c r="J443" s="336">
        <v>43708</v>
      </c>
      <c r="K443" s="333"/>
      <c r="L443" s="342" t="s">
        <v>11</v>
      </c>
    </row>
    <row r="444" spans="1:17" x14ac:dyDescent="0.2">
      <c r="A444" s="330">
        <v>437</v>
      </c>
      <c r="B444" s="330"/>
      <c r="C444" s="331" t="s">
        <v>621</v>
      </c>
      <c r="D444" s="332">
        <v>13</v>
      </c>
      <c r="E444" s="333" t="s">
        <v>13</v>
      </c>
      <c r="F444" s="334"/>
      <c r="G444" s="335">
        <v>40000</v>
      </c>
      <c r="H444" s="334"/>
      <c r="I444" s="335">
        <f t="shared" si="6"/>
        <v>40000</v>
      </c>
      <c r="J444" s="336">
        <v>43708</v>
      </c>
      <c r="K444" s="333"/>
      <c r="L444" s="342" t="s">
        <v>12</v>
      </c>
    </row>
    <row r="445" spans="1:17" x14ac:dyDescent="0.2">
      <c r="A445" s="330">
        <v>438</v>
      </c>
      <c r="B445" s="330"/>
      <c r="C445" s="331" t="s">
        <v>621</v>
      </c>
      <c r="D445" s="332">
        <v>13</v>
      </c>
      <c r="E445" s="333" t="s">
        <v>14</v>
      </c>
      <c r="F445" s="334"/>
      <c r="G445" s="335">
        <v>40000</v>
      </c>
      <c r="H445" s="334"/>
      <c r="I445" s="335">
        <f t="shared" si="6"/>
        <v>40000</v>
      </c>
      <c r="J445" s="336">
        <v>43708</v>
      </c>
      <c r="K445" s="333"/>
      <c r="L445" s="342" t="s">
        <v>15</v>
      </c>
    </row>
    <row r="446" spans="1:17" x14ac:dyDescent="0.2">
      <c r="A446" s="330">
        <v>439</v>
      </c>
      <c r="B446" s="330"/>
      <c r="C446" s="331" t="s">
        <v>621</v>
      </c>
      <c r="D446" s="332">
        <v>13</v>
      </c>
      <c r="E446" s="333" t="s">
        <v>93</v>
      </c>
      <c r="F446" s="334"/>
      <c r="G446" s="335">
        <v>18000</v>
      </c>
      <c r="H446" s="334"/>
      <c r="I446" s="335">
        <f t="shared" si="6"/>
        <v>18000</v>
      </c>
      <c r="J446" s="336">
        <v>43708</v>
      </c>
      <c r="K446" s="333"/>
      <c r="L446" s="342" t="s">
        <v>11</v>
      </c>
    </row>
    <row r="447" spans="1:17" x14ac:dyDescent="0.2">
      <c r="A447" s="330">
        <v>440</v>
      </c>
      <c r="B447" s="330"/>
      <c r="C447" s="331" t="s">
        <v>621</v>
      </c>
      <c r="D447" s="332">
        <v>15</v>
      </c>
      <c r="E447" s="333" t="s">
        <v>600</v>
      </c>
      <c r="F447" s="334"/>
      <c r="G447" s="335">
        <v>41339.53</v>
      </c>
      <c r="H447" s="334"/>
      <c r="I447" s="335">
        <f t="shared" si="6"/>
        <v>41339.53</v>
      </c>
      <c r="J447" s="336">
        <v>43708</v>
      </c>
      <c r="K447" s="333"/>
      <c r="L447" s="342" t="s">
        <v>11</v>
      </c>
    </row>
    <row r="448" spans="1:17" x14ac:dyDescent="0.2">
      <c r="A448" s="330">
        <v>441</v>
      </c>
      <c r="B448" s="330"/>
      <c r="C448" s="331" t="s">
        <v>621</v>
      </c>
      <c r="D448" s="332">
        <v>15</v>
      </c>
      <c r="E448" s="333" t="s">
        <v>74</v>
      </c>
      <c r="F448" s="334"/>
      <c r="G448" s="335">
        <v>12331</v>
      </c>
      <c r="H448" s="334"/>
      <c r="I448" s="335">
        <f t="shared" si="6"/>
        <v>12331</v>
      </c>
      <c r="J448" s="336">
        <v>43708</v>
      </c>
      <c r="K448" s="333"/>
      <c r="L448" s="342" t="s">
        <v>97</v>
      </c>
      <c r="Q448" s="344"/>
    </row>
    <row r="449" spans="1:17" x14ac:dyDescent="0.2">
      <c r="A449" s="330">
        <v>442</v>
      </c>
      <c r="B449" s="330"/>
      <c r="C449" s="331" t="s">
        <v>621</v>
      </c>
      <c r="D449" s="332">
        <v>15</v>
      </c>
      <c r="E449" s="333" t="s">
        <v>13</v>
      </c>
      <c r="F449" s="334"/>
      <c r="G449" s="335">
        <v>100000</v>
      </c>
      <c r="H449" s="334"/>
      <c r="I449" s="335">
        <f t="shared" si="6"/>
        <v>100000</v>
      </c>
      <c r="J449" s="336">
        <v>43708</v>
      </c>
      <c r="K449" s="333"/>
      <c r="L449" s="342" t="s">
        <v>12</v>
      </c>
      <c r="Q449" s="344"/>
    </row>
    <row r="450" spans="1:17" x14ac:dyDescent="0.2">
      <c r="A450" s="330">
        <v>443</v>
      </c>
      <c r="B450" s="330"/>
      <c r="C450" s="331" t="s">
        <v>621</v>
      </c>
      <c r="D450" s="332">
        <v>15</v>
      </c>
      <c r="E450" s="333" t="s">
        <v>14</v>
      </c>
      <c r="F450" s="334"/>
      <c r="G450" s="335">
        <v>60000</v>
      </c>
      <c r="H450" s="334"/>
      <c r="I450" s="335">
        <f t="shared" si="6"/>
        <v>60000</v>
      </c>
      <c r="J450" s="336">
        <v>43708</v>
      </c>
      <c r="K450" s="333"/>
      <c r="L450" s="342" t="s">
        <v>15</v>
      </c>
      <c r="Q450" s="344"/>
    </row>
    <row r="451" spans="1:17" x14ac:dyDescent="0.2">
      <c r="A451" s="330">
        <v>444</v>
      </c>
      <c r="B451" s="330"/>
      <c r="C451" s="331" t="s">
        <v>621</v>
      </c>
      <c r="D451" s="332">
        <v>15</v>
      </c>
      <c r="E451" s="333" t="s">
        <v>93</v>
      </c>
      <c r="F451" s="334"/>
      <c r="G451" s="335">
        <v>95000</v>
      </c>
      <c r="H451" s="334"/>
      <c r="I451" s="335">
        <f t="shared" si="6"/>
        <v>95000</v>
      </c>
      <c r="J451" s="336">
        <v>43708</v>
      </c>
      <c r="K451" s="333"/>
      <c r="L451" s="342" t="s">
        <v>11</v>
      </c>
      <c r="Q451" s="344"/>
    </row>
    <row r="452" spans="1:17" x14ac:dyDescent="0.2">
      <c r="A452" s="330">
        <v>445</v>
      </c>
      <c r="B452" s="330"/>
      <c r="C452" s="331" t="s">
        <v>621</v>
      </c>
      <c r="D452" s="332">
        <v>17</v>
      </c>
      <c r="E452" s="333" t="s">
        <v>600</v>
      </c>
      <c r="F452" s="334"/>
      <c r="G452" s="335">
        <v>6890.99</v>
      </c>
      <c r="H452" s="334"/>
      <c r="I452" s="335">
        <f t="shared" si="6"/>
        <v>6890.99</v>
      </c>
      <c r="J452" s="336">
        <v>43708</v>
      </c>
      <c r="K452" s="333"/>
      <c r="L452" s="342" t="s">
        <v>11</v>
      </c>
    </row>
    <row r="453" spans="1:17" x14ac:dyDescent="0.2">
      <c r="A453" s="330">
        <v>446</v>
      </c>
      <c r="B453" s="330"/>
      <c r="C453" s="331" t="s">
        <v>621</v>
      </c>
      <c r="D453" s="332">
        <v>17</v>
      </c>
      <c r="E453" s="333" t="s">
        <v>602</v>
      </c>
      <c r="F453" s="334"/>
      <c r="G453" s="335">
        <v>34338</v>
      </c>
      <c r="H453" s="334"/>
      <c r="I453" s="335">
        <f t="shared" si="6"/>
        <v>34338</v>
      </c>
      <c r="J453" s="336">
        <v>43708</v>
      </c>
      <c r="K453" s="333"/>
      <c r="L453" s="342" t="s">
        <v>11</v>
      </c>
    </row>
    <row r="454" spans="1:17" x14ac:dyDescent="0.2">
      <c r="A454" s="330">
        <v>447</v>
      </c>
      <c r="B454" s="330"/>
      <c r="C454" s="331" t="s">
        <v>621</v>
      </c>
      <c r="D454" s="332">
        <v>17</v>
      </c>
      <c r="E454" s="333" t="s">
        <v>96</v>
      </c>
      <c r="F454" s="334"/>
      <c r="G454" s="335">
        <v>50000</v>
      </c>
      <c r="H454" s="334"/>
      <c r="I454" s="335">
        <f t="shared" si="6"/>
        <v>50000</v>
      </c>
      <c r="J454" s="336">
        <v>43708</v>
      </c>
      <c r="K454" s="333"/>
      <c r="L454" s="342" t="s">
        <v>95</v>
      </c>
    </row>
    <row r="455" spans="1:17" x14ac:dyDescent="0.2">
      <c r="A455" s="330">
        <v>448</v>
      </c>
      <c r="B455" s="330"/>
      <c r="C455" s="331" t="s">
        <v>621</v>
      </c>
      <c r="D455" s="332">
        <v>17</v>
      </c>
      <c r="E455" s="333" t="s">
        <v>18</v>
      </c>
      <c r="F455" s="334"/>
      <c r="G455" s="335">
        <v>30000</v>
      </c>
      <c r="H455" s="334"/>
      <c r="I455" s="335">
        <f t="shared" si="6"/>
        <v>30000</v>
      </c>
      <c r="J455" s="336">
        <v>43708</v>
      </c>
      <c r="K455" s="333"/>
      <c r="L455" s="342" t="s">
        <v>95</v>
      </c>
    </row>
    <row r="456" spans="1:17" x14ac:dyDescent="0.2">
      <c r="A456" s="330">
        <v>449</v>
      </c>
      <c r="B456" s="330"/>
      <c r="C456" s="331" t="s">
        <v>621</v>
      </c>
      <c r="D456" s="332">
        <v>17</v>
      </c>
      <c r="E456" s="333" t="s">
        <v>13</v>
      </c>
      <c r="F456" s="334"/>
      <c r="G456" s="335">
        <v>40000</v>
      </c>
      <c r="H456" s="334"/>
      <c r="I456" s="335">
        <f t="shared" ref="I456:I519" si="7">SUM(F456:H456)</f>
        <v>40000</v>
      </c>
      <c r="J456" s="336">
        <v>43708</v>
      </c>
      <c r="K456" s="333"/>
      <c r="L456" s="342" t="s">
        <v>12</v>
      </c>
    </row>
    <row r="457" spans="1:17" x14ac:dyDescent="0.2">
      <c r="A457" s="330">
        <v>450</v>
      </c>
      <c r="B457" s="330"/>
      <c r="C457" s="331" t="s">
        <v>621</v>
      </c>
      <c r="D457" s="332">
        <v>17</v>
      </c>
      <c r="E457" s="333" t="s">
        <v>105</v>
      </c>
      <c r="F457" s="334"/>
      <c r="G457" s="335">
        <v>300000</v>
      </c>
      <c r="H457" s="334"/>
      <c r="I457" s="335">
        <f t="shared" si="7"/>
        <v>300000</v>
      </c>
      <c r="J457" s="336">
        <v>43708</v>
      </c>
      <c r="K457" s="333"/>
      <c r="L457" s="342" t="s">
        <v>12</v>
      </c>
    </row>
    <row r="458" spans="1:17" x14ac:dyDescent="0.2">
      <c r="A458" s="330">
        <v>451</v>
      </c>
      <c r="B458" s="330"/>
      <c r="C458" s="331" t="s">
        <v>621</v>
      </c>
      <c r="D458" s="332">
        <v>17</v>
      </c>
      <c r="E458" s="333" t="s">
        <v>93</v>
      </c>
      <c r="F458" s="334"/>
      <c r="G458" s="335">
        <v>18000</v>
      </c>
      <c r="H458" s="334"/>
      <c r="I458" s="335">
        <f t="shared" si="7"/>
        <v>18000</v>
      </c>
      <c r="J458" s="336">
        <v>43708</v>
      </c>
      <c r="K458" s="333"/>
      <c r="L458" s="342" t="s">
        <v>11</v>
      </c>
    </row>
    <row r="459" spans="1:17" x14ac:dyDescent="0.2">
      <c r="A459" s="330">
        <v>452</v>
      </c>
      <c r="B459" s="330"/>
      <c r="C459" s="331" t="s">
        <v>621</v>
      </c>
      <c r="D459" s="332">
        <v>18</v>
      </c>
      <c r="E459" s="333" t="s">
        <v>600</v>
      </c>
      <c r="F459" s="334"/>
      <c r="G459" s="335">
        <v>6922.31</v>
      </c>
      <c r="H459" s="334"/>
      <c r="I459" s="335">
        <f t="shared" si="7"/>
        <v>6922.31</v>
      </c>
      <c r="J459" s="336">
        <v>43708</v>
      </c>
      <c r="K459" s="333"/>
      <c r="L459" s="342" t="s">
        <v>11</v>
      </c>
    </row>
    <row r="460" spans="1:17" x14ac:dyDescent="0.2">
      <c r="A460" s="330">
        <v>453</v>
      </c>
      <c r="B460" s="330"/>
      <c r="C460" s="331" t="s">
        <v>621</v>
      </c>
      <c r="D460" s="332">
        <v>18</v>
      </c>
      <c r="E460" s="333" t="s">
        <v>602</v>
      </c>
      <c r="F460" s="334"/>
      <c r="G460" s="335">
        <v>41316</v>
      </c>
      <c r="H460" s="334"/>
      <c r="I460" s="335">
        <f t="shared" si="7"/>
        <v>41316</v>
      </c>
      <c r="J460" s="336">
        <v>43708</v>
      </c>
      <c r="K460" s="333"/>
      <c r="L460" s="342" t="s">
        <v>11</v>
      </c>
    </row>
    <row r="461" spans="1:17" x14ac:dyDescent="0.2">
      <c r="A461" s="330">
        <v>454</v>
      </c>
      <c r="B461" s="330"/>
      <c r="C461" s="331" t="s">
        <v>621</v>
      </c>
      <c r="D461" s="332">
        <v>18</v>
      </c>
      <c r="E461" s="333" t="s">
        <v>104</v>
      </c>
      <c r="F461" s="334"/>
      <c r="G461" s="335">
        <v>92397</v>
      </c>
      <c r="H461" s="334"/>
      <c r="I461" s="335">
        <f t="shared" si="7"/>
        <v>92397</v>
      </c>
      <c r="J461" s="336">
        <v>43708</v>
      </c>
      <c r="K461" s="333"/>
      <c r="L461" s="342" t="s">
        <v>11</v>
      </c>
    </row>
    <row r="462" spans="1:17" x14ac:dyDescent="0.2">
      <c r="A462" s="330">
        <v>455</v>
      </c>
      <c r="B462" s="330"/>
      <c r="C462" s="331" t="s">
        <v>621</v>
      </c>
      <c r="D462" s="332">
        <v>18</v>
      </c>
      <c r="E462" s="333" t="s">
        <v>103</v>
      </c>
      <c r="F462" s="334"/>
      <c r="G462" s="335">
        <v>3435</v>
      </c>
      <c r="H462" s="334"/>
      <c r="I462" s="335">
        <f t="shared" si="7"/>
        <v>3435</v>
      </c>
      <c r="J462" s="336">
        <v>43708</v>
      </c>
      <c r="K462" s="333"/>
      <c r="L462" s="342" t="s">
        <v>97</v>
      </c>
    </row>
    <row r="463" spans="1:17" x14ac:dyDescent="0.2">
      <c r="A463" s="330">
        <v>456</v>
      </c>
      <c r="B463" s="330"/>
      <c r="C463" s="331" t="s">
        <v>621</v>
      </c>
      <c r="D463" s="332">
        <v>18</v>
      </c>
      <c r="E463" s="333" t="s">
        <v>13</v>
      </c>
      <c r="F463" s="334"/>
      <c r="G463" s="335">
        <v>40000</v>
      </c>
      <c r="H463" s="334"/>
      <c r="I463" s="335">
        <f t="shared" si="7"/>
        <v>40000</v>
      </c>
      <c r="J463" s="336">
        <v>43708</v>
      </c>
      <c r="K463" s="333"/>
      <c r="L463" s="342" t="s">
        <v>12</v>
      </c>
    </row>
    <row r="464" spans="1:17" x14ac:dyDescent="0.2">
      <c r="A464" s="330">
        <v>457</v>
      </c>
      <c r="B464" s="330"/>
      <c r="C464" s="331" t="s">
        <v>621</v>
      </c>
      <c r="D464" s="332">
        <v>18</v>
      </c>
      <c r="E464" s="333" t="s">
        <v>93</v>
      </c>
      <c r="F464" s="334"/>
      <c r="G464" s="335">
        <v>18000</v>
      </c>
      <c r="H464" s="334"/>
      <c r="I464" s="335">
        <f t="shared" si="7"/>
        <v>18000</v>
      </c>
      <c r="J464" s="336">
        <v>43708</v>
      </c>
      <c r="K464" s="333"/>
      <c r="L464" s="342" t="s">
        <v>11</v>
      </c>
    </row>
    <row r="465" spans="1:12" x14ac:dyDescent="0.2">
      <c r="A465" s="330">
        <v>458</v>
      </c>
      <c r="B465" s="330"/>
      <c r="C465" s="331" t="s">
        <v>621</v>
      </c>
      <c r="D465" s="332">
        <v>19</v>
      </c>
      <c r="E465" s="333" t="s">
        <v>600</v>
      </c>
      <c r="F465" s="334"/>
      <c r="G465" s="335">
        <v>6850.09</v>
      </c>
      <c r="H465" s="334"/>
      <c r="I465" s="335">
        <f t="shared" si="7"/>
        <v>6850.09</v>
      </c>
      <c r="J465" s="336">
        <v>43708</v>
      </c>
      <c r="K465" s="333"/>
      <c r="L465" s="342" t="s">
        <v>11</v>
      </c>
    </row>
    <row r="466" spans="1:12" x14ac:dyDescent="0.2">
      <c r="A466" s="330">
        <v>459</v>
      </c>
      <c r="B466" s="330"/>
      <c r="C466" s="331" t="s">
        <v>621</v>
      </c>
      <c r="D466" s="332">
        <v>19</v>
      </c>
      <c r="E466" s="333" t="s">
        <v>103</v>
      </c>
      <c r="F466" s="334"/>
      <c r="G466" s="335">
        <v>3435</v>
      </c>
      <c r="H466" s="334"/>
      <c r="I466" s="335">
        <f t="shared" si="7"/>
        <v>3435</v>
      </c>
      <c r="J466" s="336">
        <v>43708</v>
      </c>
      <c r="K466" s="333"/>
      <c r="L466" s="342" t="s">
        <v>97</v>
      </c>
    </row>
    <row r="467" spans="1:12" x14ac:dyDescent="0.2">
      <c r="A467" s="330">
        <v>460</v>
      </c>
      <c r="B467" s="330"/>
      <c r="C467" s="331" t="s">
        <v>621</v>
      </c>
      <c r="D467" s="332">
        <v>19</v>
      </c>
      <c r="E467" s="333" t="s">
        <v>13</v>
      </c>
      <c r="F467" s="334"/>
      <c r="G467" s="335">
        <v>60000</v>
      </c>
      <c r="H467" s="334"/>
      <c r="I467" s="335">
        <f t="shared" si="7"/>
        <v>60000</v>
      </c>
      <c r="J467" s="336">
        <v>43708</v>
      </c>
      <c r="K467" s="333"/>
      <c r="L467" s="342" t="s">
        <v>12</v>
      </c>
    </row>
    <row r="468" spans="1:12" x14ac:dyDescent="0.2">
      <c r="A468" s="330">
        <v>461</v>
      </c>
      <c r="B468" s="330"/>
      <c r="C468" s="331" t="s">
        <v>621</v>
      </c>
      <c r="D468" s="332">
        <v>19</v>
      </c>
      <c r="E468" s="333" t="s">
        <v>105</v>
      </c>
      <c r="F468" s="334"/>
      <c r="G468" s="335">
        <v>100000</v>
      </c>
      <c r="H468" s="334"/>
      <c r="I468" s="335">
        <f t="shared" si="7"/>
        <v>100000</v>
      </c>
      <c r="J468" s="336">
        <v>43708</v>
      </c>
      <c r="K468" s="333"/>
      <c r="L468" s="342" t="s">
        <v>12</v>
      </c>
    </row>
    <row r="469" spans="1:12" x14ac:dyDescent="0.2">
      <c r="A469" s="330">
        <v>462</v>
      </c>
      <c r="B469" s="330"/>
      <c r="C469" s="331" t="s">
        <v>621</v>
      </c>
      <c r="D469" s="332">
        <v>19</v>
      </c>
      <c r="E469" s="333" t="s">
        <v>93</v>
      </c>
      <c r="F469" s="334"/>
      <c r="G469" s="335">
        <v>18000</v>
      </c>
      <c r="H469" s="334"/>
      <c r="I469" s="335">
        <f t="shared" si="7"/>
        <v>18000</v>
      </c>
      <c r="J469" s="336">
        <v>43708</v>
      </c>
      <c r="K469" s="333"/>
      <c r="L469" s="342" t="s">
        <v>11</v>
      </c>
    </row>
    <row r="470" spans="1:12" x14ac:dyDescent="0.2">
      <c r="A470" s="330">
        <v>463</v>
      </c>
      <c r="B470" s="330"/>
      <c r="C470" s="331" t="s">
        <v>621</v>
      </c>
      <c r="D470" s="332">
        <v>20</v>
      </c>
      <c r="E470" s="333" t="s">
        <v>600</v>
      </c>
      <c r="F470" s="334"/>
      <c r="G470" s="335">
        <v>24398.55</v>
      </c>
      <c r="H470" s="334"/>
      <c r="I470" s="335">
        <f t="shared" si="7"/>
        <v>24398.55</v>
      </c>
      <c r="J470" s="336">
        <v>43708</v>
      </c>
      <c r="K470" s="333"/>
      <c r="L470" s="342" t="s">
        <v>11</v>
      </c>
    </row>
    <row r="471" spans="1:12" x14ac:dyDescent="0.2">
      <c r="A471" s="330">
        <v>464</v>
      </c>
      <c r="B471" s="330"/>
      <c r="C471" s="331" t="s">
        <v>621</v>
      </c>
      <c r="D471" s="332">
        <v>20</v>
      </c>
      <c r="E471" s="333" t="s">
        <v>96</v>
      </c>
      <c r="F471" s="334"/>
      <c r="G471" s="335">
        <v>500000</v>
      </c>
      <c r="H471" s="334"/>
      <c r="I471" s="335">
        <f t="shared" si="7"/>
        <v>500000</v>
      </c>
      <c r="J471" s="336">
        <v>43708</v>
      </c>
      <c r="K471" s="333"/>
      <c r="L471" s="342" t="s">
        <v>95</v>
      </c>
    </row>
    <row r="472" spans="1:12" x14ac:dyDescent="0.2">
      <c r="A472" s="330">
        <v>465</v>
      </c>
      <c r="B472" s="330"/>
      <c r="C472" s="331" t="s">
        <v>621</v>
      </c>
      <c r="D472" s="332">
        <v>20</v>
      </c>
      <c r="E472" s="333" t="s">
        <v>17</v>
      </c>
      <c r="F472" s="334"/>
      <c r="G472" s="335">
        <v>300000</v>
      </c>
      <c r="H472" s="334"/>
      <c r="I472" s="335">
        <f t="shared" si="7"/>
        <v>300000</v>
      </c>
      <c r="J472" s="336">
        <v>43708</v>
      </c>
      <c r="K472" s="333"/>
      <c r="L472" s="342" t="s">
        <v>95</v>
      </c>
    </row>
    <row r="473" spans="1:12" x14ac:dyDescent="0.2">
      <c r="A473" s="330">
        <v>466</v>
      </c>
      <c r="B473" s="330"/>
      <c r="C473" s="331" t="s">
        <v>621</v>
      </c>
      <c r="D473" s="332">
        <v>20</v>
      </c>
      <c r="E473" s="333" t="s">
        <v>18</v>
      </c>
      <c r="F473" s="334"/>
      <c r="G473" s="335">
        <v>700000</v>
      </c>
      <c r="H473" s="334"/>
      <c r="I473" s="335">
        <f t="shared" si="7"/>
        <v>700000</v>
      </c>
      <c r="J473" s="336">
        <v>43708</v>
      </c>
      <c r="K473" s="333"/>
      <c r="L473" s="342" t="s">
        <v>95</v>
      </c>
    </row>
    <row r="474" spans="1:12" x14ac:dyDescent="0.2">
      <c r="A474" s="330">
        <v>467</v>
      </c>
      <c r="B474" s="330"/>
      <c r="C474" s="331" t="s">
        <v>621</v>
      </c>
      <c r="D474" s="332">
        <v>20</v>
      </c>
      <c r="E474" s="333" t="s">
        <v>13</v>
      </c>
      <c r="F474" s="334"/>
      <c r="G474" s="335">
        <v>40000</v>
      </c>
      <c r="H474" s="334"/>
      <c r="I474" s="335">
        <f t="shared" si="7"/>
        <v>40000</v>
      </c>
      <c r="J474" s="336">
        <v>43708</v>
      </c>
      <c r="K474" s="333"/>
      <c r="L474" s="342" t="s">
        <v>12</v>
      </c>
    </row>
    <row r="475" spans="1:12" x14ac:dyDescent="0.2">
      <c r="A475" s="330">
        <v>468</v>
      </c>
      <c r="B475" s="330"/>
      <c r="C475" s="331" t="s">
        <v>621</v>
      </c>
      <c r="D475" s="332">
        <v>20</v>
      </c>
      <c r="E475" s="333" t="s">
        <v>14</v>
      </c>
      <c r="F475" s="334"/>
      <c r="G475" s="335">
        <v>40000</v>
      </c>
      <c r="H475" s="334"/>
      <c r="I475" s="335">
        <f t="shared" si="7"/>
        <v>40000</v>
      </c>
      <c r="J475" s="336">
        <v>43708</v>
      </c>
      <c r="K475" s="333"/>
      <c r="L475" s="342" t="s">
        <v>15</v>
      </c>
    </row>
    <row r="476" spans="1:12" x14ac:dyDescent="0.2">
      <c r="A476" s="330">
        <v>469</v>
      </c>
      <c r="B476" s="330"/>
      <c r="C476" s="331" t="s">
        <v>621</v>
      </c>
      <c r="D476" s="332">
        <v>20</v>
      </c>
      <c r="E476" s="333" t="s">
        <v>93</v>
      </c>
      <c r="F476" s="334"/>
      <c r="G476" s="335">
        <v>215000</v>
      </c>
      <c r="H476" s="334"/>
      <c r="I476" s="335">
        <f t="shared" si="7"/>
        <v>215000</v>
      </c>
      <c r="J476" s="336">
        <v>43708</v>
      </c>
      <c r="K476" s="333"/>
      <c r="L476" s="342" t="s">
        <v>11</v>
      </c>
    </row>
    <row r="477" spans="1:12" x14ac:dyDescent="0.2">
      <c r="A477" s="330">
        <v>470</v>
      </c>
      <c r="B477" s="330"/>
      <c r="C477" s="331" t="s">
        <v>621</v>
      </c>
      <c r="D477" s="332">
        <v>22</v>
      </c>
      <c r="E477" s="333" t="s">
        <v>600</v>
      </c>
      <c r="F477" s="334"/>
      <c r="G477" s="335">
        <v>6869.02</v>
      </c>
      <c r="H477" s="334"/>
      <c r="I477" s="335">
        <f t="shared" si="7"/>
        <v>6869.02</v>
      </c>
      <c r="J477" s="336">
        <v>43708</v>
      </c>
      <c r="K477" s="333"/>
      <c r="L477" s="342" t="s">
        <v>11</v>
      </c>
    </row>
    <row r="478" spans="1:12" x14ac:dyDescent="0.2">
      <c r="A478" s="330">
        <v>471</v>
      </c>
      <c r="B478" s="330"/>
      <c r="C478" s="331" t="s">
        <v>621</v>
      </c>
      <c r="D478" s="332">
        <v>22</v>
      </c>
      <c r="E478" s="333" t="s">
        <v>13</v>
      </c>
      <c r="F478" s="334"/>
      <c r="G478" s="335">
        <v>40000</v>
      </c>
      <c r="H478" s="334"/>
      <c r="I478" s="335">
        <f t="shared" si="7"/>
        <v>40000</v>
      </c>
      <c r="J478" s="336">
        <v>43708</v>
      </c>
      <c r="K478" s="333"/>
      <c r="L478" s="342" t="s">
        <v>12</v>
      </c>
    </row>
    <row r="479" spans="1:12" x14ac:dyDescent="0.2">
      <c r="A479" s="330">
        <v>472</v>
      </c>
      <c r="B479" s="330"/>
      <c r="C479" s="331" t="s">
        <v>621</v>
      </c>
      <c r="D479" s="332">
        <v>22</v>
      </c>
      <c r="E479" s="333" t="s">
        <v>105</v>
      </c>
      <c r="F479" s="334"/>
      <c r="G479" s="335">
        <v>100000</v>
      </c>
      <c r="H479" s="334"/>
      <c r="I479" s="335">
        <f t="shared" si="7"/>
        <v>100000</v>
      </c>
      <c r="J479" s="336">
        <v>43708</v>
      </c>
      <c r="K479" s="333"/>
      <c r="L479" s="342" t="s">
        <v>12</v>
      </c>
    </row>
    <row r="480" spans="1:12" x14ac:dyDescent="0.2">
      <c r="A480" s="330">
        <v>473</v>
      </c>
      <c r="B480" s="330"/>
      <c r="C480" s="331" t="s">
        <v>621</v>
      </c>
      <c r="D480" s="332">
        <v>22</v>
      </c>
      <c r="E480" s="333" t="s">
        <v>93</v>
      </c>
      <c r="F480" s="334"/>
      <c r="G480" s="335">
        <v>18000</v>
      </c>
      <c r="H480" s="334"/>
      <c r="I480" s="335">
        <f t="shared" si="7"/>
        <v>18000</v>
      </c>
      <c r="J480" s="336">
        <v>43708</v>
      </c>
      <c r="K480" s="333"/>
      <c r="L480" s="342" t="s">
        <v>11</v>
      </c>
    </row>
    <row r="481" spans="1:12" x14ac:dyDescent="0.2">
      <c r="A481" s="330">
        <v>474</v>
      </c>
      <c r="B481" s="330"/>
      <c r="C481" s="331" t="s">
        <v>621</v>
      </c>
      <c r="D481" s="332">
        <v>24</v>
      </c>
      <c r="E481" s="333" t="s">
        <v>600</v>
      </c>
      <c r="F481" s="334"/>
      <c r="G481" s="335">
        <v>23166.639999999999</v>
      </c>
      <c r="H481" s="334"/>
      <c r="I481" s="335">
        <f t="shared" si="7"/>
        <v>23166.639999999999</v>
      </c>
      <c r="J481" s="336">
        <v>43708</v>
      </c>
      <c r="K481" s="333"/>
      <c r="L481" s="342" t="s">
        <v>11</v>
      </c>
    </row>
    <row r="482" spans="1:12" x14ac:dyDescent="0.2">
      <c r="A482" s="330">
        <v>475</v>
      </c>
      <c r="B482" s="330"/>
      <c r="C482" s="331" t="s">
        <v>621</v>
      </c>
      <c r="D482" s="332">
        <v>24</v>
      </c>
      <c r="E482" s="333" t="s">
        <v>98</v>
      </c>
      <c r="F482" s="334"/>
      <c r="G482" s="335">
        <v>260000</v>
      </c>
      <c r="H482" s="334"/>
      <c r="I482" s="335">
        <f t="shared" si="7"/>
        <v>260000</v>
      </c>
      <c r="J482" s="336">
        <v>43708</v>
      </c>
      <c r="K482" s="333"/>
      <c r="L482" s="342" t="s">
        <v>107</v>
      </c>
    </row>
    <row r="483" spans="1:12" x14ac:dyDescent="0.2">
      <c r="A483" s="330">
        <v>476</v>
      </c>
      <c r="B483" s="330"/>
      <c r="C483" s="331" t="s">
        <v>621</v>
      </c>
      <c r="D483" s="332">
        <v>24</v>
      </c>
      <c r="E483" s="333" t="s">
        <v>74</v>
      </c>
      <c r="F483" s="334"/>
      <c r="G483" s="335">
        <v>15795</v>
      </c>
      <c r="H483" s="334"/>
      <c r="I483" s="335">
        <f t="shared" si="7"/>
        <v>15795</v>
      </c>
      <c r="J483" s="336">
        <v>43708</v>
      </c>
      <c r="K483" s="333"/>
      <c r="L483" s="342" t="s">
        <v>97</v>
      </c>
    </row>
    <row r="484" spans="1:12" x14ac:dyDescent="0.2">
      <c r="A484" s="330">
        <v>477</v>
      </c>
      <c r="B484" s="330"/>
      <c r="C484" s="331" t="s">
        <v>621</v>
      </c>
      <c r="D484" s="332">
        <v>24</v>
      </c>
      <c r="E484" s="333" t="s">
        <v>103</v>
      </c>
      <c r="F484" s="334"/>
      <c r="G484" s="335">
        <v>4602</v>
      </c>
      <c r="H484" s="334"/>
      <c r="I484" s="335">
        <f t="shared" si="7"/>
        <v>4602</v>
      </c>
      <c r="J484" s="336">
        <v>43708</v>
      </c>
      <c r="K484" s="333"/>
      <c r="L484" s="342" t="s">
        <v>97</v>
      </c>
    </row>
    <row r="485" spans="1:12" x14ac:dyDescent="0.2">
      <c r="A485" s="330">
        <v>478</v>
      </c>
      <c r="B485" s="330"/>
      <c r="C485" s="331" t="s">
        <v>621</v>
      </c>
      <c r="D485" s="332">
        <v>24</v>
      </c>
      <c r="E485" s="333" t="s">
        <v>13</v>
      </c>
      <c r="F485" s="334"/>
      <c r="G485" s="335">
        <v>60000</v>
      </c>
      <c r="H485" s="334"/>
      <c r="I485" s="335">
        <f t="shared" si="7"/>
        <v>60000</v>
      </c>
      <c r="J485" s="336">
        <v>43708</v>
      </c>
      <c r="K485" s="333"/>
      <c r="L485" s="342" t="s">
        <v>12</v>
      </c>
    </row>
    <row r="486" spans="1:12" x14ac:dyDescent="0.2">
      <c r="A486" s="330">
        <v>479</v>
      </c>
      <c r="B486" s="330"/>
      <c r="C486" s="331" t="s">
        <v>621</v>
      </c>
      <c r="D486" s="332">
        <v>24</v>
      </c>
      <c r="E486" s="333" t="s">
        <v>14</v>
      </c>
      <c r="F486" s="334"/>
      <c r="G486" s="335">
        <v>40000</v>
      </c>
      <c r="H486" s="334"/>
      <c r="I486" s="335">
        <f t="shared" si="7"/>
        <v>40000</v>
      </c>
      <c r="J486" s="336">
        <v>43708</v>
      </c>
      <c r="K486" s="333"/>
      <c r="L486" s="342" t="s">
        <v>15</v>
      </c>
    </row>
    <row r="487" spans="1:12" x14ac:dyDescent="0.2">
      <c r="A487" s="330">
        <v>480</v>
      </c>
      <c r="B487" s="330"/>
      <c r="C487" s="331" t="s">
        <v>621</v>
      </c>
      <c r="D487" s="332">
        <v>24</v>
      </c>
      <c r="E487" s="333" t="s">
        <v>93</v>
      </c>
      <c r="F487" s="334"/>
      <c r="G487" s="335">
        <v>50000</v>
      </c>
      <c r="H487" s="334"/>
      <c r="I487" s="335">
        <f t="shared" si="7"/>
        <v>50000</v>
      </c>
      <c r="J487" s="336">
        <v>43708</v>
      </c>
      <c r="K487" s="333"/>
      <c r="L487" s="342" t="s">
        <v>11</v>
      </c>
    </row>
    <row r="488" spans="1:12" x14ac:dyDescent="0.2">
      <c r="A488" s="330">
        <v>481</v>
      </c>
      <c r="B488" s="330"/>
      <c r="C488" s="331" t="s">
        <v>621</v>
      </c>
      <c r="D488" s="332">
        <v>24</v>
      </c>
      <c r="E488" s="333" t="s">
        <v>622</v>
      </c>
      <c r="F488" s="334"/>
      <c r="G488" s="335">
        <v>196765</v>
      </c>
      <c r="H488" s="334"/>
      <c r="I488" s="335">
        <f t="shared" si="7"/>
        <v>196765</v>
      </c>
      <c r="J488" s="336">
        <v>43708</v>
      </c>
      <c r="K488" s="333"/>
      <c r="L488" s="342" t="s">
        <v>11</v>
      </c>
    </row>
    <row r="489" spans="1:12" x14ac:dyDescent="0.2">
      <c r="A489" s="330">
        <v>482</v>
      </c>
      <c r="B489" s="330"/>
      <c r="C489" s="331" t="s">
        <v>621</v>
      </c>
      <c r="D489" s="332">
        <v>25</v>
      </c>
      <c r="E489" s="333" t="s">
        <v>600</v>
      </c>
      <c r="F489" s="334"/>
      <c r="G489" s="335">
        <v>6888.97</v>
      </c>
      <c r="H489" s="334"/>
      <c r="I489" s="335">
        <f t="shared" si="7"/>
        <v>6888.97</v>
      </c>
      <c r="J489" s="336">
        <v>43708</v>
      </c>
      <c r="K489" s="333"/>
      <c r="L489" s="342" t="s">
        <v>11</v>
      </c>
    </row>
    <row r="490" spans="1:12" x14ac:dyDescent="0.2">
      <c r="A490" s="330">
        <v>483</v>
      </c>
      <c r="B490" s="330"/>
      <c r="C490" s="331" t="s">
        <v>621</v>
      </c>
      <c r="D490" s="332">
        <v>25</v>
      </c>
      <c r="E490" s="333" t="s">
        <v>104</v>
      </c>
      <c r="F490" s="334"/>
      <c r="G490" s="335">
        <v>92397</v>
      </c>
      <c r="H490" s="334"/>
      <c r="I490" s="335">
        <f t="shared" si="7"/>
        <v>92397</v>
      </c>
      <c r="J490" s="336">
        <v>43708</v>
      </c>
      <c r="K490" s="333"/>
      <c r="L490" s="342" t="s">
        <v>11</v>
      </c>
    </row>
    <row r="491" spans="1:12" x14ac:dyDescent="0.2">
      <c r="A491" s="330">
        <v>484</v>
      </c>
      <c r="B491" s="330"/>
      <c r="C491" s="331" t="s">
        <v>621</v>
      </c>
      <c r="D491" s="332">
        <v>25</v>
      </c>
      <c r="E491" s="333" t="s">
        <v>98</v>
      </c>
      <c r="F491" s="334"/>
      <c r="G491" s="335">
        <v>230000</v>
      </c>
      <c r="H491" s="334"/>
      <c r="I491" s="335">
        <f t="shared" si="7"/>
        <v>230000</v>
      </c>
      <c r="J491" s="336">
        <v>43708</v>
      </c>
      <c r="K491" s="333"/>
      <c r="L491" s="342" t="s">
        <v>107</v>
      </c>
    </row>
    <row r="492" spans="1:12" x14ac:dyDescent="0.2">
      <c r="A492" s="330">
        <v>485</v>
      </c>
      <c r="B492" s="330"/>
      <c r="C492" s="331" t="s">
        <v>621</v>
      </c>
      <c r="D492" s="332">
        <v>25</v>
      </c>
      <c r="E492" s="333" t="s">
        <v>13</v>
      </c>
      <c r="F492" s="334"/>
      <c r="G492" s="335">
        <v>40000</v>
      </c>
      <c r="H492" s="334"/>
      <c r="I492" s="335">
        <f t="shared" si="7"/>
        <v>40000</v>
      </c>
      <c r="J492" s="336">
        <v>43708</v>
      </c>
      <c r="K492" s="333"/>
      <c r="L492" s="342" t="s">
        <v>12</v>
      </c>
    </row>
    <row r="493" spans="1:12" x14ac:dyDescent="0.2">
      <c r="A493" s="330">
        <v>486</v>
      </c>
      <c r="B493" s="330"/>
      <c r="C493" s="331" t="s">
        <v>621</v>
      </c>
      <c r="D493" s="332">
        <v>25</v>
      </c>
      <c r="E493" s="333" t="s">
        <v>93</v>
      </c>
      <c r="F493" s="334"/>
      <c r="G493" s="335">
        <v>18000</v>
      </c>
      <c r="H493" s="334"/>
      <c r="I493" s="335">
        <f t="shared" si="7"/>
        <v>18000</v>
      </c>
      <c r="J493" s="336">
        <v>43708</v>
      </c>
      <c r="K493" s="333"/>
      <c r="L493" s="342" t="s">
        <v>11</v>
      </c>
    </row>
    <row r="494" spans="1:12" x14ac:dyDescent="0.2">
      <c r="A494" s="330">
        <v>487</v>
      </c>
      <c r="B494" s="330"/>
      <c r="C494" s="331" t="s">
        <v>621</v>
      </c>
      <c r="D494" s="332">
        <v>26</v>
      </c>
      <c r="E494" s="333" t="s">
        <v>600</v>
      </c>
      <c r="F494" s="334"/>
      <c r="G494" s="335">
        <v>15712.62</v>
      </c>
      <c r="H494" s="334"/>
      <c r="I494" s="335">
        <f t="shared" si="7"/>
        <v>15712.62</v>
      </c>
      <c r="J494" s="336">
        <v>43708</v>
      </c>
      <c r="K494" s="333"/>
      <c r="L494" s="342" t="s">
        <v>11</v>
      </c>
    </row>
    <row r="495" spans="1:12" x14ac:dyDescent="0.2">
      <c r="A495" s="330">
        <v>488</v>
      </c>
      <c r="B495" s="330"/>
      <c r="C495" s="331" t="s">
        <v>621</v>
      </c>
      <c r="D495" s="332">
        <v>26</v>
      </c>
      <c r="E495" s="333" t="s">
        <v>13</v>
      </c>
      <c r="F495" s="334"/>
      <c r="G495" s="335">
        <v>95000</v>
      </c>
      <c r="H495" s="334"/>
      <c r="I495" s="335">
        <f t="shared" si="7"/>
        <v>95000</v>
      </c>
      <c r="J495" s="336">
        <v>43708</v>
      </c>
      <c r="K495" s="333"/>
      <c r="L495" s="342" t="s">
        <v>12</v>
      </c>
    </row>
    <row r="496" spans="1:12" x14ac:dyDescent="0.2">
      <c r="A496" s="330">
        <v>489</v>
      </c>
      <c r="B496" s="330"/>
      <c r="C496" s="331" t="s">
        <v>621</v>
      </c>
      <c r="D496" s="332">
        <v>26</v>
      </c>
      <c r="E496" s="333" t="s">
        <v>14</v>
      </c>
      <c r="F496" s="334"/>
      <c r="G496" s="335">
        <v>40000</v>
      </c>
      <c r="H496" s="334"/>
      <c r="I496" s="335">
        <f t="shared" si="7"/>
        <v>40000</v>
      </c>
      <c r="J496" s="336">
        <v>43708</v>
      </c>
      <c r="K496" s="333"/>
      <c r="L496" s="342" t="s">
        <v>15</v>
      </c>
    </row>
    <row r="497" spans="1:12" x14ac:dyDescent="0.2">
      <c r="A497" s="330">
        <v>490</v>
      </c>
      <c r="B497" s="330"/>
      <c r="C497" s="331" t="s">
        <v>621</v>
      </c>
      <c r="D497" s="332">
        <v>26</v>
      </c>
      <c r="E497" s="333" t="s">
        <v>93</v>
      </c>
      <c r="F497" s="334"/>
      <c r="G497" s="335">
        <v>58000</v>
      </c>
      <c r="H497" s="334"/>
      <c r="I497" s="335">
        <f t="shared" si="7"/>
        <v>58000</v>
      </c>
      <c r="J497" s="336">
        <v>43708</v>
      </c>
      <c r="K497" s="333"/>
      <c r="L497" s="342" t="s">
        <v>11</v>
      </c>
    </row>
    <row r="498" spans="1:12" x14ac:dyDescent="0.2">
      <c r="A498" s="330">
        <v>491</v>
      </c>
      <c r="B498" s="330"/>
      <c r="C498" s="331" t="s">
        <v>621</v>
      </c>
      <c r="D498" s="332">
        <v>31</v>
      </c>
      <c r="E498" s="333" t="s">
        <v>600</v>
      </c>
      <c r="F498" s="334"/>
      <c r="G498" s="335">
        <v>6873.2000000000007</v>
      </c>
      <c r="H498" s="334"/>
      <c r="I498" s="335">
        <f t="shared" si="7"/>
        <v>6873.2000000000007</v>
      </c>
      <c r="J498" s="336">
        <v>43708</v>
      </c>
      <c r="K498" s="333"/>
      <c r="L498" s="342" t="s">
        <v>11</v>
      </c>
    </row>
    <row r="499" spans="1:12" x14ac:dyDescent="0.2">
      <c r="A499" s="330">
        <v>492</v>
      </c>
      <c r="B499" s="330"/>
      <c r="C499" s="331" t="s">
        <v>621</v>
      </c>
      <c r="D499" s="332">
        <v>31</v>
      </c>
      <c r="E499" s="333" t="s">
        <v>104</v>
      </c>
      <c r="F499" s="334"/>
      <c r="G499" s="335">
        <v>92397</v>
      </c>
      <c r="H499" s="334"/>
      <c r="I499" s="335">
        <f t="shared" si="7"/>
        <v>92397</v>
      </c>
      <c r="J499" s="336">
        <v>43708</v>
      </c>
      <c r="K499" s="333"/>
      <c r="L499" s="342" t="s">
        <v>11</v>
      </c>
    </row>
    <row r="500" spans="1:12" x14ac:dyDescent="0.2">
      <c r="A500" s="330">
        <v>493</v>
      </c>
      <c r="B500" s="330"/>
      <c r="C500" s="331" t="s">
        <v>621</v>
      </c>
      <c r="D500" s="332">
        <v>31</v>
      </c>
      <c r="E500" s="333" t="s">
        <v>74</v>
      </c>
      <c r="F500" s="334"/>
      <c r="G500" s="335">
        <v>3128</v>
      </c>
      <c r="H500" s="334"/>
      <c r="I500" s="335">
        <f t="shared" si="7"/>
        <v>3128</v>
      </c>
      <c r="J500" s="336">
        <v>43708</v>
      </c>
      <c r="K500" s="333"/>
      <c r="L500" s="342" t="s">
        <v>97</v>
      </c>
    </row>
    <row r="501" spans="1:12" x14ac:dyDescent="0.2">
      <c r="A501" s="330">
        <v>494</v>
      </c>
      <c r="B501" s="330"/>
      <c r="C501" s="331" t="s">
        <v>621</v>
      </c>
      <c r="D501" s="332">
        <v>31</v>
      </c>
      <c r="E501" s="333" t="s">
        <v>103</v>
      </c>
      <c r="F501" s="334"/>
      <c r="G501" s="335">
        <v>4580</v>
      </c>
      <c r="H501" s="334"/>
      <c r="I501" s="335">
        <f t="shared" si="7"/>
        <v>4580</v>
      </c>
      <c r="J501" s="336">
        <v>43708</v>
      </c>
      <c r="K501" s="333"/>
      <c r="L501" s="342" t="s">
        <v>97</v>
      </c>
    </row>
    <row r="502" spans="1:12" x14ac:dyDescent="0.2">
      <c r="A502" s="330">
        <v>495</v>
      </c>
      <c r="B502" s="330"/>
      <c r="C502" s="331" t="s">
        <v>621</v>
      </c>
      <c r="D502" s="332">
        <v>31</v>
      </c>
      <c r="E502" s="333" t="s">
        <v>96</v>
      </c>
      <c r="F502" s="334"/>
      <c r="G502" s="335">
        <v>20000</v>
      </c>
      <c r="H502" s="334"/>
      <c r="I502" s="335">
        <f t="shared" si="7"/>
        <v>20000</v>
      </c>
      <c r="J502" s="336">
        <v>43708</v>
      </c>
      <c r="K502" s="333"/>
      <c r="L502" s="342" t="s">
        <v>95</v>
      </c>
    </row>
    <row r="503" spans="1:12" x14ac:dyDescent="0.2">
      <c r="A503" s="330">
        <v>496</v>
      </c>
      <c r="B503" s="330"/>
      <c r="C503" s="331" t="s">
        <v>621</v>
      </c>
      <c r="D503" s="332">
        <v>31</v>
      </c>
      <c r="E503" s="333" t="s">
        <v>18</v>
      </c>
      <c r="F503" s="334"/>
      <c r="G503" s="335">
        <v>20000</v>
      </c>
      <c r="H503" s="334"/>
      <c r="I503" s="335">
        <f t="shared" si="7"/>
        <v>20000</v>
      </c>
      <c r="J503" s="336">
        <v>43708</v>
      </c>
      <c r="K503" s="333"/>
      <c r="L503" s="342" t="s">
        <v>95</v>
      </c>
    </row>
    <row r="504" spans="1:12" x14ac:dyDescent="0.2">
      <c r="A504" s="330">
        <v>497</v>
      </c>
      <c r="B504" s="330"/>
      <c r="C504" s="331" t="s">
        <v>621</v>
      </c>
      <c r="D504" s="332">
        <v>31</v>
      </c>
      <c r="E504" s="333" t="s">
        <v>106</v>
      </c>
      <c r="F504" s="334"/>
      <c r="G504" s="335">
        <v>60000</v>
      </c>
      <c r="H504" s="334"/>
      <c r="I504" s="335">
        <f t="shared" si="7"/>
        <v>60000</v>
      </c>
      <c r="J504" s="336">
        <v>43708</v>
      </c>
      <c r="K504" s="333"/>
      <c r="L504" s="342" t="s">
        <v>95</v>
      </c>
    </row>
    <row r="505" spans="1:12" x14ac:dyDescent="0.2">
      <c r="A505" s="330">
        <v>498</v>
      </c>
      <c r="B505" s="330"/>
      <c r="C505" s="331" t="s">
        <v>621</v>
      </c>
      <c r="D505" s="332">
        <v>31</v>
      </c>
      <c r="E505" s="333" t="s">
        <v>13</v>
      </c>
      <c r="F505" s="334"/>
      <c r="G505" s="335">
        <v>40000</v>
      </c>
      <c r="H505" s="334"/>
      <c r="I505" s="335">
        <f t="shared" si="7"/>
        <v>40000</v>
      </c>
      <c r="J505" s="336">
        <v>43708</v>
      </c>
      <c r="K505" s="333"/>
      <c r="L505" s="342" t="s">
        <v>12</v>
      </c>
    </row>
    <row r="506" spans="1:12" x14ac:dyDescent="0.2">
      <c r="A506" s="330">
        <v>499</v>
      </c>
      <c r="B506" s="330"/>
      <c r="C506" s="331" t="s">
        <v>621</v>
      </c>
      <c r="D506" s="332">
        <v>31</v>
      </c>
      <c r="E506" s="333" t="s">
        <v>105</v>
      </c>
      <c r="F506" s="334"/>
      <c r="G506" s="335">
        <v>300000</v>
      </c>
      <c r="H506" s="334"/>
      <c r="I506" s="335">
        <f t="shared" si="7"/>
        <v>300000</v>
      </c>
      <c r="J506" s="336">
        <v>43708</v>
      </c>
      <c r="K506" s="333"/>
      <c r="L506" s="342" t="s">
        <v>12</v>
      </c>
    </row>
    <row r="507" spans="1:12" x14ac:dyDescent="0.2">
      <c r="A507" s="330">
        <v>500</v>
      </c>
      <c r="B507" s="330"/>
      <c r="C507" s="331" t="s">
        <v>621</v>
      </c>
      <c r="D507" s="332">
        <v>31</v>
      </c>
      <c r="E507" s="333" t="s">
        <v>93</v>
      </c>
      <c r="F507" s="334"/>
      <c r="G507" s="335">
        <v>18000</v>
      </c>
      <c r="H507" s="334"/>
      <c r="I507" s="335">
        <f t="shared" si="7"/>
        <v>18000</v>
      </c>
      <c r="J507" s="336">
        <v>43708</v>
      </c>
      <c r="K507" s="333"/>
      <c r="L507" s="342" t="s">
        <v>11</v>
      </c>
    </row>
    <row r="508" spans="1:12" x14ac:dyDescent="0.2">
      <c r="A508" s="330">
        <v>501</v>
      </c>
      <c r="B508" s="330"/>
      <c r="C508" s="331" t="s">
        <v>621</v>
      </c>
      <c r="D508" s="332" t="s">
        <v>623</v>
      </c>
      <c r="E508" s="333" t="s">
        <v>600</v>
      </c>
      <c r="F508" s="334"/>
      <c r="G508" s="335">
        <v>6889.76</v>
      </c>
      <c r="H508" s="334"/>
      <c r="I508" s="335">
        <f t="shared" si="7"/>
        <v>6889.76</v>
      </c>
      <c r="J508" s="336">
        <v>43708</v>
      </c>
      <c r="K508" s="333"/>
      <c r="L508" s="342" t="s">
        <v>11</v>
      </c>
    </row>
    <row r="509" spans="1:12" x14ac:dyDescent="0.2">
      <c r="A509" s="330">
        <v>502</v>
      </c>
      <c r="B509" s="330"/>
      <c r="C509" s="331" t="s">
        <v>621</v>
      </c>
      <c r="D509" s="332" t="s">
        <v>623</v>
      </c>
      <c r="E509" s="333" t="s">
        <v>98</v>
      </c>
      <c r="F509" s="334"/>
      <c r="G509" s="335">
        <v>40000</v>
      </c>
      <c r="H509" s="334"/>
      <c r="I509" s="335">
        <f t="shared" si="7"/>
        <v>40000</v>
      </c>
      <c r="J509" s="336">
        <v>43708</v>
      </c>
      <c r="K509" s="333"/>
      <c r="L509" s="342" t="s">
        <v>107</v>
      </c>
    </row>
    <row r="510" spans="1:12" x14ac:dyDescent="0.2">
      <c r="A510" s="330">
        <v>503</v>
      </c>
      <c r="B510" s="330"/>
      <c r="C510" s="331" t="s">
        <v>621</v>
      </c>
      <c r="D510" s="332" t="s">
        <v>623</v>
      </c>
      <c r="E510" s="333" t="s">
        <v>18</v>
      </c>
      <c r="F510" s="334"/>
      <c r="G510" s="335">
        <v>40000</v>
      </c>
      <c r="H510" s="334"/>
      <c r="I510" s="335">
        <f t="shared" si="7"/>
        <v>40000</v>
      </c>
      <c r="J510" s="336">
        <v>43708</v>
      </c>
      <c r="K510" s="333"/>
      <c r="L510" s="342" t="s">
        <v>95</v>
      </c>
    </row>
    <row r="511" spans="1:12" x14ac:dyDescent="0.2">
      <c r="A511" s="330">
        <v>504</v>
      </c>
      <c r="B511" s="330"/>
      <c r="C511" s="331" t="s">
        <v>621</v>
      </c>
      <c r="D511" s="332" t="s">
        <v>623</v>
      </c>
      <c r="E511" s="333" t="s">
        <v>13</v>
      </c>
      <c r="F511" s="334"/>
      <c r="G511" s="335">
        <v>40000</v>
      </c>
      <c r="H511" s="334"/>
      <c r="I511" s="335">
        <f t="shared" si="7"/>
        <v>40000</v>
      </c>
      <c r="J511" s="336">
        <v>43708</v>
      </c>
      <c r="K511" s="333"/>
      <c r="L511" s="342" t="s">
        <v>12</v>
      </c>
    </row>
    <row r="512" spans="1:12" x14ac:dyDescent="0.2">
      <c r="A512" s="330">
        <v>505</v>
      </c>
      <c r="B512" s="330"/>
      <c r="C512" s="331" t="s">
        <v>621</v>
      </c>
      <c r="D512" s="332" t="s">
        <v>623</v>
      </c>
      <c r="E512" s="333" t="s">
        <v>14</v>
      </c>
      <c r="F512" s="334"/>
      <c r="G512" s="335">
        <v>40000</v>
      </c>
      <c r="H512" s="334"/>
      <c r="I512" s="335">
        <f t="shared" si="7"/>
        <v>40000</v>
      </c>
      <c r="J512" s="336">
        <v>43708</v>
      </c>
      <c r="K512" s="333"/>
      <c r="L512" s="342" t="s">
        <v>15</v>
      </c>
    </row>
    <row r="513" spans="1:12" x14ac:dyDescent="0.2">
      <c r="A513" s="330">
        <v>506</v>
      </c>
      <c r="B513" s="330"/>
      <c r="C513" s="331" t="s">
        <v>621</v>
      </c>
      <c r="D513" s="332" t="s">
        <v>623</v>
      </c>
      <c r="E513" s="333" t="s">
        <v>93</v>
      </c>
      <c r="F513" s="334"/>
      <c r="G513" s="335">
        <v>18000</v>
      </c>
      <c r="H513" s="334"/>
      <c r="I513" s="335">
        <f t="shared" si="7"/>
        <v>18000</v>
      </c>
      <c r="J513" s="336">
        <v>43708</v>
      </c>
      <c r="K513" s="333"/>
      <c r="L513" s="342" t="s">
        <v>11</v>
      </c>
    </row>
    <row r="514" spans="1:12" x14ac:dyDescent="0.2">
      <c r="A514" s="330">
        <v>507</v>
      </c>
      <c r="B514" s="330"/>
      <c r="C514" s="331" t="s">
        <v>621</v>
      </c>
      <c r="D514" s="332" t="s">
        <v>609</v>
      </c>
      <c r="E514" s="333" t="s">
        <v>600</v>
      </c>
      <c r="F514" s="334"/>
      <c r="G514" s="335">
        <v>10240.11</v>
      </c>
      <c r="H514" s="334"/>
      <c r="I514" s="335">
        <f t="shared" si="7"/>
        <v>10240.11</v>
      </c>
      <c r="J514" s="336">
        <v>43708</v>
      </c>
      <c r="K514" s="333"/>
      <c r="L514" s="342" t="s">
        <v>11</v>
      </c>
    </row>
    <row r="515" spans="1:12" x14ac:dyDescent="0.2">
      <c r="A515" s="330">
        <v>508</v>
      </c>
      <c r="B515" s="330"/>
      <c r="C515" s="331" t="s">
        <v>621</v>
      </c>
      <c r="D515" s="332" t="s">
        <v>609</v>
      </c>
      <c r="E515" s="333" t="s">
        <v>98</v>
      </c>
      <c r="F515" s="334"/>
      <c r="G515" s="335">
        <v>240000</v>
      </c>
      <c r="H515" s="334"/>
      <c r="I515" s="335">
        <f t="shared" si="7"/>
        <v>240000</v>
      </c>
      <c r="J515" s="336">
        <v>43708</v>
      </c>
      <c r="K515" s="333"/>
      <c r="L515" s="342" t="s">
        <v>107</v>
      </c>
    </row>
    <row r="516" spans="1:12" x14ac:dyDescent="0.2">
      <c r="A516" s="330">
        <v>509</v>
      </c>
      <c r="B516" s="330"/>
      <c r="C516" s="331" t="s">
        <v>621</v>
      </c>
      <c r="D516" s="332" t="s">
        <v>609</v>
      </c>
      <c r="E516" s="333" t="s">
        <v>103</v>
      </c>
      <c r="F516" s="334"/>
      <c r="G516" s="335">
        <v>3705</v>
      </c>
      <c r="H516" s="334"/>
      <c r="I516" s="335">
        <f t="shared" si="7"/>
        <v>3705</v>
      </c>
      <c r="J516" s="336">
        <v>43708</v>
      </c>
      <c r="K516" s="333"/>
      <c r="L516" s="342" t="s">
        <v>97</v>
      </c>
    </row>
    <row r="517" spans="1:12" x14ac:dyDescent="0.2">
      <c r="A517" s="330">
        <v>510</v>
      </c>
      <c r="B517" s="330"/>
      <c r="C517" s="331" t="s">
        <v>621</v>
      </c>
      <c r="D517" s="332" t="s">
        <v>609</v>
      </c>
      <c r="E517" s="333" t="s">
        <v>96</v>
      </c>
      <c r="F517" s="334"/>
      <c r="G517" s="335">
        <v>120000</v>
      </c>
      <c r="H517" s="334"/>
      <c r="I517" s="335">
        <f t="shared" si="7"/>
        <v>120000</v>
      </c>
      <c r="J517" s="336">
        <v>43708</v>
      </c>
      <c r="K517" s="333"/>
      <c r="L517" s="342" t="s">
        <v>95</v>
      </c>
    </row>
    <row r="518" spans="1:12" x14ac:dyDescent="0.2">
      <c r="A518" s="330">
        <v>511</v>
      </c>
      <c r="B518" s="330"/>
      <c r="C518" s="331" t="s">
        <v>621</v>
      </c>
      <c r="D518" s="332" t="s">
        <v>609</v>
      </c>
      <c r="E518" s="333" t="s">
        <v>13</v>
      </c>
      <c r="F518" s="334"/>
      <c r="G518" s="335">
        <v>60000</v>
      </c>
      <c r="H518" s="334"/>
      <c r="I518" s="335">
        <f t="shared" si="7"/>
        <v>60000</v>
      </c>
      <c r="J518" s="336">
        <v>43708</v>
      </c>
      <c r="K518" s="333"/>
      <c r="L518" s="342" t="s">
        <v>12</v>
      </c>
    </row>
    <row r="519" spans="1:12" x14ac:dyDescent="0.2">
      <c r="A519" s="330">
        <v>512</v>
      </c>
      <c r="B519" s="330"/>
      <c r="C519" s="331" t="s">
        <v>621</v>
      </c>
      <c r="D519" s="332" t="s">
        <v>609</v>
      </c>
      <c r="E519" s="333" t="s">
        <v>14</v>
      </c>
      <c r="F519" s="334"/>
      <c r="G519" s="335">
        <v>40000</v>
      </c>
      <c r="H519" s="334"/>
      <c r="I519" s="335">
        <f t="shared" si="7"/>
        <v>40000</v>
      </c>
      <c r="J519" s="336">
        <v>43708</v>
      </c>
      <c r="K519" s="333"/>
      <c r="L519" s="342" t="s">
        <v>15</v>
      </c>
    </row>
    <row r="520" spans="1:12" x14ac:dyDescent="0.2">
      <c r="A520" s="330">
        <v>513</v>
      </c>
      <c r="B520" s="330"/>
      <c r="C520" s="331" t="s">
        <v>621</v>
      </c>
      <c r="D520" s="332" t="s">
        <v>609</v>
      </c>
      <c r="E520" s="333" t="s">
        <v>93</v>
      </c>
      <c r="F520" s="334"/>
      <c r="G520" s="335">
        <v>40000</v>
      </c>
      <c r="H520" s="334"/>
      <c r="I520" s="335">
        <f t="shared" ref="I520:I583" si="8">SUM(F520:H520)</f>
        <v>40000</v>
      </c>
      <c r="J520" s="336">
        <v>43708</v>
      </c>
      <c r="K520" s="333"/>
      <c r="L520" s="342" t="s">
        <v>11</v>
      </c>
    </row>
    <row r="521" spans="1:12" x14ac:dyDescent="0.2">
      <c r="A521" s="330">
        <v>514</v>
      </c>
      <c r="B521" s="330"/>
      <c r="C521" s="331" t="s">
        <v>621</v>
      </c>
      <c r="D521" s="332" t="s">
        <v>610</v>
      </c>
      <c r="E521" s="333" t="s">
        <v>600</v>
      </c>
      <c r="F521" s="334"/>
      <c r="G521" s="335">
        <v>10196.9</v>
      </c>
      <c r="H521" s="334"/>
      <c r="I521" s="335">
        <f t="shared" si="8"/>
        <v>10196.9</v>
      </c>
      <c r="J521" s="336">
        <v>43708</v>
      </c>
      <c r="K521" s="333"/>
      <c r="L521" s="342" t="s">
        <v>11</v>
      </c>
    </row>
    <row r="522" spans="1:12" x14ac:dyDescent="0.2">
      <c r="A522" s="330">
        <v>515</v>
      </c>
      <c r="B522" s="330"/>
      <c r="C522" s="331" t="s">
        <v>621</v>
      </c>
      <c r="D522" s="332" t="s">
        <v>610</v>
      </c>
      <c r="E522" s="333" t="s">
        <v>13</v>
      </c>
      <c r="F522" s="334"/>
      <c r="G522" s="335">
        <v>60000</v>
      </c>
      <c r="H522" s="334"/>
      <c r="I522" s="335">
        <f t="shared" si="8"/>
        <v>60000</v>
      </c>
      <c r="J522" s="336">
        <v>43708</v>
      </c>
      <c r="K522" s="333"/>
      <c r="L522" s="342" t="s">
        <v>12</v>
      </c>
    </row>
    <row r="523" spans="1:12" x14ac:dyDescent="0.2">
      <c r="A523" s="330">
        <v>516</v>
      </c>
      <c r="B523" s="330"/>
      <c r="C523" s="331" t="s">
        <v>621</v>
      </c>
      <c r="D523" s="332" t="s">
        <v>610</v>
      </c>
      <c r="E523" s="333" t="s">
        <v>14</v>
      </c>
      <c r="F523" s="334"/>
      <c r="G523" s="335">
        <v>40000</v>
      </c>
      <c r="H523" s="334"/>
      <c r="I523" s="335">
        <f t="shared" si="8"/>
        <v>40000</v>
      </c>
      <c r="J523" s="336">
        <v>43708</v>
      </c>
      <c r="K523" s="333"/>
      <c r="L523" s="342" t="s">
        <v>15</v>
      </c>
    </row>
    <row r="524" spans="1:12" x14ac:dyDescent="0.2">
      <c r="A524" s="330">
        <v>517</v>
      </c>
      <c r="B524" s="330"/>
      <c r="C524" s="331" t="s">
        <v>621</v>
      </c>
      <c r="D524" s="332" t="s">
        <v>610</v>
      </c>
      <c r="E524" s="333" t="s">
        <v>93</v>
      </c>
      <c r="F524" s="334"/>
      <c r="G524" s="335">
        <v>40000</v>
      </c>
      <c r="H524" s="334"/>
      <c r="I524" s="335">
        <f t="shared" si="8"/>
        <v>40000</v>
      </c>
      <c r="J524" s="336">
        <v>43708</v>
      </c>
      <c r="K524" s="333"/>
      <c r="L524" s="342" t="s">
        <v>11</v>
      </c>
    </row>
    <row r="525" spans="1:12" x14ac:dyDescent="0.2">
      <c r="A525" s="330">
        <v>518</v>
      </c>
      <c r="B525" s="330"/>
      <c r="C525" s="331" t="s">
        <v>624</v>
      </c>
      <c r="D525" s="332">
        <v>8</v>
      </c>
      <c r="E525" s="333" t="s">
        <v>600</v>
      </c>
      <c r="F525" s="334"/>
      <c r="G525" s="335">
        <v>3096.42</v>
      </c>
      <c r="H525" s="334"/>
      <c r="I525" s="335">
        <f t="shared" si="8"/>
        <v>3096.42</v>
      </c>
      <c r="J525" s="336">
        <v>43708</v>
      </c>
      <c r="K525" s="333"/>
      <c r="L525" s="342" t="s">
        <v>11</v>
      </c>
    </row>
    <row r="526" spans="1:12" x14ac:dyDescent="0.2">
      <c r="A526" s="330">
        <v>519</v>
      </c>
      <c r="B526" s="330"/>
      <c r="C526" s="331" t="s">
        <v>624</v>
      </c>
      <c r="D526" s="332">
        <v>8</v>
      </c>
      <c r="E526" s="333" t="s">
        <v>74</v>
      </c>
      <c r="F526" s="334"/>
      <c r="G526" s="335">
        <v>9699</v>
      </c>
      <c r="H526" s="334"/>
      <c r="I526" s="335">
        <f t="shared" si="8"/>
        <v>9699</v>
      </c>
      <c r="J526" s="336">
        <v>43708</v>
      </c>
      <c r="K526" s="333"/>
      <c r="L526" s="342" t="s">
        <v>97</v>
      </c>
    </row>
    <row r="527" spans="1:12" x14ac:dyDescent="0.2">
      <c r="A527" s="330">
        <v>520</v>
      </c>
      <c r="B527" s="330"/>
      <c r="C527" s="331" t="s">
        <v>624</v>
      </c>
      <c r="D527" s="332">
        <v>8</v>
      </c>
      <c r="E527" s="333" t="s">
        <v>13</v>
      </c>
      <c r="F527" s="334"/>
      <c r="G527" s="335">
        <v>10000</v>
      </c>
      <c r="H527" s="334"/>
      <c r="I527" s="335">
        <f t="shared" si="8"/>
        <v>10000</v>
      </c>
      <c r="J527" s="336">
        <v>43708</v>
      </c>
      <c r="K527" s="333"/>
      <c r="L527" s="342" t="s">
        <v>12</v>
      </c>
    </row>
    <row r="528" spans="1:12" x14ac:dyDescent="0.2">
      <c r="A528" s="330">
        <v>521</v>
      </c>
      <c r="B528" s="330"/>
      <c r="C528" s="331" t="s">
        <v>624</v>
      </c>
      <c r="D528" s="332">
        <v>8</v>
      </c>
      <c r="E528" s="333" t="s">
        <v>93</v>
      </c>
      <c r="F528" s="334"/>
      <c r="G528" s="335">
        <v>17000</v>
      </c>
      <c r="H528" s="334"/>
      <c r="I528" s="335">
        <f t="shared" si="8"/>
        <v>17000</v>
      </c>
      <c r="J528" s="336">
        <v>43708</v>
      </c>
      <c r="K528" s="333"/>
      <c r="L528" s="342" t="s">
        <v>11</v>
      </c>
    </row>
    <row r="529" spans="1:12" x14ac:dyDescent="0.2">
      <c r="A529" s="330">
        <v>522</v>
      </c>
      <c r="B529" s="330"/>
      <c r="C529" s="331" t="s">
        <v>624</v>
      </c>
      <c r="D529" s="332">
        <v>10</v>
      </c>
      <c r="E529" s="333" t="s">
        <v>600</v>
      </c>
      <c r="F529" s="334"/>
      <c r="G529" s="335">
        <v>3061.8999999999996</v>
      </c>
      <c r="H529" s="334"/>
      <c r="I529" s="335">
        <f t="shared" si="8"/>
        <v>3061.8999999999996</v>
      </c>
      <c r="J529" s="336">
        <v>43708</v>
      </c>
      <c r="K529" s="333"/>
      <c r="L529" s="342" t="s">
        <v>11</v>
      </c>
    </row>
    <row r="530" spans="1:12" x14ac:dyDescent="0.2">
      <c r="A530" s="330">
        <v>523</v>
      </c>
      <c r="B530" s="330"/>
      <c r="C530" s="331" t="s">
        <v>624</v>
      </c>
      <c r="D530" s="332">
        <v>10</v>
      </c>
      <c r="E530" s="333" t="s">
        <v>74</v>
      </c>
      <c r="F530" s="334"/>
      <c r="G530" s="335">
        <v>9524</v>
      </c>
      <c r="H530" s="334"/>
      <c r="I530" s="335">
        <f t="shared" si="8"/>
        <v>9524</v>
      </c>
      <c r="J530" s="336">
        <v>43708</v>
      </c>
      <c r="K530" s="333"/>
      <c r="L530" s="342" t="s">
        <v>97</v>
      </c>
    </row>
    <row r="531" spans="1:12" x14ac:dyDescent="0.2">
      <c r="A531" s="330">
        <v>524</v>
      </c>
      <c r="B531" s="330"/>
      <c r="C531" s="331" t="s">
        <v>624</v>
      </c>
      <c r="D531" s="332">
        <v>10</v>
      </c>
      <c r="E531" s="333" t="s">
        <v>13</v>
      </c>
      <c r="F531" s="334"/>
      <c r="G531" s="335">
        <v>10000</v>
      </c>
      <c r="H531" s="334"/>
      <c r="I531" s="335">
        <f t="shared" si="8"/>
        <v>10000</v>
      </c>
      <c r="J531" s="336">
        <v>43708</v>
      </c>
      <c r="K531" s="333"/>
      <c r="L531" s="342" t="s">
        <v>12</v>
      </c>
    </row>
    <row r="532" spans="1:12" x14ac:dyDescent="0.2">
      <c r="A532" s="330">
        <v>525</v>
      </c>
      <c r="B532" s="330"/>
      <c r="C532" s="331" t="s">
        <v>624</v>
      </c>
      <c r="D532" s="332">
        <v>10</v>
      </c>
      <c r="E532" s="333" t="s">
        <v>93</v>
      </c>
      <c r="F532" s="334"/>
      <c r="G532" s="335">
        <v>12000</v>
      </c>
      <c r="H532" s="334"/>
      <c r="I532" s="335">
        <f t="shared" si="8"/>
        <v>12000</v>
      </c>
      <c r="J532" s="336">
        <v>43708</v>
      </c>
      <c r="K532" s="333"/>
      <c r="L532" s="342" t="s">
        <v>11</v>
      </c>
    </row>
    <row r="533" spans="1:12" x14ac:dyDescent="0.2">
      <c r="A533" s="330">
        <v>526</v>
      </c>
      <c r="B533" s="330"/>
      <c r="C533" s="331" t="s">
        <v>624</v>
      </c>
      <c r="D533" s="332">
        <v>12</v>
      </c>
      <c r="E533" s="333" t="s">
        <v>600</v>
      </c>
      <c r="F533" s="334"/>
      <c r="G533" s="335">
        <v>3822.55</v>
      </c>
      <c r="H533" s="334"/>
      <c r="I533" s="335">
        <f t="shared" si="8"/>
        <v>3822.55</v>
      </c>
      <c r="J533" s="336">
        <v>43708</v>
      </c>
      <c r="K533" s="333"/>
      <c r="L533" s="342" t="s">
        <v>11</v>
      </c>
    </row>
    <row r="534" spans="1:12" x14ac:dyDescent="0.2">
      <c r="A534" s="330">
        <v>527</v>
      </c>
      <c r="B534" s="330"/>
      <c r="C534" s="331" t="s">
        <v>624</v>
      </c>
      <c r="D534" s="332">
        <v>12</v>
      </c>
      <c r="E534" s="333" t="s">
        <v>103</v>
      </c>
      <c r="F534" s="334"/>
      <c r="G534" s="335">
        <v>3435</v>
      </c>
      <c r="H534" s="334"/>
      <c r="I534" s="335">
        <f t="shared" si="8"/>
        <v>3435</v>
      </c>
      <c r="J534" s="336">
        <v>43708</v>
      </c>
      <c r="K534" s="333"/>
      <c r="L534" s="342" t="s">
        <v>97</v>
      </c>
    </row>
    <row r="535" spans="1:12" x14ac:dyDescent="0.2">
      <c r="A535" s="330">
        <v>528</v>
      </c>
      <c r="B535" s="330"/>
      <c r="C535" s="331" t="s">
        <v>624</v>
      </c>
      <c r="D535" s="332">
        <v>12</v>
      </c>
      <c r="E535" s="333" t="s">
        <v>13</v>
      </c>
      <c r="F535" s="334"/>
      <c r="G535" s="335">
        <v>20000</v>
      </c>
      <c r="H535" s="334"/>
      <c r="I535" s="335">
        <f t="shared" si="8"/>
        <v>20000</v>
      </c>
      <c r="J535" s="336">
        <v>43708</v>
      </c>
      <c r="K535" s="333"/>
      <c r="L535" s="342" t="s">
        <v>12</v>
      </c>
    </row>
    <row r="536" spans="1:12" x14ac:dyDescent="0.2">
      <c r="A536" s="330">
        <v>529</v>
      </c>
      <c r="B536" s="330"/>
      <c r="C536" s="331" t="s">
        <v>624</v>
      </c>
      <c r="D536" s="332">
        <v>12</v>
      </c>
      <c r="E536" s="333" t="s">
        <v>93</v>
      </c>
      <c r="F536" s="334"/>
      <c r="G536" s="335">
        <v>12000</v>
      </c>
      <c r="H536" s="334"/>
      <c r="I536" s="335">
        <f t="shared" si="8"/>
        <v>12000</v>
      </c>
      <c r="J536" s="336">
        <v>43708</v>
      </c>
      <c r="K536" s="333"/>
      <c r="L536" s="342" t="s">
        <v>11</v>
      </c>
    </row>
    <row r="537" spans="1:12" x14ac:dyDescent="0.2">
      <c r="A537" s="330">
        <v>530</v>
      </c>
      <c r="B537" s="330"/>
      <c r="C537" s="331" t="s">
        <v>624</v>
      </c>
      <c r="D537" s="332">
        <v>14</v>
      </c>
      <c r="E537" s="333" t="s">
        <v>600</v>
      </c>
      <c r="F537" s="334"/>
      <c r="G537" s="335">
        <v>3818.09</v>
      </c>
      <c r="H537" s="334"/>
      <c r="I537" s="335">
        <f t="shared" si="8"/>
        <v>3818.09</v>
      </c>
      <c r="J537" s="336">
        <v>43708</v>
      </c>
      <c r="K537" s="333"/>
      <c r="L537" s="342" t="s">
        <v>11</v>
      </c>
    </row>
    <row r="538" spans="1:12" x14ac:dyDescent="0.2">
      <c r="A538" s="330">
        <v>531</v>
      </c>
      <c r="B538" s="330"/>
      <c r="C538" s="331" t="s">
        <v>624</v>
      </c>
      <c r="D538" s="332">
        <v>14</v>
      </c>
      <c r="E538" s="333" t="s">
        <v>103</v>
      </c>
      <c r="F538" s="334"/>
      <c r="G538" s="335">
        <v>3435</v>
      </c>
      <c r="H538" s="334"/>
      <c r="I538" s="335">
        <f t="shared" si="8"/>
        <v>3435</v>
      </c>
      <c r="J538" s="336">
        <v>43708</v>
      </c>
      <c r="K538" s="333"/>
      <c r="L538" s="342" t="s">
        <v>97</v>
      </c>
    </row>
    <row r="539" spans="1:12" x14ac:dyDescent="0.2">
      <c r="A539" s="330">
        <v>532</v>
      </c>
      <c r="B539" s="330"/>
      <c r="C539" s="331" t="s">
        <v>624</v>
      </c>
      <c r="D539" s="332">
        <v>14</v>
      </c>
      <c r="E539" s="333" t="s">
        <v>13</v>
      </c>
      <c r="F539" s="334"/>
      <c r="G539" s="335">
        <v>20000</v>
      </c>
      <c r="H539" s="334"/>
      <c r="I539" s="335">
        <f t="shared" si="8"/>
        <v>20000</v>
      </c>
      <c r="J539" s="336">
        <v>43708</v>
      </c>
      <c r="K539" s="333"/>
      <c r="L539" s="342" t="s">
        <v>12</v>
      </c>
    </row>
    <row r="540" spans="1:12" x14ac:dyDescent="0.2">
      <c r="A540" s="330">
        <v>533</v>
      </c>
      <c r="B540" s="330"/>
      <c r="C540" s="331" t="s">
        <v>624</v>
      </c>
      <c r="D540" s="332">
        <v>14</v>
      </c>
      <c r="E540" s="333" t="s">
        <v>93</v>
      </c>
      <c r="F540" s="334"/>
      <c r="G540" s="335">
        <v>17000</v>
      </c>
      <c r="H540" s="334"/>
      <c r="I540" s="335">
        <f t="shared" si="8"/>
        <v>17000</v>
      </c>
      <c r="J540" s="336">
        <v>43708</v>
      </c>
      <c r="K540" s="333"/>
      <c r="L540" s="342" t="s">
        <v>11</v>
      </c>
    </row>
    <row r="541" spans="1:12" x14ac:dyDescent="0.2">
      <c r="A541" s="330">
        <v>534</v>
      </c>
      <c r="B541" s="330"/>
      <c r="C541" s="331" t="s">
        <v>624</v>
      </c>
      <c r="D541" s="332">
        <v>15</v>
      </c>
      <c r="E541" s="333" t="s">
        <v>600</v>
      </c>
      <c r="F541" s="334"/>
      <c r="G541" s="335">
        <v>2765.41</v>
      </c>
      <c r="H541" s="334"/>
      <c r="I541" s="335">
        <f t="shared" si="8"/>
        <v>2765.41</v>
      </c>
      <c r="J541" s="336">
        <v>43708</v>
      </c>
      <c r="K541" s="333"/>
      <c r="L541" s="342" t="s">
        <v>11</v>
      </c>
    </row>
    <row r="542" spans="1:12" x14ac:dyDescent="0.2">
      <c r="A542" s="330">
        <v>535</v>
      </c>
      <c r="B542" s="330"/>
      <c r="C542" s="331" t="s">
        <v>624</v>
      </c>
      <c r="D542" s="332">
        <v>15</v>
      </c>
      <c r="E542" s="333" t="s">
        <v>103</v>
      </c>
      <c r="F542" s="334"/>
      <c r="G542" s="335">
        <v>2997</v>
      </c>
      <c r="H542" s="334"/>
      <c r="I542" s="335">
        <f t="shared" si="8"/>
        <v>2997</v>
      </c>
      <c r="J542" s="336">
        <v>43708</v>
      </c>
      <c r="K542" s="333"/>
      <c r="L542" s="342" t="s">
        <v>97</v>
      </c>
    </row>
    <row r="543" spans="1:12" x14ac:dyDescent="0.2">
      <c r="A543" s="330">
        <v>536</v>
      </c>
      <c r="B543" s="330"/>
      <c r="C543" s="331" t="s">
        <v>624</v>
      </c>
      <c r="D543" s="332">
        <v>15</v>
      </c>
      <c r="E543" s="333" t="s">
        <v>93</v>
      </c>
      <c r="F543" s="334"/>
      <c r="G543" s="335">
        <v>5000</v>
      </c>
      <c r="H543" s="334"/>
      <c r="I543" s="335">
        <f t="shared" si="8"/>
        <v>5000</v>
      </c>
      <c r="J543" s="336">
        <v>43708</v>
      </c>
      <c r="K543" s="333"/>
      <c r="L543" s="342" t="s">
        <v>11</v>
      </c>
    </row>
    <row r="544" spans="1:12" x14ac:dyDescent="0.2">
      <c r="A544" s="330">
        <v>537</v>
      </c>
      <c r="B544" s="330"/>
      <c r="C544" s="331" t="s">
        <v>624</v>
      </c>
      <c r="D544" s="332">
        <v>21</v>
      </c>
      <c r="E544" s="333" t="s">
        <v>600</v>
      </c>
      <c r="F544" s="334"/>
      <c r="G544" s="335">
        <v>3243.71</v>
      </c>
      <c r="H544" s="334"/>
      <c r="I544" s="335">
        <f t="shared" si="8"/>
        <v>3243.71</v>
      </c>
      <c r="J544" s="336">
        <v>43708</v>
      </c>
      <c r="K544" s="333"/>
      <c r="L544" s="342" t="s">
        <v>11</v>
      </c>
    </row>
    <row r="545" spans="1:12" x14ac:dyDescent="0.2">
      <c r="A545" s="330">
        <v>538</v>
      </c>
      <c r="B545" s="330"/>
      <c r="C545" s="331" t="s">
        <v>624</v>
      </c>
      <c r="D545" s="332">
        <v>21</v>
      </c>
      <c r="E545" s="333" t="s">
        <v>13</v>
      </c>
      <c r="F545" s="334"/>
      <c r="G545" s="335">
        <v>10000</v>
      </c>
      <c r="H545" s="334"/>
      <c r="I545" s="335">
        <f t="shared" si="8"/>
        <v>10000</v>
      </c>
      <c r="J545" s="336">
        <v>43708</v>
      </c>
      <c r="K545" s="333"/>
      <c r="L545" s="342" t="s">
        <v>12</v>
      </c>
    </row>
    <row r="546" spans="1:12" x14ac:dyDescent="0.2">
      <c r="A546" s="330">
        <v>539</v>
      </c>
      <c r="B546" s="330"/>
      <c r="C546" s="331" t="s">
        <v>624</v>
      </c>
      <c r="D546" s="332">
        <v>21</v>
      </c>
      <c r="E546" s="333" t="s">
        <v>93</v>
      </c>
      <c r="F546" s="334"/>
      <c r="G546" s="335">
        <v>5000</v>
      </c>
      <c r="H546" s="334"/>
      <c r="I546" s="335">
        <f t="shared" si="8"/>
        <v>5000</v>
      </c>
      <c r="J546" s="336">
        <v>43708</v>
      </c>
      <c r="K546" s="333"/>
      <c r="L546" s="342" t="s">
        <v>11</v>
      </c>
    </row>
    <row r="547" spans="1:12" x14ac:dyDescent="0.2">
      <c r="A547" s="330">
        <v>540</v>
      </c>
      <c r="B547" s="330"/>
      <c r="C547" s="331" t="s">
        <v>624</v>
      </c>
      <c r="D547" s="332">
        <v>25</v>
      </c>
      <c r="E547" s="333" t="s">
        <v>600</v>
      </c>
      <c r="F547" s="334"/>
      <c r="G547" s="335">
        <v>3250.19</v>
      </c>
      <c r="H547" s="334"/>
      <c r="I547" s="335">
        <f t="shared" si="8"/>
        <v>3250.19</v>
      </c>
      <c r="J547" s="336">
        <v>43708</v>
      </c>
      <c r="K547" s="333"/>
      <c r="L547" s="342" t="s">
        <v>11</v>
      </c>
    </row>
    <row r="548" spans="1:12" x14ac:dyDescent="0.2">
      <c r="A548" s="330">
        <v>541</v>
      </c>
      <c r="B548" s="330"/>
      <c r="C548" s="331" t="s">
        <v>624</v>
      </c>
      <c r="D548" s="332">
        <v>25</v>
      </c>
      <c r="E548" s="333" t="s">
        <v>13</v>
      </c>
      <c r="F548" s="334"/>
      <c r="G548" s="335">
        <v>10000</v>
      </c>
      <c r="H548" s="334"/>
      <c r="I548" s="335">
        <f t="shared" si="8"/>
        <v>10000</v>
      </c>
      <c r="J548" s="336">
        <v>43708</v>
      </c>
      <c r="K548" s="333"/>
      <c r="L548" s="342" t="s">
        <v>12</v>
      </c>
    </row>
    <row r="549" spans="1:12" x14ac:dyDescent="0.2">
      <c r="A549" s="330">
        <v>542</v>
      </c>
      <c r="B549" s="330"/>
      <c r="C549" s="331" t="s">
        <v>624</v>
      </c>
      <c r="D549" s="332">
        <v>25</v>
      </c>
      <c r="E549" s="333" t="s">
        <v>93</v>
      </c>
      <c r="F549" s="334"/>
      <c r="G549" s="335">
        <v>5000</v>
      </c>
      <c r="H549" s="334"/>
      <c r="I549" s="335">
        <f t="shared" si="8"/>
        <v>5000</v>
      </c>
      <c r="J549" s="336">
        <v>43708</v>
      </c>
      <c r="K549" s="333"/>
      <c r="L549" s="342" t="s">
        <v>11</v>
      </c>
    </row>
    <row r="550" spans="1:12" x14ac:dyDescent="0.2">
      <c r="A550" s="330">
        <v>543</v>
      </c>
      <c r="B550" s="330"/>
      <c r="C550" s="331" t="s">
        <v>624</v>
      </c>
      <c r="D550" s="332">
        <v>27</v>
      </c>
      <c r="E550" s="333" t="s">
        <v>600</v>
      </c>
      <c r="F550" s="334"/>
      <c r="G550" s="335">
        <v>3705.4</v>
      </c>
      <c r="H550" s="334"/>
      <c r="I550" s="335">
        <f t="shared" si="8"/>
        <v>3705.4</v>
      </c>
      <c r="J550" s="336">
        <v>43708</v>
      </c>
      <c r="K550" s="333"/>
      <c r="L550" s="342" t="s">
        <v>11</v>
      </c>
    </row>
    <row r="551" spans="1:12" x14ac:dyDescent="0.2">
      <c r="A551" s="330">
        <v>544</v>
      </c>
      <c r="B551" s="330"/>
      <c r="C551" s="331" t="s">
        <v>624</v>
      </c>
      <c r="D551" s="332">
        <v>27</v>
      </c>
      <c r="E551" s="333" t="s">
        <v>74</v>
      </c>
      <c r="F551" s="334"/>
      <c r="G551" s="335">
        <v>2312</v>
      </c>
      <c r="H551" s="334"/>
      <c r="I551" s="335">
        <f t="shared" si="8"/>
        <v>2312</v>
      </c>
      <c r="J551" s="336">
        <v>43708</v>
      </c>
      <c r="K551" s="333"/>
      <c r="L551" s="342" t="s">
        <v>97</v>
      </c>
    </row>
    <row r="552" spans="1:12" x14ac:dyDescent="0.2">
      <c r="A552" s="330">
        <v>545</v>
      </c>
      <c r="B552" s="330"/>
      <c r="C552" s="331" t="s">
        <v>624</v>
      </c>
      <c r="D552" s="332">
        <v>27</v>
      </c>
      <c r="E552" s="333" t="s">
        <v>96</v>
      </c>
      <c r="F552" s="334"/>
      <c r="G552" s="335">
        <v>40000</v>
      </c>
      <c r="H552" s="334"/>
      <c r="I552" s="335">
        <f t="shared" si="8"/>
        <v>40000</v>
      </c>
      <c r="J552" s="336">
        <v>43708</v>
      </c>
      <c r="K552" s="333"/>
      <c r="L552" s="342" t="s">
        <v>95</v>
      </c>
    </row>
    <row r="553" spans="1:12" x14ac:dyDescent="0.2">
      <c r="A553" s="330">
        <v>546</v>
      </c>
      <c r="B553" s="330"/>
      <c r="C553" s="331" t="s">
        <v>624</v>
      </c>
      <c r="D553" s="332">
        <v>27</v>
      </c>
      <c r="E553" s="333" t="s">
        <v>13</v>
      </c>
      <c r="F553" s="334"/>
      <c r="G553" s="335">
        <v>20000</v>
      </c>
      <c r="H553" s="334"/>
      <c r="I553" s="335">
        <f t="shared" si="8"/>
        <v>20000</v>
      </c>
      <c r="J553" s="336">
        <v>43708</v>
      </c>
      <c r="K553" s="333"/>
      <c r="L553" s="342" t="s">
        <v>12</v>
      </c>
    </row>
    <row r="554" spans="1:12" x14ac:dyDescent="0.2">
      <c r="A554" s="330">
        <v>547</v>
      </c>
      <c r="B554" s="330"/>
      <c r="C554" s="331" t="s">
        <v>624</v>
      </c>
      <c r="D554" s="332">
        <v>27</v>
      </c>
      <c r="E554" s="333" t="s">
        <v>93</v>
      </c>
      <c r="F554" s="334"/>
      <c r="G554" s="335">
        <v>5000</v>
      </c>
      <c r="H554" s="334"/>
      <c r="I554" s="335">
        <f t="shared" si="8"/>
        <v>5000</v>
      </c>
      <c r="J554" s="336">
        <v>43708</v>
      </c>
      <c r="K554" s="333"/>
      <c r="L554" s="342" t="s">
        <v>11</v>
      </c>
    </row>
    <row r="555" spans="1:12" x14ac:dyDescent="0.2">
      <c r="A555" s="330">
        <v>548</v>
      </c>
      <c r="B555" s="330"/>
      <c r="C555" s="331" t="s">
        <v>624</v>
      </c>
      <c r="D555" s="332">
        <v>29</v>
      </c>
      <c r="E555" s="333" t="s">
        <v>600</v>
      </c>
      <c r="F555" s="334"/>
      <c r="G555" s="335">
        <v>3945.1800000000003</v>
      </c>
      <c r="H555" s="334"/>
      <c r="I555" s="335">
        <f t="shared" si="8"/>
        <v>3945.1800000000003</v>
      </c>
      <c r="J555" s="336">
        <v>43708</v>
      </c>
      <c r="K555" s="333"/>
      <c r="L555" s="342" t="s">
        <v>11</v>
      </c>
    </row>
    <row r="556" spans="1:12" x14ac:dyDescent="0.2">
      <c r="A556" s="330">
        <v>549</v>
      </c>
      <c r="B556" s="330"/>
      <c r="C556" s="331" t="s">
        <v>624</v>
      </c>
      <c r="D556" s="332">
        <v>29</v>
      </c>
      <c r="E556" s="333" t="s">
        <v>103</v>
      </c>
      <c r="F556" s="334"/>
      <c r="G556" s="335">
        <v>4149</v>
      </c>
      <c r="H556" s="334"/>
      <c r="I556" s="335">
        <f t="shared" si="8"/>
        <v>4149</v>
      </c>
      <c r="J556" s="336">
        <v>43708</v>
      </c>
      <c r="K556" s="333"/>
      <c r="L556" s="342" t="s">
        <v>97</v>
      </c>
    </row>
    <row r="557" spans="1:12" x14ac:dyDescent="0.2">
      <c r="A557" s="330">
        <v>550</v>
      </c>
      <c r="B557" s="330"/>
      <c r="C557" s="331" t="s">
        <v>624</v>
      </c>
      <c r="D557" s="332">
        <v>29</v>
      </c>
      <c r="E557" s="333" t="s">
        <v>106</v>
      </c>
      <c r="F557" s="334"/>
      <c r="G557" s="335">
        <v>20000</v>
      </c>
      <c r="H557" s="334"/>
      <c r="I557" s="335">
        <f t="shared" si="8"/>
        <v>20000</v>
      </c>
      <c r="J557" s="336">
        <v>43708</v>
      </c>
      <c r="K557" s="333"/>
      <c r="L557" s="342" t="s">
        <v>95</v>
      </c>
    </row>
    <row r="558" spans="1:12" x14ac:dyDescent="0.2">
      <c r="A558" s="330">
        <v>551</v>
      </c>
      <c r="B558" s="330"/>
      <c r="C558" s="331" t="s">
        <v>624</v>
      </c>
      <c r="D558" s="332">
        <v>29</v>
      </c>
      <c r="E558" s="333" t="s">
        <v>13</v>
      </c>
      <c r="F558" s="334"/>
      <c r="G558" s="335">
        <v>30000</v>
      </c>
      <c r="H558" s="334"/>
      <c r="I558" s="335">
        <f t="shared" si="8"/>
        <v>30000</v>
      </c>
      <c r="J558" s="336">
        <v>43708</v>
      </c>
      <c r="K558" s="333"/>
      <c r="L558" s="342" t="s">
        <v>12</v>
      </c>
    </row>
    <row r="559" spans="1:12" x14ac:dyDescent="0.2">
      <c r="A559" s="330">
        <v>552</v>
      </c>
      <c r="B559" s="330"/>
      <c r="C559" s="331" t="s">
        <v>624</v>
      </c>
      <c r="D559" s="332">
        <v>29</v>
      </c>
      <c r="E559" s="333" t="s">
        <v>93</v>
      </c>
      <c r="F559" s="334"/>
      <c r="G559" s="335">
        <v>5000</v>
      </c>
      <c r="H559" s="334"/>
      <c r="I559" s="335">
        <f t="shared" si="8"/>
        <v>5000</v>
      </c>
      <c r="J559" s="336">
        <v>43708</v>
      </c>
      <c r="K559" s="333"/>
      <c r="L559" s="342" t="s">
        <v>11</v>
      </c>
    </row>
    <row r="560" spans="1:12" x14ac:dyDescent="0.2">
      <c r="A560" s="330">
        <v>553</v>
      </c>
      <c r="B560" s="330"/>
      <c r="C560" s="331" t="s">
        <v>624</v>
      </c>
      <c r="D560" s="332" t="s">
        <v>625</v>
      </c>
      <c r="E560" s="333" t="s">
        <v>600</v>
      </c>
      <c r="F560" s="334"/>
      <c r="G560" s="335">
        <v>9375.66</v>
      </c>
      <c r="H560" s="334"/>
      <c r="I560" s="335">
        <f t="shared" si="8"/>
        <v>9375.66</v>
      </c>
      <c r="J560" s="336">
        <v>43708</v>
      </c>
      <c r="K560" s="333"/>
      <c r="L560" s="342" t="s">
        <v>11</v>
      </c>
    </row>
    <row r="561" spans="1:12" x14ac:dyDescent="0.2">
      <c r="A561" s="330">
        <v>554</v>
      </c>
      <c r="B561" s="330"/>
      <c r="C561" s="331" t="s">
        <v>624</v>
      </c>
      <c r="D561" s="332" t="s">
        <v>625</v>
      </c>
      <c r="E561" s="333" t="s">
        <v>13</v>
      </c>
      <c r="F561" s="334"/>
      <c r="G561" s="335">
        <v>30000</v>
      </c>
      <c r="H561" s="334"/>
      <c r="I561" s="335">
        <f t="shared" si="8"/>
        <v>30000</v>
      </c>
      <c r="J561" s="336">
        <v>43708</v>
      </c>
      <c r="K561" s="333"/>
      <c r="L561" s="342" t="s">
        <v>12</v>
      </c>
    </row>
    <row r="562" spans="1:12" x14ac:dyDescent="0.2">
      <c r="A562" s="330">
        <v>555</v>
      </c>
      <c r="B562" s="330"/>
      <c r="C562" s="331" t="s">
        <v>624</v>
      </c>
      <c r="D562" s="332" t="s">
        <v>625</v>
      </c>
      <c r="E562" s="333" t="s">
        <v>93</v>
      </c>
      <c r="F562" s="334"/>
      <c r="G562" s="335">
        <v>55000</v>
      </c>
      <c r="H562" s="334"/>
      <c r="I562" s="335">
        <f t="shared" si="8"/>
        <v>55000</v>
      </c>
      <c r="J562" s="336">
        <v>43708</v>
      </c>
      <c r="K562" s="333"/>
      <c r="L562" s="342" t="s">
        <v>11</v>
      </c>
    </row>
    <row r="563" spans="1:12" x14ac:dyDescent="0.2">
      <c r="A563" s="330">
        <v>556</v>
      </c>
      <c r="B563" s="330"/>
      <c r="C563" s="331" t="s">
        <v>626</v>
      </c>
      <c r="D563" s="332">
        <v>2</v>
      </c>
      <c r="E563" s="333" t="s">
        <v>600</v>
      </c>
      <c r="F563" s="334"/>
      <c r="G563" s="335">
        <v>2224.23</v>
      </c>
      <c r="H563" s="334"/>
      <c r="I563" s="335">
        <f t="shared" si="8"/>
        <v>2224.23</v>
      </c>
      <c r="J563" s="336">
        <v>43708</v>
      </c>
      <c r="K563" s="333"/>
      <c r="L563" s="342" t="s">
        <v>11</v>
      </c>
    </row>
    <row r="564" spans="1:12" x14ac:dyDescent="0.2">
      <c r="A564" s="330">
        <v>557</v>
      </c>
      <c r="B564" s="330"/>
      <c r="C564" s="331" t="s">
        <v>626</v>
      </c>
      <c r="D564" s="332">
        <v>2</v>
      </c>
      <c r="E564" s="333" t="s">
        <v>103</v>
      </c>
      <c r="F564" s="334"/>
      <c r="G564" s="335">
        <v>2997</v>
      </c>
      <c r="H564" s="334"/>
      <c r="I564" s="335">
        <f t="shared" si="8"/>
        <v>2997</v>
      </c>
      <c r="J564" s="336">
        <v>43708</v>
      </c>
      <c r="K564" s="333"/>
      <c r="L564" s="342" t="s">
        <v>97</v>
      </c>
    </row>
    <row r="565" spans="1:12" x14ac:dyDescent="0.2">
      <c r="A565" s="330">
        <v>558</v>
      </c>
      <c r="B565" s="330"/>
      <c r="C565" s="331" t="s">
        <v>626</v>
      </c>
      <c r="D565" s="332">
        <v>2</v>
      </c>
      <c r="E565" s="333" t="s">
        <v>93</v>
      </c>
      <c r="F565" s="334"/>
      <c r="G565" s="335">
        <v>3000</v>
      </c>
      <c r="H565" s="334"/>
      <c r="I565" s="335">
        <f t="shared" si="8"/>
        <v>3000</v>
      </c>
      <c r="J565" s="336">
        <v>43708</v>
      </c>
      <c r="K565" s="333"/>
      <c r="L565" s="342" t="s">
        <v>11</v>
      </c>
    </row>
    <row r="566" spans="1:12" x14ac:dyDescent="0.2">
      <c r="A566" s="330">
        <v>559</v>
      </c>
      <c r="B566" s="330"/>
      <c r="C566" s="331" t="s">
        <v>626</v>
      </c>
      <c r="D566" s="332">
        <v>6</v>
      </c>
      <c r="E566" s="333" t="s">
        <v>600</v>
      </c>
      <c r="F566" s="334"/>
      <c r="G566" s="335">
        <v>2120.83</v>
      </c>
      <c r="H566" s="334"/>
      <c r="I566" s="335">
        <f t="shared" si="8"/>
        <v>2120.83</v>
      </c>
      <c r="J566" s="336">
        <v>43708</v>
      </c>
      <c r="K566" s="333"/>
      <c r="L566" s="342" t="s">
        <v>11</v>
      </c>
    </row>
    <row r="567" spans="1:12" x14ac:dyDescent="0.2">
      <c r="A567" s="330">
        <v>560</v>
      </c>
      <c r="B567" s="330"/>
      <c r="C567" s="331" t="s">
        <v>626</v>
      </c>
      <c r="D567" s="332">
        <v>6</v>
      </c>
      <c r="E567" s="333" t="s">
        <v>13</v>
      </c>
      <c r="F567" s="334"/>
      <c r="G567" s="335">
        <v>10000</v>
      </c>
      <c r="H567" s="334"/>
      <c r="I567" s="335">
        <f t="shared" si="8"/>
        <v>10000</v>
      </c>
      <c r="J567" s="336">
        <v>43708</v>
      </c>
      <c r="K567" s="333"/>
      <c r="L567" s="342" t="s">
        <v>12</v>
      </c>
    </row>
    <row r="568" spans="1:12" x14ac:dyDescent="0.2">
      <c r="A568" s="330">
        <v>561</v>
      </c>
      <c r="B568" s="330"/>
      <c r="C568" s="331" t="s">
        <v>626</v>
      </c>
      <c r="D568" s="332">
        <v>6</v>
      </c>
      <c r="E568" s="333" t="s">
        <v>93</v>
      </c>
      <c r="F568" s="334"/>
      <c r="G568" s="335">
        <v>3000</v>
      </c>
      <c r="H568" s="334"/>
      <c r="I568" s="335">
        <f t="shared" si="8"/>
        <v>3000</v>
      </c>
      <c r="J568" s="336">
        <v>43708</v>
      </c>
      <c r="K568" s="333"/>
      <c r="L568" s="342" t="s">
        <v>11</v>
      </c>
    </row>
    <row r="569" spans="1:12" x14ac:dyDescent="0.2">
      <c r="A569" s="330">
        <v>562</v>
      </c>
      <c r="B569" s="330"/>
      <c r="C569" s="331" t="s">
        <v>626</v>
      </c>
      <c r="D569" s="332">
        <v>12</v>
      </c>
      <c r="E569" s="333" t="s">
        <v>600</v>
      </c>
      <c r="F569" s="334"/>
      <c r="G569" s="335">
        <v>2218.11</v>
      </c>
      <c r="H569" s="334"/>
      <c r="I569" s="335">
        <f t="shared" si="8"/>
        <v>2218.11</v>
      </c>
      <c r="J569" s="336">
        <v>43708</v>
      </c>
      <c r="K569" s="333"/>
      <c r="L569" s="342" t="s">
        <v>11</v>
      </c>
    </row>
    <row r="570" spans="1:12" x14ac:dyDescent="0.2">
      <c r="A570" s="330">
        <v>563</v>
      </c>
      <c r="B570" s="330"/>
      <c r="C570" s="331" t="s">
        <v>626</v>
      </c>
      <c r="D570" s="332">
        <v>12</v>
      </c>
      <c r="E570" s="333" t="s">
        <v>13</v>
      </c>
      <c r="F570" s="334"/>
      <c r="G570" s="335">
        <v>10000</v>
      </c>
      <c r="H570" s="334"/>
      <c r="I570" s="335">
        <f t="shared" si="8"/>
        <v>10000</v>
      </c>
      <c r="J570" s="336">
        <v>43708</v>
      </c>
      <c r="K570" s="333"/>
      <c r="L570" s="342" t="s">
        <v>12</v>
      </c>
    </row>
    <row r="571" spans="1:12" x14ac:dyDescent="0.2">
      <c r="A571" s="330">
        <v>564</v>
      </c>
      <c r="B571" s="330"/>
      <c r="C571" s="331" t="s">
        <v>626</v>
      </c>
      <c r="D571" s="332">
        <v>12</v>
      </c>
      <c r="E571" s="333" t="s">
        <v>93</v>
      </c>
      <c r="F571" s="334"/>
      <c r="G571" s="335">
        <v>3000</v>
      </c>
      <c r="H571" s="334"/>
      <c r="I571" s="335">
        <f t="shared" si="8"/>
        <v>3000</v>
      </c>
      <c r="J571" s="336">
        <v>43708</v>
      </c>
      <c r="K571" s="333"/>
      <c r="L571" s="342" t="s">
        <v>11</v>
      </c>
    </row>
    <row r="572" spans="1:12" x14ac:dyDescent="0.2">
      <c r="A572" s="330">
        <v>565</v>
      </c>
      <c r="B572" s="330"/>
      <c r="C572" s="331" t="s">
        <v>626</v>
      </c>
      <c r="D572" s="332">
        <v>14</v>
      </c>
      <c r="E572" s="333" t="s">
        <v>600</v>
      </c>
      <c r="F572" s="334"/>
      <c r="G572" s="335">
        <v>2225.96</v>
      </c>
      <c r="H572" s="334"/>
      <c r="I572" s="335">
        <f t="shared" si="8"/>
        <v>2225.96</v>
      </c>
      <c r="J572" s="336">
        <v>43708</v>
      </c>
      <c r="K572" s="333"/>
      <c r="L572" s="342" t="s">
        <v>11</v>
      </c>
    </row>
    <row r="573" spans="1:12" x14ac:dyDescent="0.2">
      <c r="A573" s="330">
        <v>566</v>
      </c>
      <c r="B573" s="330"/>
      <c r="C573" s="331" t="s">
        <v>626</v>
      </c>
      <c r="D573" s="332">
        <v>14</v>
      </c>
      <c r="E573" s="333" t="s">
        <v>74</v>
      </c>
      <c r="F573" s="334"/>
      <c r="G573" s="335">
        <v>1859</v>
      </c>
      <c r="H573" s="334"/>
      <c r="I573" s="335">
        <f t="shared" si="8"/>
        <v>1859</v>
      </c>
      <c r="J573" s="336">
        <v>43708</v>
      </c>
      <c r="K573" s="333"/>
      <c r="L573" s="342" t="s">
        <v>97</v>
      </c>
    </row>
    <row r="574" spans="1:12" x14ac:dyDescent="0.2">
      <c r="A574" s="330">
        <v>567</v>
      </c>
      <c r="B574" s="330"/>
      <c r="C574" s="331" t="s">
        <v>626</v>
      </c>
      <c r="D574" s="332">
        <v>14</v>
      </c>
      <c r="E574" s="333" t="s">
        <v>103</v>
      </c>
      <c r="F574" s="334"/>
      <c r="G574" s="335">
        <v>2997</v>
      </c>
      <c r="H574" s="334"/>
      <c r="I574" s="335">
        <f t="shared" si="8"/>
        <v>2997</v>
      </c>
      <c r="J574" s="336">
        <v>43708</v>
      </c>
      <c r="K574" s="333"/>
      <c r="L574" s="342" t="s">
        <v>97</v>
      </c>
    </row>
    <row r="575" spans="1:12" x14ac:dyDescent="0.2">
      <c r="A575" s="330">
        <v>568</v>
      </c>
      <c r="B575" s="330"/>
      <c r="C575" s="331" t="s">
        <v>626</v>
      </c>
      <c r="D575" s="332">
        <v>14</v>
      </c>
      <c r="E575" s="333" t="s">
        <v>13</v>
      </c>
      <c r="F575" s="334"/>
      <c r="G575" s="335">
        <v>10000</v>
      </c>
      <c r="H575" s="334"/>
      <c r="I575" s="335">
        <f t="shared" si="8"/>
        <v>10000</v>
      </c>
      <c r="J575" s="336">
        <v>43708</v>
      </c>
      <c r="K575" s="333"/>
      <c r="L575" s="342" t="s">
        <v>12</v>
      </c>
    </row>
    <row r="576" spans="1:12" x14ac:dyDescent="0.2">
      <c r="A576" s="330">
        <v>569</v>
      </c>
      <c r="B576" s="330"/>
      <c r="C576" s="331" t="s">
        <v>626</v>
      </c>
      <c r="D576" s="332">
        <v>14</v>
      </c>
      <c r="E576" s="333" t="s">
        <v>93</v>
      </c>
      <c r="F576" s="334"/>
      <c r="G576" s="335">
        <v>3000</v>
      </c>
      <c r="H576" s="334"/>
      <c r="I576" s="335">
        <f t="shared" si="8"/>
        <v>3000</v>
      </c>
      <c r="J576" s="336">
        <v>43708</v>
      </c>
      <c r="K576" s="333"/>
      <c r="L576" s="342" t="s">
        <v>11</v>
      </c>
    </row>
    <row r="577" spans="1:12" x14ac:dyDescent="0.2">
      <c r="A577" s="330">
        <v>570</v>
      </c>
      <c r="B577" s="330"/>
      <c r="C577" s="331" t="s">
        <v>626</v>
      </c>
      <c r="D577" s="332">
        <v>16</v>
      </c>
      <c r="E577" s="333" t="s">
        <v>600</v>
      </c>
      <c r="F577" s="334"/>
      <c r="G577" s="335">
        <v>2224.23</v>
      </c>
      <c r="H577" s="334"/>
      <c r="I577" s="335">
        <f t="shared" si="8"/>
        <v>2224.23</v>
      </c>
      <c r="J577" s="336">
        <v>43708</v>
      </c>
      <c r="K577" s="333"/>
      <c r="L577" s="342" t="s">
        <v>11</v>
      </c>
    </row>
    <row r="578" spans="1:12" x14ac:dyDescent="0.2">
      <c r="A578" s="330">
        <v>571</v>
      </c>
      <c r="B578" s="330"/>
      <c r="C578" s="331" t="s">
        <v>626</v>
      </c>
      <c r="D578" s="332">
        <v>16</v>
      </c>
      <c r="E578" s="333" t="s">
        <v>74</v>
      </c>
      <c r="F578" s="334"/>
      <c r="G578" s="335">
        <v>2691</v>
      </c>
      <c r="H578" s="334"/>
      <c r="I578" s="335">
        <f t="shared" si="8"/>
        <v>2691</v>
      </c>
      <c r="J578" s="336">
        <v>43708</v>
      </c>
      <c r="K578" s="333"/>
      <c r="L578" s="342" t="s">
        <v>97</v>
      </c>
    </row>
    <row r="579" spans="1:12" x14ac:dyDescent="0.2">
      <c r="A579" s="330">
        <v>572</v>
      </c>
      <c r="B579" s="330"/>
      <c r="C579" s="331" t="s">
        <v>626</v>
      </c>
      <c r="D579" s="332">
        <v>16</v>
      </c>
      <c r="E579" s="333" t="s">
        <v>103</v>
      </c>
      <c r="F579" s="334"/>
      <c r="G579" s="335">
        <v>2997</v>
      </c>
      <c r="H579" s="334"/>
      <c r="I579" s="335">
        <f t="shared" si="8"/>
        <v>2997</v>
      </c>
      <c r="J579" s="336">
        <v>43708</v>
      </c>
      <c r="K579" s="333"/>
      <c r="L579" s="342" t="s">
        <v>97</v>
      </c>
    </row>
    <row r="580" spans="1:12" x14ac:dyDescent="0.2">
      <c r="A580" s="330">
        <v>573</v>
      </c>
      <c r="B580" s="330"/>
      <c r="C580" s="331" t="s">
        <v>626</v>
      </c>
      <c r="D580" s="332">
        <v>16</v>
      </c>
      <c r="E580" s="333" t="s">
        <v>13</v>
      </c>
      <c r="F580" s="334"/>
      <c r="G580" s="335">
        <v>10000</v>
      </c>
      <c r="H580" s="334"/>
      <c r="I580" s="335">
        <f t="shared" si="8"/>
        <v>10000</v>
      </c>
      <c r="J580" s="336">
        <v>43708</v>
      </c>
      <c r="K580" s="333"/>
      <c r="L580" s="342" t="s">
        <v>12</v>
      </c>
    </row>
    <row r="581" spans="1:12" x14ac:dyDescent="0.2">
      <c r="A581" s="330">
        <v>574</v>
      </c>
      <c r="B581" s="330"/>
      <c r="C581" s="331" t="s">
        <v>626</v>
      </c>
      <c r="D581" s="332">
        <v>16</v>
      </c>
      <c r="E581" s="333" t="s">
        <v>93</v>
      </c>
      <c r="F581" s="334"/>
      <c r="G581" s="335">
        <v>3000</v>
      </c>
      <c r="H581" s="334"/>
      <c r="I581" s="335">
        <f t="shared" si="8"/>
        <v>3000</v>
      </c>
      <c r="J581" s="336">
        <v>43708</v>
      </c>
      <c r="K581" s="333"/>
      <c r="L581" s="342" t="s">
        <v>11</v>
      </c>
    </row>
    <row r="582" spans="1:12" x14ac:dyDescent="0.2">
      <c r="A582" s="330">
        <v>575</v>
      </c>
      <c r="B582" s="330"/>
      <c r="C582" s="331" t="s">
        <v>626</v>
      </c>
      <c r="D582" s="332">
        <v>18</v>
      </c>
      <c r="E582" s="333" t="s">
        <v>600</v>
      </c>
      <c r="F582" s="334"/>
      <c r="G582" s="335">
        <v>2226.9700000000003</v>
      </c>
      <c r="H582" s="334"/>
      <c r="I582" s="335">
        <f t="shared" si="8"/>
        <v>2226.9700000000003</v>
      </c>
      <c r="J582" s="336">
        <v>43708</v>
      </c>
      <c r="K582" s="333"/>
      <c r="L582" s="342" t="s">
        <v>11</v>
      </c>
    </row>
    <row r="583" spans="1:12" x14ac:dyDescent="0.2">
      <c r="A583" s="330">
        <v>576</v>
      </c>
      <c r="B583" s="330"/>
      <c r="C583" s="331" t="s">
        <v>626</v>
      </c>
      <c r="D583" s="332">
        <v>18</v>
      </c>
      <c r="E583" s="333" t="s">
        <v>13</v>
      </c>
      <c r="F583" s="334"/>
      <c r="G583" s="335">
        <v>10000</v>
      </c>
      <c r="H583" s="334"/>
      <c r="I583" s="335">
        <f t="shared" si="8"/>
        <v>10000</v>
      </c>
      <c r="J583" s="336">
        <v>43708</v>
      </c>
      <c r="K583" s="333"/>
      <c r="L583" s="342" t="s">
        <v>12</v>
      </c>
    </row>
    <row r="584" spans="1:12" x14ac:dyDescent="0.2">
      <c r="A584" s="330">
        <v>577</v>
      </c>
      <c r="B584" s="330"/>
      <c r="C584" s="331" t="s">
        <v>626</v>
      </c>
      <c r="D584" s="332">
        <v>18</v>
      </c>
      <c r="E584" s="333" t="s">
        <v>93</v>
      </c>
      <c r="F584" s="334"/>
      <c r="G584" s="335">
        <v>3000</v>
      </c>
      <c r="H584" s="334"/>
      <c r="I584" s="335">
        <f t="shared" ref="I584:I647" si="9">SUM(F584:H584)</f>
        <v>3000</v>
      </c>
      <c r="J584" s="336">
        <v>43708</v>
      </c>
      <c r="K584" s="333"/>
      <c r="L584" s="342" t="s">
        <v>11</v>
      </c>
    </row>
    <row r="585" spans="1:12" x14ac:dyDescent="0.2">
      <c r="A585" s="330">
        <v>578</v>
      </c>
      <c r="B585" s="330"/>
      <c r="C585" s="331" t="s">
        <v>626</v>
      </c>
      <c r="D585" s="332">
        <v>20</v>
      </c>
      <c r="E585" s="333" t="s">
        <v>600</v>
      </c>
      <c r="F585" s="334"/>
      <c r="G585" s="335">
        <v>2222.79</v>
      </c>
      <c r="H585" s="334"/>
      <c r="I585" s="335">
        <f t="shared" si="9"/>
        <v>2222.79</v>
      </c>
      <c r="J585" s="336">
        <v>43708</v>
      </c>
      <c r="K585" s="333"/>
      <c r="L585" s="342" t="s">
        <v>11</v>
      </c>
    </row>
    <row r="586" spans="1:12" x14ac:dyDescent="0.2">
      <c r="A586" s="330">
        <v>579</v>
      </c>
      <c r="B586" s="330"/>
      <c r="C586" s="331" t="s">
        <v>626</v>
      </c>
      <c r="D586" s="332">
        <v>20</v>
      </c>
      <c r="E586" s="333" t="s">
        <v>13</v>
      </c>
      <c r="F586" s="334"/>
      <c r="G586" s="335">
        <v>10000</v>
      </c>
      <c r="H586" s="334"/>
      <c r="I586" s="335">
        <f t="shared" si="9"/>
        <v>10000</v>
      </c>
      <c r="J586" s="336">
        <v>43708</v>
      </c>
      <c r="K586" s="333"/>
      <c r="L586" s="342" t="s">
        <v>12</v>
      </c>
    </row>
    <row r="587" spans="1:12" x14ac:dyDescent="0.2">
      <c r="A587" s="330">
        <v>580</v>
      </c>
      <c r="B587" s="330"/>
      <c r="C587" s="331" t="s">
        <v>626</v>
      </c>
      <c r="D587" s="332">
        <v>20</v>
      </c>
      <c r="E587" s="333" t="s">
        <v>93</v>
      </c>
      <c r="F587" s="334"/>
      <c r="G587" s="335">
        <v>3000</v>
      </c>
      <c r="H587" s="334"/>
      <c r="I587" s="335">
        <f t="shared" si="9"/>
        <v>3000</v>
      </c>
      <c r="J587" s="336">
        <v>43708</v>
      </c>
      <c r="K587" s="333"/>
      <c r="L587" s="342" t="s">
        <v>11</v>
      </c>
    </row>
    <row r="588" spans="1:12" x14ac:dyDescent="0.2">
      <c r="A588" s="330">
        <v>581</v>
      </c>
      <c r="B588" s="330"/>
      <c r="C588" s="331" t="s">
        <v>626</v>
      </c>
      <c r="D588" s="332">
        <v>22</v>
      </c>
      <c r="E588" s="333" t="s">
        <v>600</v>
      </c>
      <c r="F588" s="334"/>
      <c r="G588" s="335">
        <v>2227.1800000000003</v>
      </c>
      <c r="H588" s="334"/>
      <c r="I588" s="335">
        <f t="shared" si="9"/>
        <v>2227.1800000000003</v>
      </c>
      <c r="J588" s="336">
        <v>43708</v>
      </c>
      <c r="K588" s="333"/>
      <c r="L588" s="342" t="s">
        <v>11</v>
      </c>
    </row>
    <row r="589" spans="1:12" x14ac:dyDescent="0.2">
      <c r="A589" s="330">
        <v>582</v>
      </c>
      <c r="B589" s="330"/>
      <c r="C589" s="331" t="s">
        <v>626</v>
      </c>
      <c r="D589" s="332">
        <v>22</v>
      </c>
      <c r="E589" s="333" t="s">
        <v>74</v>
      </c>
      <c r="F589" s="334"/>
      <c r="G589" s="335">
        <v>4062</v>
      </c>
      <c r="H589" s="334"/>
      <c r="I589" s="335">
        <f t="shared" si="9"/>
        <v>4062</v>
      </c>
      <c r="J589" s="336">
        <v>43708</v>
      </c>
      <c r="K589" s="333"/>
      <c r="L589" s="342" t="s">
        <v>97</v>
      </c>
    </row>
    <row r="590" spans="1:12" x14ac:dyDescent="0.2">
      <c r="A590" s="330">
        <v>583</v>
      </c>
      <c r="B590" s="330"/>
      <c r="C590" s="331" t="s">
        <v>626</v>
      </c>
      <c r="D590" s="332">
        <v>22</v>
      </c>
      <c r="E590" s="333" t="s">
        <v>103</v>
      </c>
      <c r="F590" s="334"/>
      <c r="G590" s="335">
        <v>2457</v>
      </c>
      <c r="H590" s="334"/>
      <c r="I590" s="335">
        <f t="shared" si="9"/>
        <v>2457</v>
      </c>
      <c r="J590" s="336">
        <v>43708</v>
      </c>
      <c r="K590" s="333"/>
      <c r="L590" s="342" t="s">
        <v>97</v>
      </c>
    </row>
    <row r="591" spans="1:12" x14ac:dyDescent="0.2">
      <c r="A591" s="330">
        <v>584</v>
      </c>
      <c r="B591" s="330"/>
      <c r="C591" s="331" t="s">
        <v>626</v>
      </c>
      <c r="D591" s="332">
        <v>22</v>
      </c>
      <c r="E591" s="333" t="s">
        <v>13</v>
      </c>
      <c r="F591" s="334"/>
      <c r="G591" s="335">
        <v>10000</v>
      </c>
      <c r="H591" s="334"/>
      <c r="I591" s="335">
        <f t="shared" si="9"/>
        <v>10000</v>
      </c>
      <c r="J591" s="336">
        <v>43708</v>
      </c>
      <c r="K591" s="333"/>
      <c r="L591" s="342" t="s">
        <v>12</v>
      </c>
    </row>
    <row r="592" spans="1:12" x14ac:dyDescent="0.2">
      <c r="A592" s="330">
        <v>585</v>
      </c>
      <c r="B592" s="330"/>
      <c r="C592" s="331" t="s">
        <v>626</v>
      </c>
      <c r="D592" s="332">
        <v>22</v>
      </c>
      <c r="E592" s="333" t="s">
        <v>93</v>
      </c>
      <c r="F592" s="334"/>
      <c r="G592" s="335">
        <v>3000</v>
      </c>
      <c r="H592" s="334"/>
      <c r="I592" s="335">
        <f t="shared" si="9"/>
        <v>3000</v>
      </c>
      <c r="J592" s="336">
        <v>43708</v>
      </c>
      <c r="K592" s="333"/>
      <c r="L592" s="342" t="s">
        <v>11</v>
      </c>
    </row>
    <row r="593" spans="1:12" x14ac:dyDescent="0.2">
      <c r="A593" s="330">
        <v>586</v>
      </c>
      <c r="B593" s="330"/>
      <c r="C593" s="331" t="s">
        <v>626</v>
      </c>
      <c r="D593" s="332">
        <v>39</v>
      </c>
      <c r="E593" s="333" t="s">
        <v>600</v>
      </c>
      <c r="F593" s="334"/>
      <c r="G593" s="335">
        <v>1501.42</v>
      </c>
      <c r="H593" s="334"/>
      <c r="I593" s="335">
        <f t="shared" si="9"/>
        <v>1501.42</v>
      </c>
      <c r="J593" s="336">
        <v>43708</v>
      </c>
      <c r="K593" s="333"/>
      <c r="L593" s="342" t="s">
        <v>11</v>
      </c>
    </row>
    <row r="594" spans="1:12" x14ac:dyDescent="0.2">
      <c r="A594" s="330">
        <v>587</v>
      </c>
      <c r="B594" s="330"/>
      <c r="C594" s="331" t="s">
        <v>626</v>
      </c>
      <c r="D594" s="332">
        <v>39</v>
      </c>
      <c r="E594" s="333" t="s">
        <v>103</v>
      </c>
      <c r="F594" s="334"/>
      <c r="G594" s="335">
        <v>2997</v>
      </c>
      <c r="H594" s="334"/>
      <c r="I594" s="335">
        <f t="shared" si="9"/>
        <v>2997</v>
      </c>
      <c r="J594" s="336">
        <v>43708</v>
      </c>
      <c r="K594" s="333"/>
      <c r="L594" s="342" t="s">
        <v>97</v>
      </c>
    </row>
    <row r="595" spans="1:12" x14ac:dyDescent="0.2">
      <c r="A595" s="330">
        <v>588</v>
      </c>
      <c r="B595" s="330"/>
      <c r="C595" s="331" t="s">
        <v>626</v>
      </c>
      <c r="D595" s="332">
        <v>39</v>
      </c>
      <c r="E595" s="333" t="s">
        <v>106</v>
      </c>
      <c r="F595" s="334"/>
      <c r="G595" s="335">
        <v>5000</v>
      </c>
      <c r="H595" s="334"/>
      <c r="I595" s="335">
        <f t="shared" si="9"/>
        <v>5000</v>
      </c>
      <c r="J595" s="336">
        <v>43708</v>
      </c>
      <c r="K595" s="333"/>
      <c r="L595" s="342" t="s">
        <v>95</v>
      </c>
    </row>
    <row r="596" spans="1:12" x14ac:dyDescent="0.2">
      <c r="A596" s="330">
        <v>589</v>
      </c>
      <c r="B596" s="330"/>
      <c r="C596" s="331" t="s">
        <v>626</v>
      </c>
      <c r="D596" s="332">
        <v>39</v>
      </c>
      <c r="E596" s="333" t="s">
        <v>105</v>
      </c>
      <c r="F596" s="334"/>
      <c r="G596" s="335">
        <v>120000</v>
      </c>
      <c r="H596" s="334"/>
      <c r="I596" s="335">
        <f t="shared" si="9"/>
        <v>120000</v>
      </c>
      <c r="J596" s="336">
        <v>43708</v>
      </c>
      <c r="K596" s="333"/>
      <c r="L596" s="342" t="s">
        <v>12</v>
      </c>
    </row>
    <row r="597" spans="1:12" x14ac:dyDescent="0.2">
      <c r="A597" s="330">
        <v>590</v>
      </c>
      <c r="B597" s="330"/>
      <c r="C597" s="331" t="s">
        <v>626</v>
      </c>
      <c r="D597" s="332">
        <v>39</v>
      </c>
      <c r="E597" s="333" t="s">
        <v>93</v>
      </c>
      <c r="F597" s="334"/>
      <c r="G597" s="335">
        <v>3000</v>
      </c>
      <c r="H597" s="334"/>
      <c r="I597" s="335">
        <f t="shared" si="9"/>
        <v>3000</v>
      </c>
      <c r="J597" s="336">
        <v>43708</v>
      </c>
      <c r="K597" s="333"/>
      <c r="L597" s="342" t="s">
        <v>11</v>
      </c>
    </row>
    <row r="598" spans="1:12" x14ac:dyDescent="0.2">
      <c r="A598" s="330">
        <v>591</v>
      </c>
      <c r="B598" s="330"/>
      <c r="C598" s="331" t="s">
        <v>626</v>
      </c>
      <c r="D598" s="332">
        <v>40</v>
      </c>
      <c r="E598" s="333" t="s">
        <v>600</v>
      </c>
      <c r="F598" s="334"/>
      <c r="G598" s="335">
        <v>28864.83</v>
      </c>
      <c r="H598" s="334"/>
      <c r="I598" s="335">
        <f t="shared" si="9"/>
        <v>28864.83</v>
      </c>
      <c r="J598" s="336">
        <v>43708</v>
      </c>
      <c r="K598" s="333"/>
      <c r="L598" s="342" t="s">
        <v>11</v>
      </c>
    </row>
    <row r="599" spans="1:12" x14ac:dyDescent="0.2">
      <c r="A599" s="330">
        <v>592</v>
      </c>
      <c r="B599" s="330"/>
      <c r="C599" s="331" t="s">
        <v>626</v>
      </c>
      <c r="D599" s="332">
        <v>40</v>
      </c>
      <c r="E599" s="333" t="s">
        <v>13</v>
      </c>
      <c r="F599" s="334"/>
      <c r="G599" s="335">
        <v>40000</v>
      </c>
      <c r="H599" s="334"/>
      <c r="I599" s="335">
        <f t="shared" si="9"/>
        <v>40000</v>
      </c>
      <c r="J599" s="336">
        <v>43708</v>
      </c>
      <c r="K599" s="333"/>
      <c r="L599" s="342" t="s">
        <v>12</v>
      </c>
    </row>
    <row r="600" spans="1:12" x14ac:dyDescent="0.2">
      <c r="A600" s="330">
        <v>593</v>
      </c>
      <c r="B600" s="330"/>
      <c r="C600" s="331" t="s">
        <v>626</v>
      </c>
      <c r="D600" s="332">
        <v>40</v>
      </c>
      <c r="E600" s="333" t="s">
        <v>14</v>
      </c>
      <c r="F600" s="334"/>
      <c r="G600" s="335">
        <v>30000</v>
      </c>
      <c r="H600" s="334"/>
      <c r="I600" s="335">
        <f t="shared" si="9"/>
        <v>30000</v>
      </c>
      <c r="J600" s="336">
        <v>43708</v>
      </c>
      <c r="K600" s="333"/>
      <c r="L600" s="342" t="s">
        <v>15</v>
      </c>
    </row>
    <row r="601" spans="1:12" x14ac:dyDescent="0.2">
      <c r="A601" s="330">
        <v>594</v>
      </c>
      <c r="B601" s="330"/>
      <c r="C601" s="331" t="s">
        <v>626</v>
      </c>
      <c r="D601" s="332">
        <v>40</v>
      </c>
      <c r="E601" s="333" t="s">
        <v>93</v>
      </c>
      <c r="F601" s="334"/>
      <c r="G601" s="335">
        <v>60000</v>
      </c>
      <c r="H601" s="334"/>
      <c r="I601" s="335">
        <f t="shared" si="9"/>
        <v>60000</v>
      </c>
      <c r="J601" s="336">
        <v>43708</v>
      </c>
      <c r="K601" s="333"/>
      <c r="L601" s="342" t="s">
        <v>11</v>
      </c>
    </row>
    <row r="602" spans="1:12" x14ac:dyDescent="0.2">
      <c r="A602" s="330">
        <v>595</v>
      </c>
      <c r="B602" s="330"/>
      <c r="C602" s="331" t="s">
        <v>626</v>
      </c>
      <c r="D602" s="332">
        <v>41</v>
      </c>
      <c r="E602" s="333" t="s">
        <v>600</v>
      </c>
      <c r="F602" s="334"/>
      <c r="G602" s="335">
        <v>1496.66</v>
      </c>
      <c r="H602" s="334"/>
      <c r="I602" s="335">
        <f t="shared" si="9"/>
        <v>1496.66</v>
      </c>
      <c r="J602" s="336">
        <v>43708</v>
      </c>
      <c r="K602" s="333"/>
      <c r="L602" s="342" t="s">
        <v>11</v>
      </c>
    </row>
    <row r="603" spans="1:12" x14ac:dyDescent="0.2">
      <c r="A603" s="330">
        <v>596</v>
      </c>
      <c r="B603" s="330"/>
      <c r="C603" s="331" t="s">
        <v>626</v>
      </c>
      <c r="D603" s="332">
        <v>41</v>
      </c>
      <c r="E603" s="333" t="s">
        <v>74</v>
      </c>
      <c r="F603" s="334"/>
      <c r="G603" s="335">
        <v>3887</v>
      </c>
      <c r="H603" s="334"/>
      <c r="I603" s="335">
        <f t="shared" si="9"/>
        <v>3887</v>
      </c>
      <c r="J603" s="336">
        <v>43708</v>
      </c>
      <c r="K603" s="333"/>
      <c r="L603" s="342" t="s">
        <v>97</v>
      </c>
    </row>
    <row r="604" spans="1:12" x14ac:dyDescent="0.2">
      <c r="A604" s="330">
        <v>597</v>
      </c>
      <c r="B604" s="330"/>
      <c r="C604" s="331" t="s">
        <v>626</v>
      </c>
      <c r="D604" s="332">
        <v>41</v>
      </c>
      <c r="E604" s="333" t="s">
        <v>103</v>
      </c>
      <c r="F604" s="334"/>
      <c r="G604" s="335">
        <v>2997</v>
      </c>
      <c r="H604" s="334"/>
      <c r="I604" s="335">
        <f t="shared" si="9"/>
        <v>2997</v>
      </c>
      <c r="J604" s="336">
        <v>43708</v>
      </c>
      <c r="K604" s="333"/>
      <c r="L604" s="342" t="s">
        <v>97</v>
      </c>
    </row>
    <row r="605" spans="1:12" x14ac:dyDescent="0.2">
      <c r="A605" s="330">
        <v>598</v>
      </c>
      <c r="B605" s="330"/>
      <c r="C605" s="331" t="s">
        <v>626</v>
      </c>
      <c r="D605" s="332">
        <v>41</v>
      </c>
      <c r="E605" s="333" t="s">
        <v>93</v>
      </c>
      <c r="F605" s="334"/>
      <c r="G605" s="335">
        <v>3000</v>
      </c>
      <c r="H605" s="334"/>
      <c r="I605" s="335">
        <f t="shared" si="9"/>
        <v>3000</v>
      </c>
      <c r="J605" s="336">
        <v>43708</v>
      </c>
      <c r="K605" s="333"/>
      <c r="L605" s="342" t="s">
        <v>11</v>
      </c>
    </row>
    <row r="606" spans="1:12" x14ac:dyDescent="0.2">
      <c r="A606" s="330">
        <v>599</v>
      </c>
      <c r="B606" s="330"/>
      <c r="C606" s="331" t="s">
        <v>626</v>
      </c>
      <c r="D606" s="332" t="s">
        <v>627</v>
      </c>
      <c r="E606" s="333" t="s">
        <v>600</v>
      </c>
      <c r="F606" s="334"/>
      <c r="G606" s="335">
        <v>1739.35</v>
      </c>
      <c r="H606" s="334"/>
      <c r="I606" s="335">
        <f t="shared" si="9"/>
        <v>1739.35</v>
      </c>
      <c r="J606" s="336">
        <v>43708</v>
      </c>
      <c r="K606" s="333"/>
      <c r="L606" s="342" t="s">
        <v>11</v>
      </c>
    </row>
    <row r="607" spans="1:12" x14ac:dyDescent="0.2">
      <c r="A607" s="330">
        <v>600</v>
      </c>
      <c r="B607" s="330"/>
      <c r="C607" s="331" t="s">
        <v>626</v>
      </c>
      <c r="D607" s="332" t="s">
        <v>627</v>
      </c>
      <c r="E607" s="333" t="s">
        <v>93</v>
      </c>
      <c r="F607" s="334"/>
      <c r="G607" s="335">
        <v>3000</v>
      </c>
      <c r="H607" s="334"/>
      <c r="I607" s="335">
        <f t="shared" si="9"/>
        <v>3000</v>
      </c>
      <c r="J607" s="336">
        <v>43708</v>
      </c>
      <c r="K607" s="333"/>
      <c r="L607" s="342" t="s">
        <v>11</v>
      </c>
    </row>
    <row r="608" spans="1:12" x14ac:dyDescent="0.2">
      <c r="A608" s="330">
        <v>601</v>
      </c>
      <c r="B608" s="330"/>
      <c r="C608" s="331" t="s">
        <v>626</v>
      </c>
      <c r="D608" s="332" t="s">
        <v>628</v>
      </c>
      <c r="E608" s="333" t="s">
        <v>600</v>
      </c>
      <c r="F608" s="334"/>
      <c r="G608" s="335">
        <v>1732.01</v>
      </c>
      <c r="H608" s="334"/>
      <c r="I608" s="335">
        <f t="shared" si="9"/>
        <v>1732.01</v>
      </c>
      <c r="J608" s="336">
        <v>43708</v>
      </c>
      <c r="K608" s="333"/>
      <c r="L608" s="342" t="s">
        <v>11</v>
      </c>
    </row>
    <row r="609" spans="1:12" x14ac:dyDescent="0.2">
      <c r="A609" s="330">
        <v>602</v>
      </c>
      <c r="B609" s="330"/>
      <c r="C609" s="331" t="s">
        <v>626</v>
      </c>
      <c r="D609" s="332" t="s">
        <v>628</v>
      </c>
      <c r="E609" s="333" t="s">
        <v>93</v>
      </c>
      <c r="F609" s="334"/>
      <c r="G609" s="335">
        <v>3000</v>
      </c>
      <c r="H609" s="334"/>
      <c r="I609" s="335">
        <f t="shared" si="9"/>
        <v>3000</v>
      </c>
      <c r="J609" s="336">
        <v>43708</v>
      </c>
      <c r="K609" s="333"/>
      <c r="L609" s="342" t="s">
        <v>11</v>
      </c>
    </row>
    <row r="610" spans="1:12" x14ac:dyDescent="0.2">
      <c r="A610" s="330">
        <v>603</v>
      </c>
      <c r="B610" s="330"/>
      <c r="C610" s="331" t="s">
        <v>626</v>
      </c>
      <c r="D610" s="332" t="s">
        <v>629</v>
      </c>
      <c r="E610" s="333" t="s">
        <v>600</v>
      </c>
      <c r="F610" s="334"/>
      <c r="G610" s="335">
        <v>6196.77</v>
      </c>
      <c r="H610" s="334"/>
      <c r="I610" s="335">
        <f t="shared" si="9"/>
        <v>6196.77</v>
      </c>
      <c r="J610" s="336">
        <v>43708</v>
      </c>
      <c r="K610" s="333"/>
      <c r="L610" s="342" t="s">
        <v>11</v>
      </c>
    </row>
    <row r="611" spans="1:12" x14ac:dyDescent="0.2">
      <c r="A611" s="330">
        <v>604</v>
      </c>
      <c r="B611" s="330"/>
      <c r="C611" s="331" t="s">
        <v>626</v>
      </c>
      <c r="D611" s="332" t="s">
        <v>629</v>
      </c>
      <c r="E611" s="333" t="s">
        <v>98</v>
      </c>
      <c r="F611" s="334"/>
      <c r="G611" s="335">
        <v>240000</v>
      </c>
      <c r="H611" s="334"/>
      <c r="I611" s="335">
        <f t="shared" si="9"/>
        <v>240000</v>
      </c>
      <c r="J611" s="336">
        <v>43708</v>
      </c>
      <c r="K611" s="333"/>
      <c r="L611" s="342" t="s">
        <v>107</v>
      </c>
    </row>
    <row r="612" spans="1:12" x14ac:dyDescent="0.2">
      <c r="A612" s="330">
        <v>605</v>
      </c>
      <c r="B612" s="330"/>
      <c r="C612" s="331" t="s">
        <v>626</v>
      </c>
      <c r="D612" s="332" t="s">
        <v>629</v>
      </c>
      <c r="E612" s="333" t="s">
        <v>74</v>
      </c>
      <c r="F612" s="334"/>
      <c r="G612" s="335">
        <v>15131</v>
      </c>
      <c r="H612" s="334"/>
      <c r="I612" s="335">
        <f t="shared" si="9"/>
        <v>15131</v>
      </c>
      <c r="J612" s="336">
        <v>43708</v>
      </c>
      <c r="K612" s="333"/>
      <c r="L612" s="342" t="s">
        <v>97</v>
      </c>
    </row>
    <row r="613" spans="1:12" x14ac:dyDescent="0.2">
      <c r="A613" s="330">
        <v>606</v>
      </c>
      <c r="B613" s="330"/>
      <c r="C613" s="331" t="s">
        <v>626</v>
      </c>
      <c r="D613" s="332" t="s">
        <v>629</v>
      </c>
      <c r="E613" s="333" t="s">
        <v>13</v>
      </c>
      <c r="F613" s="334"/>
      <c r="G613" s="335">
        <v>60000</v>
      </c>
      <c r="H613" s="334"/>
      <c r="I613" s="335">
        <f t="shared" si="9"/>
        <v>60000</v>
      </c>
      <c r="J613" s="336">
        <v>43708</v>
      </c>
      <c r="K613" s="333"/>
      <c r="L613" s="342" t="s">
        <v>12</v>
      </c>
    </row>
    <row r="614" spans="1:12" x14ac:dyDescent="0.2">
      <c r="A614" s="330">
        <v>607</v>
      </c>
      <c r="B614" s="330"/>
      <c r="C614" s="331" t="s">
        <v>626</v>
      </c>
      <c r="D614" s="332" t="s">
        <v>629</v>
      </c>
      <c r="E614" s="333" t="s">
        <v>93</v>
      </c>
      <c r="F614" s="334"/>
      <c r="G614" s="335">
        <v>10000</v>
      </c>
      <c r="H614" s="334"/>
      <c r="I614" s="335">
        <f t="shared" si="9"/>
        <v>10000</v>
      </c>
      <c r="J614" s="336">
        <v>43708</v>
      </c>
      <c r="K614" s="333"/>
      <c r="L614" s="342" t="s">
        <v>11</v>
      </c>
    </row>
    <row r="615" spans="1:12" x14ac:dyDescent="0.2">
      <c r="A615" s="330">
        <v>608</v>
      </c>
      <c r="B615" s="330"/>
      <c r="C615" s="331" t="s">
        <v>630</v>
      </c>
      <c r="D615" s="332">
        <v>1</v>
      </c>
      <c r="E615" s="333" t="s">
        <v>600</v>
      </c>
      <c r="F615" s="334"/>
      <c r="G615" s="335">
        <v>5672.24</v>
      </c>
      <c r="H615" s="334"/>
      <c r="I615" s="335">
        <f t="shared" si="9"/>
        <v>5672.24</v>
      </c>
      <c r="J615" s="336">
        <v>43708</v>
      </c>
      <c r="K615" s="333"/>
      <c r="L615" s="342" t="s">
        <v>11</v>
      </c>
    </row>
    <row r="616" spans="1:12" x14ac:dyDescent="0.2">
      <c r="A616" s="330">
        <v>609</v>
      </c>
      <c r="B616" s="330"/>
      <c r="C616" s="331" t="s">
        <v>630</v>
      </c>
      <c r="D616" s="332">
        <v>1</v>
      </c>
      <c r="E616" s="333" t="s">
        <v>103</v>
      </c>
      <c r="F616" s="334"/>
      <c r="G616" s="335">
        <v>4149</v>
      </c>
      <c r="H616" s="334"/>
      <c r="I616" s="335">
        <f t="shared" si="9"/>
        <v>4149</v>
      </c>
      <c r="J616" s="336">
        <v>43708</v>
      </c>
      <c r="K616" s="333"/>
      <c r="L616" s="342" t="s">
        <v>97</v>
      </c>
    </row>
    <row r="617" spans="1:12" x14ac:dyDescent="0.2">
      <c r="A617" s="330">
        <v>610</v>
      </c>
      <c r="B617" s="330"/>
      <c r="C617" s="331" t="s">
        <v>630</v>
      </c>
      <c r="D617" s="332">
        <v>1</v>
      </c>
      <c r="E617" s="333" t="s">
        <v>13</v>
      </c>
      <c r="F617" s="334"/>
      <c r="G617" s="335">
        <v>10000</v>
      </c>
      <c r="H617" s="334"/>
      <c r="I617" s="335">
        <f t="shared" si="9"/>
        <v>10000</v>
      </c>
      <c r="J617" s="336">
        <v>43708</v>
      </c>
      <c r="K617" s="333"/>
      <c r="L617" s="342" t="s">
        <v>12</v>
      </c>
    </row>
    <row r="618" spans="1:12" x14ac:dyDescent="0.2">
      <c r="A618" s="330">
        <v>611</v>
      </c>
      <c r="B618" s="330"/>
      <c r="C618" s="331" t="s">
        <v>630</v>
      </c>
      <c r="D618" s="332">
        <v>1</v>
      </c>
      <c r="E618" s="333" t="s">
        <v>93</v>
      </c>
      <c r="F618" s="334"/>
      <c r="G618" s="335">
        <v>10000</v>
      </c>
      <c r="H618" s="334"/>
      <c r="I618" s="335">
        <f t="shared" si="9"/>
        <v>10000</v>
      </c>
      <c r="J618" s="336">
        <v>43708</v>
      </c>
      <c r="K618" s="333"/>
      <c r="L618" s="342" t="s">
        <v>11</v>
      </c>
    </row>
    <row r="619" spans="1:12" x14ac:dyDescent="0.2">
      <c r="A619" s="330">
        <v>612</v>
      </c>
      <c r="B619" s="330"/>
      <c r="C619" s="331" t="s">
        <v>631</v>
      </c>
      <c r="D619" s="332">
        <v>1</v>
      </c>
      <c r="E619" s="333" t="s">
        <v>600</v>
      </c>
      <c r="F619" s="334"/>
      <c r="G619" s="335">
        <v>3158.11</v>
      </c>
      <c r="H619" s="334"/>
      <c r="I619" s="335">
        <f t="shared" si="9"/>
        <v>3158.11</v>
      </c>
      <c r="J619" s="336">
        <v>43708</v>
      </c>
      <c r="K619" s="333"/>
      <c r="L619" s="342" t="s">
        <v>11</v>
      </c>
    </row>
    <row r="620" spans="1:12" x14ac:dyDescent="0.2">
      <c r="A620" s="330">
        <v>613</v>
      </c>
      <c r="B620" s="330"/>
      <c r="C620" s="331" t="s">
        <v>631</v>
      </c>
      <c r="D620" s="332">
        <v>1</v>
      </c>
      <c r="E620" s="333" t="s">
        <v>93</v>
      </c>
      <c r="F620" s="334"/>
      <c r="G620" s="335">
        <v>5000</v>
      </c>
      <c r="H620" s="334"/>
      <c r="I620" s="335">
        <f t="shared" si="9"/>
        <v>5000</v>
      </c>
      <c r="J620" s="336">
        <v>43708</v>
      </c>
      <c r="K620" s="333"/>
      <c r="L620" s="342" t="s">
        <v>11</v>
      </c>
    </row>
    <row r="621" spans="1:12" x14ac:dyDescent="0.2">
      <c r="A621" s="330">
        <v>614</v>
      </c>
      <c r="B621" s="330"/>
      <c r="C621" s="331" t="s">
        <v>631</v>
      </c>
      <c r="D621" s="332">
        <v>3</v>
      </c>
      <c r="E621" s="333" t="s">
        <v>600</v>
      </c>
      <c r="F621" s="334"/>
      <c r="G621" s="335">
        <v>3158.11</v>
      </c>
      <c r="H621" s="334"/>
      <c r="I621" s="335">
        <f t="shared" si="9"/>
        <v>3158.11</v>
      </c>
      <c r="J621" s="336">
        <v>43708</v>
      </c>
      <c r="K621" s="333"/>
      <c r="L621" s="342" t="s">
        <v>11</v>
      </c>
    </row>
    <row r="622" spans="1:12" x14ac:dyDescent="0.2">
      <c r="A622" s="330">
        <v>615</v>
      </c>
      <c r="B622" s="330"/>
      <c r="C622" s="331" t="s">
        <v>631</v>
      </c>
      <c r="D622" s="332">
        <v>3</v>
      </c>
      <c r="E622" s="333" t="s">
        <v>74</v>
      </c>
      <c r="F622" s="334"/>
      <c r="G622" s="335">
        <v>1859</v>
      </c>
      <c r="H622" s="334"/>
      <c r="I622" s="335">
        <f t="shared" si="9"/>
        <v>1859</v>
      </c>
      <c r="J622" s="336">
        <v>43708</v>
      </c>
      <c r="K622" s="333"/>
      <c r="L622" s="342" t="s">
        <v>97</v>
      </c>
    </row>
    <row r="623" spans="1:12" x14ac:dyDescent="0.2">
      <c r="A623" s="330">
        <v>616</v>
      </c>
      <c r="B623" s="330"/>
      <c r="C623" s="331" t="s">
        <v>631</v>
      </c>
      <c r="D623" s="332">
        <v>3</v>
      </c>
      <c r="E623" s="333" t="s">
        <v>93</v>
      </c>
      <c r="F623" s="334"/>
      <c r="G623" s="335">
        <v>5000</v>
      </c>
      <c r="H623" s="334"/>
      <c r="I623" s="335">
        <f t="shared" si="9"/>
        <v>5000</v>
      </c>
      <c r="J623" s="336">
        <v>43708</v>
      </c>
      <c r="K623" s="333"/>
      <c r="L623" s="342" t="s">
        <v>11</v>
      </c>
    </row>
    <row r="624" spans="1:12" x14ac:dyDescent="0.2">
      <c r="A624" s="330">
        <v>617</v>
      </c>
      <c r="B624" s="330"/>
      <c r="C624" s="331" t="s">
        <v>631</v>
      </c>
      <c r="D624" s="332">
        <v>13</v>
      </c>
      <c r="E624" s="333" t="s">
        <v>600</v>
      </c>
      <c r="F624" s="334"/>
      <c r="G624" s="335">
        <v>5102.3099999999995</v>
      </c>
      <c r="H624" s="334"/>
      <c r="I624" s="335">
        <f t="shared" si="9"/>
        <v>5102.3099999999995</v>
      </c>
      <c r="J624" s="336">
        <v>43708</v>
      </c>
      <c r="K624" s="333"/>
      <c r="L624" s="342" t="s">
        <v>11</v>
      </c>
    </row>
    <row r="625" spans="1:12" x14ac:dyDescent="0.2">
      <c r="A625" s="330">
        <v>618</v>
      </c>
      <c r="B625" s="330"/>
      <c r="C625" s="331" t="s">
        <v>631</v>
      </c>
      <c r="D625" s="332">
        <v>13</v>
      </c>
      <c r="E625" s="333" t="s">
        <v>74</v>
      </c>
      <c r="F625" s="334"/>
      <c r="G625" s="335">
        <v>5651</v>
      </c>
      <c r="H625" s="334"/>
      <c r="I625" s="335">
        <f t="shared" si="9"/>
        <v>5651</v>
      </c>
      <c r="J625" s="336">
        <v>43708</v>
      </c>
      <c r="K625" s="333"/>
      <c r="L625" s="342" t="s">
        <v>97</v>
      </c>
    </row>
    <row r="626" spans="1:12" x14ac:dyDescent="0.2">
      <c r="A626" s="330">
        <v>619</v>
      </c>
      <c r="B626" s="330"/>
      <c r="C626" s="331" t="s">
        <v>631</v>
      </c>
      <c r="D626" s="332">
        <v>13</v>
      </c>
      <c r="E626" s="333" t="s">
        <v>13</v>
      </c>
      <c r="F626" s="334"/>
      <c r="G626" s="335">
        <v>20000</v>
      </c>
      <c r="H626" s="334"/>
      <c r="I626" s="335">
        <f t="shared" si="9"/>
        <v>20000</v>
      </c>
      <c r="J626" s="336">
        <v>43708</v>
      </c>
      <c r="K626" s="333"/>
      <c r="L626" s="342" t="s">
        <v>12</v>
      </c>
    </row>
    <row r="627" spans="1:12" x14ac:dyDescent="0.2">
      <c r="A627" s="330">
        <v>620</v>
      </c>
      <c r="B627" s="330"/>
      <c r="C627" s="331" t="s">
        <v>631</v>
      </c>
      <c r="D627" s="332">
        <v>13</v>
      </c>
      <c r="E627" s="333" t="s">
        <v>105</v>
      </c>
      <c r="F627" s="334"/>
      <c r="G627" s="335">
        <v>50000</v>
      </c>
      <c r="H627" s="334"/>
      <c r="I627" s="335">
        <f t="shared" si="9"/>
        <v>50000</v>
      </c>
      <c r="J627" s="336">
        <v>43708</v>
      </c>
      <c r="K627" s="333"/>
      <c r="L627" s="342" t="s">
        <v>12</v>
      </c>
    </row>
    <row r="628" spans="1:12" x14ac:dyDescent="0.2">
      <c r="A628" s="330">
        <v>621</v>
      </c>
      <c r="B628" s="330"/>
      <c r="C628" s="331" t="s">
        <v>631</v>
      </c>
      <c r="D628" s="332">
        <v>13</v>
      </c>
      <c r="E628" s="333" t="s">
        <v>93</v>
      </c>
      <c r="F628" s="334"/>
      <c r="G628" s="335">
        <v>23000</v>
      </c>
      <c r="H628" s="334"/>
      <c r="I628" s="335">
        <f t="shared" si="9"/>
        <v>23000</v>
      </c>
      <c r="J628" s="336">
        <v>43708</v>
      </c>
      <c r="K628" s="333"/>
      <c r="L628" s="342" t="s">
        <v>11</v>
      </c>
    </row>
    <row r="629" spans="1:12" x14ac:dyDescent="0.2">
      <c r="A629" s="330">
        <v>622</v>
      </c>
      <c r="B629" s="330"/>
      <c r="C629" s="331" t="s">
        <v>631</v>
      </c>
      <c r="D629" s="332">
        <v>14</v>
      </c>
      <c r="E629" s="333" t="s">
        <v>600</v>
      </c>
      <c r="F629" s="334"/>
      <c r="G629" s="335">
        <v>3025.0299999999997</v>
      </c>
      <c r="H629" s="334"/>
      <c r="I629" s="335">
        <f t="shared" si="9"/>
        <v>3025.0299999999997</v>
      </c>
      <c r="J629" s="336">
        <v>43708</v>
      </c>
      <c r="K629" s="333"/>
      <c r="L629" s="342" t="s">
        <v>11</v>
      </c>
    </row>
    <row r="630" spans="1:12" x14ac:dyDescent="0.2">
      <c r="A630" s="330">
        <v>623</v>
      </c>
      <c r="B630" s="330"/>
      <c r="C630" s="331" t="s">
        <v>631</v>
      </c>
      <c r="D630" s="332">
        <v>14</v>
      </c>
      <c r="E630" s="333" t="s">
        <v>13</v>
      </c>
      <c r="F630" s="334"/>
      <c r="G630" s="335">
        <v>198000</v>
      </c>
      <c r="H630" s="334"/>
      <c r="I630" s="335">
        <f t="shared" si="9"/>
        <v>198000</v>
      </c>
      <c r="J630" s="336">
        <v>43708</v>
      </c>
      <c r="K630" s="333"/>
      <c r="L630" s="342" t="s">
        <v>12</v>
      </c>
    </row>
    <row r="631" spans="1:12" x14ac:dyDescent="0.2">
      <c r="A631" s="330">
        <v>624</v>
      </c>
      <c r="B631" s="330"/>
      <c r="C631" s="331" t="s">
        <v>631</v>
      </c>
      <c r="D631" s="332">
        <v>14</v>
      </c>
      <c r="E631" s="333" t="s">
        <v>93</v>
      </c>
      <c r="F631" s="334"/>
      <c r="G631" s="335">
        <v>5000</v>
      </c>
      <c r="H631" s="334"/>
      <c r="I631" s="335">
        <f t="shared" si="9"/>
        <v>5000</v>
      </c>
      <c r="J631" s="336">
        <v>43708</v>
      </c>
      <c r="K631" s="333"/>
      <c r="L631" s="342" t="s">
        <v>11</v>
      </c>
    </row>
    <row r="632" spans="1:12" x14ac:dyDescent="0.2">
      <c r="A632" s="330">
        <v>625</v>
      </c>
      <c r="B632" s="330"/>
      <c r="C632" s="331" t="s">
        <v>631</v>
      </c>
      <c r="D632" s="332">
        <v>16</v>
      </c>
      <c r="E632" s="333" t="s">
        <v>600</v>
      </c>
      <c r="F632" s="334"/>
      <c r="G632" s="335">
        <v>3020.06</v>
      </c>
      <c r="H632" s="334"/>
      <c r="I632" s="335">
        <f t="shared" si="9"/>
        <v>3020.06</v>
      </c>
      <c r="J632" s="336">
        <v>43708</v>
      </c>
      <c r="K632" s="333"/>
      <c r="L632" s="342" t="s">
        <v>11</v>
      </c>
    </row>
    <row r="633" spans="1:12" x14ac:dyDescent="0.2">
      <c r="A633" s="330">
        <v>626</v>
      </c>
      <c r="B633" s="330"/>
      <c r="C633" s="331" t="s">
        <v>631</v>
      </c>
      <c r="D633" s="332">
        <v>16</v>
      </c>
      <c r="E633" s="333" t="s">
        <v>74</v>
      </c>
      <c r="F633" s="334"/>
      <c r="G633" s="335">
        <v>2982</v>
      </c>
      <c r="H633" s="334"/>
      <c r="I633" s="335">
        <f t="shared" si="9"/>
        <v>2982</v>
      </c>
      <c r="J633" s="336">
        <v>43708</v>
      </c>
      <c r="K633" s="333"/>
      <c r="L633" s="342" t="s">
        <v>97</v>
      </c>
    </row>
    <row r="634" spans="1:12" x14ac:dyDescent="0.2">
      <c r="A634" s="330">
        <v>627</v>
      </c>
      <c r="B634" s="330"/>
      <c r="C634" s="331" t="s">
        <v>631</v>
      </c>
      <c r="D634" s="332">
        <v>16</v>
      </c>
      <c r="E634" s="333" t="s">
        <v>13</v>
      </c>
      <c r="F634" s="334"/>
      <c r="G634" s="335">
        <v>10000</v>
      </c>
      <c r="H634" s="334"/>
      <c r="I634" s="335">
        <f t="shared" si="9"/>
        <v>10000</v>
      </c>
      <c r="J634" s="336">
        <v>43708</v>
      </c>
      <c r="K634" s="333"/>
      <c r="L634" s="342" t="s">
        <v>12</v>
      </c>
    </row>
    <row r="635" spans="1:12" x14ac:dyDescent="0.2">
      <c r="A635" s="330">
        <v>628</v>
      </c>
      <c r="B635" s="330"/>
      <c r="C635" s="331" t="s">
        <v>631</v>
      </c>
      <c r="D635" s="332">
        <v>16</v>
      </c>
      <c r="E635" s="333" t="s">
        <v>93</v>
      </c>
      <c r="F635" s="334"/>
      <c r="G635" s="335">
        <v>5000</v>
      </c>
      <c r="H635" s="334"/>
      <c r="I635" s="335">
        <f t="shared" si="9"/>
        <v>5000</v>
      </c>
      <c r="J635" s="336">
        <v>43708</v>
      </c>
      <c r="K635" s="333"/>
      <c r="L635" s="342" t="s">
        <v>11</v>
      </c>
    </row>
    <row r="636" spans="1:12" x14ac:dyDescent="0.2">
      <c r="A636" s="330">
        <v>629</v>
      </c>
      <c r="B636" s="330"/>
      <c r="C636" s="331" t="s">
        <v>631</v>
      </c>
      <c r="D636" s="332">
        <v>17</v>
      </c>
      <c r="E636" s="333" t="s">
        <v>600</v>
      </c>
      <c r="F636" s="334"/>
      <c r="G636" s="335">
        <v>3027.47</v>
      </c>
      <c r="H636" s="334"/>
      <c r="I636" s="335">
        <f t="shared" si="9"/>
        <v>3027.47</v>
      </c>
      <c r="J636" s="336">
        <v>43708</v>
      </c>
      <c r="K636" s="333"/>
      <c r="L636" s="342" t="s">
        <v>11</v>
      </c>
    </row>
    <row r="637" spans="1:12" x14ac:dyDescent="0.2">
      <c r="A637" s="330">
        <v>630</v>
      </c>
      <c r="B637" s="330"/>
      <c r="C637" s="331" t="s">
        <v>631</v>
      </c>
      <c r="D637" s="332">
        <v>17</v>
      </c>
      <c r="E637" s="333" t="s">
        <v>98</v>
      </c>
      <c r="F637" s="334"/>
      <c r="G637" s="335">
        <v>50000</v>
      </c>
      <c r="H637" s="334"/>
      <c r="I637" s="335">
        <f t="shared" si="9"/>
        <v>50000</v>
      </c>
      <c r="J637" s="336">
        <v>43708</v>
      </c>
      <c r="K637" s="333"/>
      <c r="L637" s="342" t="s">
        <v>107</v>
      </c>
    </row>
    <row r="638" spans="1:12" x14ac:dyDescent="0.2">
      <c r="A638" s="330">
        <v>631</v>
      </c>
      <c r="B638" s="330"/>
      <c r="C638" s="331" t="s">
        <v>631</v>
      </c>
      <c r="D638" s="332">
        <v>17</v>
      </c>
      <c r="E638" s="333" t="s">
        <v>74</v>
      </c>
      <c r="F638" s="334"/>
      <c r="G638" s="335">
        <v>4062</v>
      </c>
      <c r="H638" s="334"/>
      <c r="I638" s="335">
        <f t="shared" si="9"/>
        <v>4062</v>
      </c>
      <c r="J638" s="336">
        <v>43708</v>
      </c>
      <c r="K638" s="333"/>
      <c r="L638" s="342" t="s">
        <v>97</v>
      </c>
    </row>
    <row r="639" spans="1:12" x14ac:dyDescent="0.2">
      <c r="A639" s="330">
        <v>632</v>
      </c>
      <c r="B639" s="330"/>
      <c r="C639" s="331" t="s">
        <v>631</v>
      </c>
      <c r="D639" s="332">
        <v>17</v>
      </c>
      <c r="E639" s="333" t="s">
        <v>13</v>
      </c>
      <c r="F639" s="334"/>
      <c r="G639" s="335">
        <v>10000</v>
      </c>
      <c r="H639" s="334"/>
      <c r="I639" s="335">
        <f t="shared" si="9"/>
        <v>10000</v>
      </c>
      <c r="J639" s="336">
        <v>43708</v>
      </c>
      <c r="K639" s="333"/>
      <c r="L639" s="342" t="s">
        <v>12</v>
      </c>
    </row>
    <row r="640" spans="1:12" x14ac:dyDescent="0.2">
      <c r="A640" s="330">
        <v>633</v>
      </c>
      <c r="B640" s="330"/>
      <c r="C640" s="331" t="s">
        <v>631</v>
      </c>
      <c r="D640" s="332">
        <v>17</v>
      </c>
      <c r="E640" s="333" t="s">
        <v>93</v>
      </c>
      <c r="F640" s="334"/>
      <c r="G640" s="335">
        <v>5000</v>
      </c>
      <c r="H640" s="334"/>
      <c r="I640" s="335">
        <f t="shared" si="9"/>
        <v>5000</v>
      </c>
      <c r="J640" s="336">
        <v>43708</v>
      </c>
      <c r="K640" s="333"/>
      <c r="L640" s="342" t="s">
        <v>11</v>
      </c>
    </row>
    <row r="641" spans="1:12" x14ac:dyDescent="0.2">
      <c r="A641" s="330">
        <v>634</v>
      </c>
      <c r="B641" s="330"/>
      <c r="C641" s="331" t="s">
        <v>631</v>
      </c>
      <c r="D641" s="332">
        <v>18</v>
      </c>
      <c r="E641" s="333" t="s">
        <v>600</v>
      </c>
      <c r="F641" s="334"/>
      <c r="G641" s="335">
        <v>3026.0299999999997</v>
      </c>
      <c r="H641" s="334"/>
      <c r="I641" s="335">
        <f t="shared" si="9"/>
        <v>3026.0299999999997</v>
      </c>
      <c r="J641" s="336">
        <v>43708</v>
      </c>
      <c r="K641" s="333"/>
      <c r="L641" s="342" t="s">
        <v>11</v>
      </c>
    </row>
    <row r="642" spans="1:12" x14ac:dyDescent="0.2">
      <c r="A642" s="330">
        <v>635</v>
      </c>
      <c r="B642" s="330"/>
      <c r="C642" s="331" t="s">
        <v>631</v>
      </c>
      <c r="D642" s="332">
        <v>18</v>
      </c>
      <c r="E642" s="333" t="s">
        <v>103</v>
      </c>
      <c r="F642" s="334"/>
      <c r="G642" s="335">
        <v>3435</v>
      </c>
      <c r="H642" s="334"/>
      <c r="I642" s="335">
        <f t="shared" si="9"/>
        <v>3435</v>
      </c>
      <c r="J642" s="336">
        <v>43708</v>
      </c>
      <c r="K642" s="333"/>
      <c r="L642" s="342" t="s">
        <v>97</v>
      </c>
    </row>
    <row r="643" spans="1:12" x14ac:dyDescent="0.2">
      <c r="A643" s="330">
        <v>636</v>
      </c>
      <c r="B643" s="330"/>
      <c r="C643" s="331" t="s">
        <v>631</v>
      </c>
      <c r="D643" s="332">
        <v>18</v>
      </c>
      <c r="E643" s="333" t="s">
        <v>13</v>
      </c>
      <c r="F643" s="334"/>
      <c r="G643" s="335">
        <v>20000</v>
      </c>
      <c r="H643" s="334"/>
      <c r="I643" s="335">
        <f t="shared" si="9"/>
        <v>20000</v>
      </c>
      <c r="J643" s="336">
        <v>43708</v>
      </c>
      <c r="K643" s="333"/>
      <c r="L643" s="342" t="s">
        <v>12</v>
      </c>
    </row>
    <row r="644" spans="1:12" x14ac:dyDescent="0.2">
      <c r="A644" s="330">
        <v>637</v>
      </c>
      <c r="B644" s="330"/>
      <c r="C644" s="331" t="s">
        <v>631</v>
      </c>
      <c r="D644" s="332">
        <v>18</v>
      </c>
      <c r="E644" s="333" t="s">
        <v>93</v>
      </c>
      <c r="F644" s="334"/>
      <c r="G644" s="335">
        <v>5000</v>
      </c>
      <c r="H644" s="334"/>
      <c r="I644" s="335">
        <f t="shared" si="9"/>
        <v>5000</v>
      </c>
      <c r="J644" s="336">
        <v>43708</v>
      </c>
      <c r="K644" s="333"/>
      <c r="L644" s="342" t="s">
        <v>11</v>
      </c>
    </row>
    <row r="645" spans="1:12" x14ac:dyDescent="0.2">
      <c r="A645" s="330">
        <v>638</v>
      </c>
      <c r="B645" s="330"/>
      <c r="C645" s="331" t="s">
        <v>631</v>
      </c>
      <c r="D645" s="332">
        <v>19</v>
      </c>
      <c r="E645" s="333" t="s">
        <v>600</v>
      </c>
      <c r="F645" s="334"/>
      <c r="G645" s="335">
        <v>3023.44</v>
      </c>
      <c r="H645" s="334"/>
      <c r="I645" s="335">
        <f t="shared" si="9"/>
        <v>3023.44</v>
      </c>
      <c r="J645" s="336">
        <v>43708</v>
      </c>
      <c r="K645" s="333"/>
      <c r="L645" s="342" t="s">
        <v>11</v>
      </c>
    </row>
    <row r="646" spans="1:12" x14ac:dyDescent="0.2">
      <c r="A646" s="330">
        <v>639</v>
      </c>
      <c r="B646" s="330"/>
      <c r="C646" s="331" t="s">
        <v>631</v>
      </c>
      <c r="D646" s="332">
        <v>19</v>
      </c>
      <c r="E646" s="333" t="s">
        <v>13</v>
      </c>
      <c r="F646" s="334"/>
      <c r="G646" s="335">
        <v>10000</v>
      </c>
      <c r="H646" s="334"/>
      <c r="I646" s="335">
        <f t="shared" si="9"/>
        <v>10000</v>
      </c>
      <c r="J646" s="336">
        <v>43708</v>
      </c>
      <c r="K646" s="333"/>
      <c r="L646" s="342" t="s">
        <v>12</v>
      </c>
    </row>
    <row r="647" spans="1:12" x14ac:dyDescent="0.2">
      <c r="A647" s="330">
        <v>640</v>
      </c>
      <c r="B647" s="330"/>
      <c r="C647" s="331" t="s">
        <v>631</v>
      </c>
      <c r="D647" s="332">
        <v>19</v>
      </c>
      <c r="E647" s="333" t="s">
        <v>93</v>
      </c>
      <c r="F647" s="334"/>
      <c r="G647" s="335">
        <v>5000</v>
      </c>
      <c r="H647" s="334"/>
      <c r="I647" s="335">
        <f t="shared" si="9"/>
        <v>5000</v>
      </c>
      <c r="J647" s="336">
        <v>43708</v>
      </c>
      <c r="K647" s="333"/>
      <c r="L647" s="342" t="s">
        <v>11</v>
      </c>
    </row>
    <row r="648" spans="1:12" x14ac:dyDescent="0.2">
      <c r="A648" s="330">
        <v>641</v>
      </c>
      <c r="B648" s="330"/>
      <c r="C648" s="331" t="s">
        <v>632</v>
      </c>
      <c r="D648" s="332">
        <v>4</v>
      </c>
      <c r="E648" s="333" t="s">
        <v>600</v>
      </c>
      <c r="F648" s="334"/>
      <c r="G648" s="335">
        <v>10483.200000000001</v>
      </c>
      <c r="H648" s="334"/>
      <c r="I648" s="335">
        <f t="shared" ref="I648:I711" si="10">SUM(F648:H648)</f>
        <v>10483.200000000001</v>
      </c>
      <c r="J648" s="336">
        <v>43708</v>
      </c>
      <c r="K648" s="333"/>
      <c r="L648" s="342" t="s">
        <v>11</v>
      </c>
    </row>
    <row r="649" spans="1:12" x14ac:dyDescent="0.2">
      <c r="A649" s="330">
        <v>642</v>
      </c>
      <c r="B649" s="330"/>
      <c r="C649" s="331" t="s">
        <v>632</v>
      </c>
      <c r="D649" s="332">
        <v>4</v>
      </c>
      <c r="E649" s="333" t="s">
        <v>103</v>
      </c>
      <c r="F649" s="334"/>
      <c r="G649" s="335">
        <v>3435</v>
      </c>
      <c r="H649" s="334"/>
      <c r="I649" s="335">
        <f t="shared" si="10"/>
        <v>3435</v>
      </c>
      <c r="J649" s="336">
        <v>43708</v>
      </c>
      <c r="K649" s="333"/>
      <c r="L649" s="342" t="s">
        <v>97</v>
      </c>
    </row>
    <row r="650" spans="1:12" x14ac:dyDescent="0.2">
      <c r="A650" s="330">
        <v>643</v>
      </c>
      <c r="B650" s="330"/>
      <c r="C650" s="331" t="s">
        <v>632</v>
      </c>
      <c r="D650" s="332">
        <v>4</v>
      </c>
      <c r="E650" s="333" t="s">
        <v>13</v>
      </c>
      <c r="F650" s="334"/>
      <c r="G650" s="335">
        <v>40000</v>
      </c>
      <c r="H650" s="334"/>
      <c r="I650" s="335">
        <f t="shared" si="10"/>
        <v>40000</v>
      </c>
      <c r="J650" s="336">
        <v>43708</v>
      </c>
      <c r="K650" s="333"/>
      <c r="L650" s="342" t="s">
        <v>12</v>
      </c>
    </row>
    <row r="651" spans="1:12" x14ac:dyDescent="0.2">
      <c r="A651" s="330">
        <v>644</v>
      </c>
      <c r="B651" s="330"/>
      <c r="C651" s="331" t="s">
        <v>632</v>
      </c>
      <c r="D651" s="332">
        <v>4</v>
      </c>
      <c r="E651" s="333" t="s">
        <v>93</v>
      </c>
      <c r="F651" s="334"/>
      <c r="G651" s="335">
        <v>22000</v>
      </c>
      <c r="H651" s="334"/>
      <c r="I651" s="335">
        <f t="shared" si="10"/>
        <v>22000</v>
      </c>
      <c r="J651" s="336">
        <v>43708</v>
      </c>
      <c r="K651" s="333"/>
      <c r="L651" s="342" t="s">
        <v>11</v>
      </c>
    </row>
    <row r="652" spans="1:12" x14ac:dyDescent="0.2">
      <c r="A652" s="330">
        <v>645</v>
      </c>
      <c r="B652" s="330"/>
      <c r="C652" s="331" t="s">
        <v>632</v>
      </c>
      <c r="D652" s="332">
        <v>5</v>
      </c>
      <c r="E652" s="333" t="s">
        <v>600</v>
      </c>
      <c r="F652" s="334"/>
      <c r="G652" s="335">
        <v>9962.59</v>
      </c>
      <c r="H652" s="334"/>
      <c r="I652" s="335">
        <f t="shared" si="10"/>
        <v>9962.59</v>
      </c>
      <c r="J652" s="336">
        <v>43708</v>
      </c>
      <c r="K652" s="333"/>
      <c r="L652" s="342" t="s">
        <v>11</v>
      </c>
    </row>
    <row r="653" spans="1:12" x14ac:dyDescent="0.2">
      <c r="A653" s="330">
        <v>646</v>
      </c>
      <c r="B653" s="330"/>
      <c r="C653" s="331" t="s">
        <v>632</v>
      </c>
      <c r="D653" s="332">
        <v>5</v>
      </c>
      <c r="E653" s="333" t="s">
        <v>103</v>
      </c>
      <c r="F653" s="334"/>
      <c r="G653" s="335">
        <v>4499</v>
      </c>
      <c r="H653" s="334"/>
      <c r="I653" s="335">
        <f t="shared" si="10"/>
        <v>4499</v>
      </c>
      <c r="J653" s="336">
        <v>43708</v>
      </c>
      <c r="K653" s="333"/>
      <c r="L653" s="342" t="s">
        <v>97</v>
      </c>
    </row>
    <row r="654" spans="1:12" x14ac:dyDescent="0.2">
      <c r="A654" s="330">
        <v>647</v>
      </c>
      <c r="B654" s="330"/>
      <c r="C654" s="331" t="s">
        <v>632</v>
      </c>
      <c r="D654" s="332">
        <v>5</v>
      </c>
      <c r="E654" s="333" t="s">
        <v>13</v>
      </c>
      <c r="F654" s="334"/>
      <c r="G654" s="335">
        <v>40000</v>
      </c>
      <c r="H654" s="334"/>
      <c r="I654" s="335">
        <f t="shared" si="10"/>
        <v>40000</v>
      </c>
      <c r="J654" s="336">
        <v>43708</v>
      </c>
      <c r="K654" s="333"/>
      <c r="L654" s="342" t="s">
        <v>12</v>
      </c>
    </row>
    <row r="655" spans="1:12" x14ac:dyDescent="0.2">
      <c r="A655" s="330">
        <v>648</v>
      </c>
      <c r="B655" s="330"/>
      <c r="C655" s="331" t="s">
        <v>632</v>
      </c>
      <c r="D655" s="332">
        <v>5</v>
      </c>
      <c r="E655" s="333" t="s">
        <v>14</v>
      </c>
      <c r="F655" s="334"/>
      <c r="G655" s="335">
        <v>40000</v>
      </c>
      <c r="H655" s="334"/>
      <c r="I655" s="335">
        <f t="shared" si="10"/>
        <v>40000</v>
      </c>
      <c r="J655" s="336">
        <v>43708</v>
      </c>
      <c r="K655" s="333"/>
      <c r="L655" s="342" t="s">
        <v>15</v>
      </c>
    </row>
    <row r="656" spans="1:12" x14ac:dyDescent="0.2">
      <c r="A656" s="330">
        <v>649</v>
      </c>
      <c r="B656" s="330"/>
      <c r="C656" s="331" t="s">
        <v>632</v>
      </c>
      <c r="D656" s="332">
        <v>5</v>
      </c>
      <c r="E656" s="333" t="s">
        <v>94</v>
      </c>
      <c r="F656" s="334"/>
      <c r="G656" s="335">
        <v>30000</v>
      </c>
      <c r="H656" s="334"/>
      <c r="I656" s="335">
        <f t="shared" si="10"/>
        <v>30000</v>
      </c>
      <c r="J656" s="336">
        <v>43708</v>
      </c>
      <c r="K656" s="333"/>
      <c r="L656" s="342" t="s">
        <v>19</v>
      </c>
    </row>
    <row r="657" spans="1:12" x14ac:dyDescent="0.2">
      <c r="A657" s="330">
        <v>650</v>
      </c>
      <c r="B657" s="330"/>
      <c r="C657" s="331" t="s">
        <v>632</v>
      </c>
      <c r="D657" s="332">
        <v>5</v>
      </c>
      <c r="E657" s="333" t="s">
        <v>93</v>
      </c>
      <c r="F657" s="334"/>
      <c r="G657" s="335">
        <v>22000</v>
      </c>
      <c r="H657" s="334"/>
      <c r="I657" s="335">
        <f t="shared" si="10"/>
        <v>22000</v>
      </c>
      <c r="J657" s="336">
        <v>43708</v>
      </c>
      <c r="K657" s="333"/>
      <c r="L657" s="342" t="s">
        <v>11</v>
      </c>
    </row>
    <row r="658" spans="1:12" x14ac:dyDescent="0.2">
      <c r="A658" s="330">
        <v>651</v>
      </c>
      <c r="B658" s="330"/>
      <c r="C658" s="331" t="s">
        <v>632</v>
      </c>
      <c r="D658" s="332">
        <v>6</v>
      </c>
      <c r="E658" s="333" t="s">
        <v>600</v>
      </c>
      <c r="F658" s="334"/>
      <c r="G658" s="335">
        <v>7896.07</v>
      </c>
      <c r="H658" s="334"/>
      <c r="I658" s="335">
        <f t="shared" si="10"/>
        <v>7896.07</v>
      </c>
      <c r="J658" s="336">
        <v>43708</v>
      </c>
      <c r="K658" s="333"/>
      <c r="L658" s="342" t="s">
        <v>11</v>
      </c>
    </row>
    <row r="659" spans="1:12" x14ac:dyDescent="0.2">
      <c r="A659" s="330">
        <v>652</v>
      </c>
      <c r="B659" s="330"/>
      <c r="C659" s="331" t="s">
        <v>632</v>
      </c>
      <c r="D659" s="332">
        <v>6</v>
      </c>
      <c r="E659" s="333" t="s">
        <v>17</v>
      </c>
      <c r="F659" s="334"/>
      <c r="G659" s="335">
        <v>50000</v>
      </c>
      <c r="H659" s="334"/>
      <c r="I659" s="335">
        <f t="shared" si="10"/>
        <v>50000</v>
      </c>
      <c r="J659" s="336">
        <v>43708</v>
      </c>
      <c r="K659" s="333"/>
      <c r="L659" s="342" t="s">
        <v>95</v>
      </c>
    </row>
    <row r="660" spans="1:12" x14ac:dyDescent="0.2">
      <c r="A660" s="330">
        <v>653</v>
      </c>
      <c r="B660" s="330"/>
      <c r="C660" s="331" t="s">
        <v>632</v>
      </c>
      <c r="D660" s="332">
        <v>6</v>
      </c>
      <c r="E660" s="333" t="s">
        <v>13</v>
      </c>
      <c r="F660" s="334"/>
      <c r="G660" s="335">
        <v>40000</v>
      </c>
      <c r="H660" s="334"/>
      <c r="I660" s="335">
        <f t="shared" si="10"/>
        <v>40000</v>
      </c>
      <c r="J660" s="336">
        <v>43708</v>
      </c>
      <c r="K660" s="333"/>
      <c r="L660" s="342" t="s">
        <v>12</v>
      </c>
    </row>
    <row r="661" spans="1:12" x14ac:dyDescent="0.2">
      <c r="A661" s="330">
        <v>654</v>
      </c>
      <c r="B661" s="330"/>
      <c r="C661" s="331" t="s">
        <v>632</v>
      </c>
      <c r="D661" s="332">
        <v>6</v>
      </c>
      <c r="E661" s="333" t="s">
        <v>94</v>
      </c>
      <c r="F661" s="334"/>
      <c r="G661" s="335">
        <v>30000</v>
      </c>
      <c r="H661" s="334"/>
      <c r="I661" s="335">
        <f t="shared" si="10"/>
        <v>30000</v>
      </c>
      <c r="J661" s="336">
        <v>43708</v>
      </c>
      <c r="K661" s="333"/>
      <c r="L661" s="342" t="s">
        <v>19</v>
      </c>
    </row>
    <row r="662" spans="1:12" x14ac:dyDescent="0.2">
      <c r="A662" s="330">
        <v>655</v>
      </c>
      <c r="B662" s="330"/>
      <c r="C662" s="331" t="s">
        <v>632</v>
      </c>
      <c r="D662" s="332">
        <v>6</v>
      </c>
      <c r="E662" s="333" t="s">
        <v>93</v>
      </c>
      <c r="F662" s="334"/>
      <c r="G662" s="335">
        <v>29000</v>
      </c>
      <c r="H662" s="334"/>
      <c r="I662" s="335">
        <f t="shared" si="10"/>
        <v>29000</v>
      </c>
      <c r="J662" s="336">
        <v>43708</v>
      </c>
      <c r="K662" s="333"/>
      <c r="L662" s="342" t="s">
        <v>11</v>
      </c>
    </row>
    <row r="663" spans="1:12" x14ac:dyDescent="0.2">
      <c r="A663" s="330">
        <v>656</v>
      </c>
      <c r="B663" s="330"/>
      <c r="C663" s="331" t="s">
        <v>632</v>
      </c>
      <c r="D663" s="332">
        <v>7</v>
      </c>
      <c r="E663" s="333" t="s">
        <v>600</v>
      </c>
      <c r="F663" s="334"/>
      <c r="G663" s="335">
        <v>9979.52</v>
      </c>
      <c r="H663" s="334"/>
      <c r="I663" s="335">
        <f t="shared" si="10"/>
        <v>9979.52</v>
      </c>
      <c r="J663" s="336">
        <v>43708</v>
      </c>
      <c r="K663" s="333"/>
      <c r="L663" s="342" t="s">
        <v>11</v>
      </c>
    </row>
    <row r="664" spans="1:12" x14ac:dyDescent="0.2">
      <c r="A664" s="330">
        <v>657</v>
      </c>
      <c r="B664" s="330"/>
      <c r="C664" s="331" t="s">
        <v>632</v>
      </c>
      <c r="D664" s="332">
        <v>7</v>
      </c>
      <c r="E664" s="333" t="s">
        <v>103</v>
      </c>
      <c r="F664" s="334"/>
      <c r="G664" s="335">
        <v>4499</v>
      </c>
      <c r="H664" s="334"/>
      <c r="I664" s="335">
        <f t="shared" si="10"/>
        <v>4499</v>
      </c>
      <c r="J664" s="336">
        <v>43708</v>
      </c>
      <c r="K664" s="333"/>
      <c r="L664" s="342" t="s">
        <v>97</v>
      </c>
    </row>
    <row r="665" spans="1:12" x14ac:dyDescent="0.2">
      <c r="A665" s="330">
        <v>658</v>
      </c>
      <c r="B665" s="330"/>
      <c r="C665" s="331" t="s">
        <v>632</v>
      </c>
      <c r="D665" s="332">
        <v>7</v>
      </c>
      <c r="E665" s="333" t="s">
        <v>13</v>
      </c>
      <c r="F665" s="334"/>
      <c r="G665" s="335">
        <v>80000</v>
      </c>
      <c r="H665" s="334"/>
      <c r="I665" s="335">
        <f t="shared" si="10"/>
        <v>80000</v>
      </c>
      <c r="J665" s="336">
        <v>43708</v>
      </c>
      <c r="K665" s="333"/>
      <c r="L665" s="342" t="s">
        <v>12</v>
      </c>
    </row>
    <row r="666" spans="1:12" x14ac:dyDescent="0.2">
      <c r="A666" s="330">
        <v>659</v>
      </c>
      <c r="B666" s="330"/>
      <c r="C666" s="331" t="s">
        <v>632</v>
      </c>
      <c r="D666" s="332">
        <v>7</v>
      </c>
      <c r="E666" s="333" t="s">
        <v>14</v>
      </c>
      <c r="F666" s="334"/>
      <c r="G666" s="335">
        <v>40000</v>
      </c>
      <c r="H666" s="334"/>
      <c r="I666" s="335">
        <f t="shared" si="10"/>
        <v>40000</v>
      </c>
      <c r="J666" s="336">
        <v>43708</v>
      </c>
      <c r="K666" s="333"/>
      <c r="L666" s="342" t="s">
        <v>15</v>
      </c>
    </row>
    <row r="667" spans="1:12" x14ac:dyDescent="0.2">
      <c r="A667" s="330">
        <v>660</v>
      </c>
      <c r="B667" s="330"/>
      <c r="C667" s="331" t="s">
        <v>632</v>
      </c>
      <c r="D667" s="332">
        <v>7</v>
      </c>
      <c r="E667" s="333" t="s">
        <v>94</v>
      </c>
      <c r="F667" s="334"/>
      <c r="G667" s="335">
        <v>30000</v>
      </c>
      <c r="H667" s="334"/>
      <c r="I667" s="335">
        <f t="shared" si="10"/>
        <v>30000</v>
      </c>
      <c r="J667" s="336">
        <v>43708</v>
      </c>
      <c r="K667" s="333"/>
      <c r="L667" s="342" t="s">
        <v>19</v>
      </c>
    </row>
    <row r="668" spans="1:12" x14ac:dyDescent="0.2">
      <c r="A668" s="330">
        <v>661</v>
      </c>
      <c r="B668" s="330"/>
      <c r="C668" s="331" t="s">
        <v>632</v>
      </c>
      <c r="D668" s="332">
        <v>7</v>
      </c>
      <c r="E668" s="333" t="s">
        <v>93</v>
      </c>
      <c r="F668" s="334"/>
      <c r="G668" s="335">
        <v>22000</v>
      </c>
      <c r="H668" s="334"/>
      <c r="I668" s="335">
        <f t="shared" si="10"/>
        <v>22000</v>
      </c>
      <c r="J668" s="336">
        <v>43708</v>
      </c>
      <c r="K668" s="333"/>
      <c r="L668" s="342" t="s">
        <v>11</v>
      </c>
    </row>
    <row r="669" spans="1:12" x14ac:dyDescent="0.2">
      <c r="A669" s="330">
        <v>662</v>
      </c>
      <c r="B669" s="330"/>
      <c r="C669" s="331" t="s">
        <v>632</v>
      </c>
      <c r="D669" s="332">
        <v>8</v>
      </c>
      <c r="E669" s="333" t="s">
        <v>600</v>
      </c>
      <c r="F669" s="334"/>
      <c r="G669" s="335">
        <v>15850.86</v>
      </c>
      <c r="H669" s="334"/>
      <c r="I669" s="335">
        <f t="shared" si="10"/>
        <v>15850.86</v>
      </c>
      <c r="J669" s="336">
        <v>43708</v>
      </c>
      <c r="K669" s="333"/>
      <c r="L669" s="342" t="s">
        <v>11</v>
      </c>
    </row>
    <row r="670" spans="1:12" x14ac:dyDescent="0.2">
      <c r="A670" s="330">
        <v>663</v>
      </c>
      <c r="B670" s="330"/>
      <c r="C670" s="331" t="s">
        <v>632</v>
      </c>
      <c r="D670" s="332">
        <v>8</v>
      </c>
      <c r="E670" s="333" t="s">
        <v>103</v>
      </c>
      <c r="F670" s="334"/>
      <c r="G670" s="335">
        <v>4602</v>
      </c>
      <c r="H670" s="334"/>
      <c r="I670" s="335">
        <f t="shared" si="10"/>
        <v>4602</v>
      </c>
      <c r="J670" s="336">
        <v>43708</v>
      </c>
      <c r="K670" s="333"/>
      <c r="L670" s="342" t="s">
        <v>97</v>
      </c>
    </row>
    <row r="671" spans="1:12" x14ac:dyDescent="0.2">
      <c r="A671" s="330">
        <v>664</v>
      </c>
      <c r="B671" s="330"/>
      <c r="C671" s="331" t="s">
        <v>632</v>
      </c>
      <c r="D671" s="332">
        <v>8</v>
      </c>
      <c r="E671" s="333" t="s">
        <v>13</v>
      </c>
      <c r="F671" s="334"/>
      <c r="G671" s="335">
        <v>40000</v>
      </c>
      <c r="H671" s="334"/>
      <c r="I671" s="335">
        <f t="shared" si="10"/>
        <v>40000</v>
      </c>
      <c r="J671" s="336">
        <v>43708</v>
      </c>
      <c r="K671" s="333"/>
      <c r="L671" s="342" t="s">
        <v>12</v>
      </c>
    </row>
    <row r="672" spans="1:12" x14ac:dyDescent="0.2">
      <c r="A672" s="330">
        <v>665</v>
      </c>
      <c r="B672" s="330"/>
      <c r="C672" s="331" t="s">
        <v>632</v>
      </c>
      <c r="D672" s="332">
        <v>8</v>
      </c>
      <c r="E672" s="333" t="s">
        <v>94</v>
      </c>
      <c r="F672" s="334"/>
      <c r="G672" s="335">
        <v>30000</v>
      </c>
      <c r="H672" s="334"/>
      <c r="I672" s="335">
        <f t="shared" si="10"/>
        <v>30000</v>
      </c>
      <c r="J672" s="336">
        <v>43708</v>
      </c>
      <c r="K672" s="333"/>
      <c r="L672" s="342" t="s">
        <v>19</v>
      </c>
    </row>
    <row r="673" spans="1:12" x14ac:dyDescent="0.2">
      <c r="A673" s="330">
        <v>666</v>
      </c>
      <c r="B673" s="330"/>
      <c r="C673" s="331" t="s">
        <v>632</v>
      </c>
      <c r="D673" s="332">
        <v>8</v>
      </c>
      <c r="E673" s="333" t="s">
        <v>93</v>
      </c>
      <c r="F673" s="334"/>
      <c r="G673" s="335">
        <v>33000</v>
      </c>
      <c r="H673" s="334"/>
      <c r="I673" s="335">
        <f t="shared" si="10"/>
        <v>33000</v>
      </c>
      <c r="J673" s="336">
        <v>43708</v>
      </c>
      <c r="K673" s="333"/>
      <c r="L673" s="342" t="s">
        <v>11</v>
      </c>
    </row>
    <row r="674" spans="1:12" x14ac:dyDescent="0.2">
      <c r="A674" s="330">
        <v>667</v>
      </c>
      <c r="B674" s="330"/>
      <c r="C674" s="331" t="s">
        <v>632</v>
      </c>
      <c r="D674" s="332">
        <v>10</v>
      </c>
      <c r="E674" s="333" t="s">
        <v>600</v>
      </c>
      <c r="F674" s="334"/>
      <c r="G674" s="335">
        <v>7834.82</v>
      </c>
      <c r="H674" s="334"/>
      <c r="I674" s="335">
        <f t="shared" si="10"/>
        <v>7834.82</v>
      </c>
      <c r="J674" s="336">
        <v>43708</v>
      </c>
      <c r="K674" s="333"/>
      <c r="L674" s="342" t="s">
        <v>11</v>
      </c>
    </row>
    <row r="675" spans="1:12" x14ac:dyDescent="0.2">
      <c r="A675" s="330">
        <v>668</v>
      </c>
      <c r="B675" s="330"/>
      <c r="C675" s="331" t="s">
        <v>632</v>
      </c>
      <c r="D675" s="332">
        <v>10</v>
      </c>
      <c r="E675" s="333" t="s">
        <v>98</v>
      </c>
      <c r="F675" s="334"/>
      <c r="G675" s="335">
        <v>130000</v>
      </c>
      <c r="H675" s="334"/>
      <c r="I675" s="335">
        <f t="shared" si="10"/>
        <v>130000</v>
      </c>
      <c r="J675" s="336">
        <v>43708</v>
      </c>
      <c r="K675" s="333"/>
      <c r="L675" s="342" t="s">
        <v>107</v>
      </c>
    </row>
    <row r="676" spans="1:12" x14ac:dyDescent="0.2">
      <c r="A676" s="330">
        <v>669</v>
      </c>
      <c r="B676" s="330"/>
      <c r="C676" s="331" t="s">
        <v>632</v>
      </c>
      <c r="D676" s="332">
        <v>10</v>
      </c>
      <c r="E676" s="333" t="s">
        <v>13</v>
      </c>
      <c r="F676" s="334"/>
      <c r="G676" s="335">
        <v>40000</v>
      </c>
      <c r="H676" s="334"/>
      <c r="I676" s="335">
        <f t="shared" si="10"/>
        <v>40000</v>
      </c>
      <c r="J676" s="336">
        <v>43708</v>
      </c>
      <c r="K676" s="333"/>
      <c r="L676" s="342" t="s">
        <v>12</v>
      </c>
    </row>
    <row r="677" spans="1:12" x14ac:dyDescent="0.2">
      <c r="A677" s="330">
        <v>670</v>
      </c>
      <c r="B677" s="330"/>
      <c r="C677" s="331" t="s">
        <v>632</v>
      </c>
      <c r="D677" s="332">
        <v>10</v>
      </c>
      <c r="E677" s="333" t="s">
        <v>93</v>
      </c>
      <c r="F677" s="334"/>
      <c r="G677" s="335">
        <v>29000</v>
      </c>
      <c r="H677" s="334"/>
      <c r="I677" s="335">
        <f t="shared" si="10"/>
        <v>29000</v>
      </c>
      <c r="J677" s="336">
        <v>43708</v>
      </c>
      <c r="K677" s="333"/>
      <c r="L677" s="342" t="s">
        <v>11</v>
      </c>
    </row>
    <row r="678" spans="1:12" x14ac:dyDescent="0.2">
      <c r="A678" s="330">
        <v>671</v>
      </c>
      <c r="B678" s="330"/>
      <c r="C678" s="331" t="s">
        <v>632</v>
      </c>
      <c r="D678" s="332">
        <v>12</v>
      </c>
      <c r="E678" s="333" t="s">
        <v>600</v>
      </c>
      <c r="F678" s="334"/>
      <c r="G678" s="335">
        <v>15877.86</v>
      </c>
      <c r="H678" s="334"/>
      <c r="I678" s="335">
        <f t="shared" si="10"/>
        <v>15877.86</v>
      </c>
      <c r="J678" s="336">
        <v>43708</v>
      </c>
      <c r="K678" s="333"/>
      <c r="L678" s="342" t="s">
        <v>11</v>
      </c>
    </row>
    <row r="679" spans="1:12" x14ac:dyDescent="0.2">
      <c r="A679" s="330">
        <v>672</v>
      </c>
      <c r="B679" s="330"/>
      <c r="C679" s="331" t="s">
        <v>632</v>
      </c>
      <c r="D679" s="332">
        <v>12</v>
      </c>
      <c r="E679" s="333" t="s">
        <v>103</v>
      </c>
      <c r="F679" s="334"/>
      <c r="G679" s="335">
        <v>4602</v>
      </c>
      <c r="H679" s="334"/>
      <c r="I679" s="335">
        <f t="shared" si="10"/>
        <v>4602</v>
      </c>
      <c r="J679" s="336">
        <v>43708</v>
      </c>
      <c r="K679" s="333"/>
      <c r="L679" s="342" t="s">
        <v>97</v>
      </c>
    </row>
    <row r="680" spans="1:12" x14ac:dyDescent="0.2">
      <c r="A680" s="330">
        <v>673</v>
      </c>
      <c r="B680" s="330"/>
      <c r="C680" s="331" t="s">
        <v>632</v>
      </c>
      <c r="D680" s="332">
        <v>12</v>
      </c>
      <c r="E680" s="333" t="s">
        <v>13</v>
      </c>
      <c r="F680" s="334"/>
      <c r="G680" s="335">
        <v>40000</v>
      </c>
      <c r="H680" s="334"/>
      <c r="I680" s="335">
        <f t="shared" si="10"/>
        <v>40000</v>
      </c>
      <c r="J680" s="336">
        <v>43708</v>
      </c>
      <c r="K680" s="333"/>
      <c r="L680" s="342" t="s">
        <v>12</v>
      </c>
    </row>
    <row r="681" spans="1:12" x14ac:dyDescent="0.2">
      <c r="A681" s="330">
        <v>674</v>
      </c>
      <c r="B681" s="330"/>
      <c r="C681" s="331" t="s">
        <v>632</v>
      </c>
      <c r="D681" s="332">
        <v>12</v>
      </c>
      <c r="E681" s="333" t="s">
        <v>105</v>
      </c>
      <c r="F681" s="334"/>
      <c r="G681" s="335">
        <v>30000</v>
      </c>
      <c r="H681" s="334"/>
      <c r="I681" s="335">
        <f t="shared" si="10"/>
        <v>30000</v>
      </c>
      <c r="J681" s="336">
        <v>43708</v>
      </c>
      <c r="K681" s="333"/>
      <c r="L681" s="342" t="s">
        <v>12</v>
      </c>
    </row>
    <row r="682" spans="1:12" x14ac:dyDescent="0.2">
      <c r="A682" s="330">
        <v>675</v>
      </c>
      <c r="B682" s="330"/>
      <c r="C682" s="331" t="s">
        <v>632</v>
      </c>
      <c r="D682" s="332">
        <v>12</v>
      </c>
      <c r="E682" s="333" t="s">
        <v>93</v>
      </c>
      <c r="F682" s="334"/>
      <c r="G682" s="335">
        <v>50000</v>
      </c>
      <c r="H682" s="334"/>
      <c r="I682" s="335">
        <f t="shared" si="10"/>
        <v>50000</v>
      </c>
      <c r="J682" s="336">
        <v>43708</v>
      </c>
      <c r="K682" s="333"/>
      <c r="L682" s="342" t="s">
        <v>11</v>
      </c>
    </row>
    <row r="683" spans="1:12" x14ac:dyDescent="0.2">
      <c r="A683" s="330">
        <v>676</v>
      </c>
      <c r="B683" s="330"/>
      <c r="C683" s="331" t="s">
        <v>632</v>
      </c>
      <c r="D683" s="332">
        <v>14</v>
      </c>
      <c r="E683" s="333" t="s">
        <v>600</v>
      </c>
      <c r="F683" s="334"/>
      <c r="G683" s="335">
        <v>7867.96</v>
      </c>
      <c r="H683" s="334"/>
      <c r="I683" s="335">
        <f t="shared" si="10"/>
        <v>7867.96</v>
      </c>
      <c r="J683" s="336">
        <v>43708</v>
      </c>
      <c r="K683" s="333"/>
      <c r="L683" s="342" t="s">
        <v>11</v>
      </c>
    </row>
    <row r="684" spans="1:12" x14ac:dyDescent="0.2">
      <c r="A684" s="330">
        <v>677</v>
      </c>
      <c r="B684" s="330"/>
      <c r="C684" s="331" t="s">
        <v>632</v>
      </c>
      <c r="D684" s="332">
        <v>14</v>
      </c>
      <c r="E684" s="333" t="s">
        <v>13</v>
      </c>
      <c r="F684" s="334"/>
      <c r="G684" s="335">
        <v>40000</v>
      </c>
      <c r="H684" s="334"/>
      <c r="I684" s="335">
        <f t="shared" si="10"/>
        <v>40000</v>
      </c>
      <c r="J684" s="336">
        <v>43708</v>
      </c>
      <c r="K684" s="333"/>
      <c r="L684" s="342" t="s">
        <v>12</v>
      </c>
    </row>
    <row r="685" spans="1:12" x14ac:dyDescent="0.2">
      <c r="A685" s="330">
        <v>678</v>
      </c>
      <c r="B685" s="330"/>
      <c r="C685" s="331" t="s">
        <v>632</v>
      </c>
      <c r="D685" s="332">
        <v>14</v>
      </c>
      <c r="E685" s="333" t="s">
        <v>94</v>
      </c>
      <c r="F685" s="334"/>
      <c r="G685" s="335">
        <v>30000</v>
      </c>
      <c r="H685" s="334"/>
      <c r="I685" s="335">
        <f t="shared" si="10"/>
        <v>30000</v>
      </c>
      <c r="J685" s="336">
        <v>43708</v>
      </c>
      <c r="K685" s="333"/>
      <c r="L685" s="342" t="s">
        <v>19</v>
      </c>
    </row>
    <row r="686" spans="1:12" x14ac:dyDescent="0.2">
      <c r="A686" s="330">
        <v>679</v>
      </c>
      <c r="B686" s="330"/>
      <c r="C686" s="331" t="s">
        <v>632</v>
      </c>
      <c r="D686" s="332">
        <v>14</v>
      </c>
      <c r="E686" s="333" t="s">
        <v>93</v>
      </c>
      <c r="F686" s="334"/>
      <c r="G686" s="335">
        <v>29000</v>
      </c>
      <c r="H686" s="334"/>
      <c r="I686" s="335">
        <f t="shared" si="10"/>
        <v>29000</v>
      </c>
      <c r="J686" s="336">
        <v>43708</v>
      </c>
      <c r="K686" s="333"/>
      <c r="L686" s="342" t="s">
        <v>11</v>
      </c>
    </row>
    <row r="687" spans="1:12" x14ac:dyDescent="0.2">
      <c r="A687" s="330">
        <v>680</v>
      </c>
      <c r="B687" s="330"/>
      <c r="C687" s="331" t="s">
        <v>632</v>
      </c>
      <c r="D687" s="332">
        <v>18</v>
      </c>
      <c r="E687" s="333" t="s">
        <v>600</v>
      </c>
      <c r="F687" s="334"/>
      <c r="G687" s="335">
        <v>7917.3099999999995</v>
      </c>
      <c r="H687" s="334"/>
      <c r="I687" s="335">
        <f t="shared" si="10"/>
        <v>7917.3099999999995</v>
      </c>
      <c r="J687" s="336">
        <v>43708</v>
      </c>
      <c r="K687" s="333"/>
      <c r="L687" s="342" t="s">
        <v>11</v>
      </c>
    </row>
    <row r="688" spans="1:12" x14ac:dyDescent="0.2">
      <c r="A688" s="330">
        <v>681</v>
      </c>
      <c r="B688" s="330"/>
      <c r="C688" s="331" t="s">
        <v>632</v>
      </c>
      <c r="D688" s="332">
        <v>18</v>
      </c>
      <c r="E688" s="333" t="s">
        <v>74</v>
      </c>
      <c r="F688" s="334"/>
      <c r="G688" s="335">
        <v>6979</v>
      </c>
      <c r="H688" s="334"/>
      <c r="I688" s="335">
        <f t="shared" si="10"/>
        <v>6979</v>
      </c>
      <c r="J688" s="336">
        <v>43708</v>
      </c>
      <c r="K688" s="333"/>
      <c r="L688" s="342" t="s">
        <v>97</v>
      </c>
    </row>
    <row r="689" spans="1:12" x14ac:dyDescent="0.2">
      <c r="A689" s="330">
        <v>682</v>
      </c>
      <c r="B689" s="330"/>
      <c r="C689" s="331" t="s">
        <v>632</v>
      </c>
      <c r="D689" s="332">
        <v>18</v>
      </c>
      <c r="E689" s="333" t="s">
        <v>13</v>
      </c>
      <c r="F689" s="334"/>
      <c r="G689" s="335">
        <v>40000</v>
      </c>
      <c r="H689" s="334"/>
      <c r="I689" s="335">
        <f t="shared" si="10"/>
        <v>40000</v>
      </c>
      <c r="J689" s="336">
        <v>43708</v>
      </c>
      <c r="K689" s="333"/>
      <c r="L689" s="342" t="s">
        <v>12</v>
      </c>
    </row>
    <row r="690" spans="1:12" x14ac:dyDescent="0.2">
      <c r="A690" s="330">
        <v>683</v>
      </c>
      <c r="B690" s="330"/>
      <c r="C690" s="331" t="s">
        <v>632</v>
      </c>
      <c r="D690" s="332">
        <v>18</v>
      </c>
      <c r="E690" s="333" t="s">
        <v>94</v>
      </c>
      <c r="F690" s="334"/>
      <c r="G690" s="335">
        <v>30000</v>
      </c>
      <c r="H690" s="334"/>
      <c r="I690" s="335">
        <f t="shared" si="10"/>
        <v>30000</v>
      </c>
      <c r="J690" s="336">
        <v>43708</v>
      </c>
      <c r="K690" s="333"/>
      <c r="L690" s="342" t="s">
        <v>19</v>
      </c>
    </row>
    <row r="691" spans="1:12" x14ac:dyDescent="0.2">
      <c r="A691" s="330">
        <v>684</v>
      </c>
      <c r="B691" s="330"/>
      <c r="C691" s="331" t="s">
        <v>632</v>
      </c>
      <c r="D691" s="332">
        <v>18</v>
      </c>
      <c r="E691" s="333" t="s">
        <v>93</v>
      </c>
      <c r="F691" s="334"/>
      <c r="G691" s="335">
        <v>29000</v>
      </c>
      <c r="H691" s="334"/>
      <c r="I691" s="335">
        <f t="shared" si="10"/>
        <v>29000</v>
      </c>
      <c r="J691" s="336">
        <v>43708</v>
      </c>
      <c r="K691" s="333"/>
      <c r="L691" s="342" t="s">
        <v>11</v>
      </c>
    </row>
    <row r="692" spans="1:12" x14ac:dyDescent="0.2">
      <c r="A692" s="330">
        <v>685</v>
      </c>
      <c r="B692" s="330"/>
      <c r="C692" s="331" t="s">
        <v>632</v>
      </c>
      <c r="D692" s="332">
        <v>20</v>
      </c>
      <c r="E692" s="333" t="s">
        <v>600</v>
      </c>
      <c r="F692" s="334"/>
      <c r="G692" s="335">
        <v>14002.78</v>
      </c>
      <c r="H692" s="334"/>
      <c r="I692" s="335">
        <f t="shared" si="10"/>
        <v>14002.78</v>
      </c>
      <c r="J692" s="336">
        <v>43708</v>
      </c>
      <c r="K692" s="333"/>
      <c r="L692" s="342" t="s">
        <v>11</v>
      </c>
    </row>
    <row r="693" spans="1:12" x14ac:dyDescent="0.2">
      <c r="A693" s="330">
        <v>686</v>
      </c>
      <c r="B693" s="330"/>
      <c r="C693" s="331" t="s">
        <v>632</v>
      </c>
      <c r="D693" s="332">
        <v>20</v>
      </c>
      <c r="E693" s="333" t="s">
        <v>98</v>
      </c>
      <c r="F693" s="334"/>
      <c r="G693" s="335">
        <v>70000</v>
      </c>
      <c r="H693" s="334"/>
      <c r="I693" s="335">
        <f t="shared" si="10"/>
        <v>70000</v>
      </c>
      <c r="J693" s="336">
        <v>43708</v>
      </c>
      <c r="K693" s="333"/>
      <c r="L693" s="342" t="s">
        <v>107</v>
      </c>
    </row>
    <row r="694" spans="1:12" x14ac:dyDescent="0.2">
      <c r="A694" s="330">
        <v>687</v>
      </c>
      <c r="B694" s="330"/>
      <c r="C694" s="331" t="s">
        <v>632</v>
      </c>
      <c r="D694" s="332">
        <v>20</v>
      </c>
      <c r="E694" s="333" t="s">
        <v>103</v>
      </c>
      <c r="F694" s="334"/>
      <c r="G694" s="335">
        <v>4602</v>
      </c>
      <c r="H694" s="334"/>
      <c r="I694" s="335">
        <f t="shared" si="10"/>
        <v>4602</v>
      </c>
      <c r="J694" s="336">
        <v>43708</v>
      </c>
      <c r="K694" s="333"/>
      <c r="L694" s="342" t="s">
        <v>97</v>
      </c>
    </row>
    <row r="695" spans="1:12" x14ac:dyDescent="0.2">
      <c r="A695" s="330">
        <v>688</v>
      </c>
      <c r="B695" s="330"/>
      <c r="C695" s="331" t="s">
        <v>632</v>
      </c>
      <c r="D695" s="332">
        <v>20</v>
      </c>
      <c r="E695" s="333" t="s">
        <v>18</v>
      </c>
      <c r="F695" s="334"/>
      <c r="G695" s="335">
        <v>150000</v>
      </c>
      <c r="H695" s="334"/>
      <c r="I695" s="335">
        <f t="shared" si="10"/>
        <v>150000</v>
      </c>
      <c r="J695" s="336">
        <v>43708</v>
      </c>
      <c r="K695" s="333"/>
      <c r="L695" s="342" t="s">
        <v>95</v>
      </c>
    </row>
    <row r="696" spans="1:12" x14ac:dyDescent="0.2">
      <c r="A696" s="330">
        <v>689</v>
      </c>
      <c r="B696" s="330"/>
      <c r="C696" s="331" t="s">
        <v>632</v>
      </c>
      <c r="D696" s="332">
        <v>20</v>
      </c>
      <c r="E696" s="333" t="s">
        <v>13</v>
      </c>
      <c r="F696" s="334"/>
      <c r="G696" s="335">
        <v>40000</v>
      </c>
      <c r="H696" s="334"/>
      <c r="I696" s="335">
        <f t="shared" si="10"/>
        <v>40000</v>
      </c>
      <c r="J696" s="336">
        <v>43708</v>
      </c>
      <c r="K696" s="333"/>
      <c r="L696" s="342" t="s">
        <v>12</v>
      </c>
    </row>
    <row r="697" spans="1:12" x14ac:dyDescent="0.2">
      <c r="A697" s="330">
        <v>690</v>
      </c>
      <c r="B697" s="330"/>
      <c r="C697" s="331" t="s">
        <v>632</v>
      </c>
      <c r="D697" s="332">
        <v>20</v>
      </c>
      <c r="E697" s="333" t="s">
        <v>14</v>
      </c>
      <c r="F697" s="334"/>
      <c r="G697" s="335">
        <v>40000</v>
      </c>
      <c r="H697" s="334"/>
      <c r="I697" s="335">
        <f t="shared" si="10"/>
        <v>40000</v>
      </c>
      <c r="J697" s="336">
        <v>43708</v>
      </c>
      <c r="K697" s="333"/>
      <c r="L697" s="342" t="s">
        <v>15</v>
      </c>
    </row>
    <row r="698" spans="1:12" x14ac:dyDescent="0.2">
      <c r="A698" s="330">
        <v>691</v>
      </c>
      <c r="B698" s="330"/>
      <c r="C698" s="331" t="s">
        <v>632</v>
      </c>
      <c r="D698" s="332">
        <v>20</v>
      </c>
      <c r="E698" s="333" t="s">
        <v>94</v>
      </c>
      <c r="F698" s="334"/>
      <c r="G698" s="335">
        <v>30000</v>
      </c>
      <c r="H698" s="334"/>
      <c r="I698" s="335">
        <f t="shared" si="10"/>
        <v>30000</v>
      </c>
      <c r="J698" s="336">
        <v>43708</v>
      </c>
      <c r="K698" s="333"/>
      <c r="L698" s="342" t="s">
        <v>19</v>
      </c>
    </row>
    <row r="699" spans="1:12" x14ac:dyDescent="0.2">
      <c r="A699" s="330">
        <v>692</v>
      </c>
      <c r="B699" s="330"/>
      <c r="C699" s="331" t="s">
        <v>632</v>
      </c>
      <c r="D699" s="332">
        <v>20</v>
      </c>
      <c r="E699" s="333" t="s">
        <v>93</v>
      </c>
      <c r="F699" s="334"/>
      <c r="G699" s="335">
        <v>66000</v>
      </c>
      <c r="H699" s="334"/>
      <c r="I699" s="335">
        <f t="shared" si="10"/>
        <v>66000</v>
      </c>
      <c r="J699" s="336">
        <v>43708</v>
      </c>
      <c r="K699" s="333"/>
      <c r="L699" s="342" t="s">
        <v>11</v>
      </c>
    </row>
    <row r="700" spans="1:12" x14ac:dyDescent="0.2">
      <c r="A700" s="330">
        <v>693</v>
      </c>
      <c r="B700" s="330"/>
      <c r="C700" s="331" t="s">
        <v>632</v>
      </c>
      <c r="D700" s="332">
        <v>22</v>
      </c>
      <c r="E700" s="333" t="s">
        <v>600</v>
      </c>
      <c r="F700" s="334"/>
      <c r="G700" s="335">
        <v>7883.97</v>
      </c>
      <c r="H700" s="334"/>
      <c r="I700" s="335">
        <f t="shared" si="10"/>
        <v>7883.97</v>
      </c>
      <c r="J700" s="336">
        <v>43708</v>
      </c>
      <c r="K700" s="333"/>
      <c r="L700" s="342" t="s">
        <v>11</v>
      </c>
    </row>
    <row r="701" spans="1:12" x14ac:dyDescent="0.2">
      <c r="A701" s="330">
        <v>694</v>
      </c>
      <c r="B701" s="330"/>
      <c r="C701" s="331" t="s">
        <v>632</v>
      </c>
      <c r="D701" s="332">
        <v>22</v>
      </c>
      <c r="E701" s="333" t="s">
        <v>103</v>
      </c>
      <c r="F701" s="334"/>
      <c r="G701" s="335">
        <v>3435</v>
      </c>
      <c r="H701" s="334"/>
      <c r="I701" s="335">
        <f t="shared" si="10"/>
        <v>3435</v>
      </c>
      <c r="J701" s="336">
        <v>43708</v>
      </c>
      <c r="K701" s="333"/>
      <c r="L701" s="342" t="s">
        <v>97</v>
      </c>
    </row>
    <row r="702" spans="1:12" x14ac:dyDescent="0.2">
      <c r="A702" s="330">
        <v>695</v>
      </c>
      <c r="B702" s="330"/>
      <c r="C702" s="331" t="s">
        <v>632</v>
      </c>
      <c r="D702" s="332">
        <v>22</v>
      </c>
      <c r="E702" s="333" t="s">
        <v>13</v>
      </c>
      <c r="F702" s="334"/>
      <c r="G702" s="335">
        <v>40000</v>
      </c>
      <c r="H702" s="334"/>
      <c r="I702" s="335">
        <f t="shared" si="10"/>
        <v>40000</v>
      </c>
      <c r="J702" s="336">
        <v>43708</v>
      </c>
      <c r="K702" s="333"/>
      <c r="L702" s="342" t="s">
        <v>12</v>
      </c>
    </row>
    <row r="703" spans="1:12" x14ac:dyDescent="0.2">
      <c r="A703" s="330">
        <v>696</v>
      </c>
      <c r="B703" s="330"/>
      <c r="C703" s="331" t="s">
        <v>632</v>
      </c>
      <c r="D703" s="332">
        <v>22</v>
      </c>
      <c r="E703" s="333" t="s">
        <v>93</v>
      </c>
      <c r="F703" s="334"/>
      <c r="G703" s="335">
        <v>24000</v>
      </c>
      <c r="H703" s="334"/>
      <c r="I703" s="335">
        <f t="shared" si="10"/>
        <v>24000</v>
      </c>
      <c r="J703" s="336">
        <v>43708</v>
      </c>
      <c r="K703" s="333"/>
      <c r="L703" s="342" t="s">
        <v>11</v>
      </c>
    </row>
    <row r="704" spans="1:12" x14ac:dyDescent="0.2">
      <c r="A704" s="330">
        <v>697</v>
      </c>
      <c r="B704" s="330"/>
      <c r="C704" s="331" t="s">
        <v>632</v>
      </c>
      <c r="D704" s="332">
        <v>22</v>
      </c>
      <c r="E704" s="333" t="s">
        <v>100</v>
      </c>
      <c r="F704" s="334"/>
      <c r="G704" s="335">
        <v>40000</v>
      </c>
      <c r="H704" s="334"/>
      <c r="I704" s="335">
        <f t="shared" si="10"/>
        <v>40000</v>
      </c>
      <c r="J704" s="336">
        <v>43708</v>
      </c>
      <c r="K704" s="333"/>
      <c r="L704" s="342" t="s">
        <v>16</v>
      </c>
    </row>
    <row r="705" spans="1:12" x14ac:dyDescent="0.2">
      <c r="A705" s="330">
        <v>698</v>
      </c>
      <c r="B705" s="330"/>
      <c r="C705" s="331" t="s">
        <v>632</v>
      </c>
      <c r="D705" s="332">
        <v>24</v>
      </c>
      <c r="E705" s="333" t="s">
        <v>600</v>
      </c>
      <c r="F705" s="334"/>
      <c r="G705" s="335">
        <v>12222.619999999999</v>
      </c>
      <c r="H705" s="334"/>
      <c r="I705" s="335">
        <f t="shared" si="10"/>
        <v>12222.619999999999</v>
      </c>
      <c r="J705" s="336">
        <v>43708</v>
      </c>
      <c r="K705" s="333"/>
      <c r="L705" s="342" t="s">
        <v>11</v>
      </c>
    </row>
    <row r="706" spans="1:12" x14ac:dyDescent="0.2">
      <c r="A706" s="330">
        <v>699</v>
      </c>
      <c r="B706" s="330"/>
      <c r="C706" s="331" t="s">
        <v>632</v>
      </c>
      <c r="D706" s="332">
        <v>24</v>
      </c>
      <c r="E706" s="333" t="s">
        <v>103</v>
      </c>
      <c r="F706" s="334"/>
      <c r="G706" s="335">
        <v>4499</v>
      </c>
      <c r="H706" s="334"/>
      <c r="I706" s="335">
        <f t="shared" si="10"/>
        <v>4499</v>
      </c>
      <c r="J706" s="336">
        <v>43708</v>
      </c>
      <c r="K706" s="333"/>
      <c r="L706" s="342" t="s">
        <v>97</v>
      </c>
    </row>
    <row r="707" spans="1:12" x14ac:dyDescent="0.2">
      <c r="A707" s="330">
        <v>700</v>
      </c>
      <c r="B707" s="330"/>
      <c r="C707" s="331" t="s">
        <v>632</v>
      </c>
      <c r="D707" s="332">
        <v>24</v>
      </c>
      <c r="E707" s="333" t="s">
        <v>13</v>
      </c>
      <c r="F707" s="334"/>
      <c r="G707" s="335">
        <v>40000</v>
      </c>
      <c r="H707" s="334"/>
      <c r="I707" s="335">
        <f t="shared" si="10"/>
        <v>40000</v>
      </c>
      <c r="J707" s="336">
        <v>43708</v>
      </c>
      <c r="K707" s="333"/>
      <c r="L707" s="342" t="s">
        <v>12</v>
      </c>
    </row>
    <row r="708" spans="1:12" x14ac:dyDescent="0.2">
      <c r="A708" s="330">
        <v>701</v>
      </c>
      <c r="B708" s="330"/>
      <c r="C708" s="331" t="s">
        <v>632</v>
      </c>
      <c r="D708" s="332">
        <v>24</v>
      </c>
      <c r="E708" s="333" t="s">
        <v>14</v>
      </c>
      <c r="F708" s="334"/>
      <c r="G708" s="335">
        <v>40000</v>
      </c>
      <c r="H708" s="334"/>
      <c r="I708" s="335">
        <f t="shared" si="10"/>
        <v>40000</v>
      </c>
      <c r="J708" s="336">
        <v>43708</v>
      </c>
      <c r="K708" s="333"/>
      <c r="L708" s="342" t="s">
        <v>15</v>
      </c>
    </row>
    <row r="709" spans="1:12" x14ac:dyDescent="0.2">
      <c r="A709" s="330">
        <v>702</v>
      </c>
      <c r="B709" s="330"/>
      <c r="C709" s="331" t="s">
        <v>632</v>
      </c>
      <c r="D709" s="332">
        <v>24</v>
      </c>
      <c r="E709" s="333" t="s">
        <v>94</v>
      </c>
      <c r="F709" s="334"/>
      <c r="G709" s="335">
        <v>30000</v>
      </c>
      <c r="H709" s="334"/>
      <c r="I709" s="335">
        <f t="shared" si="10"/>
        <v>30000</v>
      </c>
      <c r="J709" s="336">
        <v>43708</v>
      </c>
      <c r="K709" s="333"/>
      <c r="L709" s="342" t="s">
        <v>19</v>
      </c>
    </row>
    <row r="710" spans="1:12" x14ac:dyDescent="0.2">
      <c r="A710" s="330">
        <v>703</v>
      </c>
      <c r="B710" s="330"/>
      <c r="C710" s="331" t="s">
        <v>632</v>
      </c>
      <c r="D710" s="332">
        <v>24</v>
      </c>
      <c r="E710" s="333" t="s">
        <v>93</v>
      </c>
      <c r="F710" s="334"/>
      <c r="G710" s="335">
        <v>66000</v>
      </c>
      <c r="H710" s="334"/>
      <c r="I710" s="335">
        <f t="shared" si="10"/>
        <v>66000</v>
      </c>
      <c r="J710" s="336">
        <v>43708</v>
      </c>
      <c r="K710" s="333"/>
      <c r="L710" s="342" t="s">
        <v>11</v>
      </c>
    </row>
    <row r="711" spans="1:12" x14ac:dyDescent="0.2">
      <c r="A711" s="330">
        <v>704</v>
      </c>
      <c r="B711" s="330"/>
      <c r="C711" s="331" t="s">
        <v>633</v>
      </c>
      <c r="D711" s="332">
        <v>24</v>
      </c>
      <c r="E711" s="333" t="s">
        <v>600</v>
      </c>
      <c r="F711" s="334"/>
      <c r="G711" s="335">
        <v>19413.62</v>
      </c>
      <c r="H711" s="334"/>
      <c r="I711" s="335">
        <f t="shared" si="10"/>
        <v>19413.62</v>
      </c>
      <c r="J711" s="336">
        <v>43708</v>
      </c>
      <c r="K711" s="333"/>
      <c r="L711" s="342" t="s">
        <v>11</v>
      </c>
    </row>
    <row r="712" spans="1:12" x14ac:dyDescent="0.2">
      <c r="A712" s="330">
        <v>705</v>
      </c>
      <c r="B712" s="330"/>
      <c r="C712" s="331" t="s">
        <v>633</v>
      </c>
      <c r="D712" s="332">
        <v>24</v>
      </c>
      <c r="E712" s="333" t="s">
        <v>74</v>
      </c>
      <c r="F712" s="334"/>
      <c r="G712" s="335">
        <v>7839</v>
      </c>
      <c r="H712" s="334"/>
      <c r="I712" s="335">
        <f t="shared" ref="I712:I740" si="11">SUM(F712:H712)</f>
        <v>7839</v>
      </c>
      <c r="J712" s="336">
        <v>43708</v>
      </c>
      <c r="K712" s="333"/>
      <c r="L712" s="342" t="s">
        <v>97</v>
      </c>
    </row>
    <row r="713" spans="1:12" x14ac:dyDescent="0.2">
      <c r="A713" s="330">
        <v>706</v>
      </c>
      <c r="B713" s="330"/>
      <c r="C713" s="331" t="s">
        <v>633</v>
      </c>
      <c r="D713" s="332">
        <v>24</v>
      </c>
      <c r="E713" s="333" t="s">
        <v>103</v>
      </c>
      <c r="F713" s="334"/>
      <c r="G713" s="335">
        <v>4602</v>
      </c>
      <c r="H713" s="334"/>
      <c r="I713" s="335">
        <f t="shared" si="11"/>
        <v>4602</v>
      </c>
      <c r="J713" s="336">
        <v>43708</v>
      </c>
      <c r="K713" s="333"/>
      <c r="L713" s="342" t="s">
        <v>97</v>
      </c>
    </row>
    <row r="714" spans="1:12" x14ac:dyDescent="0.2">
      <c r="A714" s="330">
        <v>707</v>
      </c>
      <c r="B714" s="330"/>
      <c r="C714" s="331" t="s">
        <v>633</v>
      </c>
      <c r="D714" s="332">
        <v>24</v>
      </c>
      <c r="E714" s="333" t="s">
        <v>13</v>
      </c>
      <c r="F714" s="334"/>
      <c r="G714" s="335">
        <v>30000</v>
      </c>
      <c r="H714" s="334"/>
      <c r="I714" s="335">
        <f t="shared" si="11"/>
        <v>30000</v>
      </c>
      <c r="J714" s="336">
        <v>43708</v>
      </c>
      <c r="K714" s="333"/>
      <c r="L714" s="342" t="s">
        <v>12</v>
      </c>
    </row>
    <row r="715" spans="1:12" x14ac:dyDescent="0.2">
      <c r="A715" s="330">
        <v>708</v>
      </c>
      <c r="B715" s="330"/>
      <c r="C715" s="331" t="s">
        <v>633</v>
      </c>
      <c r="D715" s="332">
        <v>24</v>
      </c>
      <c r="E715" s="333" t="s">
        <v>14</v>
      </c>
      <c r="F715" s="334"/>
      <c r="G715" s="335">
        <v>60000</v>
      </c>
      <c r="H715" s="334"/>
      <c r="I715" s="335">
        <f t="shared" si="11"/>
        <v>60000</v>
      </c>
      <c r="J715" s="336">
        <v>43708</v>
      </c>
      <c r="K715" s="333"/>
      <c r="L715" s="342" t="s">
        <v>15</v>
      </c>
    </row>
    <row r="716" spans="1:12" x14ac:dyDescent="0.2">
      <c r="A716" s="330">
        <v>709</v>
      </c>
      <c r="B716" s="330"/>
      <c r="C716" s="331" t="s">
        <v>633</v>
      </c>
      <c r="D716" s="332">
        <v>24</v>
      </c>
      <c r="E716" s="333" t="s">
        <v>93</v>
      </c>
      <c r="F716" s="334"/>
      <c r="G716" s="335">
        <v>28000</v>
      </c>
      <c r="H716" s="334"/>
      <c r="I716" s="335">
        <f t="shared" si="11"/>
        <v>28000</v>
      </c>
      <c r="J716" s="336">
        <v>43708</v>
      </c>
      <c r="K716" s="333"/>
      <c r="L716" s="342" t="s">
        <v>11</v>
      </c>
    </row>
    <row r="717" spans="1:12" x14ac:dyDescent="0.2">
      <c r="A717" s="330">
        <v>710</v>
      </c>
      <c r="B717" s="330"/>
      <c r="C717" s="331" t="s">
        <v>633</v>
      </c>
      <c r="D717" s="332">
        <v>26</v>
      </c>
      <c r="E717" s="333" t="s">
        <v>600</v>
      </c>
      <c r="F717" s="334"/>
      <c r="G717" s="335">
        <v>19567.64</v>
      </c>
      <c r="H717" s="334"/>
      <c r="I717" s="335">
        <f t="shared" si="11"/>
        <v>19567.64</v>
      </c>
      <c r="J717" s="336">
        <v>43708</v>
      </c>
      <c r="K717" s="333"/>
      <c r="L717" s="342" t="s">
        <v>11</v>
      </c>
    </row>
    <row r="718" spans="1:12" x14ac:dyDescent="0.2">
      <c r="A718" s="330">
        <v>711</v>
      </c>
      <c r="B718" s="330"/>
      <c r="C718" s="331" t="s">
        <v>633</v>
      </c>
      <c r="D718" s="332">
        <v>26</v>
      </c>
      <c r="E718" s="333" t="s">
        <v>74</v>
      </c>
      <c r="F718" s="334"/>
      <c r="G718" s="335">
        <v>7504</v>
      </c>
      <c r="H718" s="334"/>
      <c r="I718" s="335">
        <f t="shared" si="11"/>
        <v>7504</v>
      </c>
      <c r="J718" s="336">
        <v>43708</v>
      </c>
      <c r="K718" s="333"/>
      <c r="L718" s="342" t="s">
        <v>97</v>
      </c>
    </row>
    <row r="719" spans="1:12" x14ac:dyDescent="0.2">
      <c r="A719" s="330">
        <v>712</v>
      </c>
      <c r="B719" s="330"/>
      <c r="C719" s="331" t="s">
        <v>633</v>
      </c>
      <c r="D719" s="332">
        <v>26</v>
      </c>
      <c r="E719" s="333" t="s">
        <v>103</v>
      </c>
      <c r="F719" s="334"/>
      <c r="G719" s="335">
        <v>4602</v>
      </c>
      <c r="H719" s="334"/>
      <c r="I719" s="335">
        <f t="shared" si="11"/>
        <v>4602</v>
      </c>
      <c r="J719" s="336">
        <v>43708</v>
      </c>
      <c r="K719" s="333"/>
      <c r="L719" s="342" t="s">
        <v>97</v>
      </c>
    </row>
    <row r="720" spans="1:12" x14ac:dyDescent="0.2">
      <c r="A720" s="330">
        <v>713</v>
      </c>
      <c r="B720" s="330"/>
      <c r="C720" s="331" t="s">
        <v>633</v>
      </c>
      <c r="D720" s="332">
        <v>26</v>
      </c>
      <c r="E720" s="333" t="s">
        <v>13</v>
      </c>
      <c r="F720" s="334"/>
      <c r="G720" s="335">
        <v>30000</v>
      </c>
      <c r="H720" s="334"/>
      <c r="I720" s="335">
        <f t="shared" si="11"/>
        <v>30000</v>
      </c>
      <c r="J720" s="336">
        <v>43708</v>
      </c>
      <c r="K720" s="333"/>
      <c r="L720" s="342" t="s">
        <v>12</v>
      </c>
    </row>
    <row r="721" spans="1:12" x14ac:dyDescent="0.2">
      <c r="A721" s="330">
        <v>714</v>
      </c>
      <c r="B721" s="330"/>
      <c r="C721" s="331" t="s">
        <v>633</v>
      </c>
      <c r="D721" s="332">
        <v>26</v>
      </c>
      <c r="E721" s="333" t="s">
        <v>14</v>
      </c>
      <c r="F721" s="334"/>
      <c r="G721" s="335">
        <v>60000</v>
      </c>
      <c r="H721" s="334"/>
      <c r="I721" s="335">
        <f t="shared" si="11"/>
        <v>60000</v>
      </c>
      <c r="J721" s="336">
        <v>43708</v>
      </c>
      <c r="K721" s="333"/>
      <c r="L721" s="342" t="s">
        <v>15</v>
      </c>
    </row>
    <row r="722" spans="1:12" x14ac:dyDescent="0.2">
      <c r="A722" s="330">
        <v>715</v>
      </c>
      <c r="B722" s="330"/>
      <c r="C722" s="331" t="s">
        <v>633</v>
      </c>
      <c r="D722" s="332">
        <v>26</v>
      </c>
      <c r="E722" s="333" t="s">
        <v>93</v>
      </c>
      <c r="F722" s="334"/>
      <c r="G722" s="335">
        <v>28000</v>
      </c>
      <c r="H722" s="334"/>
      <c r="I722" s="335">
        <f t="shared" si="11"/>
        <v>28000</v>
      </c>
      <c r="J722" s="336">
        <v>43708</v>
      </c>
      <c r="K722" s="333"/>
      <c r="L722" s="342" t="s">
        <v>11</v>
      </c>
    </row>
    <row r="723" spans="1:12" x14ac:dyDescent="0.2">
      <c r="A723" s="330">
        <v>716</v>
      </c>
      <c r="B723" s="330"/>
      <c r="C723" s="331" t="s">
        <v>634</v>
      </c>
      <c r="D723" s="332">
        <v>6</v>
      </c>
      <c r="E723" s="333" t="s">
        <v>600</v>
      </c>
      <c r="F723" s="334"/>
      <c r="G723" s="335">
        <v>38351.14</v>
      </c>
      <c r="H723" s="334"/>
      <c r="I723" s="335">
        <f t="shared" si="11"/>
        <v>38351.14</v>
      </c>
      <c r="J723" s="336">
        <v>43708</v>
      </c>
      <c r="K723" s="333"/>
      <c r="L723" s="342" t="s">
        <v>11</v>
      </c>
    </row>
    <row r="724" spans="1:12" x14ac:dyDescent="0.2">
      <c r="A724" s="330">
        <v>717</v>
      </c>
      <c r="B724" s="330"/>
      <c r="C724" s="331" t="s">
        <v>634</v>
      </c>
      <c r="D724" s="332">
        <v>6</v>
      </c>
      <c r="E724" s="333" t="s">
        <v>74</v>
      </c>
      <c r="F724" s="334"/>
      <c r="G724" s="335">
        <v>14030</v>
      </c>
      <c r="H724" s="334"/>
      <c r="I724" s="335">
        <f t="shared" si="11"/>
        <v>14030</v>
      </c>
      <c r="J724" s="336">
        <v>43708</v>
      </c>
      <c r="K724" s="333"/>
      <c r="L724" s="342" t="s">
        <v>97</v>
      </c>
    </row>
    <row r="725" spans="1:12" x14ac:dyDescent="0.2">
      <c r="A725" s="330">
        <v>718</v>
      </c>
      <c r="B725" s="330"/>
      <c r="C725" s="331" t="s">
        <v>634</v>
      </c>
      <c r="D725" s="332">
        <v>6</v>
      </c>
      <c r="E725" s="333" t="s">
        <v>13</v>
      </c>
      <c r="F725" s="334"/>
      <c r="G725" s="335">
        <v>40000</v>
      </c>
      <c r="H725" s="334"/>
      <c r="I725" s="335">
        <f t="shared" si="11"/>
        <v>40000</v>
      </c>
      <c r="J725" s="336">
        <v>43708</v>
      </c>
      <c r="K725" s="333"/>
      <c r="L725" s="342" t="s">
        <v>12</v>
      </c>
    </row>
    <row r="726" spans="1:12" x14ac:dyDescent="0.2">
      <c r="A726" s="330">
        <v>719</v>
      </c>
      <c r="B726" s="330"/>
      <c r="C726" s="331" t="s">
        <v>634</v>
      </c>
      <c r="D726" s="332">
        <v>6</v>
      </c>
      <c r="E726" s="333" t="s">
        <v>14</v>
      </c>
      <c r="F726" s="334"/>
      <c r="G726" s="335">
        <v>40000</v>
      </c>
      <c r="H726" s="334"/>
      <c r="I726" s="335">
        <f t="shared" si="11"/>
        <v>40000</v>
      </c>
      <c r="J726" s="336">
        <v>43708</v>
      </c>
      <c r="K726" s="333"/>
      <c r="L726" s="342" t="s">
        <v>15</v>
      </c>
    </row>
    <row r="727" spans="1:12" x14ac:dyDescent="0.2">
      <c r="A727" s="330">
        <v>720</v>
      </c>
      <c r="B727" s="330"/>
      <c r="C727" s="331" t="s">
        <v>634</v>
      </c>
      <c r="D727" s="332">
        <v>6</v>
      </c>
      <c r="E727" s="333" t="s">
        <v>94</v>
      </c>
      <c r="F727" s="334"/>
      <c r="G727" s="335">
        <v>30000</v>
      </c>
      <c r="H727" s="334"/>
      <c r="I727" s="335">
        <f t="shared" si="11"/>
        <v>30000</v>
      </c>
      <c r="J727" s="336">
        <v>43708</v>
      </c>
      <c r="K727" s="333"/>
      <c r="L727" s="342" t="s">
        <v>19</v>
      </c>
    </row>
    <row r="728" spans="1:12" x14ac:dyDescent="0.2">
      <c r="A728" s="330">
        <v>721</v>
      </c>
      <c r="B728" s="330"/>
      <c r="C728" s="331" t="s">
        <v>634</v>
      </c>
      <c r="D728" s="332">
        <v>6</v>
      </c>
      <c r="E728" s="333" t="s">
        <v>93</v>
      </c>
      <c r="F728" s="334"/>
      <c r="G728" s="335">
        <v>41000</v>
      </c>
      <c r="H728" s="334"/>
      <c r="I728" s="335">
        <f t="shared" si="11"/>
        <v>41000</v>
      </c>
      <c r="J728" s="336">
        <v>43708</v>
      </c>
      <c r="K728" s="333"/>
      <c r="L728" s="342" t="s">
        <v>11</v>
      </c>
    </row>
    <row r="729" spans="1:12" x14ac:dyDescent="0.2">
      <c r="A729" s="330">
        <v>722</v>
      </c>
      <c r="B729" s="330"/>
      <c r="C729" s="331" t="s">
        <v>634</v>
      </c>
      <c r="D729" s="332">
        <v>8</v>
      </c>
      <c r="E729" s="333" t="s">
        <v>600</v>
      </c>
      <c r="F729" s="334"/>
      <c r="G729" s="335">
        <v>38351.14</v>
      </c>
      <c r="H729" s="334"/>
      <c r="I729" s="335">
        <f t="shared" si="11"/>
        <v>38351.14</v>
      </c>
      <c r="J729" s="336">
        <v>43708</v>
      </c>
      <c r="K729" s="333"/>
      <c r="L729" s="342" t="s">
        <v>11</v>
      </c>
    </row>
    <row r="730" spans="1:12" x14ac:dyDescent="0.2">
      <c r="A730" s="330">
        <v>723</v>
      </c>
      <c r="B730" s="330"/>
      <c r="C730" s="331" t="s">
        <v>634</v>
      </c>
      <c r="D730" s="332">
        <v>8</v>
      </c>
      <c r="E730" s="333" t="s">
        <v>74</v>
      </c>
      <c r="F730" s="334"/>
      <c r="G730" s="335">
        <v>4092</v>
      </c>
      <c r="H730" s="334"/>
      <c r="I730" s="335">
        <f t="shared" si="11"/>
        <v>4092</v>
      </c>
      <c r="J730" s="336">
        <v>43708</v>
      </c>
      <c r="K730" s="333"/>
      <c r="L730" s="342" t="s">
        <v>97</v>
      </c>
    </row>
    <row r="731" spans="1:12" x14ac:dyDescent="0.2">
      <c r="A731" s="330">
        <v>724</v>
      </c>
      <c r="B731" s="330"/>
      <c r="C731" s="331" t="s">
        <v>634</v>
      </c>
      <c r="D731" s="332">
        <v>8</v>
      </c>
      <c r="E731" s="333" t="s">
        <v>13</v>
      </c>
      <c r="F731" s="334"/>
      <c r="G731" s="335">
        <v>40000</v>
      </c>
      <c r="H731" s="334"/>
      <c r="I731" s="335">
        <f t="shared" si="11"/>
        <v>40000</v>
      </c>
      <c r="J731" s="336">
        <v>43708</v>
      </c>
      <c r="K731" s="333"/>
      <c r="L731" s="342" t="s">
        <v>12</v>
      </c>
    </row>
    <row r="732" spans="1:12" x14ac:dyDescent="0.2">
      <c r="A732" s="330">
        <v>725</v>
      </c>
      <c r="B732" s="330"/>
      <c r="C732" s="331" t="s">
        <v>634</v>
      </c>
      <c r="D732" s="332">
        <v>8</v>
      </c>
      <c r="E732" s="333" t="s">
        <v>14</v>
      </c>
      <c r="F732" s="334"/>
      <c r="G732" s="335">
        <v>40000</v>
      </c>
      <c r="H732" s="334"/>
      <c r="I732" s="335">
        <f t="shared" si="11"/>
        <v>40000</v>
      </c>
      <c r="J732" s="336">
        <v>43708</v>
      </c>
      <c r="K732" s="333"/>
      <c r="L732" s="342" t="s">
        <v>12</v>
      </c>
    </row>
    <row r="733" spans="1:12" x14ac:dyDescent="0.2">
      <c r="A733" s="330">
        <v>726</v>
      </c>
      <c r="B733" s="330"/>
      <c r="C733" s="331" t="s">
        <v>634</v>
      </c>
      <c r="D733" s="332">
        <v>8</v>
      </c>
      <c r="E733" s="333" t="s">
        <v>93</v>
      </c>
      <c r="F733" s="334"/>
      <c r="G733" s="335">
        <v>41000</v>
      </c>
      <c r="H733" s="334"/>
      <c r="I733" s="335">
        <f t="shared" si="11"/>
        <v>41000</v>
      </c>
      <c r="J733" s="336">
        <v>43708</v>
      </c>
      <c r="K733" s="333"/>
      <c r="L733" s="342" t="s">
        <v>11</v>
      </c>
    </row>
    <row r="734" spans="1:12" x14ac:dyDescent="0.2">
      <c r="A734" s="330">
        <v>727</v>
      </c>
      <c r="B734" s="330"/>
      <c r="C734" s="331" t="s">
        <v>634</v>
      </c>
      <c r="D734" s="332">
        <v>10</v>
      </c>
      <c r="E734" s="333" t="s">
        <v>600</v>
      </c>
      <c r="F734" s="334"/>
      <c r="G734" s="335">
        <v>27893.33</v>
      </c>
      <c r="H734" s="334"/>
      <c r="I734" s="335">
        <f t="shared" si="11"/>
        <v>27893.33</v>
      </c>
      <c r="J734" s="336">
        <v>43708</v>
      </c>
      <c r="K734" s="333"/>
      <c r="L734" s="342" t="s">
        <v>11</v>
      </c>
    </row>
    <row r="735" spans="1:12" x14ac:dyDescent="0.2">
      <c r="A735" s="330">
        <v>728</v>
      </c>
      <c r="B735" s="330"/>
      <c r="C735" s="331" t="s">
        <v>634</v>
      </c>
      <c r="D735" s="332">
        <v>10</v>
      </c>
      <c r="E735" s="333" t="s">
        <v>74</v>
      </c>
      <c r="F735" s="334"/>
      <c r="G735" s="335">
        <v>12864</v>
      </c>
      <c r="H735" s="334"/>
      <c r="I735" s="335">
        <f t="shared" si="11"/>
        <v>12864</v>
      </c>
      <c r="J735" s="336">
        <v>43708</v>
      </c>
      <c r="K735" s="333"/>
      <c r="L735" s="342" t="s">
        <v>97</v>
      </c>
    </row>
    <row r="736" spans="1:12" x14ac:dyDescent="0.2">
      <c r="A736" s="330">
        <v>729</v>
      </c>
      <c r="B736" s="330"/>
      <c r="C736" s="331" t="s">
        <v>634</v>
      </c>
      <c r="D736" s="332">
        <v>10</v>
      </c>
      <c r="E736" s="333" t="s">
        <v>103</v>
      </c>
      <c r="F736" s="334"/>
      <c r="G736" s="335">
        <v>9204</v>
      </c>
      <c r="H736" s="334"/>
      <c r="I736" s="335">
        <f t="shared" si="11"/>
        <v>9204</v>
      </c>
      <c r="J736" s="336">
        <v>43708</v>
      </c>
      <c r="K736" s="333"/>
      <c r="L736" s="342" t="s">
        <v>97</v>
      </c>
    </row>
    <row r="737" spans="1:12" x14ac:dyDescent="0.2">
      <c r="A737" s="330">
        <v>730</v>
      </c>
      <c r="B737" s="330"/>
      <c r="C737" s="331" t="s">
        <v>634</v>
      </c>
      <c r="D737" s="332">
        <v>10</v>
      </c>
      <c r="E737" s="333" t="s">
        <v>13</v>
      </c>
      <c r="F737" s="334"/>
      <c r="G737" s="335">
        <v>40000</v>
      </c>
      <c r="H737" s="334"/>
      <c r="I737" s="335">
        <f t="shared" si="11"/>
        <v>40000</v>
      </c>
      <c r="J737" s="336">
        <v>43708</v>
      </c>
      <c r="K737" s="333"/>
      <c r="L737" s="342" t="s">
        <v>12</v>
      </c>
    </row>
    <row r="738" spans="1:12" x14ac:dyDescent="0.2">
      <c r="A738" s="330">
        <v>731</v>
      </c>
      <c r="B738" s="330"/>
      <c r="C738" s="331" t="s">
        <v>634</v>
      </c>
      <c r="D738" s="332">
        <v>10</v>
      </c>
      <c r="E738" s="333" t="s">
        <v>14</v>
      </c>
      <c r="F738" s="334"/>
      <c r="G738" s="335">
        <v>40000</v>
      </c>
      <c r="H738" s="334"/>
      <c r="I738" s="335">
        <f t="shared" si="11"/>
        <v>40000</v>
      </c>
      <c r="J738" s="336">
        <v>43708</v>
      </c>
      <c r="K738" s="333"/>
      <c r="L738" s="342" t="s">
        <v>15</v>
      </c>
    </row>
    <row r="739" spans="1:12" x14ac:dyDescent="0.2">
      <c r="A739" s="330">
        <v>732</v>
      </c>
      <c r="B739" s="330"/>
      <c r="C739" s="331" t="s">
        <v>634</v>
      </c>
      <c r="D739" s="332">
        <v>10</v>
      </c>
      <c r="E739" s="333" t="s">
        <v>94</v>
      </c>
      <c r="F739" s="334"/>
      <c r="G739" s="335">
        <v>30000</v>
      </c>
      <c r="H739" s="334"/>
      <c r="I739" s="335">
        <f t="shared" si="11"/>
        <v>30000</v>
      </c>
      <c r="J739" s="336">
        <v>43708</v>
      </c>
      <c r="K739" s="333"/>
      <c r="L739" s="342" t="s">
        <v>19</v>
      </c>
    </row>
    <row r="740" spans="1:12" x14ac:dyDescent="0.2">
      <c r="A740" s="330">
        <v>733</v>
      </c>
      <c r="B740" s="330"/>
      <c r="C740" s="331" t="s">
        <v>634</v>
      </c>
      <c r="D740" s="332">
        <v>10</v>
      </c>
      <c r="E740" s="333" t="s">
        <v>93</v>
      </c>
      <c r="F740" s="334"/>
      <c r="G740" s="335">
        <v>80000</v>
      </c>
      <c r="H740" s="334"/>
      <c r="I740" s="335">
        <f t="shared" si="11"/>
        <v>80000</v>
      </c>
      <c r="J740" s="336">
        <v>43708</v>
      </c>
      <c r="K740" s="333"/>
      <c r="L740" s="342" t="s">
        <v>11</v>
      </c>
    </row>
    <row r="741" spans="1:12" x14ac:dyDescent="0.2">
      <c r="A741" s="331"/>
      <c r="B741" s="331"/>
      <c r="C741" s="331"/>
      <c r="D741" s="332"/>
      <c r="E741" s="334"/>
      <c r="F741" s="334"/>
      <c r="G741" s="335">
        <f>SUM(G8:G740)</f>
        <v>27175578.729999997</v>
      </c>
      <c r="H741" s="334"/>
      <c r="I741" s="335">
        <f>SUM(I8:I740)</f>
        <v>27175578.729999997</v>
      </c>
      <c r="J741" s="333"/>
      <c r="K741" s="333"/>
      <c r="L741" s="334"/>
    </row>
  </sheetData>
  <mergeCells count="11">
    <mergeCell ref="L5:L6"/>
    <mergeCell ref="A5:A6"/>
    <mergeCell ref="C5:C6"/>
    <mergeCell ref="F5:I5"/>
    <mergeCell ref="J5:J6"/>
    <mergeCell ref="A1:K1"/>
    <mergeCell ref="A2:K2"/>
    <mergeCell ref="A3:K3"/>
    <mergeCell ref="E5:E6"/>
    <mergeCell ref="B7:I7"/>
    <mergeCell ref="K5:K6"/>
  </mergeCells>
  <pageMargins left="0.39370078740157483" right="0.11811023622047245" top="0.35433070866141736" bottom="0.35433070866141736" header="0.31496062992125984" footer="0.31496062992125984"/>
  <pageSetup paperSize="9" scale="72" fitToWidth="10"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opLeftCell="A10" zoomScaleNormal="100" zoomScaleSheetLayoutView="100" workbookViewId="0">
      <selection activeCell="J1" sqref="J1"/>
    </sheetView>
  </sheetViews>
  <sheetFormatPr defaultColWidth="9.1796875" defaultRowHeight="11.5" x14ac:dyDescent="0.25"/>
  <cols>
    <col min="1" max="1" width="5.54296875" style="51" customWidth="1"/>
    <col min="2" max="2" width="57.1796875" style="50" customWidth="1"/>
    <col min="3" max="3" width="10.54296875" style="64" customWidth="1"/>
    <col min="4" max="4" width="14.1796875" style="64" customWidth="1"/>
    <col min="5" max="5" width="10.1796875" style="64" customWidth="1"/>
    <col min="6" max="6" width="10.453125" style="64" customWidth="1"/>
    <col min="7" max="7" width="14.54296875" style="64" customWidth="1"/>
    <col min="8" max="8" width="29.453125" style="64" customWidth="1"/>
    <col min="9" max="9" width="0.1796875" style="50" customWidth="1"/>
    <col min="10" max="12" width="9.1796875" style="50" customWidth="1"/>
    <col min="13" max="253" width="9.1796875" style="50"/>
    <col min="254" max="254" width="5.54296875" style="50" customWidth="1"/>
    <col min="255" max="255" width="57.1796875" style="50" customWidth="1"/>
    <col min="256" max="256" width="10.54296875" style="50" customWidth="1"/>
    <col min="257" max="257" width="14.1796875" style="50" customWidth="1"/>
    <col min="258" max="258" width="10.1796875" style="50" customWidth="1"/>
    <col min="259" max="259" width="10.453125" style="50" customWidth="1"/>
    <col min="260" max="260" width="14.54296875" style="50" customWidth="1"/>
    <col min="261" max="261" width="9.7265625" style="50" customWidth="1"/>
    <col min="262" max="262" width="29.453125" style="50" customWidth="1"/>
    <col min="263" max="263" width="0.1796875" style="50" customWidth="1"/>
    <col min="264" max="268" width="0" style="50" hidden="1" customWidth="1"/>
    <col min="269" max="509" width="9.1796875" style="50"/>
    <col min="510" max="510" width="5.54296875" style="50" customWidth="1"/>
    <col min="511" max="511" width="57.1796875" style="50" customWidth="1"/>
    <col min="512" max="512" width="10.54296875" style="50" customWidth="1"/>
    <col min="513" max="513" width="14.1796875" style="50" customWidth="1"/>
    <col min="514" max="514" width="10.1796875" style="50" customWidth="1"/>
    <col min="515" max="515" width="10.453125" style="50" customWidth="1"/>
    <col min="516" max="516" width="14.54296875" style="50" customWidth="1"/>
    <col min="517" max="517" width="9.7265625" style="50" customWidth="1"/>
    <col min="518" max="518" width="29.453125" style="50" customWidth="1"/>
    <col min="519" max="519" width="0.1796875" style="50" customWidth="1"/>
    <col min="520" max="524" width="0" style="50" hidden="1" customWidth="1"/>
    <col min="525" max="765" width="9.1796875" style="50"/>
    <col min="766" max="766" width="5.54296875" style="50" customWidth="1"/>
    <col min="767" max="767" width="57.1796875" style="50" customWidth="1"/>
    <col min="768" max="768" width="10.54296875" style="50" customWidth="1"/>
    <col min="769" max="769" width="14.1796875" style="50" customWidth="1"/>
    <col min="770" max="770" width="10.1796875" style="50" customWidth="1"/>
    <col min="771" max="771" width="10.453125" style="50" customWidth="1"/>
    <col min="772" max="772" width="14.54296875" style="50" customWidth="1"/>
    <col min="773" max="773" width="9.7265625" style="50" customWidth="1"/>
    <col min="774" max="774" width="29.453125" style="50" customWidth="1"/>
    <col min="775" max="775" width="0.1796875" style="50" customWidth="1"/>
    <col min="776" max="780" width="0" style="50" hidden="1" customWidth="1"/>
    <col min="781" max="1021" width="9.1796875" style="50"/>
    <col min="1022" max="1022" width="5.54296875" style="50" customWidth="1"/>
    <col min="1023" max="1023" width="57.1796875" style="50" customWidth="1"/>
    <col min="1024" max="1024" width="10.54296875" style="50" customWidth="1"/>
    <col min="1025" max="1025" width="14.1796875" style="50" customWidth="1"/>
    <col min="1026" max="1026" width="10.1796875" style="50" customWidth="1"/>
    <col min="1027" max="1027" width="10.453125" style="50" customWidth="1"/>
    <col min="1028" max="1028" width="14.54296875" style="50" customWidth="1"/>
    <col min="1029" max="1029" width="9.7265625" style="50" customWidth="1"/>
    <col min="1030" max="1030" width="29.453125" style="50" customWidth="1"/>
    <col min="1031" max="1031" width="0.1796875" style="50" customWidth="1"/>
    <col min="1032" max="1036" width="0" style="50" hidden="1" customWidth="1"/>
    <col min="1037" max="1277" width="9.1796875" style="50"/>
    <col min="1278" max="1278" width="5.54296875" style="50" customWidth="1"/>
    <col min="1279" max="1279" width="57.1796875" style="50" customWidth="1"/>
    <col min="1280" max="1280" width="10.54296875" style="50" customWidth="1"/>
    <col min="1281" max="1281" width="14.1796875" style="50" customWidth="1"/>
    <col min="1282" max="1282" width="10.1796875" style="50" customWidth="1"/>
    <col min="1283" max="1283" width="10.453125" style="50" customWidth="1"/>
    <col min="1284" max="1284" width="14.54296875" style="50" customWidth="1"/>
    <col min="1285" max="1285" width="9.7265625" style="50" customWidth="1"/>
    <col min="1286" max="1286" width="29.453125" style="50" customWidth="1"/>
    <col min="1287" max="1287" width="0.1796875" style="50" customWidth="1"/>
    <col min="1288" max="1292" width="0" style="50" hidden="1" customWidth="1"/>
    <col min="1293" max="1533" width="9.1796875" style="50"/>
    <col min="1534" max="1534" width="5.54296875" style="50" customWidth="1"/>
    <col min="1535" max="1535" width="57.1796875" style="50" customWidth="1"/>
    <col min="1536" max="1536" width="10.54296875" style="50" customWidth="1"/>
    <col min="1537" max="1537" width="14.1796875" style="50" customWidth="1"/>
    <col min="1538" max="1538" width="10.1796875" style="50" customWidth="1"/>
    <col min="1539" max="1539" width="10.453125" style="50" customWidth="1"/>
    <col min="1540" max="1540" width="14.54296875" style="50" customWidth="1"/>
    <col min="1541" max="1541" width="9.7265625" style="50" customWidth="1"/>
    <col min="1542" max="1542" width="29.453125" style="50" customWidth="1"/>
    <col min="1543" max="1543" width="0.1796875" style="50" customWidth="1"/>
    <col min="1544" max="1548" width="0" style="50" hidden="1" customWidth="1"/>
    <col min="1549" max="1789" width="9.1796875" style="50"/>
    <col min="1790" max="1790" width="5.54296875" style="50" customWidth="1"/>
    <col min="1791" max="1791" width="57.1796875" style="50" customWidth="1"/>
    <col min="1792" max="1792" width="10.54296875" style="50" customWidth="1"/>
    <col min="1793" max="1793" width="14.1796875" style="50" customWidth="1"/>
    <col min="1794" max="1794" width="10.1796875" style="50" customWidth="1"/>
    <col min="1795" max="1795" width="10.453125" style="50" customWidth="1"/>
    <col min="1796" max="1796" width="14.54296875" style="50" customWidth="1"/>
    <col min="1797" max="1797" width="9.7265625" style="50" customWidth="1"/>
    <col min="1798" max="1798" width="29.453125" style="50" customWidth="1"/>
    <col min="1799" max="1799" width="0.1796875" style="50" customWidth="1"/>
    <col min="1800" max="1804" width="0" style="50" hidden="1" customWidth="1"/>
    <col min="1805" max="2045" width="9.1796875" style="50"/>
    <col min="2046" max="2046" width="5.54296875" style="50" customWidth="1"/>
    <col min="2047" max="2047" width="57.1796875" style="50" customWidth="1"/>
    <col min="2048" max="2048" width="10.54296875" style="50" customWidth="1"/>
    <col min="2049" max="2049" width="14.1796875" style="50" customWidth="1"/>
    <col min="2050" max="2050" width="10.1796875" style="50" customWidth="1"/>
    <col min="2051" max="2051" width="10.453125" style="50" customWidth="1"/>
    <col min="2052" max="2052" width="14.54296875" style="50" customWidth="1"/>
    <col min="2053" max="2053" width="9.7265625" style="50" customWidth="1"/>
    <col min="2054" max="2054" width="29.453125" style="50" customWidth="1"/>
    <col min="2055" max="2055" width="0.1796875" style="50" customWidth="1"/>
    <col min="2056" max="2060" width="0" style="50" hidden="1" customWidth="1"/>
    <col min="2061" max="2301" width="9.1796875" style="50"/>
    <col min="2302" max="2302" width="5.54296875" style="50" customWidth="1"/>
    <col min="2303" max="2303" width="57.1796875" style="50" customWidth="1"/>
    <col min="2304" max="2304" width="10.54296875" style="50" customWidth="1"/>
    <col min="2305" max="2305" width="14.1796875" style="50" customWidth="1"/>
    <col min="2306" max="2306" width="10.1796875" style="50" customWidth="1"/>
    <col min="2307" max="2307" width="10.453125" style="50" customWidth="1"/>
    <col min="2308" max="2308" width="14.54296875" style="50" customWidth="1"/>
    <col min="2309" max="2309" width="9.7265625" style="50" customWidth="1"/>
    <col min="2310" max="2310" width="29.453125" style="50" customWidth="1"/>
    <col min="2311" max="2311" width="0.1796875" style="50" customWidth="1"/>
    <col min="2312" max="2316" width="0" style="50" hidden="1" customWidth="1"/>
    <col min="2317" max="2557" width="9.1796875" style="50"/>
    <col min="2558" max="2558" width="5.54296875" style="50" customWidth="1"/>
    <col min="2559" max="2559" width="57.1796875" style="50" customWidth="1"/>
    <col min="2560" max="2560" width="10.54296875" style="50" customWidth="1"/>
    <col min="2561" max="2561" width="14.1796875" style="50" customWidth="1"/>
    <col min="2562" max="2562" width="10.1796875" style="50" customWidth="1"/>
    <col min="2563" max="2563" width="10.453125" style="50" customWidth="1"/>
    <col min="2564" max="2564" width="14.54296875" style="50" customWidth="1"/>
    <col min="2565" max="2565" width="9.7265625" style="50" customWidth="1"/>
    <col min="2566" max="2566" width="29.453125" style="50" customWidth="1"/>
    <col min="2567" max="2567" width="0.1796875" style="50" customWidth="1"/>
    <col min="2568" max="2572" width="0" style="50" hidden="1" customWidth="1"/>
    <col min="2573" max="2813" width="9.1796875" style="50"/>
    <col min="2814" max="2814" width="5.54296875" style="50" customWidth="1"/>
    <col min="2815" max="2815" width="57.1796875" style="50" customWidth="1"/>
    <col min="2816" max="2816" width="10.54296875" style="50" customWidth="1"/>
    <col min="2817" max="2817" width="14.1796875" style="50" customWidth="1"/>
    <col min="2818" max="2818" width="10.1796875" style="50" customWidth="1"/>
    <col min="2819" max="2819" width="10.453125" style="50" customWidth="1"/>
    <col min="2820" max="2820" width="14.54296875" style="50" customWidth="1"/>
    <col min="2821" max="2821" width="9.7265625" style="50" customWidth="1"/>
    <col min="2822" max="2822" width="29.453125" style="50" customWidth="1"/>
    <col min="2823" max="2823" width="0.1796875" style="50" customWidth="1"/>
    <col min="2824" max="2828" width="0" style="50" hidden="1" customWidth="1"/>
    <col min="2829" max="3069" width="9.1796875" style="50"/>
    <col min="3070" max="3070" width="5.54296875" style="50" customWidth="1"/>
    <col min="3071" max="3071" width="57.1796875" style="50" customWidth="1"/>
    <col min="3072" max="3072" width="10.54296875" style="50" customWidth="1"/>
    <col min="3073" max="3073" width="14.1796875" style="50" customWidth="1"/>
    <col min="3074" max="3074" width="10.1796875" style="50" customWidth="1"/>
    <col min="3075" max="3075" width="10.453125" style="50" customWidth="1"/>
    <col min="3076" max="3076" width="14.54296875" style="50" customWidth="1"/>
    <col min="3077" max="3077" width="9.7265625" style="50" customWidth="1"/>
    <col min="3078" max="3078" width="29.453125" style="50" customWidth="1"/>
    <col min="3079" max="3079" width="0.1796875" style="50" customWidth="1"/>
    <col min="3080" max="3084" width="0" style="50" hidden="1" customWidth="1"/>
    <col min="3085" max="3325" width="9.1796875" style="50"/>
    <col min="3326" max="3326" width="5.54296875" style="50" customWidth="1"/>
    <col min="3327" max="3327" width="57.1796875" style="50" customWidth="1"/>
    <col min="3328" max="3328" width="10.54296875" style="50" customWidth="1"/>
    <col min="3329" max="3329" width="14.1796875" style="50" customWidth="1"/>
    <col min="3330" max="3330" width="10.1796875" style="50" customWidth="1"/>
    <col min="3331" max="3331" width="10.453125" style="50" customWidth="1"/>
    <col min="3332" max="3332" width="14.54296875" style="50" customWidth="1"/>
    <col min="3333" max="3333" width="9.7265625" style="50" customWidth="1"/>
    <col min="3334" max="3334" width="29.453125" style="50" customWidth="1"/>
    <col min="3335" max="3335" width="0.1796875" style="50" customWidth="1"/>
    <col min="3336" max="3340" width="0" style="50" hidden="1" customWidth="1"/>
    <col min="3341" max="3581" width="9.1796875" style="50"/>
    <col min="3582" max="3582" width="5.54296875" style="50" customWidth="1"/>
    <col min="3583" max="3583" width="57.1796875" style="50" customWidth="1"/>
    <col min="3584" max="3584" width="10.54296875" style="50" customWidth="1"/>
    <col min="3585" max="3585" width="14.1796875" style="50" customWidth="1"/>
    <col min="3586" max="3586" width="10.1796875" style="50" customWidth="1"/>
    <col min="3587" max="3587" width="10.453125" style="50" customWidth="1"/>
    <col min="3588" max="3588" width="14.54296875" style="50" customWidth="1"/>
    <col min="3589" max="3589" width="9.7265625" style="50" customWidth="1"/>
    <col min="3590" max="3590" width="29.453125" style="50" customWidth="1"/>
    <col min="3591" max="3591" width="0.1796875" style="50" customWidth="1"/>
    <col min="3592" max="3596" width="0" style="50" hidden="1" customWidth="1"/>
    <col min="3597" max="3837" width="9.1796875" style="50"/>
    <col min="3838" max="3838" width="5.54296875" style="50" customWidth="1"/>
    <col min="3839" max="3839" width="57.1796875" style="50" customWidth="1"/>
    <col min="3840" max="3840" width="10.54296875" style="50" customWidth="1"/>
    <col min="3841" max="3841" width="14.1796875" style="50" customWidth="1"/>
    <col min="3842" max="3842" width="10.1796875" style="50" customWidth="1"/>
    <col min="3843" max="3843" width="10.453125" style="50" customWidth="1"/>
    <col min="3844" max="3844" width="14.54296875" style="50" customWidth="1"/>
    <col min="3845" max="3845" width="9.7265625" style="50" customWidth="1"/>
    <col min="3846" max="3846" width="29.453125" style="50" customWidth="1"/>
    <col min="3847" max="3847" width="0.1796875" style="50" customWidth="1"/>
    <col min="3848" max="3852" width="0" style="50" hidden="1" customWidth="1"/>
    <col min="3853" max="4093" width="9.1796875" style="50"/>
    <col min="4094" max="4094" width="5.54296875" style="50" customWidth="1"/>
    <col min="4095" max="4095" width="57.1796875" style="50" customWidth="1"/>
    <col min="4096" max="4096" width="10.54296875" style="50" customWidth="1"/>
    <col min="4097" max="4097" width="14.1796875" style="50" customWidth="1"/>
    <col min="4098" max="4098" width="10.1796875" style="50" customWidth="1"/>
    <col min="4099" max="4099" width="10.453125" style="50" customWidth="1"/>
    <col min="4100" max="4100" width="14.54296875" style="50" customWidth="1"/>
    <col min="4101" max="4101" width="9.7265625" style="50" customWidth="1"/>
    <col min="4102" max="4102" width="29.453125" style="50" customWidth="1"/>
    <col min="4103" max="4103" width="0.1796875" style="50" customWidth="1"/>
    <col min="4104" max="4108" width="0" style="50" hidden="1" customWidth="1"/>
    <col min="4109" max="4349" width="9.1796875" style="50"/>
    <col min="4350" max="4350" width="5.54296875" style="50" customWidth="1"/>
    <col min="4351" max="4351" width="57.1796875" style="50" customWidth="1"/>
    <col min="4352" max="4352" width="10.54296875" style="50" customWidth="1"/>
    <col min="4353" max="4353" width="14.1796875" style="50" customWidth="1"/>
    <col min="4354" max="4354" width="10.1796875" style="50" customWidth="1"/>
    <col min="4355" max="4355" width="10.453125" style="50" customWidth="1"/>
    <col min="4356" max="4356" width="14.54296875" style="50" customWidth="1"/>
    <col min="4357" max="4357" width="9.7265625" style="50" customWidth="1"/>
    <col min="4358" max="4358" width="29.453125" style="50" customWidth="1"/>
    <col min="4359" max="4359" width="0.1796875" style="50" customWidth="1"/>
    <col min="4360" max="4364" width="0" style="50" hidden="1" customWidth="1"/>
    <col min="4365" max="4605" width="9.1796875" style="50"/>
    <col min="4606" max="4606" width="5.54296875" style="50" customWidth="1"/>
    <col min="4607" max="4607" width="57.1796875" style="50" customWidth="1"/>
    <col min="4608" max="4608" width="10.54296875" style="50" customWidth="1"/>
    <col min="4609" max="4609" width="14.1796875" style="50" customWidth="1"/>
    <col min="4610" max="4610" width="10.1796875" style="50" customWidth="1"/>
    <col min="4611" max="4611" width="10.453125" style="50" customWidth="1"/>
    <col min="4612" max="4612" width="14.54296875" style="50" customWidth="1"/>
    <col min="4613" max="4613" width="9.7265625" style="50" customWidth="1"/>
    <col min="4614" max="4614" width="29.453125" style="50" customWidth="1"/>
    <col min="4615" max="4615" width="0.1796875" style="50" customWidth="1"/>
    <col min="4616" max="4620" width="0" style="50" hidden="1" customWidth="1"/>
    <col min="4621" max="4861" width="9.1796875" style="50"/>
    <col min="4862" max="4862" width="5.54296875" style="50" customWidth="1"/>
    <col min="4863" max="4863" width="57.1796875" style="50" customWidth="1"/>
    <col min="4864" max="4864" width="10.54296875" style="50" customWidth="1"/>
    <col min="4865" max="4865" width="14.1796875" style="50" customWidth="1"/>
    <col min="4866" max="4866" width="10.1796875" style="50" customWidth="1"/>
    <col min="4867" max="4867" width="10.453125" style="50" customWidth="1"/>
    <col min="4868" max="4868" width="14.54296875" style="50" customWidth="1"/>
    <col min="4869" max="4869" width="9.7265625" style="50" customWidth="1"/>
    <col min="4870" max="4870" width="29.453125" style="50" customWidth="1"/>
    <col min="4871" max="4871" width="0.1796875" style="50" customWidth="1"/>
    <col min="4872" max="4876" width="0" style="50" hidden="1" customWidth="1"/>
    <col min="4877" max="5117" width="9.1796875" style="50"/>
    <col min="5118" max="5118" width="5.54296875" style="50" customWidth="1"/>
    <col min="5119" max="5119" width="57.1796875" style="50" customWidth="1"/>
    <col min="5120" max="5120" width="10.54296875" style="50" customWidth="1"/>
    <col min="5121" max="5121" width="14.1796875" style="50" customWidth="1"/>
    <col min="5122" max="5122" width="10.1796875" style="50" customWidth="1"/>
    <col min="5123" max="5123" width="10.453125" style="50" customWidth="1"/>
    <col min="5124" max="5124" width="14.54296875" style="50" customWidth="1"/>
    <col min="5125" max="5125" width="9.7265625" style="50" customWidth="1"/>
    <col min="5126" max="5126" width="29.453125" style="50" customWidth="1"/>
    <col min="5127" max="5127" width="0.1796875" style="50" customWidth="1"/>
    <col min="5128" max="5132" width="0" style="50" hidden="1" customWidth="1"/>
    <col min="5133" max="5373" width="9.1796875" style="50"/>
    <col min="5374" max="5374" width="5.54296875" style="50" customWidth="1"/>
    <col min="5375" max="5375" width="57.1796875" style="50" customWidth="1"/>
    <col min="5376" max="5376" width="10.54296875" style="50" customWidth="1"/>
    <col min="5377" max="5377" width="14.1796875" style="50" customWidth="1"/>
    <col min="5378" max="5378" width="10.1796875" style="50" customWidth="1"/>
    <col min="5379" max="5379" width="10.453125" style="50" customWidth="1"/>
    <col min="5380" max="5380" width="14.54296875" style="50" customWidth="1"/>
    <col min="5381" max="5381" width="9.7265625" style="50" customWidth="1"/>
    <col min="5382" max="5382" width="29.453125" style="50" customWidth="1"/>
    <col min="5383" max="5383" width="0.1796875" style="50" customWidth="1"/>
    <col min="5384" max="5388" width="0" style="50" hidden="1" customWidth="1"/>
    <col min="5389" max="5629" width="9.1796875" style="50"/>
    <col min="5630" max="5630" width="5.54296875" style="50" customWidth="1"/>
    <col min="5631" max="5631" width="57.1796875" style="50" customWidth="1"/>
    <col min="5632" max="5632" width="10.54296875" style="50" customWidth="1"/>
    <col min="5633" max="5633" width="14.1796875" style="50" customWidth="1"/>
    <col min="5634" max="5634" width="10.1796875" style="50" customWidth="1"/>
    <col min="5635" max="5635" width="10.453125" style="50" customWidth="1"/>
    <col min="5636" max="5636" width="14.54296875" style="50" customWidth="1"/>
    <col min="5637" max="5637" width="9.7265625" style="50" customWidth="1"/>
    <col min="5638" max="5638" width="29.453125" style="50" customWidth="1"/>
    <col min="5639" max="5639" width="0.1796875" style="50" customWidth="1"/>
    <col min="5640" max="5644" width="0" style="50" hidden="1" customWidth="1"/>
    <col min="5645" max="5885" width="9.1796875" style="50"/>
    <col min="5886" max="5886" width="5.54296875" style="50" customWidth="1"/>
    <col min="5887" max="5887" width="57.1796875" style="50" customWidth="1"/>
    <col min="5888" max="5888" width="10.54296875" style="50" customWidth="1"/>
    <col min="5889" max="5889" width="14.1796875" style="50" customWidth="1"/>
    <col min="5890" max="5890" width="10.1796875" style="50" customWidth="1"/>
    <col min="5891" max="5891" width="10.453125" style="50" customWidth="1"/>
    <col min="5892" max="5892" width="14.54296875" style="50" customWidth="1"/>
    <col min="5893" max="5893" width="9.7265625" style="50" customWidth="1"/>
    <col min="5894" max="5894" width="29.453125" style="50" customWidth="1"/>
    <col min="5895" max="5895" width="0.1796875" style="50" customWidth="1"/>
    <col min="5896" max="5900" width="0" style="50" hidden="1" customWidth="1"/>
    <col min="5901" max="6141" width="9.1796875" style="50"/>
    <col min="6142" max="6142" width="5.54296875" style="50" customWidth="1"/>
    <col min="6143" max="6143" width="57.1796875" style="50" customWidth="1"/>
    <col min="6144" max="6144" width="10.54296875" style="50" customWidth="1"/>
    <col min="6145" max="6145" width="14.1796875" style="50" customWidth="1"/>
    <col min="6146" max="6146" width="10.1796875" style="50" customWidth="1"/>
    <col min="6147" max="6147" width="10.453125" style="50" customWidth="1"/>
    <col min="6148" max="6148" width="14.54296875" style="50" customWidth="1"/>
    <col min="6149" max="6149" width="9.7265625" style="50" customWidth="1"/>
    <col min="6150" max="6150" width="29.453125" style="50" customWidth="1"/>
    <col min="6151" max="6151" width="0.1796875" style="50" customWidth="1"/>
    <col min="6152" max="6156" width="0" style="50" hidden="1" customWidth="1"/>
    <col min="6157" max="6397" width="9.1796875" style="50"/>
    <col min="6398" max="6398" width="5.54296875" style="50" customWidth="1"/>
    <col min="6399" max="6399" width="57.1796875" style="50" customWidth="1"/>
    <col min="6400" max="6400" width="10.54296875" style="50" customWidth="1"/>
    <col min="6401" max="6401" width="14.1796875" style="50" customWidth="1"/>
    <col min="6402" max="6402" width="10.1796875" style="50" customWidth="1"/>
    <col min="6403" max="6403" width="10.453125" style="50" customWidth="1"/>
    <col min="6404" max="6404" width="14.54296875" style="50" customWidth="1"/>
    <col min="6405" max="6405" width="9.7265625" style="50" customWidth="1"/>
    <col min="6406" max="6406" width="29.453125" style="50" customWidth="1"/>
    <col min="6407" max="6407" width="0.1796875" style="50" customWidth="1"/>
    <col min="6408" max="6412" width="0" style="50" hidden="1" customWidth="1"/>
    <col min="6413" max="6653" width="9.1796875" style="50"/>
    <col min="6654" max="6654" width="5.54296875" style="50" customWidth="1"/>
    <col min="6655" max="6655" width="57.1796875" style="50" customWidth="1"/>
    <col min="6656" max="6656" width="10.54296875" style="50" customWidth="1"/>
    <col min="6657" max="6657" width="14.1796875" style="50" customWidth="1"/>
    <col min="6658" max="6658" width="10.1796875" style="50" customWidth="1"/>
    <col min="6659" max="6659" width="10.453125" style="50" customWidth="1"/>
    <col min="6660" max="6660" width="14.54296875" style="50" customWidth="1"/>
    <col min="6661" max="6661" width="9.7265625" style="50" customWidth="1"/>
    <col min="6662" max="6662" width="29.453125" style="50" customWidth="1"/>
    <col min="6663" max="6663" width="0.1796875" style="50" customWidth="1"/>
    <col min="6664" max="6668" width="0" style="50" hidden="1" customWidth="1"/>
    <col min="6669" max="6909" width="9.1796875" style="50"/>
    <col min="6910" max="6910" width="5.54296875" style="50" customWidth="1"/>
    <col min="6911" max="6911" width="57.1796875" style="50" customWidth="1"/>
    <col min="6912" max="6912" width="10.54296875" style="50" customWidth="1"/>
    <col min="6913" max="6913" width="14.1796875" style="50" customWidth="1"/>
    <col min="6914" max="6914" width="10.1796875" style="50" customWidth="1"/>
    <col min="6915" max="6915" width="10.453125" style="50" customWidth="1"/>
    <col min="6916" max="6916" width="14.54296875" style="50" customWidth="1"/>
    <col min="6917" max="6917" width="9.7265625" style="50" customWidth="1"/>
    <col min="6918" max="6918" width="29.453125" style="50" customWidth="1"/>
    <col min="6919" max="6919" width="0.1796875" style="50" customWidth="1"/>
    <col min="6920" max="6924" width="0" style="50" hidden="1" customWidth="1"/>
    <col min="6925" max="7165" width="9.1796875" style="50"/>
    <col min="7166" max="7166" width="5.54296875" style="50" customWidth="1"/>
    <col min="7167" max="7167" width="57.1796875" style="50" customWidth="1"/>
    <col min="7168" max="7168" width="10.54296875" style="50" customWidth="1"/>
    <col min="7169" max="7169" width="14.1796875" style="50" customWidth="1"/>
    <col min="7170" max="7170" width="10.1796875" style="50" customWidth="1"/>
    <col min="7171" max="7171" width="10.453125" style="50" customWidth="1"/>
    <col min="7172" max="7172" width="14.54296875" style="50" customWidth="1"/>
    <col min="7173" max="7173" width="9.7265625" style="50" customWidth="1"/>
    <col min="7174" max="7174" width="29.453125" style="50" customWidth="1"/>
    <col min="7175" max="7175" width="0.1796875" style="50" customWidth="1"/>
    <col min="7176" max="7180" width="0" style="50" hidden="1" customWidth="1"/>
    <col min="7181" max="7421" width="9.1796875" style="50"/>
    <col min="7422" max="7422" width="5.54296875" style="50" customWidth="1"/>
    <col min="7423" max="7423" width="57.1796875" style="50" customWidth="1"/>
    <col min="7424" max="7424" width="10.54296875" style="50" customWidth="1"/>
    <col min="7425" max="7425" width="14.1796875" style="50" customWidth="1"/>
    <col min="7426" max="7426" width="10.1796875" style="50" customWidth="1"/>
    <col min="7427" max="7427" width="10.453125" style="50" customWidth="1"/>
    <col min="7428" max="7428" width="14.54296875" style="50" customWidth="1"/>
    <col min="7429" max="7429" width="9.7265625" style="50" customWidth="1"/>
    <col min="7430" max="7430" width="29.453125" style="50" customWidth="1"/>
    <col min="7431" max="7431" width="0.1796875" style="50" customWidth="1"/>
    <col min="7432" max="7436" width="0" style="50" hidden="1" customWidth="1"/>
    <col min="7437" max="7677" width="9.1796875" style="50"/>
    <col min="7678" max="7678" width="5.54296875" style="50" customWidth="1"/>
    <col min="7679" max="7679" width="57.1796875" style="50" customWidth="1"/>
    <col min="7680" max="7680" width="10.54296875" style="50" customWidth="1"/>
    <col min="7681" max="7681" width="14.1796875" style="50" customWidth="1"/>
    <col min="7682" max="7682" width="10.1796875" style="50" customWidth="1"/>
    <col min="7683" max="7683" width="10.453125" style="50" customWidth="1"/>
    <col min="7684" max="7684" width="14.54296875" style="50" customWidth="1"/>
    <col min="7685" max="7685" width="9.7265625" style="50" customWidth="1"/>
    <col min="7686" max="7686" width="29.453125" style="50" customWidth="1"/>
    <col min="7687" max="7687" width="0.1796875" style="50" customWidth="1"/>
    <col min="7688" max="7692" width="0" style="50" hidden="1" customWidth="1"/>
    <col min="7693" max="7933" width="9.1796875" style="50"/>
    <col min="7934" max="7934" width="5.54296875" style="50" customWidth="1"/>
    <col min="7935" max="7935" width="57.1796875" style="50" customWidth="1"/>
    <col min="7936" max="7936" width="10.54296875" style="50" customWidth="1"/>
    <col min="7937" max="7937" width="14.1796875" style="50" customWidth="1"/>
    <col min="7938" max="7938" width="10.1796875" style="50" customWidth="1"/>
    <col min="7939" max="7939" width="10.453125" style="50" customWidth="1"/>
    <col min="7940" max="7940" width="14.54296875" style="50" customWidth="1"/>
    <col min="7941" max="7941" width="9.7265625" style="50" customWidth="1"/>
    <col min="7942" max="7942" width="29.453125" style="50" customWidth="1"/>
    <col min="7943" max="7943" width="0.1796875" style="50" customWidth="1"/>
    <col min="7944" max="7948" width="0" style="50" hidden="1" customWidth="1"/>
    <col min="7949" max="8189" width="9.1796875" style="50"/>
    <col min="8190" max="8190" width="5.54296875" style="50" customWidth="1"/>
    <col min="8191" max="8191" width="57.1796875" style="50" customWidth="1"/>
    <col min="8192" max="8192" width="10.54296875" style="50" customWidth="1"/>
    <col min="8193" max="8193" width="14.1796875" style="50" customWidth="1"/>
    <col min="8194" max="8194" width="10.1796875" style="50" customWidth="1"/>
    <col min="8195" max="8195" width="10.453125" style="50" customWidth="1"/>
    <col min="8196" max="8196" width="14.54296875" style="50" customWidth="1"/>
    <col min="8197" max="8197" width="9.7265625" style="50" customWidth="1"/>
    <col min="8198" max="8198" width="29.453125" style="50" customWidth="1"/>
    <col min="8199" max="8199" width="0.1796875" style="50" customWidth="1"/>
    <col min="8200" max="8204" width="0" style="50" hidden="1" customWidth="1"/>
    <col min="8205" max="8445" width="9.1796875" style="50"/>
    <col min="8446" max="8446" width="5.54296875" style="50" customWidth="1"/>
    <col min="8447" max="8447" width="57.1796875" style="50" customWidth="1"/>
    <col min="8448" max="8448" width="10.54296875" style="50" customWidth="1"/>
    <col min="8449" max="8449" width="14.1796875" style="50" customWidth="1"/>
    <col min="8450" max="8450" width="10.1796875" style="50" customWidth="1"/>
    <col min="8451" max="8451" width="10.453125" style="50" customWidth="1"/>
    <col min="8452" max="8452" width="14.54296875" style="50" customWidth="1"/>
    <col min="8453" max="8453" width="9.7265625" style="50" customWidth="1"/>
    <col min="8454" max="8454" width="29.453125" style="50" customWidth="1"/>
    <col min="8455" max="8455" width="0.1796875" style="50" customWidth="1"/>
    <col min="8456" max="8460" width="0" style="50" hidden="1" customWidth="1"/>
    <col min="8461" max="8701" width="9.1796875" style="50"/>
    <col min="8702" max="8702" width="5.54296875" style="50" customWidth="1"/>
    <col min="8703" max="8703" width="57.1796875" style="50" customWidth="1"/>
    <col min="8704" max="8704" width="10.54296875" style="50" customWidth="1"/>
    <col min="8705" max="8705" width="14.1796875" style="50" customWidth="1"/>
    <col min="8706" max="8706" width="10.1796875" style="50" customWidth="1"/>
    <col min="8707" max="8707" width="10.453125" style="50" customWidth="1"/>
    <col min="8708" max="8708" width="14.54296875" style="50" customWidth="1"/>
    <col min="8709" max="8709" width="9.7265625" style="50" customWidth="1"/>
    <col min="8710" max="8710" width="29.453125" style="50" customWidth="1"/>
    <col min="8711" max="8711" width="0.1796875" style="50" customWidth="1"/>
    <col min="8712" max="8716" width="0" style="50" hidden="1" customWidth="1"/>
    <col min="8717" max="8957" width="9.1796875" style="50"/>
    <col min="8958" max="8958" width="5.54296875" style="50" customWidth="1"/>
    <col min="8959" max="8959" width="57.1796875" style="50" customWidth="1"/>
    <col min="8960" max="8960" width="10.54296875" style="50" customWidth="1"/>
    <col min="8961" max="8961" width="14.1796875" style="50" customWidth="1"/>
    <col min="8962" max="8962" width="10.1796875" style="50" customWidth="1"/>
    <col min="8963" max="8963" width="10.453125" style="50" customWidth="1"/>
    <col min="8964" max="8964" width="14.54296875" style="50" customWidth="1"/>
    <col min="8965" max="8965" width="9.7265625" style="50" customWidth="1"/>
    <col min="8966" max="8966" width="29.453125" style="50" customWidth="1"/>
    <col min="8967" max="8967" width="0.1796875" style="50" customWidth="1"/>
    <col min="8968" max="8972" width="0" style="50" hidden="1" customWidth="1"/>
    <col min="8973" max="9213" width="9.1796875" style="50"/>
    <col min="9214" max="9214" width="5.54296875" style="50" customWidth="1"/>
    <col min="9215" max="9215" width="57.1796875" style="50" customWidth="1"/>
    <col min="9216" max="9216" width="10.54296875" style="50" customWidth="1"/>
    <col min="9217" max="9217" width="14.1796875" style="50" customWidth="1"/>
    <col min="9218" max="9218" width="10.1796875" style="50" customWidth="1"/>
    <col min="9219" max="9219" width="10.453125" style="50" customWidth="1"/>
    <col min="9220" max="9220" width="14.54296875" style="50" customWidth="1"/>
    <col min="9221" max="9221" width="9.7265625" style="50" customWidth="1"/>
    <col min="9222" max="9222" width="29.453125" style="50" customWidth="1"/>
    <col min="9223" max="9223" width="0.1796875" style="50" customWidth="1"/>
    <col min="9224" max="9228" width="0" style="50" hidden="1" customWidth="1"/>
    <col min="9229" max="9469" width="9.1796875" style="50"/>
    <col min="9470" max="9470" width="5.54296875" style="50" customWidth="1"/>
    <col min="9471" max="9471" width="57.1796875" style="50" customWidth="1"/>
    <col min="9472" max="9472" width="10.54296875" style="50" customWidth="1"/>
    <col min="9473" max="9473" width="14.1796875" style="50" customWidth="1"/>
    <col min="9474" max="9474" width="10.1796875" style="50" customWidth="1"/>
    <col min="9475" max="9475" width="10.453125" style="50" customWidth="1"/>
    <col min="9476" max="9476" width="14.54296875" style="50" customWidth="1"/>
    <col min="9477" max="9477" width="9.7265625" style="50" customWidth="1"/>
    <col min="9478" max="9478" width="29.453125" style="50" customWidth="1"/>
    <col min="9479" max="9479" width="0.1796875" style="50" customWidth="1"/>
    <col min="9480" max="9484" width="0" style="50" hidden="1" customWidth="1"/>
    <col min="9485" max="9725" width="9.1796875" style="50"/>
    <col min="9726" max="9726" width="5.54296875" style="50" customWidth="1"/>
    <col min="9727" max="9727" width="57.1796875" style="50" customWidth="1"/>
    <col min="9728" max="9728" width="10.54296875" style="50" customWidth="1"/>
    <col min="9729" max="9729" width="14.1796875" style="50" customWidth="1"/>
    <col min="9730" max="9730" width="10.1796875" style="50" customWidth="1"/>
    <col min="9731" max="9731" width="10.453125" style="50" customWidth="1"/>
    <col min="9732" max="9732" width="14.54296875" style="50" customWidth="1"/>
    <col min="9733" max="9733" width="9.7265625" style="50" customWidth="1"/>
    <col min="9734" max="9734" width="29.453125" style="50" customWidth="1"/>
    <col min="9735" max="9735" width="0.1796875" style="50" customWidth="1"/>
    <col min="9736" max="9740" width="0" style="50" hidden="1" customWidth="1"/>
    <col min="9741" max="9981" width="9.1796875" style="50"/>
    <col min="9982" max="9982" width="5.54296875" style="50" customWidth="1"/>
    <col min="9983" max="9983" width="57.1796875" style="50" customWidth="1"/>
    <col min="9984" max="9984" width="10.54296875" style="50" customWidth="1"/>
    <col min="9985" max="9985" width="14.1796875" style="50" customWidth="1"/>
    <col min="9986" max="9986" width="10.1796875" style="50" customWidth="1"/>
    <col min="9987" max="9987" width="10.453125" style="50" customWidth="1"/>
    <col min="9988" max="9988" width="14.54296875" style="50" customWidth="1"/>
    <col min="9989" max="9989" width="9.7265625" style="50" customWidth="1"/>
    <col min="9990" max="9990" width="29.453125" style="50" customWidth="1"/>
    <col min="9991" max="9991" width="0.1796875" style="50" customWidth="1"/>
    <col min="9992" max="9996" width="0" style="50" hidden="1" customWidth="1"/>
    <col min="9997" max="10237" width="9.1796875" style="50"/>
    <col min="10238" max="10238" width="5.54296875" style="50" customWidth="1"/>
    <col min="10239" max="10239" width="57.1796875" style="50" customWidth="1"/>
    <col min="10240" max="10240" width="10.54296875" style="50" customWidth="1"/>
    <col min="10241" max="10241" width="14.1796875" style="50" customWidth="1"/>
    <col min="10242" max="10242" width="10.1796875" style="50" customWidth="1"/>
    <col min="10243" max="10243" width="10.453125" style="50" customWidth="1"/>
    <col min="10244" max="10244" width="14.54296875" style="50" customWidth="1"/>
    <col min="10245" max="10245" width="9.7265625" style="50" customWidth="1"/>
    <col min="10246" max="10246" width="29.453125" style="50" customWidth="1"/>
    <col min="10247" max="10247" width="0.1796875" style="50" customWidth="1"/>
    <col min="10248" max="10252" width="0" style="50" hidden="1" customWidth="1"/>
    <col min="10253" max="10493" width="9.1796875" style="50"/>
    <col min="10494" max="10494" width="5.54296875" style="50" customWidth="1"/>
    <col min="10495" max="10495" width="57.1796875" style="50" customWidth="1"/>
    <col min="10496" max="10496" width="10.54296875" style="50" customWidth="1"/>
    <col min="10497" max="10497" width="14.1796875" style="50" customWidth="1"/>
    <col min="10498" max="10498" width="10.1796875" style="50" customWidth="1"/>
    <col min="10499" max="10499" width="10.453125" style="50" customWidth="1"/>
    <col min="10500" max="10500" width="14.54296875" style="50" customWidth="1"/>
    <col min="10501" max="10501" width="9.7265625" style="50" customWidth="1"/>
    <col min="10502" max="10502" width="29.453125" style="50" customWidth="1"/>
    <col min="10503" max="10503" width="0.1796875" style="50" customWidth="1"/>
    <col min="10504" max="10508" width="0" style="50" hidden="1" customWidth="1"/>
    <col min="10509" max="10749" width="9.1796875" style="50"/>
    <col min="10750" max="10750" width="5.54296875" style="50" customWidth="1"/>
    <col min="10751" max="10751" width="57.1796875" style="50" customWidth="1"/>
    <col min="10752" max="10752" width="10.54296875" style="50" customWidth="1"/>
    <col min="10753" max="10753" width="14.1796875" style="50" customWidth="1"/>
    <col min="10754" max="10754" width="10.1796875" style="50" customWidth="1"/>
    <col min="10755" max="10755" width="10.453125" style="50" customWidth="1"/>
    <col min="10756" max="10756" width="14.54296875" style="50" customWidth="1"/>
    <col min="10757" max="10757" width="9.7265625" style="50" customWidth="1"/>
    <col min="10758" max="10758" width="29.453125" style="50" customWidth="1"/>
    <col min="10759" max="10759" width="0.1796875" style="50" customWidth="1"/>
    <col min="10760" max="10764" width="0" style="50" hidden="1" customWidth="1"/>
    <col min="10765" max="11005" width="9.1796875" style="50"/>
    <col min="11006" max="11006" width="5.54296875" style="50" customWidth="1"/>
    <col min="11007" max="11007" width="57.1796875" style="50" customWidth="1"/>
    <col min="11008" max="11008" width="10.54296875" style="50" customWidth="1"/>
    <col min="11009" max="11009" width="14.1796875" style="50" customWidth="1"/>
    <col min="11010" max="11010" width="10.1796875" style="50" customWidth="1"/>
    <col min="11011" max="11011" width="10.453125" style="50" customWidth="1"/>
    <col min="11012" max="11012" width="14.54296875" style="50" customWidth="1"/>
    <col min="11013" max="11013" width="9.7265625" style="50" customWidth="1"/>
    <col min="11014" max="11014" width="29.453125" style="50" customWidth="1"/>
    <col min="11015" max="11015" width="0.1796875" style="50" customWidth="1"/>
    <col min="11016" max="11020" width="0" style="50" hidden="1" customWidth="1"/>
    <col min="11021" max="11261" width="9.1796875" style="50"/>
    <col min="11262" max="11262" width="5.54296875" style="50" customWidth="1"/>
    <col min="11263" max="11263" width="57.1796875" style="50" customWidth="1"/>
    <col min="11264" max="11264" width="10.54296875" style="50" customWidth="1"/>
    <col min="11265" max="11265" width="14.1796875" style="50" customWidth="1"/>
    <col min="11266" max="11266" width="10.1796875" style="50" customWidth="1"/>
    <col min="11267" max="11267" width="10.453125" style="50" customWidth="1"/>
    <col min="11268" max="11268" width="14.54296875" style="50" customWidth="1"/>
    <col min="11269" max="11269" width="9.7265625" style="50" customWidth="1"/>
    <col min="11270" max="11270" width="29.453125" style="50" customWidth="1"/>
    <col min="11271" max="11271" width="0.1796875" style="50" customWidth="1"/>
    <col min="11272" max="11276" width="0" style="50" hidden="1" customWidth="1"/>
    <col min="11277" max="11517" width="9.1796875" style="50"/>
    <col min="11518" max="11518" width="5.54296875" style="50" customWidth="1"/>
    <col min="11519" max="11519" width="57.1796875" style="50" customWidth="1"/>
    <col min="11520" max="11520" width="10.54296875" style="50" customWidth="1"/>
    <col min="11521" max="11521" width="14.1796875" style="50" customWidth="1"/>
    <col min="11522" max="11522" width="10.1796875" style="50" customWidth="1"/>
    <col min="11523" max="11523" width="10.453125" style="50" customWidth="1"/>
    <col min="11524" max="11524" width="14.54296875" style="50" customWidth="1"/>
    <col min="11525" max="11525" width="9.7265625" style="50" customWidth="1"/>
    <col min="11526" max="11526" width="29.453125" style="50" customWidth="1"/>
    <col min="11527" max="11527" width="0.1796875" style="50" customWidth="1"/>
    <col min="11528" max="11532" width="0" style="50" hidden="1" customWidth="1"/>
    <col min="11533" max="11773" width="9.1796875" style="50"/>
    <col min="11774" max="11774" width="5.54296875" style="50" customWidth="1"/>
    <col min="11775" max="11775" width="57.1796875" style="50" customWidth="1"/>
    <col min="11776" max="11776" width="10.54296875" style="50" customWidth="1"/>
    <col min="11777" max="11777" width="14.1796875" style="50" customWidth="1"/>
    <col min="11778" max="11778" width="10.1796875" style="50" customWidth="1"/>
    <col min="11779" max="11779" width="10.453125" style="50" customWidth="1"/>
    <col min="11780" max="11780" width="14.54296875" style="50" customWidth="1"/>
    <col min="11781" max="11781" width="9.7265625" style="50" customWidth="1"/>
    <col min="11782" max="11782" width="29.453125" style="50" customWidth="1"/>
    <col min="11783" max="11783" width="0.1796875" style="50" customWidth="1"/>
    <col min="11784" max="11788" width="0" style="50" hidden="1" customWidth="1"/>
    <col min="11789" max="12029" width="9.1796875" style="50"/>
    <col min="12030" max="12030" width="5.54296875" style="50" customWidth="1"/>
    <col min="12031" max="12031" width="57.1796875" style="50" customWidth="1"/>
    <col min="12032" max="12032" width="10.54296875" style="50" customWidth="1"/>
    <col min="12033" max="12033" width="14.1796875" style="50" customWidth="1"/>
    <col min="12034" max="12034" width="10.1796875" style="50" customWidth="1"/>
    <col min="12035" max="12035" width="10.453125" style="50" customWidth="1"/>
    <col min="12036" max="12036" width="14.54296875" style="50" customWidth="1"/>
    <col min="12037" max="12037" width="9.7265625" style="50" customWidth="1"/>
    <col min="12038" max="12038" width="29.453125" style="50" customWidth="1"/>
    <col min="12039" max="12039" width="0.1796875" style="50" customWidth="1"/>
    <col min="12040" max="12044" width="0" style="50" hidden="1" customWidth="1"/>
    <col min="12045" max="12285" width="9.1796875" style="50"/>
    <col min="12286" max="12286" width="5.54296875" style="50" customWidth="1"/>
    <col min="12287" max="12287" width="57.1796875" style="50" customWidth="1"/>
    <col min="12288" max="12288" width="10.54296875" style="50" customWidth="1"/>
    <col min="12289" max="12289" width="14.1796875" style="50" customWidth="1"/>
    <col min="12290" max="12290" width="10.1796875" style="50" customWidth="1"/>
    <col min="12291" max="12291" width="10.453125" style="50" customWidth="1"/>
    <col min="12292" max="12292" width="14.54296875" style="50" customWidth="1"/>
    <col min="12293" max="12293" width="9.7265625" style="50" customWidth="1"/>
    <col min="12294" max="12294" width="29.453125" style="50" customWidth="1"/>
    <col min="12295" max="12295" width="0.1796875" style="50" customWidth="1"/>
    <col min="12296" max="12300" width="0" style="50" hidden="1" customWidth="1"/>
    <col min="12301" max="12541" width="9.1796875" style="50"/>
    <col min="12542" max="12542" width="5.54296875" style="50" customWidth="1"/>
    <col min="12543" max="12543" width="57.1796875" style="50" customWidth="1"/>
    <col min="12544" max="12544" width="10.54296875" style="50" customWidth="1"/>
    <col min="12545" max="12545" width="14.1796875" style="50" customWidth="1"/>
    <col min="12546" max="12546" width="10.1796875" style="50" customWidth="1"/>
    <col min="12547" max="12547" width="10.453125" style="50" customWidth="1"/>
    <col min="12548" max="12548" width="14.54296875" style="50" customWidth="1"/>
    <col min="12549" max="12549" width="9.7265625" style="50" customWidth="1"/>
    <col min="12550" max="12550" width="29.453125" style="50" customWidth="1"/>
    <col min="12551" max="12551" width="0.1796875" style="50" customWidth="1"/>
    <col min="12552" max="12556" width="0" style="50" hidden="1" customWidth="1"/>
    <col min="12557" max="12797" width="9.1796875" style="50"/>
    <col min="12798" max="12798" width="5.54296875" style="50" customWidth="1"/>
    <col min="12799" max="12799" width="57.1796875" style="50" customWidth="1"/>
    <col min="12800" max="12800" width="10.54296875" style="50" customWidth="1"/>
    <col min="12801" max="12801" width="14.1796875" style="50" customWidth="1"/>
    <col min="12802" max="12802" width="10.1796875" style="50" customWidth="1"/>
    <col min="12803" max="12803" width="10.453125" style="50" customWidth="1"/>
    <col min="12804" max="12804" width="14.54296875" style="50" customWidth="1"/>
    <col min="12805" max="12805" width="9.7265625" style="50" customWidth="1"/>
    <col min="12806" max="12806" width="29.453125" style="50" customWidth="1"/>
    <col min="12807" max="12807" width="0.1796875" style="50" customWidth="1"/>
    <col min="12808" max="12812" width="0" style="50" hidden="1" customWidth="1"/>
    <col min="12813" max="13053" width="9.1796875" style="50"/>
    <col min="13054" max="13054" width="5.54296875" style="50" customWidth="1"/>
    <col min="13055" max="13055" width="57.1796875" style="50" customWidth="1"/>
    <col min="13056" max="13056" width="10.54296875" style="50" customWidth="1"/>
    <col min="13057" max="13057" width="14.1796875" style="50" customWidth="1"/>
    <col min="13058" max="13058" width="10.1796875" style="50" customWidth="1"/>
    <col min="13059" max="13059" width="10.453125" style="50" customWidth="1"/>
    <col min="13060" max="13060" width="14.54296875" style="50" customWidth="1"/>
    <col min="13061" max="13061" width="9.7265625" style="50" customWidth="1"/>
    <col min="13062" max="13062" width="29.453125" style="50" customWidth="1"/>
    <col min="13063" max="13063" width="0.1796875" style="50" customWidth="1"/>
    <col min="13064" max="13068" width="0" style="50" hidden="1" customWidth="1"/>
    <col min="13069" max="13309" width="9.1796875" style="50"/>
    <col min="13310" max="13310" width="5.54296875" style="50" customWidth="1"/>
    <col min="13311" max="13311" width="57.1796875" style="50" customWidth="1"/>
    <col min="13312" max="13312" width="10.54296875" style="50" customWidth="1"/>
    <col min="13313" max="13313" width="14.1796875" style="50" customWidth="1"/>
    <col min="13314" max="13314" width="10.1796875" style="50" customWidth="1"/>
    <col min="13315" max="13315" width="10.453125" style="50" customWidth="1"/>
    <col min="13316" max="13316" width="14.54296875" style="50" customWidth="1"/>
    <col min="13317" max="13317" width="9.7265625" style="50" customWidth="1"/>
    <col min="13318" max="13318" width="29.453125" style="50" customWidth="1"/>
    <col min="13319" max="13319" width="0.1796875" style="50" customWidth="1"/>
    <col min="13320" max="13324" width="0" style="50" hidden="1" customWidth="1"/>
    <col min="13325" max="13565" width="9.1796875" style="50"/>
    <col min="13566" max="13566" width="5.54296875" style="50" customWidth="1"/>
    <col min="13567" max="13567" width="57.1796875" style="50" customWidth="1"/>
    <col min="13568" max="13568" width="10.54296875" style="50" customWidth="1"/>
    <col min="13569" max="13569" width="14.1796875" style="50" customWidth="1"/>
    <col min="13570" max="13570" width="10.1796875" style="50" customWidth="1"/>
    <col min="13571" max="13571" width="10.453125" style="50" customWidth="1"/>
    <col min="13572" max="13572" width="14.54296875" style="50" customWidth="1"/>
    <col min="13573" max="13573" width="9.7265625" style="50" customWidth="1"/>
    <col min="13574" max="13574" width="29.453125" style="50" customWidth="1"/>
    <col min="13575" max="13575" width="0.1796875" style="50" customWidth="1"/>
    <col min="13576" max="13580" width="0" style="50" hidden="1" customWidth="1"/>
    <col min="13581" max="13821" width="9.1796875" style="50"/>
    <col min="13822" max="13822" width="5.54296875" style="50" customWidth="1"/>
    <col min="13823" max="13823" width="57.1796875" style="50" customWidth="1"/>
    <col min="13824" max="13824" width="10.54296875" style="50" customWidth="1"/>
    <col min="13825" max="13825" width="14.1796875" style="50" customWidth="1"/>
    <col min="13826" max="13826" width="10.1796875" style="50" customWidth="1"/>
    <col min="13827" max="13827" width="10.453125" style="50" customWidth="1"/>
    <col min="13828" max="13828" width="14.54296875" style="50" customWidth="1"/>
    <col min="13829" max="13829" width="9.7265625" style="50" customWidth="1"/>
    <col min="13830" max="13830" width="29.453125" style="50" customWidth="1"/>
    <col min="13831" max="13831" width="0.1796875" style="50" customWidth="1"/>
    <col min="13832" max="13836" width="0" style="50" hidden="1" customWidth="1"/>
    <col min="13837" max="14077" width="9.1796875" style="50"/>
    <col min="14078" max="14078" width="5.54296875" style="50" customWidth="1"/>
    <col min="14079" max="14079" width="57.1796875" style="50" customWidth="1"/>
    <col min="14080" max="14080" width="10.54296875" style="50" customWidth="1"/>
    <col min="14081" max="14081" width="14.1796875" style="50" customWidth="1"/>
    <col min="14082" max="14082" width="10.1796875" style="50" customWidth="1"/>
    <col min="14083" max="14083" width="10.453125" style="50" customWidth="1"/>
    <col min="14084" max="14084" width="14.54296875" style="50" customWidth="1"/>
    <col min="14085" max="14085" width="9.7265625" style="50" customWidth="1"/>
    <col min="14086" max="14086" width="29.453125" style="50" customWidth="1"/>
    <col min="14087" max="14087" width="0.1796875" style="50" customWidth="1"/>
    <col min="14088" max="14092" width="0" style="50" hidden="1" customWidth="1"/>
    <col min="14093" max="14333" width="9.1796875" style="50"/>
    <col min="14334" max="14334" width="5.54296875" style="50" customWidth="1"/>
    <col min="14335" max="14335" width="57.1796875" style="50" customWidth="1"/>
    <col min="14336" max="14336" width="10.54296875" style="50" customWidth="1"/>
    <col min="14337" max="14337" width="14.1796875" style="50" customWidth="1"/>
    <col min="14338" max="14338" width="10.1796875" style="50" customWidth="1"/>
    <col min="14339" max="14339" width="10.453125" style="50" customWidth="1"/>
    <col min="14340" max="14340" width="14.54296875" style="50" customWidth="1"/>
    <col min="14341" max="14341" width="9.7265625" style="50" customWidth="1"/>
    <col min="14342" max="14342" width="29.453125" style="50" customWidth="1"/>
    <col min="14343" max="14343" width="0.1796875" style="50" customWidth="1"/>
    <col min="14344" max="14348" width="0" style="50" hidden="1" customWidth="1"/>
    <col min="14349" max="14589" width="9.1796875" style="50"/>
    <col min="14590" max="14590" width="5.54296875" style="50" customWidth="1"/>
    <col min="14591" max="14591" width="57.1796875" style="50" customWidth="1"/>
    <col min="14592" max="14592" width="10.54296875" style="50" customWidth="1"/>
    <col min="14593" max="14593" width="14.1796875" style="50" customWidth="1"/>
    <col min="14594" max="14594" width="10.1796875" style="50" customWidth="1"/>
    <col min="14595" max="14595" width="10.453125" style="50" customWidth="1"/>
    <col min="14596" max="14596" width="14.54296875" style="50" customWidth="1"/>
    <col min="14597" max="14597" width="9.7265625" style="50" customWidth="1"/>
    <col min="14598" max="14598" width="29.453125" style="50" customWidth="1"/>
    <col min="14599" max="14599" width="0.1796875" style="50" customWidth="1"/>
    <col min="14600" max="14604" width="0" style="50" hidden="1" customWidth="1"/>
    <col min="14605" max="14845" width="9.1796875" style="50"/>
    <col min="14846" max="14846" width="5.54296875" style="50" customWidth="1"/>
    <col min="14847" max="14847" width="57.1796875" style="50" customWidth="1"/>
    <col min="14848" max="14848" width="10.54296875" style="50" customWidth="1"/>
    <col min="14849" max="14849" width="14.1796875" style="50" customWidth="1"/>
    <col min="14850" max="14850" width="10.1796875" style="50" customWidth="1"/>
    <col min="14851" max="14851" width="10.453125" style="50" customWidth="1"/>
    <col min="14852" max="14852" width="14.54296875" style="50" customWidth="1"/>
    <col min="14853" max="14853" width="9.7265625" style="50" customWidth="1"/>
    <col min="14854" max="14854" width="29.453125" style="50" customWidth="1"/>
    <col min="14855" max="14855" width="0.1796875" style="50" customWidth="1"/>
    <col min="14856" max="14860" width="0" style="50" hidden="1" customWidth="1"/>
    <col min="14861" max="15101" width="9.1796875" style="50"/>
    <col min="15102" max="15102" width="5.54296875" style="50" customWidth="1"/>
    <col min="15103" max="15103" width="57.1796875" style="50" customWidth="1"/>
    <col min="15104" max="15104" width="10.54296875" style="50" customWidth="1"/>
    <col min="15105" max="15105" width="14.1796875" style="50" customWidth="1"/>
    <col min="15106" max="15106" width="10.1796875" style="50" customWidth="1"/>
    <col min="15107" max="15107" width="10.453125" style="50" customWidth="1"/>
    <col min="15108" max="15108" width="14.54296875" style="50" customWidth="1"/>
    <col min="15109" max="15109" width="9.7265625" style="50" customWidth="1"/>
    <col min="15110" max="15110" width="29.453125" style="50" customWidth="1"/>
    <col min="15111" max="15111" width="0.1796875" style="50" customWidth="1"/>
    <col min="15112" max="15116" width="0" style="50" hidden="1" customWidth="1"/>
    <col min="15117" max="15357" width="9.1796875" style="50"/>
    <col min="15358" max="15358" width="5.54296875" style="50" customWidth="1"/>
    <col min="15359" max="15359" width="57.1796875" style="50" customWidth="1"/>
    <col min="15360" max="15360" width="10.54296875" style="50" customWidth="1"/>
    <col min="15361" max="15361" width="14.1796875" style="50" customWidth="1"/>
    <col min="15362" max="15362" width="10.1796875" style="50" customWidth="1"/>
    <col min="15363" max="15363" width="10.453125" style="50" customWidth="1"/>
    <col min="15364" max="15364" width="14.54296875" style="50" customWidth="1"/>
    <col min="15365" max="15365" width="9.7265625" style="50" customWidth="1"/>
    <col min="15366" max="15366" width="29.453125" style="50" customWidth="1"/>
    <col min="15367" max="15367" width="0.1796875" style="50" customWidth="1"/>
    <col min="15368" max="15372" width="0" style="50" hidden="1" customWidth="1"/>
    <col min="15373" max="15613" width="9.1796875" style="50"/>
    <col min="15614" max="15614" width="5.54296875" style="50" customWidth="1"/>
    <col min="15615" max="15615" width="57.1796875" style="50" customWidth="1"/>
    <col min="15616" max="15616" width="10.54296875" style="50" customWidth="1"/>
    <col min="15617" max="15617" width="14.1796875" style="50" customWidth="1"/>
    <col min="15618" max="15618" width="10.1796875" style="50" customWidth="1"/>
    <col min="15619" max="15619" width="10.453125" style="50" customWidth="1"/>
    <col min="15620" max="15620" width="14.54296875" style="50" customWidth="1"/>
    <col min="15621" max="15621" width="9.7265625" style="50" customWidth="1"/>
    <col min="15622" max="15622" width="29.453125" style="50" customWidth="1"/>
    <col min="15623" max="15623" width="0.1796875" style="50" customWidth="1"/>
    <col min="15624" max="15628" width="0" style="50" hidden="1" customWidth="1"/>
    <col min="15629" max="15869" width="9.1796875" style="50"/>
    <col min="15870" max="15870" width="5.54296875" style="50" customWidth="1"/>
    <col min="15871" max="15871" width="57.1796875" style="50" customWidth="1"/>
    <col min="15872" max="15872" width="10.54296875" style="50" customWidth="1"/>
    <col min="15873" max="15873" width="14.1796875" style="50" customWidth="1"/>
    <col min="15874" max="15874" width="10.1796875" style="50" customWidth="1"/>
    <col min="15875" max="15875" width="10.453125" style="50" customWidth="1"/>
    <col min="15876" max="15876" width="14.54296875" style="50" customWidth="1"/>
    <col min="15877" max="15877" width="9.7265625" style="50" customWidth="1"/>
    <col min="15878" max="15878" width="29.453125" style="50" customWidth="1"/>
    <col min="15879" max="15879" width="0.1796875" style="50" customWidth="1"/>
    <col min="15880" max="15884" width="0" style="50" hidden="1" customWidth="1"/>
    <col min="15885" max="16125" width="9.1796875" style="50"/>
    <col min="16126" max="16126" width="5.54296875" style="50" customWidth="1"/>
    <col min="16127" max="16127" width="57.1796875" style="50" customWidth="1"/>
    <col min="16128" max="16128" width="10.54296875" style="50" customWidth="1"/>
    <col min="16129" max="16129" width="14.1796875" style="50" customWidth="1"/>
    <col min="16130" max="16130" width="10.1796875" style="50" customWidth="1"/>
    <col min="16131" max="16131" width="10.453125" style="50" customWidth="1"/>
    <col min="16132" max="16132" width="14.54296875" style="50" customWidth="1"/>
    <col min="16133" max="16133" width="9.7265625" style="50" customWidth="1"/>
    <col min="16134" max="16134" width="29.453125" style="50" customWidth="1"/>
    <col min="16135" max="16135" width="0.1796875" style="50" customWidth="1"/>
    <col min="16136" max="16140" width="0" style="50" hidden="1" customWidth="1"/>
    <col min="16141" max="16384" width="9.1796875" style="50"/>
  </cols>
  <sheetData>
    <row r="1" spans="1:13" ht="27.75" customHeight="1" x14ac:dyDescent="0.25">
      <c r="A1" s="4"/>
      <c r="B1" s="483" t="s">
        <v>28</v>
      </c>
      <c r="C1" s="483"/>
      <c r="D1" s="483"/>
      <c r="E1" s="483"/>
      <c r="F1" s="483"/>
      <c r="G1" s="483"/>
      <c r="H1" s="483"/>
      <c r="I1" s="52"/>
    </row>
    <row r="2" spans="1:13" ht="12.75" customHeight="1" x14ac:dyDescent="0.25">
      <c r="A2" s="4"/>
      <c r="B2" s="483" t="s">
        <v>1</v>
      </c>
      <c r="C2" s="483"/>
      <c r="D2" s="483"/>
      <c r="E2" s="483"/>
      <c r="F2" s="483"/>
      <c r="G2" s="483"/>
      <c r="H2" s="483"/>
      <c r="I2" s="49"/>
    </row>
    <row r="3" spans="1:13" ht="12" customHeight="1" x14ac:dyDescent="0.25">
      <c r="A3" s="4"/>
      <c r="B3" s="483" t="s">
        <v>647</v>
      </c>
      <c r="C3" s="483"/>
      <c r="D3" s="483"/>
      <c r="E3" s="483"/>
      <c r="F3" s="483"/>
      <c r="G3" s="483"/>
      <c r="H3" s="483"/>
      <c r="I3" s="49"/>
    </row>
    <row r="4" spans="1:13" ht="17.25" customHeight="1" x14ac:dyDescent="0.25">
      <c r="A4" s="454" t="s">
        <v>20</v>
      </c>
      <c r="B4" s="455" t="s">
        <v>4</v>
      </c>
      <c r="C4" s="485" t="s">
        <v>358</v>
      </c>
      <c r="D4" s="485"/>
      <c r="E4" s="485"/>
      <c r="F4" s="485"/>
      <c r="G4" s="485" t="s">
        <v>5</v>
      </c>
      <c r="H4" s="456" t="s">
        <v>6</v>
      </c>
      <c r="I4" s="49"/>
    </row>
    <row r="5" spans="1:13" ht="52.5" customHeight="1" x14ac:dyDescent="0.25">
      <c r="A5" s="454"/>
      <c r="B5" s="455"/>
      <c r="C5" s="102" t="s">
        <v>7</v>
      </c>
      <c r="D5" s="102" t="s">
        <v>8</v>
      </c>
      <c r="E5" s="102" t="s">
        <v>9</v>
      </c>
      <c r="F5" s="102" t="s">
        <v>10</v>
      </c>
      <c r="G5" s="485"/>
      <c r="H5" s="456"/>
      <c r="I5" s="49"/>
    </row>
    <row r="6" spans="1:13" ht="52.5" customHeight="1" x14ac:dyDescent="0.25">
      <c r="A6" s="140" t="s">
        <v>59</v>
      </c>
      <c r="B6" s="139">
        <v>2</v>
      </c>
      <c r="C6" s="142">
        <v>3</v>
      </c>
      <c r="D6" s="142">
        <v>4</v>
      </c>
      <c r="E6" s="142">
        <v>5</v>
      </c>
      <c r="F6" s="142">
        <v>6</v>
      </c>
      <c r="G6" s="142">
        <v>7</v>
      </c>
      <c r="H6" s="141">
        <v>8</v>
      </c>
      <c r="I6" s="49">
        <v>9</v>
      </c>
    </row>
    <row r="7" spans="1:13" ht="15.75" customHeight="1" x14ac:dyDescent="0.25">
      <c r="A7" s="135" t="s">
        <v>253</v>
      </c>
      <c r="B7" s="457" t="s">
        <v>168</v>
      </c>
      <c r="C7" s="457"/>
      <c r="D7" s="457"/>
      <c r="E7" s="457"/>
      <c r="F7" s="457"/>
      <c r="G7" s="457"/>
      <c r="H7" s="457"/>
      <c r="I7" s="49"/>
    </row>
    <row r="8" spans="1:13" ht="12" customHeight="1" x14ac:dyDescent="0.25">
      <c r="A8" s="133"/>
      <c r="B8" s="57" t="s">
        <v>161</v>
      </c>
      <c r="C8" s="187"/>
      <c r="D8" s="187"/>
      <c r="E8" s="187"/>
      <c r="F8" s="187"/>
      <c r="G8" s="187"/>
      <c r="H8" s="134"/>
      <c r="I8" s="56"/>
      <c r="J8" s="56"/>
      <c r="K8" s="56"/>
      <c r="L8" s="56"/>
      <c r="M8" s="49"/>
    </row>
    <row r="9" spans="1:13" x14ac:dyDescent="0.25">
      <c r="A9" s="51" t="s">
        <v>59</v>
      </c>
      <c r="B9" s="58" t="s">
        <v>162</v>
      </c>
      <c r="C9" s="187"/>
      <c r="D9" s="279">
        <v>2000</v>
      </c>
      <c r="E9" s="187"/>
      <c r="F9" s="279">
        <v>2000</v>
      </c>
      <c r="G9" s="187" t="s">
        <v>645</v>
      </c>
      <c r="H9" s="55"/>
      <c r="I9" s="58"/>
      <c r="J9" s="58"/>
      <c r="K9" s="58"/>
      <c r="L9" s="58"/>
      <c r="M9" s="49"/>
    </row>
    <row r="10" spans="1:13" x14ac:dyDescent="0.25">
      <c r="B10" s="58"/>
      <c r="C10" s="187"/>
      <c r="D10" s="279"/>
      <c r="E10" s="187"/>
      <c r="F10" s="279"/>
      <c r="G10" s="187"/>
      <c r="H10" s="55"/>
      <c r="I10" s="58"/>
      <c r="J10" s="58"/>
      <c r="K10" s="58"/>
      <c r="L10" s="58"/>
      <c r="M10" s="49"/>
    </row>
    <row r="11" spans="1:13" x14ac:dyDescent="0.25">
      <c r="A11" s="51" t="s">
        <v>61</v>
      </c>
      <c r="B11" s="57" t="s">
        <v>163</v>
      </c>
      <c r="C11" s="187"/>
      <c r="D11" s="279"/>
      <c r="E11" s="187"/>
      <c r="F11" s="279"/>
      <c r="G11" s="187"/>
      <c r="H11" s="55"/>
      <c r="I11" s="58"/>
      <c r="J11" s="58"/>
      <c r="K11" s="58"/>
      <c r="L11" s="58"/>
      <c r="M11" s="49"/>
    </row>
    <row r="12" spans="1:13" x14ac:dyDescent="0.25">
      <c r="A12" s="51" t="s">
        <v>169</v>
      </c>
      <c r="B12" s="58" t="s">
        <v>162</v>
      </c>
      <c r="C12" s="187"/>
      <c r="D12" s="279">
        <v>2000</v>
      </c>
      <c r="E12" s="187"/>
      <c r="F12" s="279">
        <v>2000</v>
      </c>
      <c r="G12" s="187" t="s">
        <v>645</v>
      </c>
      <c r="H12" s="55" t="s">
        <v>168</v>
      </c>
      <c r="I12" s="58"/>
      <c r="J12" s="58"/>
      <c r="K12" s="58"/>
      <c r="L12" s="58"/>
      <c r="M12" s="49"/>
    </row>
    <row r="13" spans="1:13" x14ac:dyDescent="0.25">
      <c r="A13" s="51" t="s">
        <v>38</v>
      </c>
      <c r="B13" s="58" t="s">
        <v>13</v>
      </c>
      <c r="C13" s="187"/>
      <c r="D13" s="279">
        <v>100000</v>
      </c>
      <c r="E13" s="187"/>
      <c r="F13" s="279">
        <v>100000</v>
      </c>
      <c r="G13" s="187" t="s">
        <v>22</v>
      </c>
      <c r="H13" s="55"/>
      <c r="I13" s="58"/>
      <c r="J13" s="58"/>
      <c r="K13" s="58"/>
      <c r="L13" s="58"/>
      <c r="M13" s="49"/>
    </row>
    <row r="14" spans="1:13" x14ac:dyDescent="0.25">
      <c r="B14" s="58"/>
      <c r="C14" s="187"/>
      <c r="D14" s="279"/>
      <c r="E14" s="187"/>
      <c r="F14" s="279"/>
      <c r="G14" s="187"/>
      <c r="H14" s="55"/>
      <c r="I14" s="58"/>
      <c r="J14" s="58"/>
      <c r="K14" s="58"/>
      <c r="L14" s="58"/>
      <c r="M14" s="49"/>
    </row>
    <row r="15" spans="1:13" x14ac:dyDescent="0.25">
      <c r="A15" s="51" t="s">
        <v>62</v>
      </c>
      <c r="B15" s="57" t="s">
        <v>164</v>
      </c>
      <c r="C15" s="187"/>
      <c r="D15" s="279"/>
      <c r="E15" s="187"/>
      <c r="F15" s="279"/>
      <c r="G15" s="187"/>
      <c r="H15" s="55" t="s">
        <v>168</v>
      </c>
      <c r="I15" s="58"/>
      <c r="J15" s="58"/>
      <c r="K15" s="58"/>
      <c r="L15" s="58"/>
      <c r="M15" s="49"/>
    </row>
    <row r="16" spans="1:13" x14ac:dyDescent="0.25">
      <c r="A16" s="51" t="s">
        <v>45</v>
      </c>
      <c r="B16" s="374" t="s">
        <v>162</v>
      </c>
      <c r="C16" s="187"/>
      <c r="D16" s="279">
        <v>2000</v>
      </c>
      <c r="E16" s="187"/>
      <c r="F16" s="279">
        <v>2000</v>
      </c>
      <c r="G16" s="187" t="s">
        <v>645</v>
      </c>
      <c r="H16" s="55"/>
      <c r="I16" s="58"/>
      <c r="J16" s="58"/>
      <c r="K16" s="58"/>
      <c r="L16" s="58"/>
      <c r="M16" s="49"/>
    </row>
    <row r="17" spans="1:13" x14ac:dyDescent="0.25">
      <c r="A17" s="51" t="s">
        <v>46</v>
      </c>
      <c r="B17" s="374" t="s">
        <v>646</v>
      </c>
      <c r="C17" s="187"/>
      <c r="D17" s="279">
        <v>310000</v>
      </c>
      <c r="E17" s="187"/>
      <c r="F17" s="279">
        <v>310000</v>
      </c>
      <c r="G17" s="187" t="s">
        <v>66</v>
      </c>
      <c r="H17" s="55" t="s">
        <v>168</v>
      </c>
      <c r="I17" s="58"/>
      <c r="J17" s="58"/>
      <c r="K17" s="58"/>
      <c r="L17" s="58"/>
      <c r="M17" s="49"/>
    </row>
    <row r="18" spans="1:13" x14ac:dyDescent="0.25">
      <c r="B18" s="374"/>
      <c r="C18" s="187"/>
      <c r="D18" s="279"/>
      <c r="E18" s="187"/>
      <c r="F18" s="279"/>
      <c r="G18" s="187"/>
      <c r="H18" s="55" t="s">
        <v>168</v>
      </c>
      <c r="I18" s="58"/>
      <c r="J18" s="58"/>
      <c r="K18" s="58"/>
      <c r="L18" s="58"/>
      <c r="M18" s="49"/>
    </row>
    <row r="19" spans="1:13" x14ac:dyDescent="0.25">
      <c r="A19" s="51" t="s">
        <v>27</v>
      </c>
      <c r="B19" s="375" t="s">
        <v>165</v>
      </c>
      <c r="C19" s="187"/>
      <c r="D19" s="279"/>
      <c r="E19" s="187"/>
      <c r="F19" s="279"/>
      <c r="G19" s="187"/>
      <c r="H19" s="55"/>
      <c r="I19" s="58"/>
      <c r="J19" s="58"/>
      <c r="K19" s="58"/>
      <c r="L19" s="58"/>
      <c r="M19" s="49"/>
    </row>
    <row r="20" spans="1:13" x14ac:dyDescent="0.25">
      <c r="A20" s="51" t="s">
        <v>122</v>
      </c>
      <c r="B20" s="374" t="s">
        <v>162</v>
      </c>
      <c r="C20" s="187"/>
      <c r="D20" s="279"/>
      <c r="E20" s="187"/>
      <c r="F20" s="279"/>
      <c r="G20" s="187"/>
      <c r="H20" s="55"/>
      <c r="I20" s="58"/>
      <c r="J20" s="58"/>
      <c r="K20" s="58"/>
      <c r="L20" s="58"/>
      <c r="M20" s="49"/>
    </row>
    <row r="21" spans="1:13" ht="14.5" x14ac:dyDescent="0.25">
      <c r="B21" s="374"/>
      <c r="C21" s="84"/>
      <c r="D21" s="377"/>
      <c r="E21" s="84"/>
      <c r="F21" s="377"/>
      <c r="G21" s="84"/>
      <c r="H21" s="55" t="s">
        <v>168</v>
      </c>
      <c r="I21" s="58"/>
      <c r="J21" s="58"/>
      <c r="K21" s="58"/>
      <c r="L21" s="58"/>
      <c r="M21" s="49"/>
    </row>
    <row r="22" spans="1:13" ht="14.5" x14ac:dyDescent="0.25">
      <c r="A22" s="51" t="s">
        <v>397</v>
      </c>
      <c r="B22" s="375" t="s">
        <v>166</v>
      </c>
      <c r="C22" s="84"/>
      <c r="D22" s="377"/>
      <c r="E22" s="84"/>
      <c r="F22" s="377"/>
      <c r="G22" s="84"/>
      <c r="H22" s="55" t="s">
        <v>168</v>
      </c>
      <c r="I22" s="58"/>
      <c r="J22" s="58"/>
      <c r="K22" s="58"/>
      <c r="L22" s="58"/>
      <c r="M22" s="49"/>
    </row>
    <row r="23" spans="1:13" ht="14.5" x14ac:dyDescent="0.25">
      <c r="A23" s="51" t="s">
        <v>400</v>
      </c>
      <c r="B23" s="374" t="s">
        <v>13</v>
      </c>
      <c r="C23" s="84"/>
      <c r="D23" s="377">
        <v>464626</v>
      </c>
      <c r="E23" s="84"/>
      <c r="F23" s="377">
        <v>464626</v>
      </c>
      <c r="G23" s="376" t="s">
        <v>21</v>
      </c>
      <c r="H23" s="55"/>
      <c r="I23" s="58"/>
      <c r="J23" s="58"/>
      <c r="K23" s="58"/>
      <c r="L23" s="58"/>
      <c r="M23" s="49"/>
    </row>
    <row r="24" spans="1:13" ht="14.5" x14ac:dyDescent="0.25">
      <c r="A24" s="51" t="s">
        <v>402</v>
      </c>
      <c r="B24" s="374" t="s">
        <v>162</v>
      </c>
      <c r="C24" s="84"/>
      <c r="D24" s="377">
        <v>2000</v>
      </c>
      <c r="E24" s="84"/>
      <c r="F24" s="377">
        <v>2000</v>
      </c>
      <c r="G24" s="376" t="s">
        <v>645</v>
      </c>
      <c r="H24" s="55"/>
      <c r="I24" s="58"/>
      <c r="J24" s="58"/>
      <c r="K24" s="58"/>
      <c r="L24" s="58"/>
      <c r="M24" s="49"/>
    </row>
    <row r="25" spans="1:13" ht="14.5" x14ac:dyDescent="0.25">
      <c r="B25" s="374"/>
      <c r="C25" s="84"/>
      <c r="D25" s="377"/>
      <c r="E25" s="84"/>
      <c r="F25" s="377"/>
      <c r="G25" s="84"/>
      <c r="H25" s="55" t="s">
        <v>168</v>
      </c>
      <c r="I25" s="58"/>
      <c r="J25" s="58"/>
      <c r="K25" s="58"/>
      <c r="L25" s="58"/>
      <c r="M25" s="49"/>
    </row>
    <row r="26" spans="1:13" ht="14.5" x14ac:dyDescent="0.25">
      <c r="A26" s="51" t="s">
        <v>406</v>
      </c>
      <c r="B26" s="375" t="s">
        <v>167</v>
      </c>
      <c r="C26" s="84"/>
      <c r="D26" s="377"/>
      <c r="E26" s="84"/>
      <c r="F26" s="377"/>
      <c r="G26" s="84"/>
      <c r="H26" s="55" t="s">
        <v>168</v>
      </c>
      <c r="I26" s="58"/>
      <c r="J26" s="58"/>
      <c r="K26" s="58"/>
      <c r="L26" s="58"/>
      <c r="M26" s="49"/>
    </row>
    <row r="27" spans="1:13" ht="15" thickBot="1" x14ac:dyDescent="0.3">
      <c r="A27" s="51" t="s">
        <v>408</v>
      </c>
      <c r="B27" s="374" t="s">
        <v>162</v>
      </c>
      <c r="C27" s="84"/>
      <c r="D27" s="377">
        <v>2000</v>
      </c>
      <c r="E27" s="84"/>
      <c r="F27" s="377">
        <v>2000</v>
      </c>
      <c r="G27" s="376" t="s">
        <v>645</v>
      </c>
      <c r="H27" s="55"/>
      <c r="I27" s="58"/>
      <c r="J27" s="58"/>
      <c r="K27" s="58"/>
      <c r="L27" s="58"/>
      <c r="M27" s="49"/>
    </row>
    <row r="28" spans="1:13" ht="12" thickBot="1" x14ac:dyDescent="0.3">
      <c r="A28" s="59"/>
      <c r="B28" s="60" t="s">
        <v>25</v>
      </c>
      <c r="C28" s="61"/>
      <c r="D28" s="61">
        <f>D27+D24+D17+D16+D13+D12+D9</f>
        <v>420000</v>
      </c>
      <c r="E28" s="137"/>
      <c r="F28" s="61">
        <f>F27+F24+F17+F16+F13+F12+F9</f>
        <v>420000</v>
      </c>
      <c r="G28" s="62"/>
      <c r="H28" s="63"/>
      <c r="I28" s="58"/>
      <c r="J28" s="58"/>
      <c r="K28" s="58"/>
      <c r="L28" s="58"/>
      <c r="M28" s="49"/>
    </row>
    <row r="29" spans="1:13" x14ac:dyDescent="0.25">
      <c r="A29" s="4"/>
      <c r="B29" s="5"/>
      <c r="C29" s="14"/>
      <c r="D29" s="14"/>
      <c r="E29" s="14"/>
      <c r="F29" s="14"/>
      <c r="G29" s="14"/>
      <c r="H29" s="14"/>
      <c r="I29" s="49"/>
    </row>
    <row r="30" spans="1:13" x14ac:dyDescent="0.25">
      <c r="A30" s="4"/>
      <c r="B30" s="5"/>
      <c r="C30" s="14"/>
      <c r="D30" s="14"/>
      <c r="E30" s="14"/>
      <c r="F30" s="14"/>
      <c r="G30" s="14"/>
      <c r="H30" s="14"/>
      <c r="I30" s="49"/>
    </row>
    <row r="31" spans="1:13" x14ac:dyDescent="0.25">
      <c r="A31" s="4"/>
      <c r="B31" s="5"/>
      <c r="C31" s="14"/>
      <c r="D31" s="14"/>
      <c r="E31" s="14"/>
      <c r="F31" s="14"/>
      <c r="G31" s="14"/>
      <c r="H31" s="14"/>
      <c r="I31" s="49"/>
    </row>
    <row r="32" spans="1:13" x14ac:dyDescent="0.25">
      <c r="A32" s="4"/>
      <c r="B32" s="5"/>
      <c r="C32" s="14"/>
      <c r="D32" s="14"/>
      <c r="E32" s="14"/>
      <c r="F32" s="14"/>
      <c r="G32" s="14"/>
      <c r="H32" s="14"/>
      <c r="I32" s="49"/>
    </row>
    <row r="33" spans="1:9" x14ac:dyDescent="0.25">
      <c r="A33" s="4"/>
      <c r="B33" s="5"/>
      <c r="C33" s="14"/>
      <c r="D33" s="14"/>
      <c r="E33" s="14"/>
      <c r="F33" s="15"/>
      <c r="G33" s="14"/>
      <c r="H33" s="14"/>
      <c r="I33" s="49"/>
    </row>
    <row r="34" spans="1:9" x14ac:dyDescent="0.25">
      <c r="A34" s="4"/>
      <c r="B34" s="5"/>
      <c r="C34" s="14"/>
      <c r="D34" s="14"/>
      <c r="E34" s="14"/>
      <c r="F34" s="14"/>
      <c r="G34" s="14"/>
      <c r="H34" s="14"/>
      <c r="I34" s="49"/>
    </row>
    <row r="35" spans="1:9" x14ac:dyDescent="0.25">
      <c r="A35" s="4"/>
      <c r="B35" s="5"/>
      <c r="C35" s="14"/>
      <c r="D35" s="14"/>
      <c r="E35" s="14"/>
      <c r="F35" s="14"/>
      <c r="G35" s="14"/>
      <c r="H35" s="14"/>
      <c r="I35" s="49"/>
    </row>
    <row r="36" spans="1:9" x14ac:dyDescent="0.25">
      <c r="A36" s="4"/>
      <c r="B36" s="5"/>
      <c r="C36" s="14"/>
      <c r="D36" s="14"/>
      <c r="E36" s="14"/>
      <c r="F36" s="14"/>
      <c r="G36" s="14"/>
      <c r="H36" s="14"/>
      <c r="I36" s="49"/>
    </row>
    <row r="37" spans="1:9" x14ac:dyDescent="0.25">
      <c r="A37" s="4"/>
      <c r="B37" s="5"/>
      <c r="C37" s="14"/>
      <c r="D37" s="14"/>
      <c r="E37" s="14"/>
      <c r="F37" s="14"/>
      <c r="G37" s="14"/>
      <c r="H37" s="14"/>
      <c r="I37" s="49"/>
    </row>
    <row r="38" spans="1:9" x14ac:dyDescent="0.25">
      <c r="A38" s="4"/>
      <c r="B38" s="5"/>
      <c r="C38" s="14"/>
      <c r="D38" s="14"/>
      <c r="E38" s="14"/>
      <c r="F38" s="14"/>
      <c r="G38" s="14"/>
      <c r="H38" s="14"/>
      <c r="I38" s="49"/>
    </row>
    <row r="39" spans="1:9" x14ac:dyDescent="0.25">
      <c r="A39" s="4"/>
      <c r="B39" s="5"/>
      <c r="C39" s="14"/>
      <c r="D39" s="14"/>
      <c r="E39" s="14"/>
      <c r="F39" s="14"/>
      <c r="G39" s="14"/>
      <c r="H39" s="14"/>
      <c r="I39" s="49"/>
    </row>
    <row r="40" spans="1:9" x14ac:dyDescent="0.25">
      <c r="A40" s="4"/>
      <c r="B40" s="5"/>
      <c r="C40" s="14"/>
      <c r="D40" s="14"/>
      <c r="E40" s="14"/>
      <c r="F40" s="14"/>
      <c r="G40" s="14"/>
      <c r="H40" s="14"/>
      <c r="I40" s="49"/>
    </row>
    <row r="41" spans="1:9" x14ac:dyDescent="0.25">
      <c r="A41" s="4"/>
      <c r="B41" s="5"/>
      <c r="C41" s="14"/>
      <c r="D41" s="14"/>
      <c r="E41" s="14"/>
      <c r="F41" s="14"/>
      <c r="G41" s="14"/>
      <c r="H41" s="14"/>
      <c r="I41" s="49"/>
    </row>
    <row r="42" spans="1:9" x14ac:dyDescent="0.25">
      <c r="A42" s="4"/>
      <c r="B42" s="5"/>
      <c r="C42" s="14"/>
      <c r="D42" s="14"/>
      <c r="E42" s="14"/>
      <c r="F42" s="14"/>
      <c r="G42" s="14"/>
      <c r="H42" s="14"/>
      <c r="I42" s="49"/>
    </row>
    <row r="43" spans="1:9" x14ac:dyDescent="0.25">
      <c r="A43" s="4"/>
      <c r="B43" s="5"/>
      <c r="C43" s="14"/>
      <c r="D43" s="14"/>
      <c r="E43" s="14"/>
      <c r="F43" s="14"/>
      <c r="G43" s="14"/>
      <c r="H43" s="14"/>
      <c r="I43" s="49"/>
    </row>
    <row r="44" spans="1:9" x14ac:dyDescent="0.25">
      <c r="A44" s="4"/>
      <c r="B44" s="5"/>
      <c r="C44" s="14"/>
      <c r="D44" s="14"/>
      <c r="E44" s="14"/>
      <c r="F44" s="14"/>
      <c r="G44" s="14"/>
      <c r="H44" s="14"/>
      <c r="I44" s="49"/>
    </row>
    <row r="45" spans="1:9" x14ac:dyDescent="0.25">
      <c r="A45" s="4"/>
      <c r="B45" s="5"/>
      <c r="C45" s="14"/>
      <c r="D45" s="14"/>
      <c r="E45" s="14"/>
      <c r="F45" s="14"/>
      <c r="G45" s="14"/>
      <c r="H45" s="14"/>
      <c r="I45" s="49"/>
    </row>
    <row r="46" spans="1:9" x14ac:dyDescent="0.25">
      <c r="A46" s="4"/>
      <c r="B46" s="5"/>
      <c r="C46" s="14"/>
      <c r="D46" s="14"/>
      <c r="E46" s="14"/>
      <c r="F46" s="14"/>
      <c r="G46" s="14"/>
      <c r="H46" s="14"/>
      <c r="I46" s="49"/>
    </row>
    <row r="47" spans="1:9" x14ac:dyDescent="0.25">
      <c r="A47" s="4"/>
      <c r="B47" s="5"/>
      <c r="C47" s="14"/>
      <c r="D47" s="14"/>
      <c r="E47" s="14"/>
      <c r="F47" s="14"/>
      <c r="G47" s="14"/>
      <c r="H47" s="14"/>
      <c r="I47" s="49"/>
    </row>
    <row r="48" spans="1:9" x14ac:dyDescent="0.25">
      <c r="A48" s="4"/>
      <c r="B48" s="5"/>
      <c r="C48" s="14"/>
      <c r="D48" s="14"/>
      <c r="E48" s="14"/>
      <c r="F48" s="14"/>
      <c r="G48" s="14"/>
      <c r="H48" s="14"/>
      <c r="I48" s="49"/>
    </row>
    <row r="49" spans="1:9" x14ac:dyDescent="0.25">
      <c r="A49" s="4"/>
      <c r="B49" s="5"/>
      <c r="C49" s="14"/>
      <c r="D49" s="14"/>
      <c r="E49" s="14"/>
      <c r="F49" s="14"/>
      <c r="G49" s="14"/>
      <c r="H49" s="14"/>
      <c r="I49" s="49"/>
    </row>
    <row r="50" spans="1:9" x14ac:dyDescent="0.25">
      <c r="A50" s="4"/>
      <c r="B50" s="5"/>
      <c r="C50" s="14"/>
      <c r="D50" s="14"/>
      <c r="E50" s="14"/>
      <c r="F50" s="14"/>
      <c r="G50" s="14"/>
      <c r="H50" s="14"/>
      <c r="I50" s="49"/>
    </row>
    <row r="51" spans="1:9" x14ac:dyDescent="0.25">
      <c r="A51" s="4"/>
      <c r="B51" s="5"/>
      <c r="C51" s="14"/>
      <c r="D51" s="14"/>
      <c r="E51" s="14"/>
      <c r="F51" s="14"/>
      <c r="G51" s="14"/>
      <c r="H51" s="14"/>
      <c r="I51" s="49"/>
    </row>
    <row r="52" spans="1:9" x14ac:dyDescent="0.25">
      <c r="A52" s="4"/>
      <c r="B52" s="5"/>
      <c r="C52" s="14"/>
      <c r="D52" s="14"/>
      <c r="E52" s="14"/>
      <c r="F52" s="14"/>
      <c r="G52" s="14"/>
      <c r="H52" s="14"/>
      <c r="I52" s="49"/>
    </row>
    <row r="53" spans="1:9" x14ac:dyDescent="0.25">
      <c r="A53" s="4"/>
      <c r="B53" s="5"/>
      <c r="C53" s="14"/>
      <c r="D53" s="14"/>
      <c r="E53" s="14"/>
      <c r="F53" s="14"/>
      <c r="G53" s="14"/>
      <c r="H53" s="14"/>
      <c r="I53" s="49"/>
    </row>
    <row r="54" spans="1:9" x14ac:dyDescent="0.25">
      <c r="A54" s="4"/>
      <c r="B54" s="5"/>
      <c r="C54" s="14"/>
      <c r="D54" s="14"/>
      <c r="E54" s="14"/>
      <c r="F54" s="14"/>
      <c r="G54" s="14"/>
      <c r="H54" s="14"/>
      <c r="I54" s="49"/>
    </row>
    <row r="55" spans="1:9" x14ac:dyDescent="0.25">
      <c r="A55" s="4"/>
      <c r="B55" s="5"/>
      <c r="C55" s="14"/>
      <c r="D55" s="14"/>
      <c r="E55" s="14"/>
      <c r="F55" s="14"/>
      <c r="G55" s="14"/>
      <c r="H55" s="14"/>
      <c r="I55" s="49"/>
    </row>
    <row r="56" spans="1:9" x14ac:dyDescent="0.25">
      <c r="A56" s="4"/>
      <c r="B56" s="5"/>
      <c r="C56" s="14"/>
      <c r="D56" s="14"/>
      <c r="E56" s="14"/>
      <c r="F56" s="14"/>
      <c r="G56" s="14"/>
      <c r="H56" s="14"/>
      <c r="I56" s="49"/>
    </row>
    <row r="57" spans="1:9" x14ac:dyDescent="0.25">
      <c r="A57" s="4"/>
      <c r="B57" s="5"/>
      <c r="C57" s="14"/>
      <c r="D57" s="14"/>
      <c r="E57" s="14"/>
      <c r="F57" s="14"/>
      <c r="G57" s="14"/>
      <c r="H57" s="14"/>
      <c r="I57" s="49"/>
    </row>
    <row r="58" spans="1:9" x14ac:dyDescent="0.25">
      <c r="A58" s="4"/>
      <c r="B58" s="5"/>
      <c r="C58" s="14"/>
      <c r="D58" s="14"/>
      <c r="E58" s="14"/>
      <c r="F58" s="14"/>
      <c r="G58" s="14"/>
      <c r="H58" s="14"/>
      <c r="I58" s="49"/>
    </row>
    <row r="59" spans="1:9" x14ac:dyDescent="0.25">
      <c r="A59" s="4"/>
      <c r="B59" s="5"/>
      <c r="C59" s="14"/>
      <c r="D59" s="14"/>
      <c r="E59" s="14"/>
      <c r="F59" s="14"/>
      <c r="G59" s="14"/>
      <c r="H59" s="14"/>
      <c r="I59" s="49"/>
    </row>
    <row r="60" spans="1:9" x14ac:dyDescent="0.25">
      <c r="A60" s="4"/>
      <c r="B60" s="5"/>
      <c r="C60" s="14"/>
      <c r="D60" s="14"/>
      <c r="E60" s="14"/>
      <c r="F60" s="14"/>
      <c r="G60" s="14"/>
      <c r="H60" s="14"/>
      <c r="I60" s="49"/>
    </row>
    <row r="61" spans="1:9" x14ac:dyDescent="0.25">
      <c r="A61" s="4"/>
      <c r="B61" s="5"/>
      <c r="C61" s="14"/>
      <c r="D61" s="14"/>
      <c r="E61" s="14"/>
      <c r="F61" s="14"/>
      <c r="G61" s="14"/>
      <c r="H61" s="14"/>
      <c r="I61" s="49"/>
    </row>
    <row r="62" spans="1:9" x14ac:dyDescent="0.25">
      <c r="A62" s="4"/>
      <c r="B62" s="5"/>
      <c r="C62" s="14"/>
      <c r="D62" s="14"/>
      <c r="E62" s="14"/>
      <c r="F62" s="14"/>
      <c r="G62" s="14"/>
      <c r="H62" s="14"/>
      <c r="I62" s="49"/>
    </row>
    <row r="63" spans="1:9" x14ac:dyDescent="0.25">
      <c r="A63" s="4"/>
      <c r="B63" s="5"/>
      <c r="C63" s="14"/>
      <c r="D63" s="14"/>
      <c r="E63" s="14"/>
      <c r="F63" s="14"/>
      <c r="G63" s="14"/>
      <c r="H63" s="14"/>
      <c r="I63" s="49"/>
    </row>
    <row r="64" spans="1:9" x14ac:dyDescent="0.25">
      <c r="A64" s="4"/>
      <c r="B64" s="5"/>
      <c r="C64" s="14"/>
      <c r="D64" s="14"/>
      <c r="E64" s="14"/>
      <c r="F64" s="14"/>
      <c r="G64" s="14"/>
      <c r="H64" s="14"/>
      <c r="I64" s="49"/>
    </row>
    <row r="65" spans="1:9" x14ac:dyDescent="0.25">
      <c r="A65" s="4"/>
      <c r="B65" s="5"/>
      <c r="C65" s="14"/>
      <c r="D65" s="14"/>
      <c r="E65" s="14"/>
      <c r="F65" s="14"/>
      <c r="G65" s="14"/>
      <c r="H65" s="14"/>
      <c r="I65" s="49"/>
    </row>
    <row r="66" spans="1:9" x14ac:dyDescent="0.25">
      <c r="A66" s="4"/>
      <c r="B66" s="5"/>
      <c r="C66" s="14"/>
      <c r="D66" s="14"/>
      <c r="E66" s="14"/>
      <c r="F66" s="14"/>
      <c r="G66" s="14"/>
      <c r="H66" s="14"/>
      <c r="I66" s="49"/>
    </row>
    <row r="67" spans="1:9" x14ac:dyDescent="0.25">
      <c r="A67" s="4"/>
      <c r="B67" s="5"/>
      <c r="C67" s="14"/>
      <c r="D67" s="14"/>
      <c r="E67" s="14"/>
      <c r="F67" s="14"/>
      <c r="G67" s="14"/>
      <c r="H67" s="14"/>
      <c r="I67" s="49"/>
    </row>
    <row r="68" spans="1:9" x14ac:dyDescent="0.25">
      <c r="A68" s="4"/>
      <c r="B68" s="5"/>
      <c r="C68" s="14"/>
      <c r="D68" s="14"/>
      <c r="E68" s="14"/>
      <c r="F68" s="14"/>
      <c r="G68" s="14"/>
      <c r="H68" s="14"/>
      <c r="I68" s="49"/>
    </row>
    <row r="69" spans="1:9" x14ac:dyDescent="0.25">
      <c r="A69" s="4"/>
      <c r="B69" s="5"/>
      <c r="C69" s="14"/>
      <c r="D69" s="14"/>
      <c r="E69" s="14"/>
      <c r="F69" s="14"/>
      <c r="G69" s="14"/>
      <c r="H69" s="14"/>
      <c r="I69" s="49"/>
    </row>
    <row r="70" spans="1:9" x14ac:dyDescent="0.25">
      <c r="A70" s="4"/>
      <c r="B70" s="5"/>
      <c r="C70" s="14"/>
      <c r="D70" s="14"/>
      <c r="E70" s="14"/>
      <c r="F70" s="14"/>
      <c r="G70" s="14"/>
      <c r="H70" s="14"/>
      <c r="I70" s="49"/>
    </row>
    <row r="71" spans="1:9" x14ac:dyDescent="0.25">
      <c r="A71" s="4"/>
      <c r="B71" s="5"/>
      <c r="C71" s="14"/>
      <c r="D71" s="14"/>
      <c r="E71" s="14"/>
      <c r="F71" s="14"/>
      <c r="G71" s="14"/>
      <c r="H71" s="14"/>
      <c r="I71" s="49"/>
    </row>
    <row r="72" spans="1:9" x14ac:dyDescent="0.25">
      <c r="A72" s="4"/>
      <c r="B72" s="5"/>
      <c r="C72" s="14"/>
      <c r="D72" s="14"/>
      <c r="E72" s="14"/>
      <c r="F72" s="14"/>
      <c r="G72" s="14"/>
      <c r="H72" s="14"/>
      <c r="I72" s="49"/>
    </row>
  </sheetData>
  <sheetProtection selectLockedCells="1" selectUnlockedCells="1"/>
  <mergeCells count="9">
    <mergeCell ref="B7:H7"/>
    <mergeCell ref="B1:H1"/>
    <mergeCell ref="B2:H2"/>
    <mergeCell ref="B3:H3"/>
    <mergeCell ref="A4:A5"/>
    <mergeCell ref="B4:B5"/>
    <mergeCell ref="C4:F4"/>
    <mergeCell ref="G4:G5"/>
    <mergeCell ref="H4:H5"/>
  </mergeCells>
  <pageMargins left="1.0298611111111111" right="0.19027777777777777" top="0.1701388888888889" bottom="0.15" header="0.51180555555555551" footer="0.51180555555555551"/>
  <pageSetup paperSize="9" scale="84" firstPageNumber="0" orientation="landscape" r:id="rId1"/>
  <headerFooter alignWithMargins="0"/>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topLeftCell="A29" workbookViewId="0">
      <selection activeCell="A5" sqref="A5:H32"/>
    </sheetView>
  </sheetViews>
  <sheetFormatPr defaultRowHeight="12.5" x14ac:dyDescent="0.25"/>
  <cols>
    <col min="1" max="1" width="7.453125" style="16" customWidth="1"/>
    <col min="2" max="2" width="61.54296875" style="16" customWidth="1"/>
    <col min="3" max="3" width="8.453125" style="16" customWidth="1"/>
    <col min="4" max="4" width="10" style="16" customWidth="1"/>
    <col min="5" max="5" width="9.26953125" style="16" customWidth="1"/>
    <col min="6" max="6" width="10.1796875" style="25" customWidth="1"/>
    <col min="7" max="7" width="15" style="25" customWidth="1"/>
    <col min="8" max="8" width="19" style="16" customWidth="1"/>
    <col min="9" max="253" width="8.81640625" style="16"/>
    <col min="254" max="254" width="7.453125" style="16" customWidth="1"/>
    <col min="255" max="255" width="61.54296875" style="16" customWidth="1"/>
    <col min="256" max="256" width="8.453125" style="16" customWidth="1"/>
    <col min="257" max="257" width="10" style="16" customWidth="1"/>
    <col min="258" max="258" width="9.26953125" style="16" customWidth="1"/>
    <col min="259" max="259" width="8.26953125" style="16" customWidth="1"/>
    <col min="260" max="260" width="15" style="16" customWidth="1"/>
    <col min="261" max="261" width="7.81640625" style="16" customWidth="1"/>
    <col min="262" max="262" width="19" style="16" customWidth="1"/>
    <col min="263" max="509" width="8.81640625" style="16"/>
    <col min="510" max="510" width="7.453125" style="16" customWidth="1"/>
    <col min="511" max="511" width="61.54296875" style="16" customWidth="1"/>
    <col min="512" max="512" width="8.453125" style="16" customWidth="1"/>
    <col min="513" max="513" width="10" style="16" customWidth="1"/>
    <col min="514" max="514" width="9.26953125" style="16" customWidth="1"/>
    <col min="515" max="515" width="8.26953125" style="16" customWidth="1"/>
    <col min="516" max="516" width="15" style="16" customWidth="1"/>
    <col min="517" max="517" width="7.81640625" style="16" customWidth="1"/>
    <col min="518" max="518" width="19" style="16" customWidth="1"/>
    <col min="519" max="765" width="8.81640625" style="16"/>
    <col min="766" max="766" width="7.453125" style="16" customWidth="1"/>
    <col min="767" max="767" width="61.54296875" style="16" customWidth="1"/>
    <col min="768" max="768" width="8.453125" style="16" customWidth="1"/>
    <col min="769" max="769" width="10" style="16" customWidth="1"/>
    <col min="770" max="770" width="9.26953125" style="16" customWidth="1"/>
    <col min="771" max="771" width="8.26953125" style="16" customWidth="1"/>
    <col min="772" max="772" width="15" style="16" customWidth="1"/>
    <col min="773" max="773" width="7.81640625" style="16" customWidth="1"/>
    <col min="774" max="774" width="19" style="16" customWidth="1"/>
    <col min="775" max="1021" width="8.81640625" style="16"/>
    <col min="1022" max="1022" width="7.453125" style="16" customWidth="1"/>
    <col min="1023" max="1023" width="61.54296875" style="16" customWidth="1"/>
    <col min="1024" max="1024" width="8.453125" style="16" customWidth="1"/>
    <col min="1025" max="1025" width="10" style="16" customWidth="1"/>
    <col min="1026" max="1026" width="9.26953125" style="16" customWidth="1"/>
    <col min="1027" max="1027" width="8.26953125" style="16" customWidth="1"/>
    <col min="1028" max="1028" width="15" style="16" customWidth="1"/>
    <col min="1029" max="1029" width="7.81640625" style="16" customWidth="1"/>
    <col min="1030" max="1030" width="19" style="16" customWidth="1"/>
    <col min="1031" max="1277" width="8.81640625" style="16"/>
    <col min="1278" max="1278" width="7.453125" style="16" customWidth="1"/>
    <col min="1279" max="1279" width="61.54296875" style="16" customWidth="1"/>
    <col min="1280" max="1280" width="8.453125" style="16" customWidth="1"/>
    <col min="1281" max="1281" width="10" style="16" customWidth="1"/>
    <col min="1282" max="1282" width="9.26953125" style="16" customWidth="1"/>
    <col min="1283" max="1283" width="8.26953125" style="16" customWidth="1"/>
    <col min="1284" max="1284" width="15" style="16" customWidth="1"/>
    <col min="1285" max="1285" width="7.81640625" style="16" customWidth="1"/>
    <col min="1286" max="1286" width="19" style="16" customWidth="1"/>
    <col min="1287" max="1533" width="8.81640625" style="16"/>
    <col min="1534" max="1534" width="7.453125" style="16" customWidth="1"/>
    <col min="1535" max="1535" width="61.54296875" style="16" customWidth="1"/>
    <col min="1536" max="1536" width="8.453125" style="16" customWidth="1"/>
    <col min="1537" max="1537" width="10" style="16" customWidth="1"/>
    <col min="1538" max="1538" width="9.26953125" style="16" customWidth="1"/>
    <col min="1539" max="1539" width="8.26953125" style="16" customWidth="1"/>
    <col min="1540" max="1540" width="15" style="16" customWidth="1"/>
    <col min="1541" max="1541" width="7.81640625" style="16" customWidth="1"/>
    <col min="1542" max="1542" width="19" style="16" customWidth="1"/>
    <col min="1543" max="1789" width="8.81640625" style="16"/>
    <col min="1790" max="1790" width="7.453125" style="16" customWidth="1"/>
    <col min="1791" max="1791" width="61.54296875" style="16" customWidth="1"/>
    <col min="1792" max="1792" width="8.453125" style="16" customWidth="1"/>
    <col min="1793" max="1793" width="10" style="16" customWidth="1"/>
    <col min="1794" max="1794" width="9.26953125" style="16" customWidth="1"/>
    <col min="1795" max="1795" width="8.26953125" style="16" customWidth="1"/>
    <col min="1796" max="1796" width="15" style="16" customWidth="1"/>
    <col min="1797" max="1797" width="7.81640625" style="16" customWidth="1"/>
    <col min="1798" max="1798" width="19" style="16" customWidth="1"/>
    <col min="1799" max="2045" width="8.81640625" style="16"/>
    <col min="2046" max="2046" width="7.453125" style="16" customWidth="1"/>
    <col min="2047" max="2047" width="61.54296875" style="16" customWidth="1"/>
    <col min="2048" max="2048" width="8.453125" style="16" customWidth="1"/>
    <col min="2049" max="2049" width="10" style="16" customWidth="1"/>
    <col min="2050" max="2050" width="9.26953125" style="16" customWidth="1"/>
    <col min="2051" max="2051" width="8.26953125" style="16" customWidth="1"/>
    <col min="2052" max="2052" width="15" style="16" customWidth="1"/>
    <col min="2053" max="2053" width="7.81640625" style="16" customWidth="1"/>
    <col min="2054" max="2054" width="19" style="16" customWidth="1"/>
    <col min="2055" max="2301" width="8.81640625" style="16"/>
    <col min="2302" max="2302" width="7.453125" style="16" customWidth="1"/>
    <col min="2303" max="2303" width="61.54296875" style="16" customWidth="1"/>
    <col min="2304" max="2304" width="8.453125" style="16" customWidth="1"/>
    <col min="2305" max="2305" width="10" style="16" customWidth="1"/>
    <col min="2306" max="2306" width="9.26953125" style="16" customWidth="1"/>
    <col min="2307" max="2307" width="8.26953125" style="16" customWidth="1"/>
    <col min="2308" max="2308" width="15" style="16" customWidth="1"/>
    <col min="2309" max="2309" width="7.81640625" style="16" customWidth="1"/>
    <col min="2310" max="2310" width="19" style="16" customWidth="1"/>
    <col min="2311" max="2557" width="8.81640625" style="16"/>
    <col min="2558" max="2558" width="7.453125" style="16" customWidth="1"/>
    <col min="2559" max="2559" width="61.54296875" style="16" customWidth="1"/>
    <col min="2560" max="2560" width="8.453125" style="16" customWidth="1"/>
    <col min="2561" max="2561" width="10" style="16" customWidth="1"/>
    <col min="2562" max="2562" width="9.26953125" style="16" customWidth="1"/>
    <col min="2563" max="2563" width="8.26953125" style="16" customWidth="1"/>
    <col min="2564" max="2564" width="15" style="16" customWidth="1"/>
    <col min="2565" max="2565" width="7.81640625" style="16" customWidth="1"/>
    <col min="2566" max="2566" width="19" style="16" customWidth="1"/>
    <col min="2567" max="2813" width="8.81640625" style="16"/>
    <col min="2814" max="2814" width="7.453125" style="16" customWidth="1"/>
    <col min="2815" max="2815" width="61.54296875" style="16" customWidth="1"/>
    <col min="2816" max="2816" width="8.453125" style="16" customWidth="1"/>
    <col min="2817" max="2817" width="10" style="16" customWidth="1"/>
    <col min="2818" max="2818" width="9.26953125" style="16" customWidth="1"/>
    <col min="2819" max="2819" width="8.26953125" style="16" customWidth="1"/>
    <col min="2820" max="2820" width="15" style="16" customWidth="1"/>
    <col min="2821" max="2821" width="7.81640625" style="16" customWidth="1"/>
    <col min="2822" max="2822" width="19" style="16" customWidth="1"/>
    <col min="2823" max="3069" width="8.81640625" style="16"/>
    <col min="3070" max="3070" width="7.453125" style="16" customWidth="1"/>
    <col min="3071" max="3071" width="61.54296875" style="16" customWidth="1"/>
    <col min="3072" max="3072" width="8.453125" style="16" customWidth="1"/>
    <col min="3073" max="3073" width="10" style="16" customWidth="1"/>
    <col min="3074" max="3074" width="9.26953125" style="16" customWidth="1"/>
    <col min="3075" max="3075" width="8.26953125" style="16" customWidth="1"/>
    <col min="3076" max="3076" width="15" style="16" customWidth="1"/>
    <col min="3077" max="3077" width="7.81640625" style="16" customWidth="1"/>
    <col min="3078" max="3078" width="19" style="16" customWidth="1"/>
    <col min="3079" max="3325" width="8.81640625" style="16"/>
    <col min="3326" max="3326" width="7.453125" style="16" customWidth="1"/>
    <col min="3327" max="3327" width="61.54296875" style="16" customWidth="1"/>
    <col min="3328" max="3328" width="8.453125" style="16" customWidth="1"/>
    <col min="3329" max="3329" width="10" style="16" customWidth="1"/>
    <col min="3330" max="3330" width="9.26953125" style="16" customWidth="1"/>
    <col min="3331" max="3331" width="8.26953125" style="16" customWidth="1"/>
    <col min="3332" max="3332" width="15" style="16" customWidth="1"/>
    <col min="3333" max="3333" width="7.81640625" style="16" customWidth="1"/>
    <col min="3334" max="3334" width="19" style="16" customWidth="1"/>
    <col min="3335" max="3581" width="8.81640625" style="16"/>
    <col min="3582" max="3582" width="7.453125" style="16" customWidth="1"/>
    <col min="3583" max="3583" width="61.54296875" style="16" customWidth="1"/>
    <col min="3584" max="3584" width="8.453125" style="16" customWidth="1"/>
    <col min="3585" max="3585" width="10" style="16" customWidth="1"/>
    <col min="3586" max="3586" width="9.26953125" style="16" customWidth="1"/>
    <col min="3587" max="3587" width="8.26953125" style="16" customWidth="1"/>
    <col min="3588" max="3588" width="15" style="16" customWidth="1"/>
    <col min="3589" max="3589" width="7.81640625" style="16" customWidth="1"/>
    <col min="3590" max="3590" width="19" style="16" customWidth="1"/>
    <col min="3591" max="3837" width="8.81640625" style="16"/>
    <col min="3838" max="3838" width="7.453125" style="16" customWidth="1"/>
    <col min="3839" max="3839" width="61.54296875" style="16" customWidth="1"/>
    <col min="3840" max="3840" width="8.453125" style="16" customWidth="1"/>
    <col min="3841" max="3841" width="10" style="16" customWidth="1"/>
    <col min="3842" max="3842" width="9.26953125" style="16" customWidth="1"/>
    <col min="3843" max="3843" width="8.26953125" style="16" customWidth="1"/>
    <col min="3844" max="3844" width="15" style="16" customWidth="1"/>
    <col min="3845" max="3845" width="7.81640625" style="16" customWidth="1"/>
    <col min="3846" max="3846" width="19" style="16" customWidth="1"/>
    <col min="3847" max="4093" width="8.81640625" style="16"/>
    <col min="4094" max="4094" width="7.453125" style="16" customWidth="1"/>
    <col min="4095" max="4095" width="61.54296875" style="16" customWidth="1"/>
    <col min="4096" max="4096" width="8.453125" style="16" customWidth="1"/>
    <col min="4097" max="4097" width="10" style="16" customWidth="1"/>
    <col min="4098" max="4098" width="9.26953125" style="16" customWidth="1"/>
    <col min="4099" max="4099" width="8.26953125" style="16" customWidth="1"/>
    <col min="4100" max="4100" width="15" style="16" customWidth="1"/>
    <col min="4101" max="4101" width="7.81640625" style="16" customWidth="1"/>
    <col min="4102" max="4102" width="19" style="16" customWidth="1"/>
    <col min="4103" max="4349" width="8.81640625" style="16"/>
    <col min="4350" max="4350" width="7.453125" style="16" customWidth="1"/>
    <col min="4351" max="4351" width="61.54296875" style="16" customWidth="1"/>
    <col min="4352" max="4352" width="8.453125" style="16" customWidth="1"/>
    <col min="4353" max="4353" width="10" style="16" customWidth="1"/>
    <col min="4354" max="4354" width="9.26953125" style="16" customWidth="1"/>
    <col min="4355" max="4355" width="8.26953125" style="16" customWidth="1"/>
    <col min="4356" max="4356" width="15" style="16" customWidth="1"/>
    <col min="4357" max="4357" width="7.81640625" style="16" customWidth="1"/>
    <col min="4358" max="4358" width="19" style="16" customWidth="1"/>
    <col min="4359" max="4605" width="8.81640625" style="16"/>
    <col min="4606" max="4606" width="7.453125" style="16" customWidth="1"/>
    <col min="4607" max="4607" width="61.54296875" style="16" customWidth="1"/>
    <col min="4608" max="4608" width="8.453125" style="16" customWidth="1"/>
    <col min="4609" max="4609" width="10" style="16" customWidth="1"/>
    <col min="4610" max="4610" width="9.26953125" style="16" customWidth="1"/>
    <col min="4611" max="4611" width="8.26953125" style="16" customWidth="1"/>
    <col min="4612" max="4612" width="15" style="16" customWidth="1"/>
    <col min="4613" max="4613" width="7.81640625" style="16" customWidth="1"/>
    <col min="4614" max="4614" width="19" style="16" customWidth="1"/>
    <col min="4615" max="4861" width="8.81640625" style="16"/>
    <col min="4862" max="4862" width="7.453125" style="16" customWidth="1"/>
    <col min="4863" max="4863" width="61.54296875" style="16" customWidth="1"/>
    <col min="4864" max="4864" width="8.453125" style="16" customWidth="1"/>
    <col min="4865" max="4865" width="10" style="16" customWidth="1"/>
    <col min="4866" max="4866" width="9.26953125" style="16" customWidth="1"/>
    <col min="4867" max="4867" width="8.26953125" style="16" customWidth="1"/>
    <col min="4868" max="4868" width="15" style="16" customWidth="1"/>
    <col min="4869" max="4869" width="7.81640625" style="16" customWidth="1"/>
    <col min="4870" max="4870" width="19" style="16" customWidth="1"/>
    <col min="4871" max="5117" width="8.81640625" style="16"/>
    <col min="5118" max="5118" width="7.453125" style="16" customWidth="1"/>
    <col min="5119" max="5119" width="61.54296875" style="16" customWidth="1"/>
    <col min="5120" max="5120" width="8.453125" style="16" customWidth="1"/>
    <col min="5121" max="5121" width="10" style="16" customWidth="1"/>
    <col min="5122" max="5122" width="9.26953125" style="16" customWidth="1"/>
    <col min="5123" max="5123" width="8.26953125" style="16" customWidth="1"/>
    <col min="5124" max="5124" width="15" style="16" customWidth="1"/>
    <col min="5125" max="5125" width="7.81640625" style="16" customWidth="1"/>
    <col min="5126" max="5126" width="19" style="16" customWidth="1"/>
    <col min="5127" max="5373" width="8.81640625" style="16"/>
    <col min="5374" max="5374" width="7.453125" style="16" customWidth="1"/>
    <col min="5375" max="5375" width="61.54296875" style="16" customWidth="1"/>
    <col min="5376" max="5376" width="8.453125" style="16" customWidth="1"/>
    <col min="5377" max="5377" width="10" style="16" customWidth="1"/>
    <col min="5378" max="5378" width="9.26953125" style="16" customWidth="1"/>
    <col min="5379" max="5379" width="8.26953125" style="16" customWidth="1"/>
    <col min="5380" max="5380" width="15" style="16" customWidth="1"/>
    <col min="5381" max="5381" width="7.81640625" style="16" customWidth="1"/>
    <col min="5382" max="5382" width="19" style="16" customWidth="1"/>
    <col min="5383" max="5629" width="8.81640625" style="16"/>
    <col min="5630" max="5630" width="7.453125" style="16" customWidth="1"/>
    <col min="5631" max="5631" width="61.54296875" style="16" customWidth="1"/>
    <col min="5632" max="5632" width="8.453125" style="16" customWidth="1"/>
    <col min="5633" max="5633" width="10" style="16" customWidth="1"/>
    <col min="5634" max="5634" width="9.26953125" style="16" customWidth="1"/>
    <col min="5635" max="5635" width="8.26953125" style="16" customWidth="1"/>
    <col min="5636" max="5636" width="15" style="16" customWidth="1"/>
    <col min="5637" max="5637" width="7.81640625" style="16" customWidth="1"/>
    <col min="5638" max="5638" width="19" style="16" customWidth="1"/>
    <col min="5639" max="5885" width="8.81640625" style="16"/>
    <col min="5886" max="5886" width="7.453125" style="16" customWidth="1"/>
    <col min="5887" max="5887" width="61.54296875" style="16" customWidth="1"/>
    <col min="5888" max="5888" width="8.453125" style="16" customWidth="1"/>
    <col min="5889" max="5889" width="10" style="16" customWidth="1"/>
    <col min="5890" max="5890" width="9.26953125" style="16" customWidth="1"/>
    <col min="5891" max="5891" width="8.26953125" style="16" customWidth="1"/>
    <col min="5892" max="5892" width="15" style="16" customWidth="1"/>
    <col min="5893" max="5893" width="7.81640625" style="16" customWidth="1"/>
    <col min="5894" max="5894" width="19" style="16" customWidth="1"/>
    <col min="5895" max="6141" width="8.81640625" style="16"/>
    <col min="6142" max="6142" width="7.453125" style="16" customWidth="1"/>
    <col min="6143" max="6143" width="61.54296875" style="16" customWidth="1"/>
    <col min="6144" max="6144" width="8.453125" style="16" customWidth="1"/>
    <col min="6145" max="6145" width="10" style="16" customWidth="1"/>
    <col min="6146" max="6146" width="9.26953125" style="16" customWidth="1"/>
    <col min="6147" max="6147" width="8.26953125" style="16" customWidth="1"/>
    <col min="6148" max="6148" width="15" style="16" customWidth="1"/>
    <col min="6149" max="6149" width="7.81640625" style="16" customWidth="1"/>
    <col min="6150" max="6150" width="19" style="16" customWidth="1"/>
    <col min="6151" max="6397" width="8.81640625" style="16"/>
    <col min="6398" max="6398" width="7.453125" style="16" customWidth="1"/>
    <col min="6399" max="6399" width="61.54296875" style="16" customWidth="1"/>
    <col min="6400" max="6400" width="8.453125" style="16" customWidth="1"/>
    <col min="6401" max="6401" width="10" style="16" customWidth="1"/>
    <col min="6402" max="6402" width="9.26953125" style="16" customWidth="1"/>
    <col min="6403" max="6403" width="8.26953125" style="16" customWidth="1"/>
    <col min="6404" max="6404" width="15" style="16" customWidth="1"/>
    <col min="6405" max="6405" width="7.81640625" style="16" customWidth="1"/>
    <col min="6406" max="6406" width="19" style="16" customWidth="1"/>
    <col min="6407" max="6653" width="8.81640625" style="16"/>
    <col min="6654" max="6654" width="7.453125" style="16" customWidth="1"/>
    <col min="6655" max="6655" width="61.54296875" style="16" customWidth="1"/>
    <col min="6656" max="6656" width="8.453125" style="16" customWidth="1"/>
    <col min="6657" max="6657" width="10" style="16" customWidth="1"/>
    <col min="6658" max="6658" width="9.26953125" style="16" customWidth="1"/>
    <col min="6659" max="6659" width="8.26953125" style="16" customWidth="1"/>
    <col min="6660" max="6660" width="15" style="16" customWidth="1"/>
    <col min="6661" max="6661" width="7.81640625" style="16" customWidth="1"/>
    <col min="6662" max="6662" width="19" style="16" customWidth="1"/>
    <col min="6663" max="6909" width="8.81640625" style="16"/>
    <col min="6910" max="6910" width="7.453125" style="16" customWidth="1"/>
    <col min="6911" max="6911" width="61.54296875" style="16" customWidth="1"/>
    <col min="6912" max="6912" width="8.453125" style="16" customWidth="1"/>
    <col min="6913" max="6913" width="10" style="16" customWidth="1"/>
    <col min="6914" max="6914" width="9.26953125" style="16" customWidth="1"/>
    <col min="6915" max="6915" width="8.26953125" style="16" customWidth="1"/>
    <col min="6916" max="6916" width="15" style="16" customWidth="1"/>
    <col min="6917" max="6917" width="7.81640625" style="16" customWidth="1"/>
    <col min="6918" max="6918" width="19" style="16" customWidth="1"/>
    <col min="6919" max="7165" width="8.81640625" style="16"/>
    <col min="7166" max="7166" width="7.453125" style="16" customWidth="1"/>
    <col min="7167" max="7167" width="61.54296875" style="16" customWidth="1"/>
    <col min="7168" max="7168" width="8.453125" style="16" customWidth="1"/>
    <col min="7169" max="7169" width="10" style="16" customWidth="1"/>
    <col min="7170" max="7170" width="9.26953125" style="16" customWidth="1"/>
    <col min="7171" max="7171" width="8.26953125" style="16" customWidth="1"/>
    <col min="7172" max="7172" width="15" style="16" customWidth="1"/>
    <col min="7173" max="7173" width="7.81640625" style="16" customWidth="1"/>
    <col min="7174" max="7174" width="19" style="16" customWidth="1"/>
    <col min="7175" max="7421" width="8.81640625" style="16"/>
    <col min="7422" max="7422" width="7.453125" style="16" customWidth="1"/>
    <col min="7423" max="7423" width="61.54296875" style="16" customWidth="1"/>
    <col min="7424" max="7424" width="8.453125" style="16" customWidth="1"/>
    <col min="7425" max="7425" width="10" style="16" customWidth="1"/>
    <col min="7426" max="7426" width="9.26953125" style="16" customWidth="1"/>
    <col min="7427" max="7427" width="8.26953125" style="16" customWidth="1"/>
    <col min="7428" max="7428" width="15" style="16" customWidth="1"/>
    <col min="7429" max="7429" width="7.81640625" style="16" customWidth="1"/>
    <col min="7430" max="7430" width="19" style="16" customWidth="1"/>
    <col min="7431" max="7677" width="8.81640625" style="16"/>
    <col min="7678" max="7678" width="7.453125" style="16" customWidth="1"/>
    <col min="7679" max="7679" width="61.54296875" style="16" customWidth="1"/>
    <col min="7680" max="7680" width="8.453125" style="16" customWidth="1"/>
    <col min="7681" max="7681" width="10" style="16" customWidth="1"/>
    <col min="7682" max="7682" width="9.26953125" style="16" customWidth="1"/>
    <col min="7683" max="7683" width="8.26953125" style="16" customWidth="1"/>
    <col min="7684" max="7684" width="15" style="16" customWidth="1"/>
    <col min="7685" max="7685" width="7.81640625" style="16" customWidth="1"/>
    <col min="7686" max="7686" width="19" style="16" customWidth="1"/>
    <col min="7687" max="7933" width="8.81640625" style="16"/>
    <col min="7934" max="7934" width="7.453125" style="16" customWidth="1"/>
    <col min="7935" max="7935" width="61.54296875" style="16" customWidth="1"/>
    <col min="7936" max="7936" width="8.453125" style="16" customWidth="1"/>
    <col min="7937" max="7937" width="10" style="16" customWidth="1"/>
    <col min="7938" max="7938" width="9.26953125" style="16" customWidth="1"/>
    <col min="7939" max="7939" width="8.26953125" style="16" customWidth="1"/>
    <col min="7940" max="7940" width="15" style="16" customWidth="1"/>
    <col min="7941" max="7941" width="7.81640625" style="16" customWidth="1"/>
    <col min="7942" max="7942" width="19" style="16" customWidth="1"/>
    <col min="7943" max="8189" width="8.81640625" style="16"/>
    <col min="8190" max="8190" width="7.453125" style="16" customWidth="1"/>
    <col min="8191" max="8191" width="61.54296875" style="16" customWidth="1"/>
    <col min="8192" max="8192" width="8.453125" style="16" customWidth="1"/>
    <col min="8193" max="8193" width="10" style="16" customWidth="1"/>
    <col min="8194" max="8194" width="9.26953125" style="16" customWidth="1"/>
    <col min="8195" max="8195" width="8.26953125" style="16" customWidth="1"/>
    <col min="8196" max="8196" width="15" style="16" customWidth="1"/>
    <col min="8197" max="8197" width="7.81640625" style="16" customWidth="1"/>
    <col min="8198" max="8198" width="19" style="16" customWidth="1"/>
    <col min="8199" max="8445" width="8.81640625" style="16"/>
    <col min="8446" max="8446" width="7.453125" style="16" customWidth="1"/>
    <col min="8447" max="8447" width="61.54296875" style="16" customWidth="1"/>
    <col min="8448" max="8448" width="8.453125" style="16" customWidth="1"/>
    <col min="8449" max="8449" width="10" style="16" customWidth="1"/>
    <col min="8450" max="8450" width="9.26953125" style="16" customWidth="1"/>
    <col min="8451" max="8451" width="8.26953125" style="16" customWidth="1"/>
    <col min="8452" max="8452" width="15" style="16" customWidth="1"/>
    <col min="8453" max="8453" width="7.81640625" style="16" customWidth="1"/>
    <col min="8454" max="8454" width="19" style="16" customWidth="1"/>
    <col min="8455" max="8701" width="8.81640625" style="16"/>
    <col min="8702" max="8702" width="7.453125" style="16" customWidth="1"/>
    <col min="8703" max="8703" width="61.54296875" style="16" customWidth="1"/>
    <col min="8704" max="8704" width="8.453125" style="16" customWidth="1"/>
    <col min="8705" max="8705" width="10" style="16" customWidth="1"/>
    <col min="8706" max="8706" width="9.26953125" style="16" customWidth="1"/>
    <col min="8707" max="8707" width="8.26953125" style="16" customWidth="1"/>
    <col min="8708" max="8708" width="15" style="16" customWidth="1"/>
    <col min="8709" max="8709" width="7.81640625" style="16" customWidth="1"/>
    <col min="8710" max="8710" width="19" style="16" customWidth="1"/>
    <col min="8711" max="8957" width="8.81640625" style="16"/>
    <col min="8958" max="8958" width="7.453125" style="16" customWidth="1"/>
    <col min="8959" max="8959" width="61.54296875" style="16" customWidth="1"/>
    <col min="8960" max="8960" width="8.453125" style="16" customWidth="1"/>
    <col min="8961" max="8961" width="10" style="16" customWidth="1"/>
    <col min="8962" max="8962" width="9.26953125" style="16" customWidth="1"/>
    <col min="8963" max="8963" width="8.26953125" style="16" customWidth="1"/>
    <col min="8964" max="8964" width="15" style="16" customWidth="1"/>
    <col min="8965" max="8965" width="7.81640625" style="16" customWidth="1"/>
    <col min="8966" max="8966" width="19" style="16" customWidth="1"/>
    <col min="8967" max="9213" width="8.81640625" style="16"/>
    <col min="9214" max="9214" width="7.453125" style="16" customWidth="1"/>
    <col min="9215" max="9215" width="61.54296875" style="16" customWidth="1"/>
    <col min="9216" max="9216" width="8.453125" style="16" customWidth="1"/>
    <col min="9217" max="9217" width="10" style="16" customWidth="1"/>
    <col min="9218" max="9218" width="9.26953125" style="16" customWidth="1"/>
    <col min="9219" max="9219" width="8.26953125" style="16" customWidth="1"/>
    <col min="9220" max="9220" width="15" style="16" customWidth="1"/>
    <col min="9221" max="9221" width="7.81640625" style="16" customWidth="1"/>
    <col min="9222" max="9222" width="19" style="16" customWidth="1"/>
    <col min="9223" max="9469" width="8.81640625" style="16"/>
    <col min="9470" max="9470" width="7.453125" style="16" customWidth="1"/>
    <col min="9471" max="9471" width="61.54296875" style="16" customWidth="1"/>
    <col min="9472" max="9472" width="8.453125" style="16" customWidth="1"/>
    <col min="9473" max="9473" width="10" style="16" customWidth="1"/>
    <col min="9474" max="9474" width="9.26953125" style="16" customWidth="1"/>
    <col min="9475" max="9475" width="8.26953125" style="16" customWidth="1"/>
    <col min="9476" max="9476" width="15" style="16" customWidth="1"/>
    <col min="9477" max="9477" width="7.81640625" style="16" customWidth="1"/>
    <col min="9478" max="9478" width="19" style="16" customWidth="1"/>
    <col min="9479" max="9725" width="8.81640625" style="16"/>
    <col min="9726" max="9726" width="7.453125" style="16" customWidth="1"/>
    <col min="9727" max="9727" width="61.54296875" style="16" customWidth="1"/>
    <col min="9728" max="9728" width="8.453125" style="16" customWidth="1"/>
    <col min="9729" max="9729" width="10" style="16" customWidth="1"/>
    <col min="9730" max="9730" width="9.26953125" style="16" customWidth="1"/>
    <col min="9731" max="9731" width="8.26953125" style="16" customWidth="1"/>
    <col min="9732" max="9732" width="15" style="16" customWidth="1"/>
    <col min="9733" max="9733" width="7.81640625" style="16" customWidth="1"/>
    <col min="9734" max="9734" width="19" style="16" customWidth="1"/>
    <col min="9735" max="9981" width="8.81640625" style="16"/>
    <col min="9982" max="9982" width="7.453125" style="16" customWidth="1"/>
    <col min="9983" max="9983" width="61.54296875" style="16" customWidth="1"/>
    <col min="9984" max="9984" width="8.453125" style="16" customWidth="1"/>
    <col min="9985" max="9985" width="10" style="16" customWidth="1"/>
    <col min="9986" max="9986" width="9.26953125" style="16" customWidth="1"/>
    <col min="9987" max="9987" width="8.26953125" style="16" customWidth="1"/>
    <col min="9988" max="9988" width="15" style="16" customWidth="1"/>
    <col min="9989" max="9989" width="7.81640625" style="16" customWidth="1"/>
    <col min="9990" max="9990" width="19" style="16" customWidth="1"/>
    <col min="9991" max="10237" width="8.81640625" style="16"/>
    <col min="10238" max="10238" width="7.453125" style="16" customWidth="1"/>
    <col min="10239" max="10239" width="61.54296875" style="16" customWidth="1"/>
    <col min="10240" max="10240" width="8.453125" style="16" customWidth="1"/>
    <col min="10241" max="10241" width="10" style="16" customWidth="1"/>
    <col min="10242" max="10242" width="9.26953125" style="16" customWidth="1"/>
    <col min="10243" max="10243" width="8.26953125" style="16" customWidth="1"/>
    <col min="10244" max="10244" width="15" style="16" customWidth="1"/>
    <col min="10245" max="10245" width="7.81640625" style="16" customWidth="1"/>
    <col min="10246" max="10246" width="19" style="16" customWidth="1"/>
    <col min="10247" max="10493" width="8.81640625" style="16"/>
    <col min="10494" max="10494" width="7.453125" style="16" customWidth="1"/>
    <col min="10495" max="10495" width="61.54296875" style="16" customWidth="1"/>
    <col min="10496" max="10496" width="8.453125" style="16" customWidth="1"/>
    <col min="10497" max="10497" width="10" style="16" customWidth="1"/>
    <col min="10498" max="10498" width="9.26953125" style="16" customWidth="1"/>
    <col min="10499" max="10499" width="8.26953125" style="16" customWidth="1"/>
    <col min="10500" max="10500" width="15" style="16" customWidth="1"/>
    <col min="10501" max="10501" width="7.81640625" style="16" customWidth="1"/>
    <col min="10502" max="10502" width="19" style="16" customWidth="1"/>
    <col min="10503" max="10749" width="8.81640625" style="16"/>
    <col min="10750" max="10750" width="7.453125" style="16" customWidth="1"/>
    <col min="10751" max="10751" width="61.54296875" style="16" customWidth="1"/>
    <col min="10752" max="10752" width="8.453125" style="16" customWidth="1"/>
    <col min="10753" max="10753" width="10" style="16" customWidth="1"/>
    <col min="10754" max="10754" width="9.26953125" style="16" customWidth="1"/>
    <col min="10755" max="10755" width="8.26953125" style="16" customWidth="1"/>
    <col min="10756" max="10756" width="15" style="16" customWidth="1"/>
    <col min="10757" max="10757" width="7.81640625" style="16" customWidth="1"/>
    <col min="10758" max="10758" width="19" style="16" customWidth="1"/>
    <col min="10759" max="11005" width="8.81640625" style="16"/>
    <col min="11006" max="11006" width="7.453125" style="16" customWidth="1"/>
    <col min="11007" max="11007" width="61.54296875" style="16" customWidth="1"/>
    <col min="11008" max="11008" width="8.453125" style="16" customWidth="1"/>
    <col min="11009" max="11009" width="10" style="16" customWidth="1"/>
    <col min="11010" max="11010" width="9.26953125" style="16" customWidth="1"/>
    <col min="11011" max="11011" width="8.26953125" style="16" customWidth="1"/>
    <col min="11012" max="11012" width="15" style="16" customWidth="1"/>
    <col min="11013" max="11013" width="7.81640625" style="16" customWidth="1"/>
    <col min="11014" max="11014" width="19" style="16" customWidth="1"/>
    <col min="11015" max="11261" width="8.81640625" style="16"/>
    <col min="11262" max="11262" width="7.453125" style="16" customWidth="1"/>
    <col min="11263" max="11263" width="61.54296875" style="16" customWidth="1"/>
    <col min="11264" max="11264" width="8.453125" style="16" customWidth="1"/>
    <col min="11265" max="11265" width="10" style="16" customWidth="1"/>
    <col min="11266" max="11266" width="9.26953125" style="16" customWidth="1"/>
    <col min="11267" max="11267" width="8.26953125" style="16" customWidth="1"/>
    <col min="11268" max="11268" width="15" style="16" customWidth="1"/>
    <col min="11269" max="11269" width="7.81640625" style="16" customWidth="1"/>
    <col min="11270" max="11270" width="19" style="16" customWidth="1"/>
    <col min="11271" max="11517" width="8.81640625" style="16"/>
    <col min="11518" max="11518" width="7.453125" style="16" customWidth="1"/>
    <col min="11519" max="11519" width="61.54296875" style="16" customWidth="1"/>
    <col min="11520" max="11520" width="8.453125" style="16" customWidth="1"/>
    <col min="11521" max="11521" width="10" style="16" customWidth="1"/>
    <col min="11522" max="11522" width="9.26953125" style="16" customWidth="1"/>
    <col min="11523" max="11523" width="8.26953125" style="16" customWidth="1"/>
    <col min="11524" max="11524" width="15" style="16" customWidth="1"/>
    <col min="11525" max="11525" width="7.81640625" style="16" customWidth="1"/>
    <col min="11526" max="11526" width="19" style="16" customWidth="1"/>
    <col min="11527" max="11773" width="8.81640625" style="16"/>
    <col min="11774" max="11774" width="7.453125" style="16" customWidth="1"/>
    <col min="11775" max="11775" width="61.54296875" style="16" customWidth="1"/>
    <col min="11776" max="11776" width="8.453125" style="16" customWidth="1"/>
    <col min="11777" max="11777" width="10" style="16" customWidth="1"/>
    <col min="11778" max="11778" width="9.26953125" style="16" customWidth="1"/>
    <col min="11779" max="11779" width="8.26953125" style="16" customWidth="1"/>
    <col min="11780" max="11780" width="15" style="16" customWidth="1"/>
    <col min="11781" max="11781" width="7.81640625" style="16" customWidth="1"/>
    <col min="11782" max="11782" width="19" style="16" customWidth="1"/>
    <col min="11783" max="12029" width="8.81640625" style="16"/>
    <col min="12030" max="12030" width="7.453125" style="16" customWidth="1"/>
    <col min="12031" max="12031" width="61.54296875" style="16" customWidth="1"/>
    <col min="12032" max="12032" width="8.453125" style="16" customWidth="1"/>
    <col min="12033" max="12033" width="10" style="16" customWidth="1"/>
    <col min="12034" max="12034" width="9.26953125" style="16" customWidth="1"/>
    <col min="12035" max="12035" width="8.26953125" style="16" customWidth="1"/>
    <col min="12036" max="12036" width="15" style="16" customWidth="1"/>
    <col min="12037" max="12037" width="7.81640625" style="16" customWidth="1"/>
    <col min="12038" max="12038" width="19" style="16" customWidth="1"/>
    <col min="12039" max="12285" width="8.81640625" style="16"/>
    <col min="12286" max="12286" width="7.453125" style="16" customWidth="1"/>
    <col min="12287" max="12287" width="61.54296875" style="16" customWidth="1"/>
    <col min="12288" max="12288" width="8.453125" style="16" customWidth="1"/>
    <col min="12289" max="12289" width="10" style="16" customWidth="1"/>
    <col min="12290" max="12290" width="9.26953125" style="16" customWidth="1"/>
    <col min="12291" max="12291" width="8.26953125" style="16" customWidth="1"/>
    <col min="12292" max="12292" width="15" style="16" customWidth="1"/>
    <col min="12293" max="12293" width="7.81640625" style="16" customWidth="1"/>
    <col min="12294" max="12294" width="19" style="16" customWidth="1"/>
    <col min="12295" max="12541" width="8.81640625" style="16"/>
    <col min="12542" max="12542" width="7.453125" style="16" customWidth="1"/>
    <col min="12543" max="12543" width="61.54296875" style="16" customWidth="1"/>
    <col min="12544" max="12544" width="8.453125" style="16" customWidth="1"/>
    <col min="12545" max="12545" width="10" style="16" customWidth="1"/>
    <col min="12546" max="12546" width="9.26953125" style="16" customWidth="1"/>
    <col min="12547" max="12547" width="8.26953125" style="16" customWidth="1"/>
    <col min="12548" max="12548" width="15" style="16" customWidth="1"/>
    <col min="12549" max="12549" width="7.81640625" style="16" customWidth="1"/>
    <col min="12550" max="12550" width="19" style="16" customWidth="1"/>
    <col min="12551" max="12797" width="8.81640625" style="16"/>
    <col min="12798" max="12798" width="7.453125" style="16" customWidth="1"/>
    <col min="12799" max="12799" width="61.54296875" style="16" customWidth="1"/>
    <col min="12800" max="12800" width="8.453125" style="16" customWidth="1"/>
    <col min="12801" max="12801" width="10" style="16" customWidth="1"/>
    <col min="12802" max="12802" width="9.26953125" style="16" customWidth="1"/>
    <col min="12803" max="12803" width="8.26953125" style="16" customWidth="1"/>
    <col min="12804" max="12804" width="15" style="16" customWidth="1"/>
    <col min="12805" max="12805" width="7.81640625" style="16" customWidth="1"/>
    <col min="12806" max="12806" width="19" style="16" customWidth="1"/>
    <col min="12807" max="13053" width="8.81640625" style="16"/>
    <col min="13054" max="13054" width="7.453125" style="16" customWidth="1"/>
    <col min="13055" max="13055" width="61.54296875" style="16" customWidth="1"/>
    <col min="13056" max="13056" width="8.453125" style="16" customWidth="1"/>
    <col min="13057" max="13057" width="10" style="16" customWidth="1"/>
    <col min="13058" max="13058" width="9.26953125" style="16" customWidth="1"/>
    <col min="13059" max="13059" width="8.26953125" style="16" customWidth="1"/>
    <col min="13060" max="13060" width="15" style="16" customWidth="1"/>
    <col min="13061" max="13061" width="7.81640625" style="16" customWidth="1"/>
    <col min="13062" max="13062" width="19" style="16" customWidth="1"/>
    <col min="13063" max="13309" width="8.81640625" style="16"/>
    <col min="13310" max="13310" width="7.453125" style="16" customWidth="1"/>
    <col min="13311" max="13311" width="61.54296875" style="16" customWidth="1"/>
    <col min="13312" max="13312" width="8.453125" style="16" customWidth="1"/>
    <col min="13313" max="13313" width="10" style="16" customWidth="1"/>
    <col min="13314" max="13314" width="9.26953125" style="16" customWidth="1"/>
    <col min="13315" max="13315" width="8.26953125" style="16" customWidth="1"/>
    <col min="13316" max="13316" width="15" style="16" customWidth="1"/>
    <col min="13317" max="13317" width="7.81640625" style="16" customWidth="1"/>
    <col min="13318" max="13318" width="19" style="16" customWidth="1"/>
    <col min="13319" max="13565" width="8.81640625" style="16"/>
    <col min="13566" max="13566" width="7.453125" style="16" customWidth="1"/>
    <col min="13567" max="13567" width="61.54296875" style="16" customWidth="1"/>
    <col min="13568" max="13568" width="8.453125" style="16" customWidth="1"/>
    <col min="13569" max="13569" width="10" style="16" customWidth="1"/>
    <col min="13570" max="13570" width="9.26953125" style="16" customWidth="1"/>
    <col min="13571" max="13571" width="8.26953125" style="16" customWidth="1"/>
    <col min="13572" max="13572" width="15" style="16" customWidth="1"/>
    <col min="13573" max="13573" width="7.81640625" style="16" customWidth="1"/>
    <col min="13574" max="13574" width="19" style="16" customWidth="1"/>
    <col min="13575" max="13821" width="8.81640625" style="16"/>
    <col min="13822" max="13822" width="7.453125" style="16" customWidth="1"/>
    <col min="13823" max="13823" width="61.54296875" style="16" customWidth="1"/>
    <col min="13824" max="13824" width="8.453125" style="16" customWidth="1"/>
    <col min="13825" max="13825" width="10" style="16" customWidth="1"/>
    <col min="13826" max="13826" width="9.26953125" style="16" customWidth="1"/>
    <col min="13827" max="13827" width="8.26953125" style="16" customWidth="1"/>
    <col min="13828" max="13828" width="15" style="16" customWidth="1"/>
    <col min="13829" max="13829" width="7.81640625" style="16" customWidth="1"/>
    <col min="13830" max="13830" width="19" style="16" customWidth="1"/>
    <col min="13831" max="14077" width="8.81640625" style="16"/>
    <col min="14078" max="14078" width="7.453125" style="16" customWidth="1"/>
    <col min="14079" max="14079" width="61.54296875" style="16" customWidth="1"/>
    <col min="14080" max="14080" width="8.453125" style="16" customWidth="1"/>
    <col min="14081" max="14081" width="10" style="16" customWidth="1"/>
    <col min="14082" max="14082" width="9.26953125" style="16" customWidth="1"/>
    <col min="14083" max="14083" width="8.26953125" style="16" customWidth="1"/>
    <col min="14084" max="14084" width="15" style="16" customWidth="1"/>
    <col min="14085" max="14085" width="7.81640625" style="16" customWidth="1"/>
    <col min="14086" max="14086" width="19" style="16" customWidth="1"/>
    <col min="14087" max="14333" width="8.81640625" style="16"/>
    <col min="14334" max="14334" width="7.453125" style="16" customWidth="1"/>
    <col min="14335" max="14335" width="61.54296875" style="16" customWidth="1"/>
    <col min="14336" max="14336" width="8.453125" style="16" customWidth="1"/>
    <col min="14337" max="14337" width="10" style="16" customWidth="1"/>
    <col min="14338" max="14338" width="9.26953125" style="16" customWidth="1"/>
    <col min="14339" max="14339" width="8.26953125" style="16" customWidth="1"/>
    <col min="14340" max="14340" width="15" style="16" customWidth="1"/>
    <col min="14341" max="14341" width="7.81640625" style="16" customWidth="1"/>
    <col min="14342" max="14342" width="19" style="16" customWidth="1"/>
    <col min="14343" max="14589" width="8.81640625" style="16"/>
    <col min="14590" max="14590" width="7.453125" style="16" customWidth="1"/>
    <col min="14591" max="14591" width="61.54296875" style="16" customWidth="1"/>
    <col min="14592" max="14592" width="8.453125" style="16" customWidth="1"/>
    <col min="14593" max="14593" width="10" style="16" customWidth="1"/>
    <col min="14594" max="14594" width="9.26953125" style="16" customWidth="1"/>
    <col min="14595" max="14595" width="8.26953125" style="16" customWidth="1"/>
    <col min="14596" max="14596" width="15" style="16" customWidth="1"/>
    <col min="14597" max="14597" width="7.81640625" style="16" customWidth="1"/>
    <col min="14598" max="14598" width="19" style="16" customWidth="1"/>
    <col min="14599" max="14845" width="8.81640625" style="16"/>
    <col min="14846" max="14846" width="7.453125" style="16" customWidth="1"/>
    <col min="14847" max="14847" width="61.54296875" style="16" customWidth="1"/>
    <col min="14848" max="14848" width="8.453125" style="16" customWidth="1"/>
    <col min="14849" max="14849" width="10" style="16" customWidth="1"/>
    <col min="14850" max="14850" width="9.26953125" style="16" customWidth="1"/>
    <col min="14851" max="14851" width="8.26953125" style="16" customWidth="1"/>
    <col min="14852" max="14852" width="15" style="16" customWidth="1"/>
    <col min="14853" max="14853" width="7.81640625" style="16" customWidth="1"/>
    <col min="14854" max="14854" width="19" style="16" customWidth="1"/>
    <col min="14855" max="15101" width="8.81640625" style="16"/>
    <col min="15102" max="15102" width="7.453125" style="16" customWidth="1"/>
    <col min="15103" max="15103" width="61.54296875" style="16" customWidth="1"/>
    <col min="15104" max="15104" width="8.453125" style="16" customWidth="1"/>
    <col min="15105" max="15105" width="10" style="16" customWidth="1"/>
    <col min="15106" max="15106" width="9.26953125" style="16" customWidth="1"/>
    <col min="15107" max="15107" width="8.26953125" style="16" customWidth="1"/>
    <col min="15108" max="15108" width="15" style="16" customWidth="1"/>
    <col min="15109" max="15109" width="7.81640625" style="16" customWidth="1"/>
    <col min="15110" max="15110" width="19" style="16" customWidth="1"/>
    <col min="15111" max="15357" width="8.81640625" style="16"/>
    <col min="15358" max="15358" width="7.453125" style="16" customWidth="1"/>
    <col min="15359" max="15359" width="61.54296875" style="16" customWidth="1"/>
    <col min="15360" max="15360" width="8.453125" style="16" customWidth="1"/>
    <col min="15361" max="15361" width="10" style="16" customWidth="1"/>
    <col min="15362" max="15362" width="9.26953125" style="16" customWidth="1"/>
    <col min="15363" max="15363" width="8.26953125" style="16" customWidth="1"/>
    <col min="15364" max="15364" width="15" style="16" customWidth="1"/>
    <col min="15365" max="15365" width="7.81640625" style="16" customWidth="1"/>
    <col min="15366" max="15366" width="19" style="16" customWidth="1"/>
    <col min="15367" max="15613" width="8.81640625" style="16"/>
    <col min="15614" max="15614" width="7.453125" style="16" customWidth="1"/>
    <col min="15615" max="15615" width="61.54296875" style="16" customWidth="1"/>
    <col min="15616" max="15616" width="8.453125" style="16" customWidth="1"/>
    <col min="15617" max="15617" width="10" style="16" customWidth="1"/>
    <col min="15618" max="15618" width="9.26953125" style="16" customWidth="1"/>
    <col min="15619" max="15619" width="8.26953125" style="16" customWidth="1"/>
    <col min="15620" max="15620" width="15" style="16" customWidth="1"/>
    <col min="15621" max="15621" width="7.81640625" style="16" customWidth="1"/>
    <col min="15622" max="15622" width="19" style="16" customWidth="1"/>
    <col min="15623" max="15869" width="8.81640625" style="16"/>
    <col min="15870" max="15870" width="7.453125" style="16" customWidth="1"/>
    <col min="15871" max="15871" width="61.54296875" style="16" customWidth="1"/>
    <col min="15872" max="15872" width="8.453125" style="16" customWidth="1"/>
    <col min="15873" max="15873" width="10" style="16" customWidth="1"/>
    <col min="15874" max="15874" width="9.26953125" style="16" customWidth="1"/>
    <col min="15875" max="15875" width="8.26953125" style="16" customWidth="1"/>
    <col min="15876" max="15876" width="15" style="16" customWidth="1"/>
    <col min="15877" max="15877" width="7.81640625" style="16" customWidth="1"/>
    <col min="15878" max="15878" width="19" style="16" customWidth="1"/>
    <col min="15879" max="16125" width="8.81640625" style="16"/>
    <col min="16126" max="16126" width="7.453125" style="16" customWidth="1"/>
    <col min="16127" max="16127" width="61.54296875" style="16" customWidth="1"/>
    <col min="16128" max="16128" width="8.453125" style="16" customWidth="1"/>
    <col min="16129" max="16129" width="10" style="16" customWidth="1"/>
    <col min="16130" max="16130" width="9.26953125" style="16" customWidth="1"/>
    <col min="16131" max="16131" width="8.26953125" style="16" customWidth="1"/>
    <col min="16132" max="16132" width="15" style="16" customWidth="1"/>
    <col min="16133" max="16133" width="7.81640625" style="16" customWidth="1"/>
    <col min="16134" max="16134" width="19" style="16" customWidth="1"/>
    <col min="16135" max="16382" width="8.81640625" style="16"/>
    <col min="16383" max="16384" width="8.81640625" style="16" customWidth="1"/>
  </cols>
  <sheetData>
    <row r="1" spans="1:8" x14ac:dyDescent="0.25">
      <c r="A1" s="30"/>
      <c r="B1" s="496" t="s">
        <v>28</v>
      </c>
      <c r="C1" s="496"/>
      <c r="D1" s="496"/>
      <c r="E1" s="496"/>
      <c r="F1" s="496"/>
      <c r="G1" s="496"/>
      <c r="H1" s="497"/>
    </row>
    <row r="2" spans="1:8" ht="27" customHeight="1" x14ac:dyDescent="0.25">
      <c r="A2" s="31"/>
      <c r="B2" s="483" t="s">
        <v>1</v>
      </c>
      <c r="C2" s="483"/>
      <c r="D2" s="483"/>
      <c r="E2" s="483"/>
      <c r="F2" s="483"/>
      <c r="G2" s="483"/>
      <c r="H2" s="498"/>
    </row>
    <row r="3" spans="1:8" x14ac:dyDescent="0.25">
      <c r="A3" s="31"/>
      <c r="B3" s="483" t="s">
        <v>637</v>
      </c>
      <c r="C3" s="483"/>
      <c r="D3" s="483"/>
      <c r="E3" s="483"/>
      <c r="F3" s="483"/>
      <c r="G3" s="483"/>
      <c r="H3" s="498"/>
    </row>
    <row r="4" spans="1:8" x14ac:dyDescent="0.25">
      <c r="A4" s="32"/>
      <c r="B4" s="33"/>
      <c r="C4" s="33"/>
      <c r="D4" s="33"/>
      <c r="E4" s="33"/>
      <c r="F4" s="35"/>
      <c r="G4" s="35"/>
      <c r="H4" s="34"/>
    </row>
    <row r="5" spans="1:8" ht="13.15" customHeight="1" x14ac:dyDescent="0.25">
      <c r="A5" s="558" t="s">
        <v>20</v>
      </c>
      <c r="B5" s="455" t="s">
        <v>4</v>
      </c>
      <c r="C5" s="485" t="s">
        <v>358</v>
      </c>
      <c r="D5" s="485"/>
      <c r="E5" s="485"/>
      <c r="F5" s="485"/>
      <c r="G5" s="455" t="s">
        <v>5</v>
      </c>
      <c r="H5" s="456" t="s">
        <v>6</v>
      </c>
    </row>
    <row r="6" spans="1:8" ht="46" x14ac:dyDescent="0.25">
      <c r="A6" s="558"/>
      <c r="B6" s="455"/>
      <c r="C6" s="431" t="s">
        <v>7</v>
      </c>
      <c r="D6" s="431" t="s">
        <v>8</v>
      </c>
      <c r="E6" s="431" t="s">
        <v>9</v>
      </c>
      <c r="F6" s="429" t="s">
        <v>10</v>
      </c>
      <c r="G6" s="455"/>
      <c r="H6" s="456"/>
    </row>
    <row r="7" spans="1:8" x14ac:dyDescent="0.25">
      <c r="A7" s="559" t="s">
        <v>59</v>
      </c>
      <c r="B7" s="429">
        <v>2</v>
      </c>
      <c r="C7" s="431">
        <v>3</v>
      </c>
      <c r="D7" s="431">
        <v>4</v>
      </c>
      <c r="E7" s="431">
        <v>5</v>
      </c>
      <c r="F7" s="429">
        <v>6</v>
      </c>
      <c r="G7" s="429">
        <v>7</v>
      </c>
      <c r="H7" s="430">
        <v>8</v>
      </c>
    </row>
    <row r="8" spans="1:8" x14ac:dyDescent="0.25">
      <c r="A8" s="560" t="s">
        <v>254</v>
      </c>
      <c r="B8" s="457" t="s">
        <v>262</v>
      </c>
      <c r="C8" s="457"/>
      <c r="D8" s="457"/>
      <c r="E8" s="457"/>
      <c r="F8" s="457"/>
      <c r="G8" s="457"/>
      <c r="H8" s="457"/>
    </row>
    <row r="9" spans="1:8" ht="12.75" customHeight="1" x14ac:dyDescent="0.25">
      <c r="A9" s="561" t="s">
        <v>145</v>
      </c>
      <c r="B9" s="561"/>
      <c r="C9" s="561"/>
      <c r="D9" s="561"/>
      <c r="E9" s="561"/>
      <c r="F9" s="561"/>
      <c r="G9" s="561"/>
      <c r="H9" s="561"/>
    </row>
    <row r="10" spans="1:8" x14ac:dyDescent="0.25">
      <c r="A10" s="348">
        <v>1</v>
      </c>
      <c r="B10" s="349" t="s">
        <v>125</v>
      </c>
      <c r="C10" s="350"/>
      <c r="D10" s="358">
        <v>5000</v>
      </c>
      <c r="E10" s="351"/>
      <c r="F10" s="358">
        <v>5000</v>
      </c>
      <c r="G10" s="352" t="s">
        <v>638</v>
      </c>
      <c r="H10" s="353" t="s">
        <v>146</v>
      </c>
    </row>
    <row r="11" spans="1:8" x14ac:dyDescent="0.25">
      <c r="A11" s="348">
        <v>2</v>
      </c>
      <c r="B11" s="349" t="s">
        <v>127</v>
      </c>
      <c r="C11" s="350"/>
      <c r="D11" s="358">
        <v>5000</v>
      </c>
      <c r="E11" s="351"/>
      <c r="F11" s="358">
        <v>5000</v>
      </c>
      <c r="G11" s="352" t="s">
        <v>638</v>
      </c>
      <c r="H11" s="353" t="s">
        <v>146</v>
      </c>
    </row>
    <row r="12" spans="1:8" ht="25" x14ac:dyDescent="0.25">
      <c r="A12" s="348">
        <v>3</v>
      </c>
      <c r="B12" s="349" t="s">
        <v>128</v>
      </c>
      <c r="C12" s="350"/>
      <c r="D12" s="358">
        <v>10000</v>
      </c>
      <c r="E12" s="351"/>
      <c r="F12" s="358">
        <v>10000</v>
      </c>
      <c r="G12" s="352" t="s">
        <v>638</v>
      </c>
      <c r="H12" s="353" t="s">
        <v>146</v>
      </c>
    </row>
    <row r="13" spans="1:8" x14ac:dyDescent="0.25">
      <c r="A13" s="348">
        <v>4</v>
      </c>
      <c r="B13" s="349" t="s">
        <v>130</v>
      </c>
      <c r="C13" s="350"/>
      <c r="D13" s="358">
        <v>20000</v>
      </c>
      <c r="E13" s="351"/>
      <c r="F13" s="358">
        <v>20000</v>
      </c>
      <c r="G13" s="352" t="s">
        <v>639</v>
      </c>
      <c r="H13" s="353" t="s">
        <v>146</v>
      </c>
    </row>
    <row r="14" spans="1:8" x14ac:dyDescent="0.25">
      <c r="A14" s="348">
        <v>5</v>
      </c>
      <c r="B14" s="349" t="s">
        <v>147</v>
      </c>
      <c r="C14" s="350"/>
      <c r="D14" s="358">
        <v>10000</v>
      </c>
      <c r="E14" s="351"/>
      <c r="F14" s="358">
        <v>10000</v>
      </c>
      <c r="G14" s="352" t="s">
        <v>639</v>
      </c>
      <c r="H14" s="353" t="s">
        <v>146</v>
      </c>
    </row>
    <row r="15" spans="1:8" ht="25" x14ac:dyDescent="0.25">
      <c r="A15" s="348">
        <v>6</v>
      </c>
      <c r="B15" s="349" t="s">
        <v>141</v>
      </c>
      <c r="C15" s="350"/>
      <c r="D15" s="358">
        <v>20000</v>
      </c>
      <c r="E15" s="351"/>
      <c r="F15" s="358">
        <v>20000</v>
      </c>
      <c r="G15" s="352" t="s">
        <v>640</v>
      </c>
      <c r="H15" s="353" t="s">
        <v>146</v>
      </c>
    </row>
    <row r="16" spans="1:8" x14ac:dyDescent="0.25">
      <c r="A16" s="348">
        <v>7</v>
      </c>
      <c r="B16" s="349" t="s">
        <v>132</v>
      </c>
      <c r="C16" s="350"/>
      <c r="D16" s="358">
        <v>20000</v>
      </c>
      <c r="E16" s="351"/>
      <c r="F16" s="358">
        <v>20000</v>
      </c>
      <c r="G16" s="352" t="s">
        <v>641</v>
      </c>
      <c r="H16" s="353" t="s">
        <v>133</v>
      </c>
    </row>
    <row r="17" spans="1:8" ht="14.5" x14ac:dyDescent="0.35">
      <c r="A17" s="354"/>
      <c r="B17" s="355" t="s">
        <v>148</v>
      </c>
      <c r="C17" s="355"/>
      <c r="D17" s="359">
        <f>SUM(D10:D16)</f>
        <v>90000</v>
      </c>
      <c r="E17" s="355"/>
      <c r="F17" s="359">
        <f>SUM(F10:F16)</f>
        <v>90000</v>
      </c>
      <c r="G17" s="355"/>
      <c r="H17" s="355"/>
    </row>
    <row r="18" spans="1:8" ht="12.75" customHeight="1" x14ac:dyDescent="0.25">
      <c r="A18" s="561" t="s">
        <v>149</v>
      </c>
      <c r="B18" s="561"/>
      <c r="C18" s="561"/>
      <c r="D18" s="561"/>
      <c r="E18" s="561"/>
      <c r="F18" s="561"/>
      <c r="G18" s="561"/>
      <c r="H18" s="561"/>
    </row>
    <row r="19" spans="1:8" x14ac:dyDescent="0.25">
      <c r="A19" s="348">
        <v>1</v>
      </c>
      <c r="B19" s="349" t="s">
        <v>125</v>
      </c>
      <c r="C19" s="350"/>
      <c r="D19" s="360">
        <v>5000</v>
      </c>
      <c r="E19" s="361"/>
      <c r="F19" s="360">
        <v>5000</v>
      </c>
      <c r="G19" s="352" t="s">
        <v>638</v>
      </c>
      <c r="H19" s="353" t="s">
        <v>146</v>
      </c>
    </row>
    <row r="20" spans="1:8" x14ac:dyDescent="0.25">
      <c r="A20" s="348">
        <v>2</v>
      </c>
      <c r="B20" s="349" t="s">
        <v>127</v>
      </c>
      <c r="C20" s="350"/>
      <c r="D20" s="360">
        <v>5000</v>
      </c>
      <c r="E20" s="361"/>
      <c r="F20" s="360">
        <v>5000</v>
      </c>
      <c r="G20" s="352" t="s">
        <v>638</v>
      </c>
      <c r="H20" s="353" t="s">
        <v>146</v>
      </c>
    </row>
    <row r="21" spans="1:8" ht="25" x14ac:dyDescent="0.25">
      <c r="A21" s="348">
        <v>3</v>
      </c>
      <c r="B21" s="349" t="s">
        <v>128</v>
      </c>
      <c r="C21" s="350"/>
      <c r="D21" s="360">
        <v>10000</v>
      </c>
      <c r="E21" s="361"/>
      <c r="F21" s="360">
        <v>10000</v>
      </c>
      <c r="G21" s="352" t="s">
        <v>638</v>
      </c>
      <c r="H21" s="353" t="s">
        <v>146</v>
      </c>
    </row>
    <row r="22" spans="1:8" x14ac:dyDescent="0.25">
      <c r="A22" s="348">
        <v>4</v>
      </c>
      <c r="B22" s="349" t="s">
        <v>130</v>
      </c>
      <c r="C22" s="350"/>
      <c r="D22" s="360">
        <v>20000</v>
      </c>
      <c r="E22" s="361"/>
      <c r="F22" s="360">
        <v>20000</v>
      </c>
      <c r="G22" s="352" t="s">
        <v>639</v>
      </c>
      <c r="H22" s="353" t="s">
        <v>146</v>
      </c>
    </row>
    <row r="23" spans="1:8" ht="30.75" customHeight="1" x14ac:dyDescent="0.25">
      <c r="A23" s="348">
        <v>5</v>
      </c>
      <c r="B23" s="349" t="s">
        <v>131</v>
      </c>
      <c r="C23" s="350"/>
      <c r="D23" s="360">
        <v>20000</v>
      </c>
      <c r="E23" s="361"/>
      <c r="F23" s="360">
        <v>20000</v>
      </c>
      <c r="G23" s="352" t="s">
        <v>640</v>
      </c>
      <c r="H23" s="353" t="s">
        <v>146</v>
      </c>
    </row>
    <row r="24" spans="1:8" ht="19.5" customHeight="1" x14ac:dyDescent="0.35">
      <c r="A24" s="354"/>
      <c r="B24" s="355" t="s">
        <v>148</v>
      </c>
      <c r="C24" s="355"/>
      <c r="D24" s="362">
        <f>SUM(D19:D23)</f>
        <v>60000</v>
      </c>
      <c r="E24" s="363"/>
      <c r="F24" s="362">
        <f>SUM(F19:F23)</f>
        <v>60000</v>
      </c>
      <c r="G24" s="355"/>
      <c r="H24" s="355"/>
    </row>
    <row r="25" spans="1:8" ht="12.75" customHeight="1" x14ac:dyDescent="0.25">
      <c r="A25" s="561" t="s">
        <v>150</v>
      </c>
      <c r="B25" s="561"/>
      <c r="C25" s="561"/>
      <c r="D25" s="561"/>
      <c r="E25" s="561"/>
      <c r="F25" s="561"/>
      <c r="G25" s="561"/>
      <c r="H25" s="561"/>
    </row>
    <row r="26" spans="1:8" x14ac:dyDescent="0.25">
      <c r="A26" s="348">
        <v>1</v>
      </c>
      <c r="B26" s="349" t="s">
        <v>125</v>
      </c>
      <c r="C26" s="350"/>
      <c r="D26" s="360">
        <v>5000</v>
      </c>
      <c r="E26" s="361"/>
      <c r="F26" s="360">
        <v>5000</v>
      </c>
      <c r="G26" s="352" t="s">
        <v>638</v>
      </c>
      <c r="H26" s="353" t="s">
        <v>146</v>
      </c>
    </row>
    <row r="27" spans="1:8" x14ac:dyDescent="0.25">
      <c r="A27" s="348">
        <v>2</v>
      </c>
      <c r="B27" s="349" t="s">
        <v>127</v>
      </c>
      <c r="C27" s="350"/>
      <c r="D27" s="360">
        <v>5000</v>
      </c>
      <c r="E27" s="361"/>
      <c r="F27" s="360">
        <v>5000</v>
      </c>
      <c r="G27" s="352" t="s">
        <v>638</v>
      </c>
      <c r="H27" s="353" t="s">
        <v>146</v>
      </c>
    </row>
    <row r="28" spans="1:8" ht="25" x14ac:dyDescent="0.25">
      <c r="A28" s="348">
        <v>3</v>
      </c>
      <c r="B28" s="349" t="s">
        <v>128</v>
      </c>
      <c r="C28" s="350"/>
      <c r="D28" s="360">
        <v>10000</v>
      </c>
      <c r="E28" s="361"/>
      <c r="F28" s="360">
        <v>10000</v>
      </c>
      <c r="G28" s="352" t="s">
        <v>638</v>
      </c>
      <c r="H28" s="353" t="s">
        <v>146</v>
      </c>
    </row>
    <row r="29" spans="1:8" x14ac:dyDescent="0.25">
      <c r="A29" s="348">
        <v>4</v>
      </c>
      <c r="B29" s="349" t="s">
        <v>130</v>
      </c>
      <c r="C29" s="350"/>
      <c r="D29" s="360">
        <v>20000</v>
      </c>
      <c r="E29" s="361"/>
      <c r="F29" s="360">
        <v>20000</v>
      </c>
      <c r="G29" s="352" t="s">
        <v>639</v>
      </c>
      <c r="H29" s="353" t="s">
        <v>146</v>
      </c>
    </row>
    <row r="30" spans="1:8" ht="25" x14ac:dyDescent="0.25">
      <c r="A30" s="348">
        <v>5</v>
      </c>
      <c r="B30" s="349" t="s">
        <v>131</v>
      </c>
      <c r="C30" s="350"/>
      <c r="D30" s="360">
        <v>20000</v>
      </c>
      <c r="E30" s="361"/>
      <c r="F30" s="360">
        <v>20000</v>
      </c>
      <c r="G30" s="352" t="s">
        <v>640</v>
      </c>
      <c r="H30" s="353" t="s">
        <v>146</v>
      </c>
    </row>
    <row r="31" spans="1:8" ht="14.5" x14ac:dyDescent="0.35">
      <c r="A31" s="354"/>
      <c r="B31" s="355" t="s">
        <v>148</v>
      </c>
      <c r="C31" s="355"/>
      <c r="D31" s="362">
        <f>SUM(D26:D30)</f>
        <v>60000</v>
      </c>
      <c r="E31" s="363"/>
      <c r="F31" s="362">
        <f>SUM(F26:F30)</f>
        <v>60000</v>
      </c>
      <c r="G31" s="355"/>
      <c r="H31" s="355"/>
    </row>
    <row r="32" spans="1:8" ht="12.75" customHeight="1" x14ac:dyDescent="0.25">
      <c r="A32" s="561" t="s">
        <v>151</v>
      </c>
      <c r="B32" s="561"/>
      <c r="C32" s="561"/>
      <c r="D32" s="561"/>
      <c r="E32" s="561"/>
      <c r="F32" s="561"/>
      <c r="G32" s="561"/>
      <c r="H32" s="561"/>
    </row>
    <row r="33" spans="1:18" x14ac:dyDescent="0.25">
      <c r="A33" s="348">
        <v>1</v>
      </c>
      <c r="B33" s="349" t="s">
        <v>125</v>
      </c>
      <c r="C33" s="350"/>
      <c r="D33" s="360">
        <v>5000</v>
      </c>
      <c r="E33" s="361"/>
      <c r="F33" s="360">
        <v>5000</v>
      </c>
      <c r="G33" s="352" t="s">
        <v>638</v>
      </c>
      <c r="H33" s="353" t="s">
        <v>146</v>
      </c>
    </row>
    <row r="34" spans="1:18" x14ac:dyDescent="0.25">
      <c r="A34" s="348">
        <v>2</v>
      </c>
      <c r="B34" s="349" t="s">
        <v>127</v>
      </c>
      <c r="C34" s="350"/>
      <c r="D34" s="360">
        <v>5000</v>
      </c>
      <c r="E34" s="361"/>
      <c r="F34" s="360">
        <v>5000</v>
      </c>
      <c r="G34" s="352" t="s">
        <v>638</v>
      </c>
      <c r="H34" s="353" t="s">
        <v>146</v>
      </c>
    </row>
    <row r="35" spans="1:18" ht="25" x14ac:dyDescent="0.25">
      <c r="A35" s="348">
        <v>3</v>
      </c>
      <c r="B35" s="349" t="s">
        <v>128</v>
      </c>
      <c r="C35" s="350"/>
      <c r="D35" s="360">
        <v>10000</v>
      </c>
      <c r="E35" s="361"/>
      <c r="F35" s="360">
        <v>10000</v>
      </c>
      <c r="G35" s="352" t="s">
        <v>638</v>
      </c>
      <c r="H35" s="353" t="s">
        <v>146</v>
      </c>
    </row>
    <row r="36" spans="1:18" x14ac:dyDescent="0.25">
      <c r="A36" s="348">
        <v>4</v>
      </c>
      <c r="B36" s="349" t="s">
        <v>153</v>
      </c>
      <c r="C36" s="350"/>
      <c r="D36" s="360">
        <v>20000</v>
      </c>
      <c r="E36" s="361"/>
      <c r="F36" s="360">
        <v>20000</v>
      </c>
      <c r="G36" s="352" t="s">
        <v>639</v>
      </c>
      <c r="H36" s="353" t="s">
        <v>146</v>
      </c>
    </row>
    <row r="37" spans="1:18" ht="25" x14ac:dyDescent="0.25">
      <c r="A37" s="348">
        <v>5</v>
      </c>
      <c r="B37" s="349" t="s">
        <v>141</v>
      </c>
      <c r="C37" s="350"/>
      <c r="D37" s="360">
        <v>20000</v>
      </c>
      <c r="E37" s="361"/>
      <c r="F37" s="360">
        <v>20000</v>
      </c>
      <c r="G37" s="352" t="s">
        <v>640</v>
      </c>
      <c r="H37" s="353" t="s">
        <v>146</v>
      </c>
    </row>
    <row r="38" spans="1:18" x14ac:dyDescent="0.25">
      <c r="A38" s="348">
        <v>6</v>
      </c>
      <c r="B38" s="349" t="s">
        <v>132</v>
      </c>
      <c r="C38" s="350"/>
      <c r="D38" s="360">
        <v>20000</v>
      </c>
      <c r="E38" s="361"/>
      <c r="F38" s="360">
        <v>20000</v>
      </c>
      <c r="G38" s="352" t="s">
        <v>641</v>
      </c>
      <c r="H38" s="353" t="s">
        <v>133</v>
      </c>
    </row>
    <row r="39" spans="1:18" ht="14.5" x14ac:dyDescent="0.35">
      <c r="A39" s="354"/>
      <c r="B39" s="355" t="s">
        <v>148</v>
      </c>
      <c r="C39" s="355"/>
      <c r="D39" s="362">
        <f>SUM(D33:D38)</f>
        <v>80000</v>
      </c>
      <c r="E39" s="363"/>
      <c r="F39" s="362">
        <f>SUM(F33:F38)</f>
        <v>80000</v>
      </c>
      <c r="G39" s="355"/>
      <c r="H39" s="355"/>
    </row>
    <row r="40" spans="1:18" x14ac:dyDescent="0.25">
      <c r="A40" s="561" t="s">
        <v>154</v>
      </c>
      <c r="B40" s="561"/>
      <c r="C40" s="561"/>
      <c r="D40" s="561"/>
      <c r="E40" s="561"/>
      <c r="F40" s="561"/>
      <c r="G40" s="561"/>
      <c r="H40" s="561"/>
    </row>
    <row r="41" spans="1:18" ht="12.75" customHeight="1" x14ac:dyDescent="0.25">
      <c r="A41" s="348">
        <v>1</v>
      </c>
      <c r="B41" s="349" t="s">
        <v>125</v>
      </c>
      <c r="C41" s="350"/>
      <c r="D41" s="360">
        <v>5000</v>
      </c>
      <c r="E41" s="361"/>
      <c r="F41" s="360">
        <v>5000</v>
      </c>
      <c r="G41" s="352" t="s">
        <v>638</v>
      </c>
      <c r="H41" s="353" t="s">
        <v>146</v>
      </c>
    </row>
    <row r="42" spans="1:18" x14ac:dyDescent="0.25">
      <c r="A42" s="348">
        <v>2</v>
      </c>
      <c r="B42" s="349" t="s">
        <v>127</v>
      </c>
      <c r="C42" s="350"/>
      <c r="D42" s="360">
        <v>5000</v>
      </c>
      <c r="E42" s="361"/>
      <c r="F42" s="360">
        <v>5000</v>
      </c>
      <c r="G42" s="352" t="s">
        <v>638</v>
      </c>
      <c r="H42" s="353" t="s">
        <v>146</v>
      </c>
    </row>
    <row r="43" spans="1:18" ht="25" x14ac:dyDescent="0.25">
      <c r="A43" s="348">
        <v>3</v>
      </c>
      <c r="B43" s="349" t="s">
        <v>128</v>
      </c>
      <c r="C43" s="350"/>
      <c r="D43" s="360">
        <v>10000</v>
      </c>
      <c r="E43" s="361"/>
      <c r="F43" s="360">
        <v>10000</v>
      </c>
      <c r="G43" s="352" t="s">
        <v>638</v>
      </c>
      <c r="H43" s="353" t="s">
        <v>146</v>
      </c>
    </row>
    <row r="44" spans="1:18" x14ac:dyDescent="0.25">
      <c r="A44" s="348">
        <v>4</v>
      </c>
      <c r="B44" s="349" t="s">
        <v>130</v>
      </c>
      <c r="C44" s="350"/>
      <c r="D44" s="360">
        <v>20000</v>
      </c>
      <c r="E44" s="361"/>
      <c r="F44" s="360">
        <v>20000</v>
      </c>
      <c r="G44" s="352" t="s">
        <v>639</v>
      </c>
      <c r="H44" s="353" t="s">
        <v>146</v>
      </c>
    </row>
    <row r="45" spans="1:18" x14ac:dyDescent="0.25">
      <c r="A45" s="348">
        <v>5</v>
      </c>
      <c r="B45" s="349" t="s">
        <v>147</v>
      </c>
      <c r="C45" s="350"/>
      <c r="D45" s="360">
        <v>10000</v>
      </c>
      <c r="E45" s="361"/>
      <c r="F45" s="360">
        <v>10000</v>
      </c>
      <c r="G45" s="352" t="s">
        <v>639</v>
      </c>
      <c r="H45" s="353" t="s">
        <v>146</v>
      </c>
    </row>
    <row r="46" spans="1:18" ht="25" x14ac:dyDescent="0.25">
      <c r="A46" s="348">
        <v>6</v>
      </c>
      <c r="B46" s="349" t="s">
        <v>141</v>
      </c>
      <c r="C46" s="350"/>
      <c r="D46" s="360">
        <v>20000</v>
      </c>
      <c r="E46" s="361"/>
      <c r="F46" s="360">
        <v>20000</v>
      </c>
      <c r="G46" s="352" t="s">
        <v>640</v>
      </c>
      <c r="H46" s="353" t="s">
        <v>146</v>
      </c>
    </row>
    <row r="47" spans="1:18" ht="14.5" x14ac:dyDescent="0.35">
      <c r="A47" s="354"/>
      <c r="B47" s="355" t="s">
        <v>148</v>
      </c>
      <c r="C47" s="355"/>
      <c r="D47" s="362">
        <f>SUM(D41:D46)</f>
        <v>70000</v>
      </c>
      <c r="E47" s="363"/>
      <c r="F47" s="362">
        <f>SUM(F41:F46)</f>
        <v>70000</v>
      </c>
      <c r="G47" s="355"/>
      <c r="H47" s="355"/>
    </row>
    <row r="48" spans="1:18" x14ac:dyDescent="0.25">
      <c r="A48" s="561" t="s">
        <v>155</v>
      </c>
      <c r="B48" s="561"/>
      <c r="C48" s="561"/>
      <c r="D48" s="561"/>
      <c r="E48" s="561"/>
      <c r="F48" s="561"/>
      <c r="G48" s="561"/>
      <c r="H48" s="561"/>
      <c r="I48" s="509"/>
      <c r="J48" s="509"/>
      <c r="K48" s="509"/>
      <c r="L48" s="509"/>
      <c r="M48" s="509"/>
      <c r="N48" s="509"/>
      <c r="O48" s="509"/>
      <c r="P48" s="509"/>
      <c r="Q48" s="509"/>
      <c r="R48" s="17"/>
    </row>
    <row r="49" spans="1:18" ht="12.75" customHeight="1" x14ac:dyDescent="0.25">
      <c r="A49" s="348">
        <v>1</v>
      </c>
      <c r="B49" s="349" t="s">
        <v>125</v>
      </c>
      <c r="C49" s="350"/>
      <c r="D49" s="360">
        <v>5000</v>
      </c>
      <c r="E49" s="361"/>
      <c r="F49" s="360">
        <v>5000</v>
      </c>
      <c r="G49" s="352" t="s">
        <v>638</v>
      </c>
      <c r="H49" s="353" t="s">
        <v>146</v>
      </c>
      <c r="I49" s="37"/>
      <c r="J49" s="38"/>
      <c r="K49" s="39"/>
      <c r="L49" s="40"/>
      <c r="M49" s="41"/>
      <c r="N49" s="41"/>
      <c r="O49" s="42"/>
      <c r="P49" s="41"/>
      <c r="Q49" s="43"/>
      <c r="R49" s="17"/>
    </row>
    <row r="50" spans="1:18" ht="25.5" customHeight="1" x14ac:dyDescent="0.35">
      <c r="A50" s="354"/>
      <c r="B50" s="355" t="s">
        <v>148</v>
      </c>
      <c r="C50" s="355"/>
      <c r="D50" s="362">
        <f>SUM(D49:D49)</f>
        <v>5000</v>
      </c>
      <c r="E50" s="363"/>
      <c r="F50" s="362">
        <f>SUM(F49:F49)</f>
        <v>5000</v>
      </c>
      <c r="G50" s="355"/>
      <c r="H50" s="355"/>
      <c r="I50" s="44"/>
      <c r="J50" s="45"/>
      <c r="K50" s="45"/>
      <c r="L50" s="46"/>
      <c r="M50" s="45"/>
      <c r="N50" s="45"/>
      <c r="O50" s="45"/>
      <c r="P50" s="45"/>
      <c r="Q50" s="45"/>
      <c r="R50" s="17"/>
    </row>
    <row r="51" spans="1:18" x14ac:dyDescent="0.25">
      <c r="A51" s="561" t="s">
        <v>156</v>
      </c>
      <c r="B51" s="561"/>
      <c r="C51" s="561"/>
      <c r="D51" s="561"/>
      <c r="E51" s="561"/>
      <c r="F51" s="561"/>
      <c r="G51" s="561"/>
      <c r="H51" s="561"/>
      <c r="I51" s="509"/>
      <c r="J51" s="509"/>
      <c r="K51" s="509"/>
      <c r="L51" s="509"/>
      <c r="M51" s="509"/>
      <c r="N51" s="509"/>
      <c r="O51" s="509"/>
      <c r="P51" s="509"/>
      <c r="Q51" s="509"/>
      <c r="R51" s="17"/>
    </row>
    <row r="52" spans="1:18" ht="12.75" customHeight="1" x14ac:dyDescent="0.25">
      <c r="A52" s="348">
        <v>1</v>
      </c>
      <c r="B52" s="349" t="s">
        <v>125</v>
      </c>
      <c r="C52" s="350"/>
      <c r="D52" s="360">
        <v>5000</v>
      </c>
      <c r="E52" s="361"/>
      <c r="F52" s="360">
        <v>5000</v>
      </c>
      <c r="G52" s="352" t="s">
        <v>638</v>
      </c>
      <c r="H52" s="353" t="s">
        <v>146</v>
      </c>
      <c r="I52" s="37"/>
      <c r="J52" s="38"/>
      <c r="K52" s="39"/>
      <c r="L52" s="40"/>
      <c r="M52" s="41"/>
      <c r="N52" s="41"/>
      <c r="O52" s="42"/>
      <c r="P52" s="41"/>
      <c r="Q52" s="43"/>
      <c r="R52" s="17"/>
    </row>
    <row r="53" spans="1:18" ht="25.5" customHeight="1" x14ac:dyDescent="0.35">
      <c r="A53" s="354"/>
      <c r="B53" s="355" t="s">
        <v>148</v>
      </c>
      <c r="C53" s="355"/>
      <c r="D53" s="362">
        <f>SUM(D52:D52)</f>
        <v>5000</v>
      </c>
      <c r="E53" s="363"/>
      <c r="F53" s="362">
        <f>SUM(F52:F52)</f>
        <v>5000</v>
      </c>
      <c r="G53" s="355"/>
      <c r="H53" s="355"/>
      <c r="I53" s="44"/>
      <c r="J53" s="45"/>
      <c r="K53" s="45"/>
      <c r="L53" s="46"/>
      <c r="M53" s="45"/>
      <c r="N53" s="45"/>
      <c r="O53" s="45"/>
      <c r="P53" s="45"/>
      <c r="Q53" s="45"/>
      <c r="R53" s="17"/>
    </row>
    <row r="54" spans="1:18" x14ac:dyDescent="0.25">
      <c r="A54" s="561" t="s">
        <v>157</v>
      </c>
      <c r="B54" s="561"/>
      <c r="C54" s="561"/>
      <c r="D54" s="561"/>
      <c r="E54" s="561"/>
      <c r="F54" s="561"/>
      <c r="G54" s="561"/>
      <c r="H54" s="561"/>
      <c r="I54" s="17"/>
      <c r="J54" s="17"/>
      <c r="K54" s="17"/>
      <c r="L54" s="17"/>
      <c r="M54" s="17"/>
      <c r="N54" s="17"/>
      <c r="O54" s="17"/>
      <c r="P54" s="17"/>
      <c r="Q54" s="17"/>
      <c r="R54" s="17"/>
    </row>
    <row r="55" spans="1:18" ht="12.75" customHeight="1" x14ac:dyDescent="0.25">
      <c r="A55" s="348">
        <v>1</v>
      </c>
      <c r="B55" s="349" t="s">
        <v>125</v>
      </c>
      <c r="C55" s="350"/>
      <c r="D55" s="360">
        <v>5000</v>
      </c>
      <c r="E55" s="361"/>
      <c r="F55" s="360">
        <v>5000</v>
      </c>
      <c r="G55" s="352" t="s">
        <v>638</v>
      </c>
      <c r="H55" s="353" t="s">
        <v>146</v>
      </c>
      <c r="I55" s="17"/>
      <c r="J55" s="17"/>
      <c r="K55" s="17"/>
      <c r="L55" s="17"/>
      <c r="M55" s="17"/>
      <c r="N55" s="17"/>
      <c r="O55" s="17"/>
      <c r="P55" s="17"/>
      <c r="Q55" s="17"/>
      <c r="R55" s="17"/>
    </row>
    <row r="56" spans="1:18" ht="14.5" x14ac:dyDescent="0.35">
      <c r="A56" s="354"/>
      <c r="B56" s="355" t="s">
        <v>148</v>
      </c>
      <c r="C56" s="355"/>
      <c r="D56" s="362">
        <f>SUM(D55:D55)</f>
        <v>5000</v>
      </c>
      <c r="E56" s="363"/>
      <c r="F56" s="362">
        <f>SUM(F55:F55)</f>
        <v>5000</v>
      </c>
      <c r="G56" s="355"/>
      <c r="H56" s="355"/>
      <c r="I56" s="17"/>
      <c r="J56" s="17"/>
      <c r="K56" s="17"/>
      <c r="L56" s="17"/>
      <c r="M56" s="17"/>
      <c r="N56" s="17"/>
      <c r="O56" s="17"/>
      <c r="P56" s="17"/>
      <c r="Q56" s="17"/>
      <c r="R56" s="17"/>
    </row>
    <row r="57" spans="1:18" ht="12.75" customHeight="1" x14ac:dyDescent="0.25">
      <c r="A57" s="561" t="s">
        <v>158</v>
      </c>
      <c r="B57" s="561"/>
      <c r="C57" s="561"/>
      <c r="D57" s="561"/>
      <c r="E57" s="561"/>
      <c r="F57" s="561"/>
      <c r="G57" s="561"/>
      <c r="H57" s="561"/>
    </row>
    <row r="58" spans="1:18" ht="12.75" customHeight="1" x14ac:dyDescent="0.25">
      <c r="A58" s="348">
        <v>1</v>
      </c>
      <c r="B58" s="349" t="s">
        <v>125</v>
      </c>
      <c r="C58" s="350"/>
      <c r="D58" s="360">
        <v>5000</v>
      </c>
      <c r="E58" s="361"/>
      <c r="F58" s="360">
        <v>5000</v>
      </c>
      <c r="G58" s="352" t="s">
        <v>638</v>
      </c>
      <c r="H58" s="353" t="s">
        <v>146</v>
      </c>
    </row>
    <row r="59" spans="1:18" ht="14.5" x14ac:dyDescent="0.35">
      <c r="A59" s="354"/>
      <c r="B59" s="355" t="s">
        <v>148</v>
      </c>
      <c r="C59" s="355"/>
      <c r="D59" s="362">
        <f>SUM(D58:D58)</f>
        <v>5000</v>
      </c>
      <c r="E59" s="363"/>
      <c r="F59" s="362">
        <f>SUM(F58:F58)</f>
        <v>5000</v>
      </c>
      <c r="G59" s="355"/>
      <c r="H59" s="355"/>
    </row>
    <row r="60" spans="1:18" ht="12.75" customHeight="1" x14ac:dyDescent="0.25">
      <c r="A60" s="561" t="s">
        <v>642</v>
      </c>
      <c r="B60" s="561"/>
      <c r="C60" s="561"/>
      <c r="D60" s="561"/>
      <c r="E60" s="561"/>
      <c r="F60" s="561"/>
      <c r="G60" s="561"/>
      <c r="H60" s="561"/>
    </row>
    <row r="61" spans="1:18" x14ac:dyDescent="0.25">
      <c r="A61" s="348">
        <v>1</v>
      </c>
      <c r="B61" s="349" t="s">
        <v>125</v>
      </c>
      <c r="C61" s="350"/>
      <c r="D61" s="360">
        <v>5000</v>
      </c>
      <c r="E61" s="361"/>
      <c r="F61" s="360">
        <v>5000</v>
      </c>
      <c r="G61" s="352" t="s">
        <v>638</v>
      </c>
      <c r="H61" s="353" t="s">
        <v>146</v>
      </c>
    </row>
    <row r="62" spans="1:18" ht="12.75" customHeight="1" x14ac:dyDescent="0.35">
      <c r="A62" s="354"/>
      <c r="B62" s="355" t="s">
        <v>148</v>
      </c>
      <c r="C62" s="355"/>
      <c r="D62" s="362">
        <f>SUM(D61:D61)</f>
        <v>5000</v>
      </c>
      <c r="E62" s="363"/>
      <c r="F62" s="362">
        <f>SUM(F61:F61)</f>
        <v>5000</v>
      </c>
      <c r="G62" s="355"/>
      <c r="H62" s="355"/>
    </row>
    <row r="63" spans="1:18" x14ac:dyDescent="0.25">
      <c r="A63" s="561" t="s">
        <v>643</v>
      </c>
      <c r="B63" s="561"/>
      <c r="C63" s="561"/>
      <c r="D63" s="561"/>
      <c r="E63" s="561"/>
      <c r="F63" s="561"/>
      <c r="G63" s="561"/>
      <c r="H63" s="561"/>
    </row>
    <row r="64" spans="1:18" x14ac:dyDescent="0.25">
      <c r="A64" s="348">
        <v>1</v>
      </c>
      <c r="B64" s="349" t="s">
        <v>125</v>
      </c>
      <c r="C64" s="350"/>
      <c r="D64" s="358">
        <v>5000</v>
      </c>
      <c r="E64" s="351"/>
      <c r="F64" s="358">
        <v>5000</v>
      </c>
      <c r="G64" s="352" t="s">
        <v>638</v>
      </c>
      <c r="H64" s="353" t="s">
        <v>146</v>
      </c>
    </row>
    <row r="65" spans="1:8" x14ac:dyDescent="0.25">
      <c r="A65" s="348">
        <v>2</v>
      </c>
      <c r="B65" s="349" t="s">
        <v>127</v>
      </c>
      <c r="C65" s="350"/>
      <c r="D65" s="358">
        <v>5000</v>
      </c>
      <c r="E65" s="351"/>
      <c r="F65" s="358">
        <v>5000</v>
      </c>
      <c r="G65" s="352" t="s">
        <v>638</v>
      </c>
      <c r="H65" s="353" t="s">
        <v>146</v>
      </c>
    </row>
    <row r="66" spans="1:8" ht="25" x14ac:dyDescent="0.25">
      <c r="A66" s="348">
        <v>3</v>
      </c>
      <c r="B66" s="349" t="s">
        <v>128</v>
      </c>
      <c r="C66" s="350"/>
      <c r="D66" s="358">
        <v>10000</v>
      </c>
      <c r="E66" s="351"/>
      <c r="F66" s="358">
        <v>10000</v>
      </c>
      <c r="G66" s="352" t="s">
        <v>638</v>
      </c>
      <c r="H66" s="353" t="s">
        <v>146</v>
      </c>
    </row>
    <row r="67" spans="1:8" x14ac:dyDescent="0.25">
      <c r="A67" s="348">
        <v>4</v>
      </c>
      <c r="B67" s="349" t="s">
        <v>644</v>
      </c>
      <c r="C67" s="350"/>
      <c r="D67" s="358">
        <v>50000</v>
      </c>
      <c r="E67" s="351"/>
      <c r="F67" s="358">
        <v>50000</v>
      </c>
      <c r="G67" s="352" t="s">
        <v>639</v>
      </c>
      <c r="H67" s="353" t="s">
        <v>152</v>
      </c>
    </row>
    <row r="68" spans="1:8" x14ac:dyDescent="0.25">
      <c r="A68" s="348">
        <v>5</v>
      </c>
      <c r="B68" s="349" t="s">
        <v>153</v>
      </c>
      <c r="C68" s="350"/>
      <c r="D68" s="358">
        <v>20000</v>
      </c>
      <c r="E68" s="351"/>
      <c r="F68" s="358">
        <v>20000</v>
      </c>
      <c r="G68" s="352" t="s">
        <v>639</v>
      </c>
      <c r="H68" s="353" t="s">
        <v>146</v>
      </c>
    </row>
    <row r="69" spans="1:8" ht="25" x14ac:dyDescent="0.25">
      <c r="A69" s="348">
        <v>6</v>
      </c>
      <c r="B69" s="349" t="s">
        <v>141</v>
      </c>
      <c r="C69" s="350"/>
      <c r="D69" s="358">
        <v>20000</v>
      </c>
      <c r="E69" s="351"/>
      <c r="F69" s="358">
        <v>20000</v>
      </c>
      <c r="G69" s="352" t="s">
        <v>640</v>
      </c>
      <c r="H69" s="353" t="s">
        <v>146</v>
      </c>
    </row>
    <row r="70" spans="1:8" x14ac:dyDescent="0.25">
      <c r="A70" s="348">
        <v>7</v>
      </c>
      <c r="B70" s="349" t="s">
        <v>132</v>
      </c>
      <c r="C70" s="350"/>
      <c r="D70" s="358">
        <v>20000</v>
      </c>
      <c r="E70" s="351"/>
      <c r="F70" s="358">
        <v>20000</v>
      </c>
      <c r="G70" s="352" t="s">
        <v>640</v>
      </c>
      <c r="H70" s="353" t="s">
        <v>133</v>
      </c>
    </row>
    <row r="71" spans="1:8" ht="14.5" x14ac:dyDescent="0.35">
      <c r="A71" s="354"/>
      <c r="B71" s="355" t="s">
        <v>148</v>
      </c>
      <c r="C71" s="355"/>
      <c r="D71" s="359">
        <f>SUM(D64:D70)</f>
        <v>130000</v>
      </c>
      <c r="E71" s="355"/>
      <c r="F71" s="359">
        <f>SUM(F64:F70)</f>
        <v>130000</v>
      </c>
      <c r="G71" s="355"/>
      <c r="H71" s="355"/>
    </row>
    <row r="72" spans="1:8" x14ac:dyDescent="0.25">
      <c r="A72" s="561" t="s">
        <v>160</v>
      </c>
      <c r="B72" s="561"/>
      <c r="C72" s="561"/>
      <c r="D72" s="561"/>
      <c r="E72" s="561"/>
      <c r="F72" s="561"/>
      <c r="G72" s="561"/>
      <c r="H72" s="561"/>
    </row>
    <row r="73" spans="1:8" x14ac:dyDescent="0.25">
      <c r="A73" s="348">
        <v>1</v>
      </c>
      <c r="B73" s="349" t="s">
        <v>125</v>
      </c>
      <c r="C73" s="350"/>
      <c r="D73" s="358">
        <v>5000</v>
      </c>
      <c r="E73" s="351"/>
      <c r="F73" s="358">
        <v>5000</v>
      </c>
      <c r="G73" s="352" t="s">
        <v>638</v>
      </c>
      <c r="H73" s="353" t="s">
        <v>146</v>
      </c>
    </row>
    <row r="74" spans="1:8" x14ac:dyDescent="0.25">
      <c r="A74" s="348">
        <v>2</v>
      </c>
      <c r="B74" s="349" t="s">
        <v>127</v>
      </c>
      <c r="C74" s="350"/>
      <c r="D74" s="358">
        <v>5000</v>
      </c>
      <c r="E74" s="351"/>
      <c r="F74" s="358">
        <v>5000</v>
      </c>
      <c r="G74" s="352" t="s">
        <v>638</v>
      </c>
      <c r="H74" s="353" t="s">
        <v>146</v>
      </c>
    </row>
    <row r="75" spans="1:8" ht="25" x14ac:dyDescent="0.25">
      <c r="A75" s="348">
        <v>3</v>
      </c>
      <c r="B75" s="349" t="s">
        <v>128</v>
      </c>
      <c r="C75" s="350"/>
      <c r="D75" s="358">
        <v>10000</v>
      </c>
      <c r="E75" s="351"/>
      <c r="F75" s="358">
        <v>10000</v>
      </c>
      <c r="G75" s="352" t="s">
        <v>638</v>
      </c>
      <c r="H75" s="353" t="s">
        <v>146</v>
      </c>
    </row>
    <row r="76" spans="1:8" x14ac:dyDescent="0.25">
      <c r="A76" s="348">
        <v>4</v>
      </c>
      <c r="B76" s="349" t="s">
        <v>147</v>
      </c>
      <c r="C76" s="350"/>
      <c r="D76" s="358">
        <v>50000</v>
      </c>
      <c r="E76" s="351"/>
      <c r="F76" s="358">
        <v>50000</v>
      </c>
      <c r="G76" s="352" t="s">
        <v>639</v>
      </c>
      <c r="H76" s="353" t="s">
        <v>152</v>
      </c>
    </row>
    <row r="77" spans="1:8" x14ac:dyDescent="0.25">
      <c r="A77" s="348">
        <v>5</v>
      </c>
      <c r="B77" s="349" t="s">
        <v>153</v>
      </c>
      <c r="C77" s="350"/>
      <c r="D77" s="358">
        <v>20000</v>
      </c>
      <c r="E77" s="351"/>
      <c r="F77" s="358">
        <v>20000</v>
      </c>
      <c r="G77" s="352" t="s">
        <v>639</v>
      </c>
      <c r="H77" s="353" t="s">
        <v>146</v>
      </c>
    </row>
    <row r="78" spans="1:8" ht="25" x14ac:dyDescent="0.25">
      <c r="A78" s="348">
        <v>6</v>
      </c>
      <c r="B78" s="349" t="s">
        <v>141</v>
      </c>
      <c r="C78" s="350"/>
      <c r="D78" s="358">
        <v>20000</v>
      </c>
      <c r="E78" s="351"/>
      <c r="F78" s="358">
        <v>20000</v>
      </c>
      <c r="G78" s="352" t="s">
        <v>640</v>
      </c>
      <c r="H78" s="353" t="s">
        <v>146</v>
      </c>
    </row>
    <row r="79" spans="1:8" x14ac:dyDescent="0.25">
      <c r="A79" s="348">
        <v>7</v>
      </c>
      <c r="B79" s="349" t="s">
        <v>132</v>
      </c>
      <c r="C79" s="350"/>
      <c r="D79" s="358">
        <v>20000</v>
      </c>
      <c r="E79" s="351"/>
      <c r="F79" s="358">
        <v>20000</v>
      </c>
      <c r="G79" s="352" t="s">
        <v>640</v>
      </c>
      <c r="H79" s="353" t="s">
        <v>133</v>
      </c>
    </row>
    <row r="80" spans="1:8" ht="14.5" x14ac:dyDescent="0.35">
      <c r="A80" s="354"/>
      <c r="B80" s="355" t="s">
        <v>148</v>
      </c>
      <c r="C80" s="355"/>
      <c r="D80" s="359">
        <f>SUM(D73:D79)</f>
        <v>130000</v>
      </c>
      <c r="E80" s="355"/>
      <c r="F80" s="359">
        <f>SUM(F73:F79)</f>
        <v>130000</v>
      </c>
      <c r="G80" s="355"/>
      <c r="H80" s="355"/>
    </row>
    <row r="81" spans="1:8" ht="14.5" x14ac:dyDescent="0.35">
      <c r="A81" s="356"/>
      <c r="B81" s="357" t="s">
        <v>159</v>
      </c>
      <c r="C81" s="356"/>
      <c r="D81" s="364">
        <f>D17+D24+D31+D39+D47+D50+D53+D56+D59+D62+D71+D80</f>
        <v>645000</v>
      </c>
      <c r="E81" s="356"/>
      <c r="F81" s="364">
        <f>F17+F24+F31+F39+F47+F50+F53+F56+F59+F62+F71+F80</f>
        <v>645000</v>
      </c>
      <c r="G81" s="356"/>
      <c r="H81" s="356"/>
    </row>
  </sheetData>
  <mergeCells count="23">
    <mergeCell ref="A63:H63"/>
    <mergeCell ref="A72:H72"/>
    <mergeCell ref="B8:H8"/>
    <mergeCell ref="I48:Q48"/>
    <mergeCell ref="A9:H9"/>
    <mergeCell ref="A18:H18"/>
    <mergeCell ref="A25:H25"/>
    <mergeCell ref="A32:H32"/>
    <mergeCell ref="A40:H40"/>
    <mergeCell ref="A48:H48"/>
    <mergeCell ref="I51:Q51"/>
    <mergeCell ref="A51:H51"/>
    <mergeCell ref="A54:H54"/>
    <mergeCell ref="A57:H57"/>
    <mergeCell ref="A60:H60"/>
    <mergeCell ref="B1:H1"/>
    <mergeCell ref="B2:H2"/>
    <mergeCell ref="B3:H3"/>
    <mergeCell ref="A5:A6"/>
    <mergeCell ref="B5:B6"/>
    <mergeCell ref="C5:F5"/>
    <mergeCell ref="G5:G6"/>
    <mergeCell ref="H5:H6"/>
  </mergeCells>
  <pageMargins left="0.15" right="0.15" top="0.27" bottom="0.34" header="0.28000000000000003" footer="0.2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opLeftCell="A61" workbookViewId="0">
      <selection activeCell="I1" sqref="I1:J1048576"/>
    </sheetView>
  </sheetViews>
  <sheetFormatPr defaultRowHeight="12.5" x14ac:dyDescent="0.25"/>
  <cols>
    <col min="1" max="1" width="7.453125" style="16" customWidth="1"/>
    <col min="2" max="2" width="68.54296875" style="16" bestFit="1" customWidth="1"/>
    <col min="3" max="3" width="10" style="16" customWidth="1"/>
    <col min="4" max="4" width="10.81640625" style="16" customWidth="1"/>
    <col min="5" max="5" width="10" style="16" customWidth="1"/>
    <col min="6" max="6" width="11.453125" style="16" customWidth="1"/>
    <col min="7" max="7" width="15.81640625" style="25" customWidth="1"/>
    <col min="8" max="8" width="14.453125" style="25" customWidth="1"/>
    <col min="9" max="253" width="8.81640625" style="16"/>
    <col min="254" max="254" width="7.453125" style="16" customWidth="1"/>
    <col min="255" max="255" width="68.54296875" style="16" bestFit="1" customWidth="1"/>
    <col min="256" max="258" width="10" style="16" customWidth="1"/>
    <col min="259" max="259" width="8.26953125" style="16" customWidth="1"/>
    <col min="260" max="260" width="15" style="16" customWidth="1"/>
    <col min="261" max="261" width="11" style="16" customWidth="1"/>
    <col min="262" max="262" width="12.7265625" style="16" customWidth="1"/>
    <col min="263" max="509" width="8.81640625" style="16"/>
    <col min="510" max="510" width="7.453125" style="16" customWidth="1"/>
    <col min="511" max="511" width="68.54296875" style="16" bestFit="1" customWidth="1"/>
    <col min="512" max="514" width="10" style="16" customWidth="1"/>
    <col min="515" max="515" width="8.26953125" style="16" customWidth="1"/>
    <col min="516" max="516" width="15" style="16" customWidth="1"/>
    <col min="517" max="517" width="11" style="16" customWidth="1"/>
    <col min="518" max="518" width="12.7265625" style="16" customWidth="1"/>
    <col min="519" max="765" width="8.81640625" style="16"/>
    <col min="766" max="766" width="7.453125" style="16" customWidth="1"/>
    <col min="767" max="767" width="68.54296875" style="16" bestFit="1" customWidth="1"/>
    <col min="768" max="770" width="10" style="16" customWidth="1"/>
    <col min="771" max="771" width="8.26953125" style="16" customWidth="1"/>
    <col min="772" max="772" width="15" style="16" customWidth="1"/>
    <col min="773" max="773" width="11" style="16" customWidth="1"/>
    <col min="774" max="774" width="12.7265625" style="16" customWidth="1"/>
    <col min="775" max="1021" width="8.81640625" style="16"/>
    <col min="1022" max="1022" width="7.453125" style="16" customWidth="1"/>
    <col min="1023" max="1023" width="68.54296875" style="16" bestFit="1" customWidth="1"/>
    <col min="1024" max="1026" width="10" style="16" customWidth="1"/>
    <col min="1027" max="1027" width="8.26953125" style="16" customWidth="1"/>
    <col min="1028" max="1028" width="15" style="16" customWidth="1"/>
    <col min="1029" max="1029" width="11" style="16" customWidth="1"/>
    <col min="1030" max="1030" width="12.7265625" style="16" customWidth="1"/>
    <col min="1031" max="1277" width="8.81640625" style="16"/>
    <col min="1278" max="1278" width="7.453125" style="16" customWidth="1"/>
    <col min="1279" max="1279" width="68.54296875" style="16" bestFit="1" customWidth="1"/>
    <col min="1280" max="1282" width="10" style="16" customWidth="1"/>
    <col min="1283" max="1283" width="8.26953125" style="16" customWidth="1"/>
    <col min="1284" max="1284" width="15" style="16" customWidth="1"/>
    <col min="1285" max="1285" width="11" style="16" customWidth="1"/>
    <col min="1286" max="1286" width="12.7265625" style="16" customWidth="1"/>
    <col min="1287" max="1533" width="8.81640625" style="16"/>
    <col min="1534" max="1534" width="7.453125" style="16" customWidth="1"/>
    <col min="1535" max="1535" width="68.54296875" style="16" bestFit="1" customWidth="1"/>
    <col min="1536" max="1538" width="10" style="16" customWidth="1"/>
    <col min="1539" max="1539" width="8.26953125" style="16" customWidth="1"/>
    <col min="1540" max="1540" width="15" style="16" customWidth="1"/>
    <col min="1541" max="1541" width="11" style="16" customWidth="1"/>
    <col min="1542" max="1542" width="12.7265625" style="16" customWidth="1"/>
    <col min="1543" max="1789" width="8.81640625" style="16"/>
    <col min="1790" max="1790" width="7.453125" style="16" customWidth="1"/>
    <col min="1791" max="1791" width="68.54296875" style="16" bestFit="1" customWidth="1"/>
    <col min="1792" max="1794" width="10" style="16" customWidth="1"/>
    <col min="1795" max="1795" width="8.26953125" style="16" customWidth="1"/>
    <col min="1796" max="1796" width="15" style="16" customWidth="1"/>
    <col min="1797" max="1797" width="11" style="16" customWidth="1"/>
    <col min="1798" max="1798" width="12.7265625" style="16" customWidth="1"/>
    <col min="1799" max="2045" width="8.81640625" style="16"/>
    <col min="2046" max="2046" width="7.453125" style="16" customWidth="1"/>
    <col min="2047" max="2047" width="68.54296875" style="16" bestFit="1" customWidth="1"/>
    <col min="2048" max="2050" width="10" style="16" customWidth="1"/>
    <col min="2051" max="2051" width="8.26953125" style="16" customWidth="1"/>
    <col min="2052" max="2052" width="15" style="16" customWidth="1"/>
    <col min="2053" max="2053" width="11" style="16" customWidth="1"/>
    <col min="2054" max="2054" width="12.7265625" style="16" customWidth="1"/>
    <col min="2055" max="2301" width="8.81640625" style="16"/>
    <col min="2302" max="2302" width="7.453125" style="16" customWidth="1"/>
    <col min="2303" max="2303" width="68.54296875" style="16" bestFit="1" customWidth="1"/>
    <col min="2304" max="2306" width="10" style="16" customWidth="1"/>
    <col min="2307" max="2307" width="8.26953125" style="16" customWidth="1"/>
    <col min="2308" max="2308" width="15" style="16" customWidth="1"/>
    <col min="2309" max="2309" width="11" style="16" customWidth="1"/>
    <col min="2310" max="2310" width="12.7265625" style="16" customWidth="1"/>
    <col min="2311" max="2557" width="8.81640625" style="16"/>
    <col min="2558" max="2558" width="7.453125" style="16" customWidth="1"/>
    <col min="2559" max="2559" width="68.54296875" style="16" bestFit="1" customWidth="1"/>
    <col min="2560" max="2562" width="10" style="16" customWidth="1"/>
    <col min="2563" max="2563" width="8.26953125" style="16" customWidth="1"/>
    <col min="2564" max="2564" width="15" style="16" customWidth="1"/>
    <col min="2565" max="2565" width="11" style="16" customWidth="1"/>
    <col min="2566" max="2566" width="12.7265625" style="16" customWidth="1"/>
    <col min="2567" max="2813" width="8.81640625" style="16"/>
    <col min="2814" max="2814" width="7.453125" style="16" customWidth="1"/>
    <col min="2815" max="2815" width="68.54296875" style="16" bestFit="1" customWidth="1"/>
    <col min="2816" max="2818" width="10" style="16" customWidth="1"/>
    <col min="2819" max="2819" width="8.26953125" style="16" customWidth="1"/>
    <col min="2820" max="2820" width="15" style="16" customWidth="1"/>
    <col min="2821" max="2821" width="11" style="16" customWidth="1"/>
    <col min="2822" max="2822" width="12.7265625" style="16" customWidth="1"/>
    <col min="2823" max="3069" width="8.81640625" style="16"/>
    <col min="3070" max="3070" width="7.453125" style="16" customWidth="1"/>
    <col min="3071" max="3071" width="68.54296875" style="16" bestFit="1" customWidth="1"/>
    <col min="3072" max="3074" width="10" style="16" customWidth="1"/>
    <col min="3075" max="3075" width="8.26953125" style="16" customWidth="1"/>
    <col min="3076" max="3076" width="15" style="16" customWidth="1"/>
    <col min="3077" max="3077" width="11" style="16" customWidth="1"/>
    <col min="3078" max="3078" width="12.7265625" style="16" customWidth="1"/>
    <col min="3079" max="3325" width="8.81640625" style="16"/>
    <col min="3326" max="3326" width="7.453125" style="16" customWidth="1"/>
    <col min="3327" max="3327" width="68.54296875" style="16" bestFit="1" customWidth="1"/>
    <col min="3328" max="3330" width="10" style="16" customWidth="1"/>
    <col min="3331" max="3331" width="8.26953125" style="16" customWidth="1"/>
    <col min="3332" max="3332" width="15" style="16" customWidth="1"/>
    <col min="3333" max="3333" width="11" style="16" customWidth="1"/>
    <col min="3334" max="3334" width="12.7265625" style="16" customWidth="1"/>
    <col min="3335" max="3581" width="8.81640625" style="16"/>
    <col min="3582" max="3582" width="7.453125" style="16" customWidth="1"/>
    <col min="3583" max="3583" width="68.54296875" style="16" bestFit="1" customWidth="1"/>
    <col min="3584" max="3586" width="10" style="16" customWidth="1"/>
    <col min="3587" max="3587" width="8.26953125" style="16" customWidth="1"/>
    <col min="3588" max="3588" width="15" style="16" customWidth="1"/>
    <col min="3589" max="3589" width="11" style="16" customWidth="1"/>
    <col min="3590" max="3590" width="12.7265625" style="16" customWidth="1"/>
    <col min="3591" max="3837" width="8.81640625" style="16"/>
    <col min="3838" max="3838" width="7.453125" style="16" customWidth="1"/>
    <col min="3839" max="3839" width="68.54296875" style="16" bestFit="1" customWidth="1"/>
    <col min="3840" max="3842" width="10" style="16" customWidth="1"/>
    <col min="3843" max="3843" width="8.26953125" style="16" customWidth="1"/>
    <col min="3844" max="3844" width="15" style="16" customWidth="1"/>
    <col min="3845" max="3845" width="11" style="16" customWidth="1"/>
    <col min="3846" max="3846" width="12.7265625" style="16" customWidth="1"/>
    <col min="3847" max="4093" width="8.81640625" style="16"/>
    <col min="4094" max="4094" width="7.453125" style="16" customWidth="1"/>
    <col min="4095" max="4095" width="68.54296875" style="16" bestFit="1" customWidth="1"/>
    <col min="4096" max="4098" width="10" style="16" customWidth="1"/>
    <col min="4099" max="4099" width="8.26953125" style="16" customWidth="1"/>
    <col min="4100" max="4100" width="15" style="16" customWidth="1"/>
    <col min="4101" max="4101" width="11" style="16" customWidth="1"/>
    <col min="4102" max="4102" width="12.7265625" style="16" customWidth="1"/>
    <col min="4103" max="4349" width="8.81640625" style="16"/>
    <col min="4350" max="4350" width="7.453125" style="16" customWidth="1"/>
    <col min="4351" max="4351" width="68.54296875" style="16" bestFit="1" customWidth="1"/>
    <col min="4352" max="4354" width="10" style="16" customWidth="1"/>
    <col min="4355" max="4355" width="8.26953125" style="16" customWidth="1"/>
    <col min="4356" max="4356" width="15" style="16" customWidth="1"/>
    <col min="4357" max="4357" width="11" style="16" customWidth="1"/>
    <col min="4358" max="4358" width="12.7265625" style="16" customWidth="1"/>
    <col min="4359" max="4605" width="8.81640625" style="16"/>
    <col min="4606" max="4606" width="7.453125" style="16" customWidth="1"/>
    <col min="4607" max="4607" width="68.54296875" style="16" bestFit="1" customWidth="1"/>
    <col min="4608" max="4610" width="10" style="16" customWidth="1"/>
    <col min="4611" max="4611" width="8.26953125" style="16" customWidth="1"/>
    <col min="4612" max="4612" width="15" style="16" customWidth="1"/>
    <col min="4613" max="4613" width="11" style="16" customWidth="1"/>
    <col min="4614" max="4614" width="12.7265625" style="16" customWidth="1"/>
    <col min="4615" max="4861" width="8.81640625" style="16"/>
    <col min="4862" max="4862" width="7.453125" style="16" customWidth="1"/>
    <col min="4863" max="4863" width="68.54296875" style="16" bestFit="1" customWidth="1"/>
    <col min="4864" max="4866" width="10" style="16" customWidth="1"/>
    <col min="4867" max="4867" width="8.26953125" style="16" customWidth="1"/>
    <col min="4868" max="4868" width="15" style="16" customWidth="1"/>
    <col min="4869" max="4869" width="11" style="16" customWidth="1"/>
    <col min="4870" max="4870" width="12.7265625" style="16" customWidth="1"/>
    <col min="4871" max="5117" width="8.81640625" style="16"/>
    <col min="5118" max="5118" width="7.453125" style="16" customWidth="1"/>
    <col min="5119" max="5119" width="68.54296875" style="16" bestFit="1" customWidth="1"/>
    <col min="5120" max="5122" width="10" style="16" customWidth="1"/>
    <col min="5123" max="5123" width="8.26953125" style="16" customWidth="1"/>
    <col min="5124" max="5124" width="15" style="16" customWidth="1"/>
    <col min="5125" max="5125" width="11" style="16" customWidth="1"/>
    <col min="5126" max="5126" width="12.7265625" style="16" customWidth="1"/>
    <col min="5127" max="5373" width="8.81640625" style="16"/>
    <col min="5374" max="5374" width="7.453125" style="16" customWidth="1"/>
    <col min="5375" max="5375" width="68.54296875" style="16" bestFit="1" customWidth="1"/>
    <col min="5376" max="5378" width="10" style="16" customWidth="1"/>
    <col min="5379" max="5379" width="8.26953125" style="16" customWidth="1"/>
    <col min="5380" max="5380" width="15" style="16" customWidth="1"/>
    <col min="5381" max="5381" width="11" style="16" customWidth="1"/>
    <col min="5382" max="5382" width="12.7265625" style="16" customWidth="1"/>
    <col min="5383" max="5629" width="8.81640625" style="16"/>
    <col min="5630" max="5630" width="7.453125" style="16" customWidth="1"/>
    <col min="5631" max="5631" width="68.54296875" style="16" bestFit="1" customWidth="1"/>
    <col min="5632" max="5634" width="10" style="16" customWidth="1"/>
    <col min="5635" max="5635" width="8.26953125" style="16" customWidth="1"/>
    <col min="5636" max="5636" width="15" style="16" customWidth="1"/>
    <col min="5637" max="5637" width="11" style="16" customWidth="1"/>
    <col min="5638" max="5638" width="12.7265625" style="16" customWidth="1"/>
    <col min="5639" max="5885" width="8.81640625" style="16"/>
    <col min="5886" max="5886" width="7.453125" style="16" customWidth="1"/>
    <col min="5887" max="5887" width="68.54296875" style="16" bestFit="1" customWidth="1"/>
    <col min="5888" max="5890" width="10" style="16" customWidth="1"/>
    <col min="5891" max="5891" width="8.26953125" style="16" customWidth="1"/>
    <col min="5892" max="5892" width="15" style="16" customWidth="1"/>
    <col min="5893" max="5893" width="11" style="16" customWidth="1"/>
    <col min="5894" max="5894" width="12.7265625" style="16" customWidth="1"/>
    <col min="5895" max="6141" width="8.81640625" style="16"/>
    <col min="6142" max="6142" width="7.453125" style="16" customWidth="1"/>
    <col min="6143" max="6143" width="68.54296875" style="16" bestFit="1" customWidth="1"/>
    <col min="6144" max="6146" width="10" style="16" customWidth="1"/>
    <col min="6147" max="6147" width="8.26953125" style="16" customWidth="1"/>
    <col min="6148" max="6148" width="15" style="16" customWidth="1"/>
    <col min="6149" max="6149" width="11" style="16" customWidth="1"/>
    <col min="6150" max="6150" width="12.7265625" style="16" customWidth="1"/>
    <col min="6151" max="6397" width="8.81640625" style="16"/>
    <col min="6398" max="6398" width="7.453125" style="16" customWidth="1"/>
    <col min="6399" max="6399" width="68.54296875" style="16" bestFit="1" customWidth="1"/>
    <col min="6400" max="6402" width="10" style="16" customWidth="1"/>
    <col min="6403" max="6403" width="8.26953125" style="16" customWidth="1"/>
    <col min="6404" max="6404" width="15" style="16" customWidth="1"/>
    <col min="6405" max="6405" width="11" style="16" customWidth="1"/>
    <col min="6406" max="6406" width="12.7265625" style="16" customWidth="1"/>
    <col min="6407" max="6653" width="8.81640625" style="16"/>
    <col min="6654" max="6654" width="7.453125" style="16" customWidth="1"/>
    <col min="6655" max="6655" width="68.54296875" style="16" bestFit="1" customWidth="1"/>
    <col min="6656" max="6658" width="10" style="16" customWidth="1"/>
    <col min="6659" max="6659" width="8.26953125" style="16" customWidth="1"/>
    <col min="6660" max="6660" width="15" style="16" customWidth="1"/>
    <col min="6661" max="6661" width="11" style="16" customWidth="1"/>
    <col min="6662" max="6662" width="12.7265625" style="16" customWidth="1"/>
    <col min="6663" max="6909" width="8.81640625" style="16"/>
    <col min="6910" max="6910" width="7.453125" style="16" customWidth="1"/>
    <col min="6911" max="6911" width="68.54296875" style="16" bestFit="1" customWidth="1"/>
    <col min="6912" max="6914" width="10" style="16" customWidth="1"/>
    <col min="6915" max="6915" width="8.26953125" style="16" customWidth="1"/>
    <col min="6916" max="6916" width="15" style="16" customWidth="1"/>
    <col min="6917" max="6917" width="11" style="16" customWidth="1"/>
    <col min="6918" max="6918" width="12.7265625" style="16" customWidth="1"/>
    <col min="6919" max="7165" width="8.81640625" style="16"/>
    <col min="7166" max="7166" width="7.453125" style="16" customWidth="1"/>
    <col min="7167" max="7167" width="68.54296875" style="16" bestFit="1" customWidth="1"/>
    <col min="7168" max="7170" width="10" style="16" customWidth="1"/>
    <col min="7171" max="7171" width="8.26953125" style="16" customWidth="1"/>
    <col min="7172" max="7172" width="15" style="16" customWidth="1"/>
    <col min="7173" max="7173" width="11" style="16" customWidth="1"/>
    <col min="7174" max="7174" width="12.7265625" style="16" customWidth="1"/>
    <col min="7175" max="7421" width="8.81640625" style="16"/>
    <col min="7422" max="7422" width="7.453125" style="16" customWidth="1"/>
    <col min="7423" max="7423" width="68.54296875" style="16" bestFit="1" customWidth="1"/>
    <col min="7424" max="7426" width="10" style="16" customWidth="1"/>
    <col min="7427" max="7427" width="8.26953125" style="16" customWidth="1"/>
    <col min="7428" max="7428" width="15" style="16" customWidth="1"/>
    <col min="7429" max="7429" width="11" style="16" customWidth="1"/>
    <col min="7430" max="7430" width="12.7265625" style="16" customWidth="1"/>
    <col min="7431" max="7677" width="8.81640625" style="16"/>
    <col min="7678" max="7678" width="7.453125" style="16" customWidth="1"/>
    <col min="7679" max="7679" width="68.54296875" style="16" bestFit="1" customWidth="1"/>
    <col min="7680" max="7682" width="10" style="16" customWidth="1"/>
    <col min="7683" max="7683" width="8.26953125" style="16" customWidth="1"/>
    <col min="7684" max="7684" width="15" style="16" customWidth="1"/>
    <col min="7685" max="7685" width="11" style="16" customWidth="1"/>
    <col min="7686" max="7686" width="12.7265625" style="16" customWidth="1"/>
    <col min="7687" max="7933" width="8.81640625" style="16"/>
    <col min="7934" max="7934" width="7.453125" style="16" customWidth="1"/>
    <col min="7935" max="7935" width="68.54296875" style="16" bestFit="1" customWidth="1"/>
    <col min="7936" max="7938" width="10" style="16" customWidth="1"/>
    <col min="7939" max="7939" width="8.26953125" style="16" customWidth="1"/>
    <col min="7940" max="7940" width="15" style="16" customWidth="1"/>
    <col min="7941" max="7941" width="11" style="16" customWidth="1"/>
    <col min="7942" max="7942" width="12.7265625" style="16" customWidth="1"/>
    <col min="7943" max="8189" width="8.81640625" style="16"/>
    <col min="8190" max="8190" width="7.453125" style="16" customWidth="1"/>
    <col min="8191" max="8191" width="68.54296875" style="16" bestFit="1" customWidth="1"/>
    <col min="8192" max="8194" width="10" style="16" customWidth="1"/>
    <col min="8195" max="8195" width="8.26953125" style="16" customWidth="1"/>
    <col min="8196" max="8196" width="15" style="16" customWidth="1"/>
    <col min="8197" max="8197" width="11" style="16" customWidth="1"/>
    <col min="8198" max="8198" width="12.7265625" style="16" customWidth="1"/>
    <col min="8199" max="8445" width="8.81640625" style="16"/>
    <col min="8446" max="8446" width="7.453125" style="16" customWidth="1"/>
    <col min="8447" max="8447" width="68.54296875" style="16" bestFit="1" customWidth="1"/>
    <col min="8448" max="8450" width="10" style="16" customWidth="1"/>
    <col min="8451" max="8451" width="8.26953125" style="16" customWidth="1"/>
    <col min="8452" max="8452" width="15" style="16" customWidth="1"/>
    <col min="8453" max="8453" width="11" style="16" customWidth="1"/>
    <col min="8454" max="8454" width="12.7265625" style="16" customWidth="1"/>
    <col min="8455" max="8701" width="8.81640625" style="16"/>
    <col min="8702" max="8702" width="7.453125" style="16" customWidth="1"/>
    <col min="8703" max="8703" width="68.54296875" style="16" bestFit="1" customWidth="1"/>
    <col min="8704" max="8706" width="10" style="16" customWidth="1"/>
    <col min="8707" max="8707" width="8.26953125" style="16" customWidth="1"/>
    <col min="8708" max="8708" width="15" style="16" customWidth="1"/>
    <col min="8709" max="8709" width="11" style="16" customWidth="1"/>
    <col min="8710" max="8710" width="12.7265625" style="16" customWidth="1"/>
    <col min="8711" max="8957" width="8.81640625" style="16"/>
    <col min="8958" max="8958" width="7.453125" style="16" customWidth="1"/>
    <col min="8959" max="8959" width="68.54296875" style="16" bestFit="1" customWidth="1"/>
    <col min="8960" max="8962" width="10" style="16" customWidth="1"/>
    <col min="8963" max="8963" width="8.26953125" style="16" customWidth="1"/>
    <col min="8964" max="8964" width="15" style="16" customWidth="1"/>
    <col min="8965" max="8965" width="11" style="16" customWidth="1"/>
    <col min="8966" max="8966" width="12.7265625" style="16" customWidth="1"/>
    <col min="8967" max="9213" width="8.81640625" style="16"/>
    <col min="9214" max="9214" width="7.453125" style="16" customWidth="1"/>
    <col min="9215" max="9215" width="68.54296875" style="16" bestFit="1" customWidth="1"/>
    <col min="9216" max="9218" width="10" style="16" customWidth="1"/>
    <col min="9219" max="9219" width="8.26953125" style="16" customWidth="1"/>
    <col min="9220" max="9220" width="15" style="16" customWidth="1"/>
    <col min="9221" max="9221" width="11" style="16" customWidth="1"/>
    <col min="9222" max="9222" width="12.7265625" style="16" customWidth="1"/>
    <col min="9223" max="9469" width="8.81640625" style="16"/>
    <col min="9470" max="9470" width="7.453125" style="16" customWidth="1"/>
    <col min="9471" max="9471" width="68.54296875" style="16" bestFit="1" customWidth="1"/>
    <col min="9472" max="9474" width="10" style="16" customWidth="1"/>
    <col min="9475" max="9475" width="8.26953125" style="16" customWidth="1"/>
    <col min="9476" max="9476" width="15" style="16" customWidth="1"/>
    <col min="9477" max="9477" width="11" style="16" customWidth="1"/>
    <col min="9478" max="9478" width="12.7265625" style="16" customWidth="1"/>
    <col min="9479" max="9725" width="8.81640625" style="16"/>
    <col min="9726" max="9726" width="7.453125" style="16" customWidth="1"/>
    <col min="9727" max="9727" width="68.54296875" style="16" bestFit="1" customWidth="1"/>
    <col min="9728" max="9730" width="10" style="16" customWidth="1"/>
    <col min="9731" max="9731" width="8.26953125" style="16" customWidth="1"/>
    <col min="9732" max="9732" width="15" style="16" customWidth="1"/>
    <col min="9733" max="9733" width="11" style="16" customWidth="1"/>
    <col min="9734" max="9734" width="12.7265625" style="16" customWidth="1"/>
    <col min="9735" max="9981" width="8.81640625" style="16"/>
    <col min="9982" max="9982" width="7.453125" style="16" customWidth="1"/>
    <col min="9983" max="9983" width="68.54296875" style="16" bestFit="1" customWidth="1"/>
    <col min="9984" max="9986" width="10" style="16" customWidth="1"/>
    <col min="9987" max="9987" width="8.26953125" style="16" customWidth="1"/>
    <col min="9988" max="9988" width="15" style="16" customWidth="1"/>
    <col min="9989" max="9989" width="11" style="16" customWidth="1"/>
    <col min="9990" max="9990" width="12.7265625" style="16" customWidth="1"/>
    <col min="9991" max="10237" width="8.81640625" style="16"/>
    <col min="10238" max="10238" width="7.453125" style="16" customWidth="1"/>
    <col min="10239" max="10239" width="68.54296875" style="16" bestFit="1" customWidth="1"/>
    <col min="10240" max="10242" width="10" style="16" customWidth="1"/>
    <col min="10243" max="10243" width="8.26953125" style="16" customWidth="1"/>
    <col min="10244" max="10244" width="15" style="16" customWidth="1"/>
    <col min="10245" max="10245" width="11" style="16" customWidth="1"/>
    <col min="10246" max="10246" width="12.7265625" style="16" customWidth="1"/>
    <col min="10247" max="10493" width="8.81640625" style="16"/>
    <col min="10494" max="10494" width="7.453125" style="16" customWidth="1"/>
    <col min="10495" max="10495" width="68.54296875" style="16" bestFit="1" customWidth="1"/>
    <col min="10496" max="10498" width="10" style="16" customWidth="1"/>
    <col min="10499" max="10499" width="8.26953125" style="16" customWidth="1"/>
    <col min="10500" max="10500" width="15" style="16" customWidth="1"/>
    <col min="10501" max="10501" width="11" style="16" customWidth="1"/>
    <col min="10502" max="10502" width="12.7265625" style="16" customWidth="1"/>
    <col min="10503" max="10749" width="8.81640625" style="16"/>
    <col min="10750" max="10750" width="7.453125" style="16" customWidth="1"/>
    <col min="10751" max="10751" width="68.54296875" style="16" bestFit="1" customWidth="1"/>
    <col min="10752" max="10754" width="10" style="16" customWidth="1"/>
    <col min="10755" max="10755" width="8.26953125" style="16" customWidth="1"/>
    <col min="10756" max="10756" width="15" style="16" customWidth="1"/>
    <col min="10757" max="10757" width="11" style="16" customWidth="1"/>
    <col min="10758" max="10758" width="12.7265625" style="16" customWidth="1"/>
    <col min="10759" max="11005" width="8.81640625" style="16"/>
    <col min="11006" max="11006" width="7.453125" style="16" customWidth="1"/>
    <col min="11007" max="11007" width="68.54296875" style="16" bestFit="1" customWidth="1"/>
    <col min="11008" max="11010" width="10" style="16" customWidth="1"/>
    <col min="11011" max="11011" width="8.26953125" style="16" customWidth="1"/>
    <col min="11012" max="11012" width="15" style="16" customWidth="1"/>
    <col min="11013" max="11013" width="11" style="16" customWidth="1"/>
    <col min="11014" max="11014" width="12.7265625" style="16" customWidth="1"/>
    <col min="11015" max="11261" width="8.81640625" style="16"/>
    <col min="11262" max="11262" width="7.453125" style="16" customWidth="1"/>
    <col min="11263" max="11263" width="68.54296875" style="16" bestFit="1" customWidth="1"/>
    <col min="11264" max="11266" width="10" style="16" customWidth="1"/>
    <col min="11267" max="11267" width="8.26953125" style="16" customWidth="1"/>
    <col min="11268" max="11268" width="15" style="16" customWidth="1"/>
    <col min="11269" max="11269" width="11" style="16" customWidth="1"/>
    <col min="11270" max="11270" width="12.7265625" style="16" customWidth="1"/>
    <col min="11271" max="11517" width="8.81640625" style="16"/>
    <col min="11518" max="11518" width="7.453125" style="16" customWidth="1"/>
    <col min="11519" max="11519" width="68.54296875" style="16" bestFit="1" customWidth="1"/>
    <col min="11520" max="11522" width="10" style="16" customWidth="1"/>
    <col min="11523" max="11523" width="8.26953125" style="16" customWidth="1"/>
    <col min="11524" max="11524" width="15" style="16" customWidth="1"/>
    <col min="11525" max="11525" width="11" style="16" customWidth="1"/>
    <col min="11526" max="11526" width="12.7265625" style="16" customWidth="1"/>
    <col min="11527" max="11773" width="8.81640625" style="16"/>
    <col min="11774" max="11774" width="7.453125" style="16" customWidth="1"/>
    <col min="11775" max="11775" width="68.54296875" style="16" bestFit="1" customWidth="1"/>
    <col min="11776" max="11778" width="10" style="16" customWidth="1"/>
    <col min="11779" max="11779" width="8.26953125" style="16" customWidth="1"/>
    <col min="11780" max="11780" width="15" style="16" customWidth="1"/>
    <col min="11781" max="11781" width="11" style="16" customWidth="1"/>
    <col min="11782" max="11782" width="12.7265625" style="16" customWidth="1"/>
    <col min="11783" max="12029" width="8.81640625" style="16"/>
    <col min="12030" max="12030" width="7.453125" style="16" customWidth="1"/>
    <col min="12031" max="12031" width="68.54296875" style="16" bestFit="1" customWidth="1"/>
    <col min="12032" max="12034" width="10" style="16" customWidth="1"/>
    <col min="12035" max="12035" width="8.26953125" style="16" customWidth="1"/>
    <col min="12036" max="12036" width="15" style="16" customWidth="1"/>
    <col min="12037" max="12037" width="11" style="16" customWidth="1"/>
    <col min="12038" max="12038" width="12.7265625" style="16" customWidth="1"/>
    <col min="12039" max="12285" width="8.81640625" style="16"/>
    <col min="12286" max="12286" width="7.453125" style="16" customWidth="1"/>
    <col min="12287" max="12287" width="68.54296875" style="16" bestFit="1" customWidth="1"/>
    <col min="12288" max="12290" width="10" style="16" customWidth="1"/>
    <col min="12291" max="12291" width="8.26953125" style="16" customWidth="1"/>
    <col min="12292" max="12292" width="15" style="16" customWidth="1"/>
    <col min="12293" max="12293" width="11" style="16" customWidth="1"/>
    <col min="12294" max="12294" width="12.7265625" style="16" customWidth="1"/>
    <col min="12295" max="12541" width="8.81640625" style="16"/>
    <col min="12542" max="12542" width="7.453125" style="16" customWidth="1"/>
    <col min="12543" max="12543" width="68.54296875" style="16" bestFit="1" customWidth="1"/>
    <col min="12544" max="12546" width="10" style="16" customWidth="1"/>
    <col min="12547" max="12547" width="8.26953125" style="16" customWidth="1"/>
    <col min="12548" max="12548" width="15" style="16" customWidth="1"/>
    <col min="12549" max="12549" width="11" style="16" customWidth="1"/>
    <col min="12550" max="12550" width="12.7265625" style="16" customWidth="1"/>
    <col min="12551" max="12797" width="8.81640625" style="16"/>
    <col min="12798" max="12798" width="7.453125" style="16" customWidth="1"/>
    <col min="12799" max="12799" width="68.54296875" style="16" bestFit="1" customWidth="1"/>
    <col min="12800" max="12802" width="10" style="16" customWidth="1"/>
    <col min="12803" max="12803" width="8.26953125" style="16" customWidth="1"/>
    <col min="12804" max="12804" width="15" style="16" customWidth="1"/>
    <col min="12805" max="12805" width="11" style="16" customWidth="1"/>
    <col min="12806" max="12806" width="12.7265625" style="16" customWidth="1"/>
    <col min="12807" max="13053" width="8.81640625" style="16"/>
    <col min="13054" max="13054" width="7.453125" style="16" customWidth="1"/>
    <col min="13055" max="13055" width="68.54296875" style="16" bestFit="1" customWidth="1"/>
    <col min="13056" max="13058" width="10" style="16" customWidth="1"/>
    <col min="13059" max="13059" width="8.26953125" style="16" customWidth="1"/>
    <col min="13060" max="13060" width="15" style="16" customWidth="1"/>
    <col min="13061" max="13061" width="11" style="16" customWidth="1"/>
    <col min="13062" max="13062" width="12.7265625" style="16" customWidth="1"/>
    <col min="13063" max="13309" width="8.81640625" style="16"/>
    <col min="13310" max="13310" width="7.453125" style="16" customWidth="1"/>
    <col min="13311" max="13311" width="68.54296875" style="16" bestFit="1" customWidth="1"/>
    <col min="13312" max="13314" width="10" style="16" customWidth="1"/>
    <col min="13315" max="13315" width="8.26953125" style="16" customWidth="1"/>
    <col min="13316" max="13316" width="15" style="16" customWidth="1"/>
    <col min="13317" max="13317" width="11" style="16" customWidth="1"/>
    <col min="13318" max="13318" width="12.7265625" style="16" customWidth="1"/>
    <col min="13319" max="13565" width="8.81640625" style="16"/>
    <col min="13566" max="13566" width="7.453125" style="16" customWidth="1"/>
    <col min="13567" max="13567" width="68.54296875" style="16" bestFit="1" customWidth="1"/>
    <col min="13568" max="13570" width="10" style="16" customWidth="1"/>
    <col min="13571" max="13571" width="8.26953125" style="16" customWidth="1"/>
    <col min="13572" max="13572" width="15" style="16" customWidth="1"/>
    <col min="13573" max="13573" width="11" style="16" customWidth="1"/>
    <col min="13574" max="13574" width="12.7265625" style="16" customWidth="1"/>
    <col min="13575" max="13821" width="8.81640625" style="16"/>
    <col min="13822" max="13822" width="7.453125" style="16" customWidth="1"/>
    <col min="13823" max="13823" width="68.54296875" style="16" bestFit="1" customWidth="1"/>
    <col min="13824" max="13826" width="10" style="16" customWidth="1"/>
    <col min="13827" max="13827" width="8.26953125" style="16" customWidth="1"/>
    <col min="13828" max="13828" width="15" style="16" customWidth="1"/>
    <col min="13829" max="13829" width="11" style="16" customWidth="1"/>
    <col min="13830" max="13830" width="12.7265625" style="16" customWidth="1"/>
    <col min="13831" max="14077" width="8.81640625" style="16"/>
    <col min="14078" max="14078" width="7.453125" style="16" customWidth="1"/>
    <col min="14079" max="14079" width="68.54296875" style="16" bestFit="1" customWidth="1"/>
    <col min="14080" max="14082" width="10" style="16" customWidth="1"/>
    <col min="14083" max="14083" width="8.26953125" style="16" customWidth="1"/>
    <col min="14084" max="14084" width="15" style="16" customWidth="1"/>
    <col min="14085" max="14085" width="11" style="16" customWidth="1"/>
    <col min="14086" max="14086" width="12.7265625" style="16" customWidth="1"/>
    <col min="14087" max="14333" width="8.81640625" style="16"/>
    <col min="14334" max="14334" width="7.453125" style="16" customWidth="1"/>
    <col min="14335" max="14335" width="68.54296875" style="16" bestFit="1" customWidth="1"/>
    <col min="14336" max="14338" width="10" style="16" customWidth="1"/>
    <col min="14339" max="14339" width="8.26953125" style="16" customWidth="1"/>
    <col min="14340" max="14340" width="15" style="16" customWidth="1"/>
    <col min="14341" max="14341" width="11" style="16" customWidth="1"/>
    <col min="14342" max="14342" width="12.7265625" style="16" customWidth="1"/>
    <col min="14343" max="14589" width="8.81640625" style="16"/>
    <col min="14590" max="14590" width="7.453125" style="16" customWidth="1"/>
    <col min="14591" max="14591" width="68.54296875" style="16" bestFit="1" customWidth="1"/>
    <col min="14592" max="14594" width="10" style="16" customWidth="1"/>
    <col min="14595" max="14595" width="8.26953125" style="16" customWidth="1"/>
    <col min="14596" max="14596" width="15" style="16" customWidth="1"/>
    <col min="14597" max="14597" width="11" style="16" customWidth="1"/>
    <col min="14598" max="14598" width="12.7265625" style="16" customWidth="1"/>
    <col min="14599" max="14845" width="8.81640625" style="16"/>
    <col min="14846" max="14846" width="7.453125" style="16" customWidth="1"/>
    <col min="14847" max="14847" width="68.54296875" style="16" bestFit="1" customWidth="1"/>
    <col min="14848" max="14850" width="10" style="16" customWidth="1"/>
    <col min="14851" max="14851" width="8.26953125" style="16" customWidth="1"/>
    <col min="14852" max="14852" width="15" style="16" customWidth="1"/>
    <col min="14853" max="14853" width="11" style="16" customWidth="1"/>
    <col min="14854" max="14854" width="12.7265625" style="16" customWidth="1"/>
    <col min="14855" max="15101" width="8.81640625" style="16"/>
    <col min="15102" max="15102" width="7.453125" style="16" customWidth="1"/>
    <col min="15103" max="15103" width="68.54296875" style="16" bestFit="1" customWidth="1"/>
    <col min="15104" max="15106" width="10" style="16" customWidth="1"/>
    <col min="15107" max="15107" width="8.26953125" style="16" customWidth="1"/>
    <col min="15108" max="15108" width="15" style="16" customWidth="1"/>
    <col min="15109" max="15109" width="11" style="16" customWidth="1"/>
    <col min="15110" max="15110" width="12.7265625" style="16" customWidth="1"/>
    <col min="15111" max="15357" width="8.81640625" style="16"/>
    <col min="15358" max="15358" width="7.453125" style="16" customWidth="1"/>
    <col min="15359" max="15359" width="68.54296875" style="16" bestFit="1" customWidth="1"/>
    <col min="15360" max="15362" width="10" style="16" customWidth="1"/>
    <col min="15363" max="15363" width="8.26953125" style="16" customWidth="1"/>
    <col min="15364" max="15364" width="15" style="16" customWidth="1"/>
    <col min="15365" max="15365" width="11" style="16" customWidth="1"/>
    <col min="15366" max="15366" width="12.7265625" style="16" customWidth="1"/>
    <col min="15367" max="15613" width="8.81640625" style="16"/>
    <col min="15614" max="15614" width="7.453125" style="16" customWidth="1"/>
    <col min="15615" max="15615" width="68.54296875" style="16" bestFit="1" customWidth="1"/>
    <col min="15616" max="15618" width="10" style="16" customWidth="1"/>
    <col min="15619" max="15619" width="8.26953125" style="16" customWidth="1"/>
    <col min="15620" max="15620" width="15" style="16" customWidth="1"/>
    <col min="15621" max="15621" width="11" style="16" customWidth="1"/>
    <col min="15622" max="15622" width="12.7265625" style="16" customWidth="1"/>
    <col min="15623" max="15869" width="8.81640625" style="16"/>
    <col min="15870" max="15870" width="7.453125" style="16" customWidth="1"/>
    <col min="15871" max="15871" width="68.54296875" style="16" bestFit="1" customWidth="1"/>
    <col min="15872" max="15874" width="10" style="16" customWidth="1"/>
    <col min="15875" max="15875" width="8.26953125" style="16" customWidth="1"/>
    <col min="15876" max="15876" width="15" style="16" customWidth="1"/>
    <col min="15877" max="15877" width="11" style="16" customWidth="1"/>
    <col min="15878" max="15878" width="12.7265625" style="16" customWidth="1"/>
    <col min="15879" max="16125" width="8.81640625" style="16"/>
    <col min="16126" max="16126" width="7.453125" style="16" customWidth="1"/>
    <col min="16127" max="16127" width="68.54296875" style="16" bestFit="1" customWidth="1"/>
    <col min="16128" max="16130" width="10" style="16" customWidth="1"/>
    <col min="16131" max="16131" width="8.26953125" style="16" customWidth="1"/>
    <col min="16132" max="16132" width="15" style="16" customWidth="1"/>
    <col min="16133" max="16133" width="11" style="16" customWidth="1"/>
    <col min="16134" max="16134" width="12.7265625" style="16" customWidth="1"/>
    <col min="16135" max="16382" width="8.81640625" style="16"/>
    <col min="16383" max="16384" width="8.81640625" style="16" customWidth="1"/>
  </cols>
  <sheetData>
    <row r="1" spans="1:8" x14ac:dyDescent="0.25">
      <c r="A1" s="30"/>
      <c r="B1" s="496" t="s">
        <v>28</v>
      </c>
      <c r="C1" s="496"/>
      <c r="D1" s="496"/>
      <c r="E1" s="496"/>
      <c r="F1" s="496"/>
      <c r="G1" s="496"/>
      <c r="H1" s="497"/>
    </row>
    <row r="2" spans="1:8" x14ac:dyDescent="0.25">
      <c r="A2" s="31"/>
      <c r="B2" s="483" t="s">
        <v>1</v>
      </c>
      <c r="C2" s="483"/>
      <c r="D2" s="483"/>
      <c r="E2" s="483"/>
      <c r="F2" s="483"/>
      <c r="G2" s="483"/>
      <c r="H2" s="498"/>
    </row>
    <row r="3" spans="1:8" x14ac:dyDescent="0.25">
      <c r="A3" s="31"/>
      <c r="B3" s="483" t="s">
        <v>637</v>
      </c>
      <c r="C3" s="483"/>
      <c r="D3" s="483"/>
      <c r="E3" s="483"/>
      <c r="F3" s="483"/>
      <c r="G3" s="483"/>
      <c r="H3" s="498"/>
    </row>
    <row r="4" spans="1:8" x14ac:dyDescent="0.25">
      <c r="A4" s="32"/>
      <c r="B4" s="33"/>
      <c r="C4" s="33"/>
      <c r="D4" s="33"/>
      <c r="E4" s="33"/>
      <c r="F4" s="33"/>
      <c r="G4" s="35"/>
      <c r="H4" s="36"/>
    </row>
    <row r="5" spans="1:8" ht="12.75" customHeight="1" x14ac:dyDescent="0.25">
      <c r="A5" s="499" t="s">
        <v>20</v>
      </c>
      <c r="B5" s="501" t="s">
        <v>4</v>
      </c>
      <c r="C5" s="503" t="s">
        <v>358</v>
      </c>
      <c r="D5" s="504"/>
      <c r="E5" s="504"/>
      <c r="F5" s="505"/>
      <c r="G5" s="506" t="s">
        <v>5</v>
      </c>
      <c r="H5" s="510" t="s">
        <v>6</v>
      </c>
    </row>
    <row r="6" spans="1:8" ht="46" x14ac:dyDescent="0.25">
      <c r="A6" s="500"/>
      <c r="B6" s="502"/>
      <c r="C6" s="11" t="s">
        <v>7</v>
      </c>
      <c r="D6" s="11" t="s">
        <v>8</v>
      </c>
      <c r="E6" s="11" t="s">
        <v>9</v>
      </c>
      <c r="F6" s="11" t="s">
        <v>10</v>
      </c>
      <c r="G6" s="502"/>
      <c r="H6" s="511"/>
    </row>
    <row r="7" spans="1:8" x14ac:dyDescent="0.25">
      <c r="A7" s="159" t="s">
        <v>59</v>
      </c>
      <c r="B7" s="35">
        <v>2</v>
      </c>
      <c r="C7" s="144">
        <v>3</v>
      </c>
      <c r="D7" s="144">
        <v>4</v>
      </c>
      <c r="E7" s="144">
        <v>5</v>
      </c>
      <c r="F7" s="144">
        <v>6</v>
      </c>
      <c r="G7" s="35">
        <v>7</v>
      </c>
      <c r="H7" s="160">
        <v>8</v>
      </c>
    </row>
    <row r="8" spans="1:8" x14ac:dyDescent="0.25">
      <c r="A8" s="108" t="s">
        <v>256</v>
      </c>
      <c r="B8" s="474" t="s">
        <v>140</v>
      </c>
      <c r="C8" s="475"/>
      <c r="D8" s="475"/>
      <c r="E8" s="475"/>
      <c r="F8" s="475"/>
      <c r="G8" s="475"/>
      <c r="H8" s="475"/>
    </row>
    <row r="9" spans="1:8" x14ac:dyDescent="0.25">
      <c r="A9" s="507" t="s">
        <v>124</v>
      </c>
      <c r="B9" s="508"/>
      <c r="C9" s="508"/>
      <c r="D9" s="508"/>
      <c r="E9" s="508"/>
      <c r="F9" s="508"/>
      <c r="G9" s="508"/>
      <c r="H9" s="508"/>
    </row>
    <row r="10" spans="1:8" ht="12.75" customHeight="1" x14ac:dyDescent="0.25">
      <c r="A10" s="348">
        <v>1</v>
      </c>
      <c r="B10" s="365" t="s">
        <v>125</v>
      </c>
      <c r="C10" s="366"/>
      <c r="D10" s="372">
        <v>5000</v>
      </c>
      <c r="E10" s="367"/>
      <c r="F10" s="372">
        <v>5000</v>
      </c>
      <c r="G10" s="368" t="s">
        <v>638</v>
      </c>
      <c r="H10" s="369" t="s">
        <v>126</v>
      </c>
    </row>
    <row r="11" spans="1:8" x14ac:dyDescent="0.25">
      <c r="A11" s="348">
        <v>2</v>
      </c>
      <c r="B11" s="365" t="s">
        <v>127</v>
      </c>
      <c r="C11" s="366"/>
      <c r="D11" s="372">
        <v>5000</v>
      </c>
      <c r="E11" s="367"/>
      <c r="F11" s="372">
        <v>5000</v>
      </c>
      <c r="G11" s="368" t="s">
        <v>638</v>
      </c>
      <c r="H11" s="369" t="s">
        <v>126</v>
      </c>
    </row>
    <row r="12" spans="1:8" x14ac:dyDescent="0.25">
      <c r="A12" s="348">
        <v>3</v>
      </c>
      <c r="B12" s="365" t="s">
        <v>128</v>
      </c>
      <c r="C12" s="366"/>
      <c r="D12" s="372">
        <v>10000</v>
      </c>
      <c r="E12" s="367"/>
      <c r="F12" s="372">
        <v>10000</v>
      </c>
      <c r="G12" s="368" t="s">
        <v>638</v>
      </c>
      <c r="H12" s="369" t="s">
        <v>126</v>
      </c>
    </row>
    <row r="13" spans="1:8" ht="18" customHeight="1" x14ac:dyDescent="0.25">
      <c r="A13" s="348">
        <v>4</v>
      </c>
      <c r="B13" s="365" t="s">
        <v>129</v>
      </c>
      <c r="C13" s="366"/>
      <c r="D13" s="372">
        <v>15000</v>
      </c>
      <c r="E13" s="367"/>
      <c r="F13" s="372">
        <v>15000</v>
      </c>
      <c r="G13" s="368" t="s">
        <v>638</v>
      </c>
      <c r="H13" s="369" t="s">
        <v>126</v>
      </c>
    </row>
    <row r="14" spans="1:8" x14ac:dyDescent="0.25">
      <c r="A14" s="348">
        <v>5</v>
      </c>
      <c r="B14" s="365" t="s">
        <v>130</v>
      </c>
      <c r="C14" s="366"/>
      <c r="D14" s="372">
        <v>20000</v>
      </c>
      <c r="E14" s="367"/>
      <c r="F14" s="372">
        <v>20000</v>
      </c>
      <c r="G14" s="368" t="s">
        <v>639</v>
      </c>
      <c r="H14" s="369" t="s">
        <v>126</v>
      </c>
    </row>
    <row r="15" spans="1:8" ht="23" x14ac:dyDescent="0.25">
      <c r="A15" s="348">
        <v>7</v>
      </c>
      <c r="B15" s="365" t="s">
        <v>131</v>
      </c>
      <c r="C15" s="366"/>
      <c r="D15" s="372">
        <v>20000</v>
      </c>
      <c r="E15" s="367"/>
      <c r="F15" s="372">
        <v>20000</v>
      </c>
      <c r="G15" s="368" t="s">
        <v>640</v>
      </c>
      <c r="H15" s="369" t="s">
        <v>126</v>
      </c>
    </row>
    <row r="16" spans="1:8" ht="18.649999999999999" customHeight="1" x14ac:dyDescent="0.25">
      <c r="A16" s="348">
        <v>8</v>
      </c>
      <c r="B16" s="349" t="s">
        <v>132</v>
      </c>
      <c r="C16" s="366"/>
      <c r="D16" s="372">
        <v>20000</v>
      </c>
      <c r="E16" s="367"/>
      <c r="F16" s="372">
        <v>20000</v>
      </c>
      <c r="G16" s="368" t="s">
        <v>640</v>
      </c>
      <c r="H16" s="369" t="s">
        <v>133</v>
      </c>
    </row>
    <row r="17" spans="1:8" ht="21.65" customHeight="1" x14ac:dyDescent="0.3">
      <c r="A17" s="348"/>
      <c r="B17" s="370" t="s">
        <v>134</v>
      </c>
      <c r="C17" s="370"/>
      <c r="D17" s="359">
        <f>SUM(D10:D16)</f>
        <v>95000</v>
      </c>
      <c r="E17" s="367"/>
      <c r="F17" s="359">
        <f>SUM(F10:F16)</f>
        <v>95000</v>
      </c>
      <c r="G17" s="368"/>
      <c r="H17" s="367"/>
    </row>
    <row r="18" spans="1:8" ht="15.65" customHeight="1" x14ac:dyDescent="0.25">
      <c r="A18" s="507" t="s">
        <v>135</v>
      </c>
      <c r="B18" s="508"/>
      <c r="C18" s="508"/>
      <c r="D18" s="508"/>
      <c r="E18" s="508"/>
      <c r="F18" s="508"/>
      <c r="G18" s="508"/>
      <c r="H18" s="508"/>
    </row>
    <row r="19" spans="1:8" ht="12.75" customHeight="1" x14ac:dyDescent="0.25">
      <c r="A19" s="348">
        <v>1</v>
      </c>
      <c r="B19" s="365" t="s">
        <v>125</v>
      </c>
      <c r="C19" s="366"/>
      <c r="D19" s="372">
        <v>5000</v>
      </c>
      <c r="E19" s="367"/>
      <c r="F19" s="372">
        <v>5000</v>
      </c>
      <c r="G19" s="368" t="s">
        <v>638</v>
      </c>
      <c r="H19" s="369" t="s">
        <v>126</v>
      </c>
    </row>
    <row r="20" spans="1:8" x14ac:dyDescent="0.25">
      <c r="A20" s="348">
        <v>2</v>
      </c>
      <c r="B20" s="365" t="s">
        <v>127</v>
      </c>
      <c r="C20" s="366"/>
      <c r="D20" s="372">
        <v>5000</v>
      </c>
      <c r="E20" s="367"/>
      <c r="F20" s="372">
        <v>5000</v>
      </c>
      <c r="G20" s="368" t="s">
        <v>638</v>
      </c>
      <c r="H20" s="369" t="s">
        <v>126</v>
      </c>
    </row>
    <row r="21" spans="1:8" x14ac:dyDescent="0.25">
      <c r="A21" s="348">
        <v>3</v>
      </c>
      <c r="B21" s="365" t="s">
        <v>128</v>
      </c>
      <c r="C21" s="366"/>
      <c r="D21" s="372">
        <v>10000</v>
      </c>
      <c r="E21" s="367"/>
      <c r="F21" s="372">
        <v>10000</v>
      </c>
      <c r="G21" s="368" t="s">
        <v>638</v>
      </c>
      <c r="H21" s="369" t="s">
        <v>126</v>
      </c>
    </row>
    <row r="22" spans="1:8" x14ac:dyDescent="0.25">
      <c r="A22" s="348">
        <v>4</v>
      </c>
      <c r="B22" s="365" t="s">
        <v>129</v>
      </c>
      <c r="C22" s="366"/>
      <c r="D22" s="372">
        <v>15000</v>
      </c>
      <c r="E22" s="367"/>
      <c r="F22" s="372">
        <v>15000</v>
      </c>
      <c r="G22" s="368" t="s">
        <v>638</v>
      </c>
      <c r="H22" s="369" t="s">
        <v>126</v>
      </c>
    </row>
    <row r="23" spans="1:8" x14ac:dyDescent="0.25">
      <c r="A23" s="348">
        <v>5</v>
      </c>
      <c r="B23" s="365" t="s">
        <v>130</v>
      </c>
      <c r="C23" s="366"/>
      <c r="D23" s="372">
        <v>20000</v>
      </c>
      <c r="E23" s="367"/>
      <c r="F23" s="372">
        <v>20000</v>
      </c>
      <c r="G23" s="368" t="s">
        <v>639</v>
      </c>
      <c r="H23" s="369" t="s">
        <v>126</v>
      </c>
    </row>
    <row r="24" spans="1:8" ht="23" x14ac:dyDescent="0.25">
      <c r="A24" s="348">
        <v>6</v>
      </c>
      <c r="B24" s="365" t="s">
        <v>131</v>
      </c>
      <c r="C24" s="366"/>
      <c r="D24" s="372">
        <v>20000</v>
      </c>
      <c r="E24" s="367"/>
      <c r="F24" s="372">
        <v>20000</v>
      </c>
      <c r="G24" s="368" t="s">
        <v>640</v>
      </c>
      <c r="H24" s="369" t="s">
        <v>126</v>
      </c>
    </row>
    <row r="25" spans="1:8" ht="23" x14ac:dyDescent="0.25">
      <c r="A25" s="348">
        <v>8</v>
      </c>
      <c r="B25" s="349" t="s">
        <v>132</v>
      </c>
      <c r="C25" s="366"/>
      <c r="D25" s="372">
        <v>20000</v>
      </c>
      <c r="E25" s="367"/>
      <c r="F25" s="372">
        <v>20000</v>
      </c>
      <c r="G25" s="368" t="s">
        <v>640</v>
      </c>
      <c r="H25" s="369" t="s">
        <v>133</v>
      </c>
    </row>
    <row r="26" spans="1:8" ht="13" x14ac:dyDescent="0.3">
      <c r="A26" s="348"/>
      <c r="B26" s="370" t="s">
        <v>134</v>
      </c>
      <c r="C26" s="370"/>
      <c r="D26" s="359">
        <f>SUM(D19:D24)</f>
        <v>75000</v>
      </c>
      <c r="E26" s="367"/>
      <c r="F26" s="359">
        <f>SUM(F19:F24)</f>
        <v>75000</v>
      </c>
      <c r="G26" s="368"/>
      <c r="H26" s="367"/>
    </row>
    <row r="27" spans="1:8" x14ac:dyDescent="0.25">
      <c r="A27" s="507" t="s">
        <v>136</v>
      </c>
      <c r="B27" s="508"/>
      <c r="C27" s="508"/>
      <c r="D27" s="508"/>
      <c r="E27" s="508"/>
      <c r="F27" s="508"/>
      <c r="G27" s="508"/>
      <c r="H27" s="508"/>
    </row>
    <row r="28" spans="1:8" ht="12.75" customHeight="1" x14ac:dyDescent="0.25">
      <c r="A28" s="348">
        <v>1</v>
      </c>
      <c r="B28" s="365" t="s">
        <v>125</v>
      </c>
      <c r="C28" s="366"/>
      <c r="D28" s="372">
        <v>5000</v>
      </c>
      <c r="E28" s="367"/>
      <c r="F28" s="372">
        <v>5000</v>
      </c>
      <c r="G28" s="368" t="s">
        <v>638</v>
      </c>
      <c r="H28" s="369" t="s">
        <v>126</v>
      </c>
    </row>
    <row r="29" spans="1:8" x14ac:dyDescent="0.25">
      <c r="A29" s="348">
        <v>2</v>
      </c>
      <c r="B29" s="365" t="s">
        <v>127</v>
      </c>
      <c r="C29" s="366"/>
      <c r="D29" s="372">
        <v>5000</v>
      </c>
      <c r="E29" s="367"/>
      <c r="F29" s="372">
        <v>5000</v>
      </c>
      <c r="G29" s="368" t="s">
        <v>638</v>
      </c>
      <c r="H29" s="369" t="s">
        <v>126</v>
      </c>
    </row>
    <row r="30" spans="1:8" x14ac:dyDescent="0.25">
      <c r="A30" s="348">
        <v>3</v>
      </c>
      <c r="B30" s="365" t="s">
        <v>128</v>
      </c>
      <c r="C30" s="366"/>
      <c r="D30" s="372">
        <v>10000</v>
      </c>
      <c r="E30" s="367"/>
      <c r="F30" s="372">
        <v>10000</v>
      </c>
      <c r="G30" s="368" t="s">
        <v>638</v>
      </c>
      <c r="H30" s="369" t="s">
        <v>126</v>
      </c>
    </row>
    <row r="31" spans="1:8" x14ac:dyDescent="0.25">
      <c r="A31" s="348">
        <v>4</v>
      </c>
      <c r="B31" s="365" t="s">
        <v>129</v>
      </c>
      <c r="C31" s="366"/>
      <c r="D31" s="372">
        <v>15000</v>
      </c>
      <c r="E31" s="367"/>
      <c r="F31" s="372">
        <v>15000</v>
      </c>
      <c r="G31" s="368" t="s">
        <v>638</v>
      </c>
      <c r="H31" s="369" t="s">
        <v>126</v>
      </c>
    </row>
    <row r="32" spans="1:8" x14ac:dyDescent="0.25">
      <c r="A32" s="348">
        <v>5</v>
      </c>
      <c r="B32" s="365" t="s">
        <v>130</v>
      </c>
      <c r="C32" s="366"/>
      <c r="D32" s="372">
        <v>20000</v>
      </c>
      <c r="E32" s="367"/>
      <c r="F32" s="372">
        <v>20000</v>
      </c>
      <c r="G32" s="368" t="s">
        <v>639</v>
      </c>
      <c r="H32" s="369" t="s">
        <v>126</v>
      </c>
    </row>
    <row r="33" spans="1:8" x14ac:dyDescent="0.25">
      <c r="A33" s="348">
        <v>6</v>
      </c>
      <c r="B33" s="365"/>
      <c r="C33" s="366"/>
      <c r="D33" s="372"/>
      <c r="E33" s="367"/>
      <c r="F33" s="372"/>
      <c r="G33" s="368"/>
      <c r="H33" s="369"/>
    </row>
    <row r="34" spans="1:8" ht="23" x14ac:dyDescent="0.25">
      <c r="A34" s="348">
        <v>7</v>
      </c>
      <c r="B34" s="365" t="s">
        <v>131</v>
      </c>
      <c r="C34" s="366"/>
      <c r="D34" s="372">
        <v>20000</v>
      </c>
      <c r="E34" s="367"/>
      <c r="F34" s="372">
        <v>20000</v>
      </c>
      <c r="G34" s="368" t="s">
        <v>640</v>
      </c>
      <c r="H34" s="369" t="s">
        <v>126</v>
      </c>
    </row>
    <row r="35" spans="1:8" ht="23" x14ac:dyDescent="0.25">
      <c r="A35" s="348">
        <v>8</v>
      </c>
      <c r="B35" s="349" t="s">
        <v>132</v>
      </c>
      <c r="C35" s="366"/>
      <c r="D35" s="372">
        <v>20000</v>
      </c>
      <c r="E35" s="367"/>
      <c r="F35" s="372">
        <v>20000</v>
      </c>
      <c r="G35" s="368" t="s">
        <v>640</v>
      </c>
      <c r="H35" s="369" t="s">
        <v>133</v>
      </c>
    </row>
    <row r="36" spans="1:8" ht="13" x14ac:dyDescent="0.3">
      <c r="A36" s="348"/>
      <c r="B36" s="370" t="s">
        <v>134</v>
      </c>
      <c r="C36" s="370"/>
      <c r="D36" s="359">
        <f>SUM(D28:D34)</f>
        <v>75000</v>
      </c>
      <c r="E36" s="367"/>
      <c r="F36" s="359">
        <f>SUM(F28:F34)</f>
        <v>75000</v>
      </c>
      <c r="G36" s="368"/>
      <c r="H36" s="367"/>
    </row>
    <row r="37" spans="1:8" ht="13.15" customHeight="1" x14ac:dyDescent="0.25">
      <c r="A37" s="507" t="s">
        <v>137</v>
      </c>
      <c r="B37" s="508"/>
      <c r="C37" s="508"/>
      <c r="D37" s="508"/>
      <c r="E37" s="508"/>
      <c r="F37" s="508"/>
      <c r="G37" s="508"/>
      <c r="H37" s="508"/>
    </row>
    <row r="38" spans="1:8" x14ac:dyDescent="0.25">
      <c r="A38" s="348">
        <v>1</v>
      </c>
      <c r="B38" s="365" t="s">
        <v>125</v>
      </c>
      <c r="C38" s="366"/>
      <c r="D38" s="372">
        <v>5000</v>
      </c>
      <c r="E38" s="367"/>
      <c r="F38" s="372">
        <v>5000</v>
      </c>
      <c r="G38" s="368" t="s">
        <v>638</v>
      </c>
      <c r="H38" s="369" t="s">
        <v>126</v>
      </c>
    </row>
    <row r="39" spans="1:8" x14ac:dyDescent="0.25">
      <c r="A39" s="348">
        <v>2</v>
      </c>
      <c r="B39" s="365" t="s">
        <v>127</v>
      </c>
      <c r="C39" s="366"/>
      <c r="D39" s="372">
        <v>5000</v>
      </c>
      <c r="E39" s="367"/>
      <c r="F39" s="372">
        <v>5000</v>
      </c>
      <c r="G39" s="368" t="s">
        <v>638</v>
      </c>
      <c r="H39" s="369" t="s">
        <v>126</v>
      </c>
    </row>
    <row r="40" spans="1:8" x14ac:dyDescent="0.25">
      <c r="A40" s="348">
        <v>3</v>
      </c>
      <c r="B40" s="365" t="s">
        <v>128</v>
      </c>
      <c r="C40" s="366"/>
      <c r="D40" s="372">
        <v>10000</v>
      </c>
      <c r="E40" s="367"/>
      <c r="F40" s="372">
        <v>10000</v>
      </c>
      <c r="G40" s="368" t="s">
        <v>638</v>
      </c>
      <c r="H40" s="369" t="s">
        <v>126</v>
      </c>
    </row>
    <row r="41" spans="1:8" x14ac:dyDescent="0.25">
      <c r="A41" s="348">
        <v>4</v>
      </c>
      <c r="B41" s="365" t="s">
        <v>129</v>
      </c>
      <c r="C41" s="366"/>
      <c r="D41" s="372">
        <v>15000</v>
      </c>
      <c r="E41" s="367"/>
      <c r="F41" s="372">
        <v>15000</v>
      </c>
      <c r="G41" s="368" t="s">
        <v>638</v>
      </c>
      <c r="H41" s="369" t="s">
        <v>126</v>
      </c>
    </row>
    <row r="42" spans="1:8" x14ac:dyDescent="0.25">
      <c r="A42" s="348">
        <v>5</v>
      </c>
      <c r="B42" s="365" t="s">
        <v>130</v>
      </c>
      <c r="C42" s="366"/>
      <c r="D42" s="372">
        <v>20000</v>
      </c>
      <c r="E42" s="367"/>
      <c r="F42" s="372">
        <v>20000</v>
      </c>
      <c r="G42" s="368" t="s">
        <v>639</v>
      </c>
      <c r="H42" s="369" t="s">
        <v>126</v>
      </c>
    </row>
    <row r="43" spans="1:8" ht="23" x14ac:dyDescent="0.25">
      <c r="A43" s="348">
        <v>6</v>
      </c>
      <c r="B43" s="365" t="s">
        <v>131</v>
      </c>
      <c r="C43" s="366"/>
      <c r="D43" s="372">
        <v>20000</v>
      </c>
      <c r="E43" s="367"/>
      <c r="F43" s="372">
        <v>20000</v>
      </c>
      <c r="G43" s="368" t="s">
        <v>640</v>
      </c>
      <c r="H43" s="369" t="s">
        <v>126</v>
      </c>
    </row>
    <row r="44" spans="1:8" ht="23" x14ac:dyDescent="0.25">
      <c r="A44" s="348">
        <v>8</v>
      </c>
      <c r="B44" s="349" t="s">
        <v>132</v>
      </c>
      <c r="C44" s="366"/>
      <c r="D44" s="372">
        <v>20000</v>
      </c>
      <c r="E44" s="367"/>
      <c r="F44" s="372">
        <v>20000</v>
      </c>
      <c r="G44" s="368" t="s">
        <v>640</v>
      </c>
      <c r="H44" s="369" t="s">
        <v>133</v>
      </c>
    </row>
    <row r="45" spans="1:8" ht="13" x14ac:dyDescent="0.3">
      <c r="A45" s="348"/>
      <c r="B45" s="370" t="s">
        <v>134</v>
      </c>
      <c r="C45" s="370"/>
      <c r="D45" s="359">
        <f>SUM(D38:D43)</f>
        <v>75000</v>
      </c>
      <c r="E45" s="367"/>
      <c r="F45" s="359">
        <f>SUM(F38:F43)</f>
        <v>75000</v>
      </c>
      <c r="G45" s="368"/>
      <c r="H45" s="367"/>
    </row>
    <row r="46" spans="1:8" ht="12.75" customHeight="1" x14ac:dyDescent="0.25">
      <c r="A46" s="507" t="s">
        <v>138</v>
      </c>
      <c r="B46" s="508"/>
      <c r="C46" s="508"/>
      <c r="D46" s="508"/>
      <c r="E46" s="508"/>
      <c r="F46" s="508"/>
      <c r="G46" s="508"/>
      <c r="H46" s="508"/>
    </row>
    <row r="47" spans="1:8" x14ac:dyDescent="0.25">
      <c r="A47" s="348">
        <v>1</v>
      </c>
      <c r="B47" s="365" t="s">
        <v>125</v>
      </c>
      <c r="C47" s="366"/>
      <c r="D47" s="372">
        <v>5000</v>
      </c>
      <c r="E47" s="367"/>
      <c r="F47" s="372">
        <v>5000</v>
      </c>
      <c r="G47" s="368" t="s">
        <v>638</v>
      </c>
      <c r="H47" s="369" t="s">
        <v>126</v>
      </c>
    </row>
    <row r="48" spans="1:8" x14ac:dyDescent="0.25">
      <c r="A48" s="348">
        <v>2</v>
      </c>
      <c r="B48" s="365" t="s">
        <v>127</v>
      </c>
      <c r="C48" s="366"/>
      <c r="D48" s="372">
        <v>5000</v>
      </c>
      <c r="E48" s="367"/>
      <c r="F48" s="372">
        <v>5000</v>
      </c>
      <c r="G48" s="368" t="s">
        <v>638</v>
      </c>
      <c r="H48" s="369" t="s">
        <v>126</v>
      </c>
    </row>
    <row r="49" spans="1:8" x14ac:dyDescent="0.25">
      <c r="A49" s="348">
        <v>3</v>
      </c>
      <c r="B49" s="365" t="s">
        <v>128</v>
      </c>
      <c r="C49" s="366"/>
      <c r="D49" s="372">
        <v>10000</v>
      </c>
      <c r="E49" s="367"/>
      <c r="F49" s="372">
        <v>10000</v>
      </c>
      <c r="G49" s="368" t="s">
        <v>638</v>
      </c>
      <c r="H49" s="369" t="s">
        <v>126</v>
      </c>
    </row>
    <row r="50" spans="1:8" x14ac:dyDescent="0.25">
      <c r="A50" s="348">
        <v>4</v>
      </c>
      <c r="B50" s="365" t="s">
        <v>129</v>
      </c>
      <c r="C50" s="366"/>
      <c r="D50" s="372">
        <v>15000</v>
      </c>
      <c r="E50" s="367"/>
      <c r="F50" s="372">
        <v>15000</v>
      </c>
      <c r="G50" s="368" t="s">
        <v>638</v>
      </c>
      <c r="H50" s="369" t="s">
        <v>126</v>
      </c>
    </row>
    <row r="51" spans="1:8" x14ac:dyDescent="0.25">
      <c r="A51" s="348">
        <v>5</v>
      </c>
      <c r="B51" s="365" t="s">
        <v>130</v>
      </c>
      <c r="C51" s="366"/>
      <c r="D51" s="372">
        <v>50000</v>
      </c>
      <c r="E51" s="367"/>
      <c r="F51" s="372">
        <v>50000</v>
      </c>
      <c r="G51" s="368" t="s">
        <v>639</v>
      </c>
      <c r="H51" s="369" t="s">
        <v>126</v>
      </c>
    </row>
    <row r="52" spans="1:8" x14ac:dyDescent="0.25">
      <c r="A52" s="348">
        <v>6</v>
      </c>
      <c r="B52" s="365" t="s">
        <v>139</v>
      </c>
      <c r="C52" s="366"/>
      <c r="D52" s="372">
        <v>10000</v>
      </c>
      <c r="E52" s="367"/>
      <c r="F52" s="372">
        <v>10000</v>
      </c>
      <c r="G52" s="368" t="s">
        <v>639</v>
      </c>
      <c r="H52" s="369" t="s">
        <v>140</v>
      </c>
    </row>
    <row r="53" spans="1:8" x14ac:dyDescent="0.25">
      <c r="A53" s="348">
        <v>7</v>
      </c>
      <c r="B53" s="365" t="s">
        <v>141</v>
      </c>
      <c r="C53" s="366"/>
      <c r="D53" s="372">
        <v>20000</v>
      </c>
      <c r="E53" s="367"/>
      <c r="F53" s="372">
        <v>20000</v>
      </c>
      <c r="G53" s="368" t="s">
        <v>640</v>
      </c>
      <c r="H53" s="369" t="s">
        <v>126</v>
      </c>
    </row>
    <row r="54" spans="1:8" ht="23" x14ac:dyDescent="0.25">
      <c r="A54" s="348">
        <v>8</v>
      </c>
      <c r="B54" s="349" t="s">
        <v>132</v>
      </c>
      <c r="C54" s="366"/>
      <c r="D54" s="372">
        <v>20000</v>
      </c>
      <c r="E54" s="367"/>
      <c r="F54" s="372">
        <v>20000</v>
      </c>
      <c r="G54" s="368" t="s">
        <v>640</v>
      </c>
      <c r="H54" s="369" t="s">
        <v>133</v>
      </c>
    </row>
    <row r="55" spans="1:8" ht="13" x14ac:dyDescent="0.3">
      <c r="A55" s="348"/>
      <c r="B55" s="370" t="s">
        <v>134</v>
      </c>
      <c r="C55" s="370"/>
      <c r="D55" s="359">
        <f>SUM(D47:D53)</f>
        <v>115000</v>
      </c>
      <c r="E55" s="367"/>
      <c r="F55" s="359">
        <f>SUM(F47:F53)</f>
        <v>115000</v>
      </c>
      <c r="G55" s="368"/>
      <c r="H55" s="367"/>
    </row>
    <row r="56" spans="1:8" ht="12.75" customHeight="1" x14ac:dyDescent="0.25">
      <c r="A56" s="507" t="s">
        <v>142</v>
      </c>
      <c r="B56" s="508"/>
      <c r="C56" s="508"/>
      <c r="D56" s="508"/>
      <c r="E56" s="508"/>
      <c r="F56" s="508"/>
      <c r="G56" s="508"/>
      <c r="H56" s="508"/>
    </row>
    <row r="57" spans="1:8" x14ac:dyDescent="0.25">
      <c r="A57" s="348">
        <v>1</v>
      </c>
      <c r="B57" s="365" t="s">
        <v>125</v>
      </c>
      <c r="C57" s="366"/>
      <c r="D57" s="372">
        <v>5000</v>
      </c>
      <c r="E57" s="367"/>
      <c r="F57" s="372">
        <v>5000</v>
      </c>
      <c r="G57" s="368" t="s">
        <v>638</v>
      </c>
      <c r="H57" s="369" t="s">
        <v>126</v>
      </c>
    </row>
    <row r="58" spans="1:8" x14ac:dyDescent="0.25">
      <c r="A58" s="348">
        <v>2</v>
      </c>
      <c r="B58" s="365" t="s">
        <v>127</v>
      </c>
      <c r="C58" s="366"/>
      <c r="D58" s="372">
        <v>5000</v>
      </c>
      <c r="E58" s="367"/>
      <c r="F58" s="372">
        <v>5000</v>
      </c>
      <c r="G58" s="368" t="s">
        <v>638</v>
      </c>
      <c r="H58" s="369" t="s">
        <v>126</v>
      </c>
    </row>
    <row r="59" spans="1:8" x14ac:dyDescent="0.25">
      <c r="A59" s="348">
        <v>3</v>
      </c>
      <c r="B59" s="365" t="s">
        <v>128</v>
      </c>
      <c r="C59" s="366"/>
      <c r="D59" s="372">
        <v>10000</v>
      </c>
      <c r="E59" s="367"/>
      <c r="F59" s="372">
        <v>10000</v>
      </c>
      <c r="G59" s="368" t="s">
        <v>638</v>
      </c>
      <c r="H59" s="369" t="s">
        <v>126</v>
      </c>
    </row>
    <row r="60" spans="1:8" x14ac:dyDescent="0.25">
      <c r="A60" s="348">
        <v>4</v>
      </c>
      <c r="B60" s="365" t="s">
        <v>129</v>
      </c>
      <c r="C60" s="366"/>
      <c r="D60" s="372">
        <v>15000</v>
      </c>
      <c r="E60" s="367"/>
      <c r="F60" s="372">
        <v>15000</v>
      </c>
      <c r="G60" s="368" t="s">
        <v>638</v>
      </c>
      <c r="H60" s="369" t="s">
        <v>126</v>
      </c>
    </row>
    <row r="61" spans="1:8" x14ac:dyDescent="0.25">
      <c r="A61" s="348">
        <v>5</v>
      </c>
      <c r="B61" s="365" t="s">
        <v>130</v>
      </c>
      <c r="C61" s="366"/>
      <c r="D61" s="372">
        <v>100000</v>
      </c>
      <c r="E61" s="367"/>
      <c r="F61" s="372">
        <v>100000</v>
      </c>
      <c r="G61" s="368" t="s">
        <v>639</v>
      </c>
      <c r="H61" s="369" t="s">
        <v>126</v>
      </c>
    </row>
    <row r="62" spans="1:8" x14ac:dyDescent="0.25">
      <c r="A62" s="348">
        <v>6</v>
      </c>
      <c r="B62" s="365" t="s">
        <v>139</v>
      </c>
      <c r="C62" s="366"/>
      <c r="D62" s="372">
        <v>10000</v>
      </c>
      <c r="E62" s="367"/>
      <c r="F62" s="372">
        <v>10000</v>
      </c>
      <c r="G62" s="368" t="s">
        <v>639</v>
      </c>
      <c r="H62" s="369" t="s">
        <v>140</v>
      </c>
    </row>
    <row r="63" spans="1:8" x14ac:dyDescent="0.25">
      <c r="A63" s="348">
        <v>7</v>
      </c>
      <c r="B63" s="365" t="s">
        <v>141</v>
      </c>
      <c r="C63" s="366"/>
      <c r="D63" s="372">
        <v>20000</v>
      </c>
      <c r="E63" s="367"/>
      <c r="F63" s="372">
        <v>20000</v>
      </c>
      <c r="G63" s="368" t="s">
        <v>640</v>
      </c>
      <c r="H63" s="369" t="s">
        <v>126</v>
      </c>
    </row>
    <row r="64" spans="1:8" ht="23" x14ac:dyDescent="0.25">
      <c r="A64" s="348">
        <v>8</v>
      </c>
      <c r="B64" s="349" t="s">
        <v>132</v>
      </c>
      <c r="C64" s="366"/>
      <c r="D64" s="372">
        <v>20000</v>
      </c>
      <c r="E64" s="367"/>
      <c r="F64" s="372">
        <v>20000</v>
      </c>
      <c r="G64" s="368" t="s">
        <v>640</v>
      </c>
      <c r="H64" s="369" t="s">
        <v>133</v>
      </c>
    </row>
    <row r="65" spans="1:8" ht="13" x14ac:dyDescent="0.3">
      <c r="A65" s="348"/>
      <c r="B65" s="370" t="s">
        <v>134</v>
      </c>
      <c r="C65" s="370"/>
      <c r="D65" s="359">
        <f>SUM(D57:D63)</f>
        <v>165000</v>
      </c>
      <c r="E65" s="367"/>
      <c r="F65" s="359">
        <f>SUM(F57:F63)</f>
        <v>165000</v>
      </c>
      <c r="G65" s="368"/>
      <c r="H65" s="367"/>
    </row>
    <row r="66" spans="1:8" ht="12.75" customHeight="1" x14ac:dyDescent="0.25">
      <c r="A66" s="507" t="s">
        <v>143</v>
      </c>
      <c r="B66" s="508"/>
      <c r="C66" s="508"/>
      <c r="D66" s="508"/>
      <c r="E66" s="508"/>
      <c r="F66" s="508"/>
      <c r="G66" s="508"/>
      <c r="H66" s="508"/>
    </row>
    <row r="67" spans="1:8" x14ac:dyDescent="0.25">
      <c r="A67" s="348">
        <v>1</v>
      </c>
      <c r="B67" s="365" t="s">
        <v>125</v>
      </c>
      <c r="C67" s="366"/>
      <c r="D67" s="372">
        <v>5000</v>
      </c>
      <c r="E67" s="367"/>
      <c r="F67" s="372">
        <v>5000</v>
      </c>
      <c r="G67" s="368" t="s">
        <v>638</v>
      </c>
      <c r="H67" s="369" t="s">
        <v>126</v>
      </c>
    </row>
    <row r="68" spans="1:8" x14ac:dyDescent="0.25">
      <c r="A68" s="348">
        <v>2</v>
      </c>
      <c r="B68" s="365" t="s">
        <v>127</v>
      </c>
      <c r="C68" s="366"/>
      <c r="D68" s="372">
        <v>5000</v>
      </c>
      <c r="E68" s="367"/>
      <c r="F68" s="372">
        <v>5000</v>
      </c>
      <c r="G68" s="368" t="s">
        <v>638</v>
      </c>
      <c r="H68" s="369" t="s">
        <v>126</v>
      </c>
    </row>
    <row r="69" spans="1:8" x14ac:dyDescent="0.25">
      <c r="A69" s="348">
        <v>3</v>
      </c>
      <c r="B69" s="365" t="s">
        <v>128</v>
      </c>
      <c r="C69" s="366"/>
      <c r="D69" s="372">
        <v>10000</v>
      </c>
      <c r="E69" s="367"/>
      <c r="F69" s="372">
        <v>10000</v>
      </c>
      <c r="G69" s="368" t="s">
        <v>638</v>
      </c>
      <c r="H69" s="369" t="s">
        <v>126</v>
      </c>
    </row>
    <row r="70" spans="1:8" x14ac:dyDescent="0.25">
      <c r="A70" s="348">
        <v>4</v>
      </c>
      <c r="B70" s="365" t="s">
        <v>129</v>
      </c>
      <c r="C70" s="366"/>
      <c r="D70" s="372">
        <v>15000</v>
      </c>
      <c r="E70" s="367"/>
      <c r="F70" s="372">
        <v>15000</v>
      </c>
      <c r="G70" s="368" t="s">
        <v>638</v>
      </c>
      <c r="H70" s="369" t="s">
        <v>126</v>
      </c>
    </row>
    <row r="71" spans="1:8" x14ac:dyDescent="0.25">
      <c r="A71" s="348">
        <v>5</v>
      </c>
      <c r="B71" s="365" t="s">
        <v>130</v>
      </c>
      <c r="C71" s="366"/>
      <c r="D71" s="372">
        <v>100000</v>
      </c>
      <c r="E71" s="367"/>
      <c r="F71" s="372">
        <v>100000</v>
      </c>
      <c r="G71" s="368" t="s">
        <v>639</v>
      </c>
      <c r="H71" s="369" t="s">
        <v>126</v>
      </c>
    </row>
    <row r="72" spans="1:8" x14ac:dyDescent="0.25">
      <c r="A72" s="348">
        <v>6</v>
      </c>
      <c r="B72" s="365" t="s">
        <v>139</v>
      </c>
      <c r="C72" s="366"/>
      <c r="D72" s="372">
        <v>10000</v>
      </c>
      <c r="E72" s="367"/>
      <c r="F72" s="372">
        <v>10000</v>
      </c>
      <c r="G72" s="368" t="s">
        <v>639</v>
      </c>
      <c r="H72" s="369" t="s">
        <v>140</v>
      </c>
    </row>
    <row r="73" spans="1:8" x14ac:dyDescent="0.25">
      <c r="A73" s="348">
        <v>7</v>
      </c>
      <c r="B73" s="365" t="s">
        <v>141</v>
      </c>
      <c r="C73" s="366"/>
      <c r="D73" s="372">
        <v>20000</v>
      </c>
      <c r="E73" s="367"/>
      <c r="F73" s="372">
        <v>20000</v>
      </c>
      <c r="G73" s="368" t="s">
        <v>640</v>
      </c>
      <c r="H73" s="369" t="s">
        <v>126</v>
      </c>
    </row>
    <row r="74" spans="1:8" ht="23" x14ac:dyDescent="0.25">
      <c r="A74" s="348">
        <v>8</v>
      </c>
      <c r="B74" s="349" t="s">
        <v>132</v>
      </c>
      <c r="C74" s="366"/>
      <c r="D74" s="372">
        <v>20000</v>
      </c>
      <c r="E74" s="367"/>
      <c r="F74" s="372">
        <v>20000</v>
      </c>
      <c r="G74" s="368" t="s">
        <v>640</v>
      </c>
      <c r="H74" s="369" t="s">
        <v>133</v>
      </c>
    </row>
    <row r="75" spans="1:8" ht="13" x14ac:dyDescent="0.3">
      <c r="A75" s="348"/>
      <c r="B75" s="370" t="s">
        <v>134</v>
      </c>
      <c r="C75" s="370"/>
      <c r="D75" s="359">
        <f>SUM(D67:D73)</f>
        <v>165000</v>
      </c>
      <c r="E75" s="367"/>
      <c r="F75" s="359">
        <f>SUM(F67:F73)</f>
        <v>165000</v>
      </c>
      <c r="G75" s="368"/>
      <c r="H75" s="367"/>
    </row>
    <row r="76" spans="1:8" ht="13" x14ac:dyDescent="0.25">
      <c r="A76" s="74"/>
      <c r="B76" s="371" t="s">
        <v>144</v>
      </c>
      <c r="C76" s="371"/>
      <c r="D76" s="373">
        <f>D75+D65+D55+D36+D17+D45</f>
        <v>690000</v>
      </c>
      <c r="E76" s="74"/>
      <c r="F76" s="373">
        <f>F75+F65+F55+F36+F17+F45</f>
        <v>690000</v>
      </c>
      <c r="G76" s="74"/>
      <c r="H76" s="74"/>
    </row>
    <row r="77" spans="1:8" ht="20.25" customHeight="1" x14ac:dyDescent="0.25"/>
    <row r="78" spans="1:8" x14ac:dyDescent="0.25">
      <c r="B78" s="24"/>
    </row>
  </sheetData>
  <mergeCells count="16">
    <mergeCell ref="B8:H8"/>
    <mergeCell ref="B1:H1"/>
    <mergeCell ref="B2:H2"/>
    <mergeCell ref="B3:H3"/>
    <mergeCell ref="A9:H9"/>
    <mergeCell ref="A5:A6"/>
    <mergeCell ref="B5:B6"/>
    <mergeCell ref="C5:F5"/>
    <mergeCell ref="G5:G6"/>
    <mergeCell ref="H5:H6"/>
    <mergeCell ref="A66:H66"/>
    <mergeCell ref="A18:H18"/>
    <mergeCell ref="A27:H27"/>
    <mergeCell ref="A37:H37"/>
    <mergeCell ref="A46:H46"/>
    <mergeCell ref="A56:H56"/>
  </mergeCells>
  <pageMargins left="0.64" right="0.15748031496062992" top="0.18" bottom="0.26" header="0.17" footer="0.28999999999999998"/>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9</vt:i4>
      </vt:variant>
    </vt:vector>
  </HeadingPairs>
  <TitlesOfParts>
    <vt:vector size="25" baseType="lpstr">
      <vt:lpstr>РСО</vt:lpstr>
      <vt:lpstr>УО, Управление культуры</vt:lpstr>
      <vt:lpstr>ТСЖ Аквариум</vt:lpstr>
      <vt:lpstr> ТСЖ СССТ Заречный</vt:lpstr>
      <vt:lpstr>ТСЖ Согласие</vt:lpstr>
      <vt:lpstr>ООО ДЕЗ</vt:lpstr>
      <vt:lpstr>УК Ленинградская</vt:lpstr>
      <vt:lpstr>ФРЗ ЖКХ</vt:lpstr>
      <vt:lpstr>ТСЖ Наш дом</vt:lpstr>
      <vt:lpstr>ТСЖ Квартал</vt:lpstr>
      <vt:lpstr>Лазурный берег</vt:lpstr>
      <vt:lpstr>Единый город</vt:lpstr>
      <vt:lpstr>ООО Викинг</vt:lpstr>
      <vt:lpstr>УК Малиновка</vt:lpstr>
      <vt:lpstr>ТСЖ Победы 20</vt:lpstr>
      <vt:lpstr>50 лет ВЛКСМ</vt:lpstr>
      <vt:lpstr>'Единый город'!Заголовки_для_печати</vt:lpstr>
      <vt:lpstr>РСО!Заголовки_для_печати</vt:lpstr>
      <vt:lpstr>'Лазурный берег'!Область_печати</vt:lpstr>
      <vt:lpstr>РСО!Область_печати</vt:lpstr>
      <vt:lpstr>'ТСЖ Аквариум'!Область_печати</vt:lpstr>
      <vt:lpstr>'ТСЖ Квартал'!Область_печати</vt:lpstr>
      <vt:lpstr>'ТСЖ Согласие'!Область_печати</vt:lpstr>
      <vt:lpstr>'УК Ленинградская'!Область_печати</vt:lpstr>
      <vt:lpstr>'УО, Управление культуры'!Область_печати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2019-05-29T07:03:37Z</dcterms:modified>
</cp:coreProperties>
</file>