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160" windowHeight="3890" activeTab="0"/>
  </bookViews>
  <sheets>
    <sheet name="1 полугодие" sheetId="1" r:id="rId1"/>
  </sheets>
  <definedNames>
    <definedName name="_xlnm.Print_Titles" localSheetId="0">'1 полугодие'!$9:$12</definedName>
    <definedName name="_xlnm.Print_Area" localSheetId="0">'1 полугодие'!$A$1:$E$83</definedName>
  </definedNames>
  <calcPr fullCalcOnLoad="1"/>
</workbook>
</file>

<file path=xl/sharedStrings.xml><?xml version="1.0" encoding="utf-8"?>
<sst xmlns="http://schemas.openxmlformats.org/spreadsheetml/2006/main" count="151" uniqueCount="139">
  <si>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</si>
  <si>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</si>
  <si>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</si>
  <si>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</si>
  <si>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</si>
  <si>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</si>
  <si>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</si>
  <si>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</si>
  <si>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</si>
  <si>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</si>
  <si>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</si>
  <si>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</si>
  <si>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</si>
  <si>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</si>
  <si>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</si>
  <si>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</si>
  <si>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</si>
  <si>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</si>
  <si>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</si>
  <si>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</si>
  <si>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</si>
  <si>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</si>
  <si>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</si>
  <si>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</si>
  <si>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</si>
  <si>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</si>
  <si>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</si>
  <si>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</si>
  <si>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</si>
  <si>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</si>
  <si>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</si>
  <si>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</si>
  <si>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</si>
  <si>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</si>
  <si>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</si>
  <si>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</si>
  <si>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</si>
  <si>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</si>
  <si>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</si>
  <si>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</si>
  <si>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</si>
  <si>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</si>
  <si>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</si>
  <si>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</si>
  <si>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</si>
  <si>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</si>
  <si>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</si>
  <si>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</si>
  <si>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</si>
  <si>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</si>
  <si>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%   исполнения к годовым назначениям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</si>
  <si>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</si>
  <si>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</si>
  <si>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</si>
  <si>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</si>
  <si>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</si>
  <si>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</si>
  <si>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</si>
  <si>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</si>
  <si>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</si>
  <si>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</si>
  <si>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</si>
  <si>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</si>
  <si>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</si>
  <si>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</si>
  <si>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</si>
  <si>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</si>
  <si>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</si>
  <si>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</si>
  <si>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</si>
  <si>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</si>
  <si>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</si>
  <si>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</si>
  <si>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182 1 08 03010 01 1000 110</t>
  </si>
  <si>
    <t>048 1 12 01000 01 0000 120</t>
  </si>
  <si>
    <t>182 1 06 06032 04 0000 110</t>
  </si>
  <si>
    <t>182 1 06 06042 04 0000 110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</si>
  <si>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</si>
  <si>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</si>
  <si>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</si>
  <si>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неналоговые доходы бюджетов городских округов</t>
  </si>
  <si>
    <t>Прочие межбюджетные трансферты, передаваемые бюджетам городских округов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</si>
  <si>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</si>
  <si>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</si>
  <si>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</si>
  <si>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</si>
  <si>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</si>
  <si>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</si>
  <si>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</si>
  <si>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</si>
  <si>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</si>
  <si>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</si>
  <si>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</si>
  <si>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</si>
  <si>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</si>
  <si>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</si>
  <si>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</si>
  <si>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Субсидии бюджетам городских округов на реализацию мероприятий по обеспечению жильем молодых семей</t>
  </si>
  <si>
    <t>000 2 02 10000 00 0000 150</t>
  </si>
  <si>
    <t>919 2 02 15001 04 0000 150</t>
  </si>
  <si>
    <t>000 2 02 20000 00 0000 150</t>
  </si>
  <si>
    <t>906 2 02 29999 04 0000 150</t>
  </si>
  <si>
    <t>919 2 02 29999 04 0000 150</t>
  </si>
  <si>
    <t>000 2 02 30000 00 0000 150</t>
  </si>
  <si>
    <t>901 2 02 30024 04 0000 150</t>
  </si>
  <si>
    <t>901 2 02 35120 04 0000 150</t>
  </si>
  <si>
    <t>901 2 02 35250 04 0000 150</t>
  </si>
  <si>
    <t>Субвенции бюджетам городских округов на оплату жилищно-коммунальных услуг отдельным категориям граждан</t>
  </si>
  <si>
    <t>901 2 02 30022 04 0000 150</t>
  </si>
  <si>
    <t>906 2 02 39999 04 0000 150</t>
  </si>
  <si>
    <t>906 2 02 30024 04 0000 150</t>
  </si>
  <si>
    <t>000 2 02 40000 00 0000 150</t>
  </si>
  <si>
    <t>901 2 02 49999 04 0000 150</t>
  </si>
  <si>
    <t>901 2 02 35462 04 0000 150</t>
  </si>
  <si>
    <t>000 2 07 04000 04 0000 150</t>
  </si>
  <si>
    <t>906 2 07 04000 04 0000 150</t>
  </si>
  <si>
    <t>908 2 07 04000 04 0000 150</t>
  </si>
  <si>
    <t>городского округа Заречный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</si>
  <si>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</si>
  <si>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</si>
  <si>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</si>
  <si>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Субсидии из областного бюджета местным бюджетам, предоставление которых предусмотрено государственной программой Свердловской области "Формирование современной городской среды на территории Свердловской области на 2018-2022 годы", на реализацию мероприятий по замене лифтов в многоквартирных домах</t>
  </si>
  <si>
    <t>Субсидии бюджетам городских округов на проведение ремонтных работ в зданиях и помещениях, в которых размещаются детские школы искусств, и (или) укрепление материально-технической базы таких организаций в 2019 году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</si>
  <si>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(областной бюджет)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</si>
  <si>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(федеральный и областной бюджеты)</t>
  </si>
  <si>
    <t>901 2 02 25555 04 0000 150</t>
  </si>
  <si>
    <t>901 2 02 25497 04 0000 150</t>
  </si>
  <si>
    <t>901 2 02 29999 04 0000 150</t>
  </si>
  <si>
    <t>908 2 02 29999 04 0000 150</t>
  </si>
  <si>
    <t>906 2 02 25169 04 0000 150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</si>
  <si>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</si>
  <si>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</si>
  <si>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государственных полномочий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</si>
  <si>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к постановлению администрации</t>
  </si>
  <si>
    <t xml:space="preserve">    Исполнение бюджета по доходам городского округа Заречный</t>
  </si>
  <si>
    <t>за первое полугодие  2019 года</t>
  </si>
  <si>
    <t>Годовые назначения 2019 год</t>
  </si>
  <si>
    <t>Исполнение за 1 полугодие 2019 года</t>
  </si>
  <si>
    <r>
      <t>от___05.08.2019______№___</t>
    </r>
    <r>
      <rPr>
        <u val="single"/>
        <sz val="12"/>
        <rFont val="Times New Roman"/>
        <family val="1"/>
      </rPr>
      <t>798-П</t>
    </r>
    <r>
      <rPr>
        <sz val="12"/>
        <rFont val="Times New Roman"/>
        <family val="1"/>
      </rPr>
      <t xml:space="preserve">______    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</si>
</sst>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_р_._-;_-@_-"/>
    <numFmt numFmtId="186" formatCode="_-* #,##0.00_р_._-;\-* #,##0.00_р_._-;_-* &quot;-&quot;_р_._-;_-@_-"/>
    <numFmt numFmtId="187" formatCode="_-* #,##0.0_р_._-;\-* #,##0.0_р_._-;_-* &quot;-&quot;?_р_._-;_-@_-"/>
  </numFmts>
  <fonts count="5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Arial Cyr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171" fontId="11" fillId="0" borderId="10" xfId="60" applyNumberFormat="1" applyFont="1" applyBorder="1" applyAlignment="1">
      <alignment/>
    </xf>
    <xf numFmtId="0" fontId="5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171" fontId="53" fillId="0" borderId="10" xfId="60" applyNumberFormat="1" applyFont="1" applyBorder="1" applyAlignment="1">
      <alignment/>
    </xf>
    <xf numFmtId="171" fontId="6" fillId="0" borderId="10" xfId="60" applyNumberFormat="1" applyFont="1" applyBorder="1" applyAlignment="1">
      <alignment/>
    </xf>
    <xf numFmtId="171" fontId="54" fillId="0" borderId="10" xfId="60" applyNumberFormat="1" applyFont="1" applyBorder="1" applyAlignment="1">
      <alignment/>
    </xf>
    <xf numFmtId="171" fontId="11" fillId="33" borderId="10" xfId="60" applyNumberFormat="1" applyFont="1" applyFill="1" applyBorder="1" applyAlignment="1">
      <alignment horizontal="center"/>
    </xf>
    <xf numFmtId="171" fontId="11" fillId="0" borderId="10" xfId="60" applyNumberFormat="1" applyFont="1" applyBorder="1" applyAlignment="1">
      <alignment horizontal="center"/>
    </xf>
    <xf numFmtId="171" fontId="11" fillId="0" borderId="10" xfId="60" applyNumberFormat="1" applyFont="1" applyFill="1" applyBorder="1" applyAlignment="1">
      <alignment/>
    </xf>
    <xf numFmtId="171" fontId="6" fillId="0" borderId="10" xfId="60" applyNumberFormat="1" applyFont="1" applyFill="1" applyBorder="1" applyAlignment="1">
      <alignment/>
    </xf>
    <xf numFmtId="171" fontId="11" fillId="0" borderId="10" xfId="60" applyNumberFormat="1" applyFont="1" applyFill="1" applyBorder="1" applyAlignment="1">
      <alignment horizontal="center"/>
    </xf>
    <xf numFmtId="0" fontId="5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7" fillId="0" borderId="10" xfId="0" applyFont="1" applyBorder="1" applyAlignment="1" applyProtection="1">
      <alignment vertical="top" wrapText="1"/>
      <protection locked="0"/>
    </xf>
    <xf numFmtId="0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wrapText="1" shrinkToFit="1"/>
      <protection/>
    </xf>
    <xf numFmtId="0" fontId="3" fillId="0" borderId="10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justify" vertical="top" wrapText="1"/>
    </xf>
    <xf numFmtId="0" fontId="55" fillId="0" borderId="10" xfId="0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 applyProtection="1">
      <alignment horizontal="center" wrapText="1" shrinkToFit="1"/>
      <protection/>
    </xf>
    <xf numFmtId="0" fontId="5" fillId="0" borderId="10" xfId="0" applyFont="1" applyBorder="1" applyAlignment="1" applyProtection="1">
      <alignment horizontal="center" vertical="top" wrapText="1" shrinkToFit="1"/>
      <protection/>
    </xf>
    <xf numFmtId="0" fontId="0" fillId="0" borderId="10" xfId="0" applyBorder="1" applyAlignment="1">
      <alignment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78" zoomScaleNormal="78" zoomScalePageLayoutView="0" workbookViewId="0" topLeftCell="A1">
      <selection activeCell="C4" sqref="C4:E4"/>
    </sheetView>
  </sheetViews>
  <sheetFormatPr defaultColWidth="9.00390625" defaultRowHeight="12.75"/>
  <cols>
    <col min="1" max="1" width="26.50390625" style="1" customWidth="1"/>
    <col min="2" max="2" width="43.75390625" style="1" customWidth="1"/>
    <col min="3" max="3" width="19.50390625" style="0" customWidth="1"/>
    <col min="4" max="4" width="17.875" style="0" customWidth="1"/>
    <col min="5" max="5" width="10.75390625" style="0" customWidth="1"/>
  </cols>
  <sheetData>
    <row r="1" spans="1:5" ht="18" customHeight="1">
      <c r="A1" s="6"/>
      <c r="B1" s="6"/>
      <c r="C1" s="49" t="s">
        <v>62</v>
      </c>
      <c r="D1" s="51"/>
      <c r="E1" s="51"/>
    </row>
    <row r="2" spans="1:5" ht="19.5" customHeight="1">
      <c r="A2" s="3"/>
      <c r="B2" s="3"/>
      <c r="C2" s="49" t="s">
        <v>133</v>
      </c>
      <c r="D2" s="50"/>
      <c r="E2" s="50"/>
    </row>
    <row r="3" spans="1:5" ht="19.5" customHeight="1">
      <c r="A3" s="3"/>
      <c r="B3" s="2"/>
      <c r="C3" s="49" t="s">
        <v>117</v>
      </c>
      <c r="D3" s="51"/>
      <c r="E3" s="51"/>
    </row>
    <row r="4" spans="1:5" ht="22.5" customHeight="1">
      <c r="A4" s="3"/>
      <c r="B4" s="2"/>
      <c r="C4" s="49" t="s">
        <v>138</v>
      </c>
      <c r="D4" s="51"/>
      <c r="E4" s="51"/>
    </row>
    <row r="5" spans="1:5" ht="17.25" customHeight="1">
      <c r="A5" s="3"/>
      <c r="B5" s="2"/>
      <c r="C5" s="3"/>
      <c r="D5" s="4"/>
      <c r="E5" s="5"/>
    </row>
    <row r="6" spans="1:5" ht="26.25" customHeight="1">
      <c r="A6" s="56" t="s">
        <v>134</v>
      </c>
      <c r="B6" s="57"/>
      <c r="C6" s="57"/>
      <c r="D6" s="57"/>
      <c r="E6" s="57"/>
    </row>
    <row r="7" spans="1:5" ht="20.25" customHeight="1">
      <c r="A7" s="58" t="s">
        <v>135</v>
      </c>
      <c r="B7" s="57"/>
      <c r="C7" s="57"/>
      <c r="D7" s="57"/>
      <c r="E7" s="57"/>
    </row>
    <row r="8" spans="1:5" ht="18" customHeight="1">
      <c r="A8" s="3"/>
      <c r="B8" s="3"/>
      <c r="C8" s="3"/>
      <c r="D8" s="3"/>
      <c r="E8" s="3"/>
    </row>
    <row r="9" spans="1:5" ht="14.25" customHeight="1">
      <c r="A9" s="52" t="s">
        <v>52</v>
      </c>
      <c r="B9" s="59" t="s">
        <v>38</v>
      </c>
      <c r="C9" s="54" t="s">
        <v>136</v>
      </c>
      <c r="D9" s="54" t="s">
        <v>137</v>
      </c>
      <c r="E9" s="54" t="s">
        <v>50</v>
      </c>
    </row>
    <row r="10" spans="1:5" ht="14.25" customHeight="1">
      <c r="A10" s="52"/>
      <c r="B10" s="60"/>
      <c r="C10" s="54"/>
      <c r="D10" s="54"/>
      <c r="E10" s="55"/>
    </row>
    <row r="11" spans="1:5" ht="69.75" customHeight="1">
      <c r="A11" s="53"/>
      <c r="B11" s="60"/>
      <c r="C11" s="54"/>
      <c r="D11" s="54"/>
      <c r="E11" s="55"/>
    </row>
    <row r="12" spans="1:5" ht="12.75">
      <c r="A12" s="41">
        <v>1</v>
      </c>
      <c r="B12" s="42">
        <v>2</v>
      </c>
      <c r="C12" s="43">
        <v>3</v>
      </c>
      <c r="D12" s="43">
        <v>4</v>
      </c>
      <c r="E12" s="43">
        <v>5</v>
      </c>
    </row>
    <row r="13" spans="1:5" ht="18.75" customHeight="1">
      <c r="A13" s="11" t="s">
        <v>7</v>
      </c>
      <c r="B13" s="31" t="s">
        <v>8</v>
      </c>
      <c r="C13" s="24">
        <f>+C14+C16+C17+C21+C26+C28+C31+C38+C40+C41+C42+C43</f>
        <v>546175164</v>
      </c>
      <c r="D13" s="24">
        <f>+D14+D16+D17+D21+D26+D28+D31+D38+D40+D41+D42+D43</f>
        <v>251617716.18999994</v>
      </c>
      <c r="E13" s="44">
        <f>+D13/C13*100</f>
        <v>46.06905124488596</v>
      </c>
    </row>
    <row r="14" spans="1:5" ht="16.5" customHeight="1">
      <c r="A14" s="11" t="s">
        <v>9</v>
      </c>
      <c r="B14" s="32" t="s">
        <v>10</v>
      </c>
      <c r="C14" s="24">
        <f>SUM(C15:C15)</f>
        <v>331293000</v>
      </c>
      <c r="D14" s="24">
        <f>SUM(D15:D15)</f>
        <v>159302914.23</v>
      </c>
      <c r="E14" s="44">
        <f>+D14/C14*100</f>
        <v>48.08520380146879</v>
      </c>
    </row>
    <row r="15" spans="1:5" ht="19.5" customHeight="1">
      <c r="A15" s="12" t="s">
        <v>11</v>
      </c>
      <c r="B15" s="33" t="s">
        <v>4</v>
      </c>
      <c r="C15" s="15">
        <v>331293000</v>
      </c>
      <c r="D15" s="28">
        <v>159302914.23</v>
      </c>
      <c r="E15" s="45">
        <f aca="true" t="shared" si="0" ref="E15:E27">+D15/C15*100</f>
        <v>48.08520380146879</v>
      </c>
    </row>
    <row r="16" spans="1:5" ht="52.5" customHeight="1">
      <c r="A16" s="11" t="s">
        <v>64</v>
      </c>
      <c r="B16" s="31" t="s">
        <v>65</v>
      </c>
      <c r="C16" s="24">
        <v>14594000</v>
      </c>
      <c r="D16" s="29">
        <v>7702539.75</v>
      </c>
      <c r="E16" s="44">
        <f t="shared" si="0"/>
        <v>52.77881149787584</v>
      </c>
    </row>
    <row r="17" spans="1:5" ht="19.5" customHeight="1">
      <c r="A17" s="11" t="s">
        <v>12</v>
      </c>
      <c r="B17" s="32" t="s">
        <v>13</v>
      </c>
      <c r="C17" s="24">
        <f>SUM(C18:C20)</f>
        <v>38105000</v>
      </c>
      <c r="D17" s="29">
        <f>SUM(D18:D20)</f>
        <v>19782546.549999997</v>
      </c>
      <c r="E17" s="44">
        <f t="shared" si="0"/>
        <v>51.91588124917988</v>
      </c>
    </row>
    <row r="18" spans="1:5" ht="52.5" customHeight="1">
      <c r="A18" s="13" t="s">
        <v>93</v>
      </c>
      <c r="B18" s="34" t="s">
        <v>92</v>
      </c>
      <c r="C18" s="26">
        <v>20105000</v>
      </c>
      <c r="D18" s="28">
        <v>11730974.76</v>
      </c>
      <c r="E18" s="45">
        <f t="shared" si="0"/>
        <v>58.348543944292466</v>
      </c>
    </row>
    <row r="19" spans="1:5" ht="35.25" customHeight="1">
      <c r="A19" s="12" t="s">
        <v>40</v>
      </c>
      <c r="B19" s="33" t="s">
        <v>14</v>
      </c>
      <c r="C19" s="15">
        <v>14600000</v>
      </c>
      <c r="D19" s="28">
        <v>6407641.37</v>
      </c>
      <c r="E19" s="45">
        <f t="shared" si="0"/>
        <v>43.887954589041094</v>
      </c>
    </row>
    <row r="20" spans="1:5" ht="66.75" customHeight="1">
      <c r="A20" s="12" t="s">
        <v>94</v>
      </c>
      <c r="B20" s="33" t="s">
        <v>60</v>
      </c>
      <c r="C20" s="15">
        <v>3400000</v>
      </c>
      <c r="D20" s="28">
        <v>1643930.42</v>
      </c>
      <c r="E20" s="45">
        <f t="shared" si="0"/>
        <v>48.350894705882354</v>
      </c>
    </row>
    <row r="21" spans="1:5" ht="14.25" customHeight="1">
      <c r="A21" s="11" t="s">
        <v>15</v>
      </c>
      <c r="B21" s="32" t="s">
        <v>16</v>
      </c>
      <c r="C21" s="24">
        <f>SUM(C22:C23)</f>
        <v>32629000</v>
      </c>
      <c r="D21" s="29">
        <f>SUM(D22:D23)</f>
        <v>8985958.98</v>
      </c>
      <c r="E21" s="45">
        <f t="shared" si="0"/>
        <v>27.539792761040793</v>
      </c>
    </row>
    <row r="22" spans="1:5" ht="21" customHeight="1">
      <c r="A22" s="12" t="s">
        <v>41</v>
      </c>
      <c r="B22" s="33" t="s">
        <v>5</v>
      </c>
      <c r="C22" s="15">
        <v>8100000</v>
      </c>
      <c r="D22" s="28">
        <v>1112666.38</v>
      </c>
      <c r="E22" s="45">
        <f t="shared" si="0"/>
        <v>13.73662197530864</v>
      </c>
    </row>
    <row r="23" spans="1:5" ht="18.75" customHeight="1">
      <c r="A23" s="12" t="s">
        <v>42</v>
      </c>
      <c r="B23" s="35" t="s">
        <v>6</v>
      </c>
      <c r="C23" s="26">
        <f>SUM(C24:C25)</f>
        <v>24529000</v>
      </c>
      <c r="D23" s="30">
        <f>SUM(D24:D25)</f>
        <v>7873292.6</v>
      </c>
      <c r="E23" s="44">
        <f t="shared" si="0"/>
        <v>32.0978947368421</v>
      </c>
    </row>
    <row r="24" spans="1:5" ht="20.25" customHeight="1">
      <c r="A24" s="13" t="s">
        <v>75</v>
      </c>
      <c r="B24" s="34" t="s">
        <v>77</v>
      </c>
      <c r="C24" s="26">
        <v>13344000</v>
      </c>
      <c r="D24" s="15">
        <v>6396097</v>
      </c>
      <c r="E24" s="45">
        <f t="shared" si="0"/>
        <v>47.93238159472422</v>
      </c>
    </row>
    <row r="25" spans="1:5" ht="21" customHeight="1">
      <c r="A25" s="13" t="s">
        <v>76</v>
      </c>
      <c r="B25" s="34" t="s">
        <v>78</v>
      </c>
      <c r="C25" s="26">
        <v>11185000</v>
      </c>
      <c r="D25" s="26">
        <v>1477195.6</v>
      </c>
      <c r="E25" s="45">
        <f t="shared" si="0"/>
        <v>13.206934286991507</v>
      </c>
    </row>
    <row r="26" spans="1:5" ht="18" customHeight="1">
      <c r="A26" s="11" t="s">
        <v>17</v>
      </c>
      <c r="B26" s="32" t="s">
        <v>18</v>
      </c>
      <c r="C26" s="24">
        <f>SUM(C27:C27)</f>
        <v>3289000</v>
      </c>
      <c r="D26" s="24">
        <f>SUM(D27:D27)</f>
        <v>1700306.82</v>
      </c>
      <c r="E26" s="45">
        <f t="shared" si="0"/>
        <v>51.69677166311949</v>
      </c>
    </row>
    <row r="27" spans="1:5" ht="62.25" customHeight="1">
      <c r="A27" s="13" t="s">
        <v>73</v>
      </c>
      <c r="B27" s="36" t="s">
        <v>79</v>
      </c>
      <c r="C27" s="26">
        <v>3289000</v>
      </c>
      <c r="D27" s="15">
        <v>1700306.82</v>
      </c>
      <c r="E27" s="45">
        <f t="shared" si="0"/>
        <v>51.69677166311949</v>
      </c>
    </row>
    <row r="28" spans="1:5" ht="43.5" customHeight="1">
      <c r="A28" s="11" t="s">
        <v>19</v>
      </c>
      <c r="B28" s="32" t="s">
        <v>20</v>
      </c>
      <c r="C28" s="24">
        <f>SUM(C29:C30)</f>
        <v>0</v>
      </c>
      <c r="D28" s="24">
        <f>SUM(D29:D30)</f>
        <v>0</v>
      </c>
      <c r="E28" s="44"/>
    </row>
    <row r="29" spans="1:5" ht="33" customHeight="1">
      <c r="A29" s="12" t="s">
        <v>43</v>
      </c>
      <c r="B29" s="33" t="s">
        <v>37</v>
      </c>
      <c r="C29" s="15">
        <v>0</v>
      </c>
      <c r="D29" s="25"/>
      <c r="E29" s="45"/>
    </row>
    <row r="30" spans="1:5" ht="51" customHeight="1">
      <c r="A30" s="12" t="s">
        <v>61</v>
      </c>
      <c r="B30" s="33" t="s">
        <v>21</v>
      </c>
      <c r="C30" s="15">
        <v>0</v>
      </c>
      <c r="D30" s="23"/>
      <c r="E30" s="45"/>
    </row>
    <row r="31" spans="1:5" ht="54" customHeight="1">
      <c r="A31" s="11" t="s">
        <v>22</v>
      </c>
      <c r="B31" s="32" t="s">
        <v>23</v>
      </c>
      <c r="C31" s="24">
        <f>+C32+C37</f>
        <v>48676620</v>
      </c>
      <c r="D31" s="24">
        <f>+D32+D37</f>
        <v>20181012.4</v>
      </c>
      <c r="E31" s="44">
        <f>+D31/C31*100</f>
        <v>41.459354408749</v>
      </c>
    </row>
    <row r="32" spans="1:5" ht="157.5" customHeight="1">
      <c r="A32" s="12" t="s">
        <v>24</v>
      </c>
      <c r="B32" s="33" t="s">
        <v>53</v>
      </c>
      <c r="C32" s="15">
        <f>SUM(C33:C36)</f>
        <v>46469220</v>
      </c>
      <c r="D32" s="15">
        <f>SUM(D33:D36)</f>
        <v>19239914</v>
      </c>
      <c r="E32" s="44">
        <f>+D32/C32*100</f>
        <v>41.40356562903359</v>
      </c>
    </row>
    <row r="33" spans="1:5" ht="122.25" customHeight="1">
      <c r="A33" s="12" t="s">
        <v>66</v>
      </c>
      <c r="B33" s="37" t="s">
        <v>54</v>
      </c>
      <c r="C33" s="15">
        <v>16859970</v>
      </c>
      <c r="D33" s="15">
        <v>5546994.56</v>
      </c>
      <c r="E33" s="44">
        <f aca="true" t="shared" si="1" ref="E33:E49">+D33/C33*100</f>
        <v>32.90038214777369</v>
      </c>
    </row>
    <row r="34" spans="1:5" ht="138.75" customHeight="1">
      <c r="A34" s="12" t="s">
        <v>67</v>
      </c>
      <c r="B34" s="33" t="s">
        <v>68</v>
      </c>
      <c r="C34" s="15">
        <v>4290650</v>
      </c>
      <c r="D34" s="15">
        <v>1010474.9</v>
      </c>
      <c r="E34" s="44">
        <f t="shared" si="1"/>
        <v>23.55062519664853</v>
      </c>
    </row>
    <row r="35" spans="1:5" ht="120" customHeight="1">
      <c r="A35" s="12" t="s">
        <v>56</v>
      </c>
      <c r="B35" s="33" t="s">
        <v>69</v>
      </c>
      <c r="C35" s="15">
        <v>16000</v>
      </c>
      <c r="D35" s="15">
        <v>13296.18</v>
      </c>
      <c r="E35" s="45">
        <f t="shared" si="1"/>
        <v>83.101125</v>
      </c>
    </row>
    <row r="36" spans="1:5" ht="73.5" customHeight="1">
      <c r="A36" s="12" t="s">
        <v>70</v>
      </c>
      <c r="B36" s="33" t="s">
        <v>71</v>
      </c>
      <c r="C36" s="15">
        <v>25302600</v>
      </c>
      <c r="D36" s="15">
        <v>12669148.36</v>
      </c>
      <c r="E36" s="45">
        <f t="shared" si="1"/>
        <v>50.07053962833859</v>
      </c>
    </row>
    <row r="37" spans="1:5" ht="140.25" customHeight="1">
      <c r="A37" s="12" t="s">
        <v>44</v>
      </c>
      <c r="B37" s="33" t="s">
        <v>63</v>
      </c>
      <c r="C37" s="15">
        <v>2207400</v>
      </c>
      <c r="D37" s="15">
        <v>941098.4</v>
      </c>
      <c r="E37" s="45">
        <f t="shared" si="1"/>
        <v>42.63379541542086</v>
      </c>
    </row>
    <row r="38" spans="1:5" ht="29.25" customHeight="1">
      <c r="A38" s="11" t="s">
        <v>25</v>
      </c>
      <c r="B38" s="32" t="s">
        <v>26</v>
      </c>
      <c r="C38" s="24">
        <f>SUM(C39:C39)</f>
        <v>1084000</v>
      </c>
      <c r="D38" s="24">
        <f>SUM(D39:D39)</f>
        <v>671940.32</v>
      </c>
      <c r="E38" s="45">
        <f t="shared" si="1"/>
        <v>61.987114391143905</v>
      </c>
    </row>
    <row r="39" spans="1:5" ht="31.5" customHeight="1">
      <c r="A39" s="12" t="s">
        <v>74</v>
      </c>
      <c r="B39" s="38" t="s">
        <v>27</v>
      </c>
      <c r="C39" s="15">
        <v>1084000</v>
      </c>
      <c r="D39" s="15">
        <v>671940.32</v>
      </c>
      <c r="E39" s="44">
        <f t="shared" si="1"/>
        <v>61.987114391143905</v>
      </c>
    </row>
    <row r="40" spans="1:5" ht="29.25" customHeight="1">
      <c r="A40" s="11" t="s">
        <v>28</v>
      </c>
      <c r="B40" s="32" t="s">
        <v>29</v>
      </c>
      <c r="C40" s="24">
        <v>57294244</v>
      </c>
      <c r="D40" s="24">
        <f>28104748.99+361122.69</f>
        <v>28465871.68</v>
      </c>
      <c r="E40" s="45">
        <f t="shared" si="1"/>
        <v>49.68365003646789</v>
      </c>
    </row>
    <row r="41" spans="1:5" ht="28.5" customHeight="1">
      <c r="A41" s="11" t="s">
        <v>30</v>
      </c>
      <c r="B41" s="32" t="s">
        <v>31</v>
      </c>
      <c r="C41" s="24">
        <v>15880300</v>
      </c>
      <c r="D41" s="24">
        <f>2019448.1+560464.68</f>
        <v>2579912.7800000003</v>
      </c>
      <c r="E41" s="44">
        <f t="shared" si="1"/>
        <v>16.245995226790427</v>
      </c>
    </row>
    <row r="42" spans="1:5" ht="24" customHeight="1">
      <c r="A42" s="11" t="s">
        <v>0</v>
      </c>
      <c r="B42" s="32" t="s">
        <v>1</v>
      </c>
      <c r="C42" s="24">
        <v>2880000</v>
      </c>
      <c r="D42" s="24">
        <f>-500+9328.76+3000+23000+108000+4000+87300+84500+20000+4425+176157.11+34500+29111.77+17988.76+401950+40000+368499.58+576958.31</f>
        <v>1988219.29</v>
      </c>
      <c r="E42" s="44">
        <f>+D42/C42*100</f>
        <v>69.03539201388888</v>
      </c>
    </row>
    <row r="43" spans="1:5" ht="18" customHeight="1">
      <c r="A43" s="11" t="s">
        <v>2</v>
      </c>
      <c r="B43" s="32" t="s">
        <v>3</v>
      </c>
      <c r="C43" s="24">
        <f>SUM(C44:C45)</f>
        <v>450000</v>
      </c>
      <c r="D43" s="24">
        <f>SUM(D44:D45)</f>
        <v>256493.39</v>
      </c>
      <c r="E43" s="44">
        <f>+D43/C43*100</f>
        <v>56.99853111111112</v>
      </c>
    </row>
    <row r="44" spans="1:5" ht="36" customHeight="1">
      <c r="A44" s="14" t="s">
        <v>58</v>
      </c>
      <c r="B44" s="33" t="s">
        <v>59</v>
      </c>
      <c r="C44" s="15">
        <v>0</v>
      </c>
      <c r="D44" s="15">
        <v>11266.79</v>
      </c>
      <c r="E44" s="44"/>
    </row>
    <row r="45" spans="1:5" ht="36" customHeight="1">
      <c r="A45" s="14" t="s">
        <v>58</v>
      </c>
      <c r="B45" s="33" t="s">
        <v>80</v>
      </c>
      <c r="C45" s="15">
        <v>450000</v>
      </c>
      <c r="D45" s="15">
        <v>245226.6</v>
      </c>
      <c r="E45" s="44">
        <f>+D45/C45*100</f>
        <v>54.4948</v>
      </c>
    </row>
    <row r="46" spans="1:5" ht="18" customHeight="1">
      <c r="A46" s="16"/>
      <c r="B46" s="31" t="s">
        <v>36</v>
      </c>
      <c r="C46" s="24">
        <f>+C13</f>
        <v>546175164</v>
      </c>
      <c r="D46" s="24">
        <f>+D13</f>
        <v>251617716.18999994</v>
      </c>
      <c r="E46" s="45">
        <f t="shared" si="1"/>
        <v>46.06905124488596</v>
      </c>
    </row>
    <row r="47" spans="1:5" ht="19.5" customHeight="1">
      <c r="A47" s="17" t="s">
        <v>32</v>
      </c>
      <c r="B47" s="18" t="s">
        <v>33</v>
      </c>
      <c r="C47" s="24">
        <f>SUM(C48+C78+C81+C82)</f>
        <v>822010755</v>
      </c>
      <c r="D47" s="24">
        <f>SUM(D48+D78+D81+D82)</f>
        <v>311574994.97</v>
      </c>
      <c r="E47" s="44">
        <f t="shared" si="1"/>
        <v>37.904004670839136</v>
      </c>
    </row>
    <row r="48" spans="1:5" ht="45" customHeight="1">
      <c r="A48" s="17" t="s">
        <v>34</v>
      </c>
      <c r="B48" s="19" t="s">
        <v>39</v>
      </c>
      <c r="C48" s="24">
        <f>+C49+C51+C62+C76</f>
        <v>819440755</v>
      </c>
      <c r="D48" s="24">
        <f>+D49+D51+D62+D76</f>
        <v>317846982.35</v>
      </c>
      <c r="E48" s="44">
        <f t="shared" si="1"/>
        <v>38.78828095998228</v>
      </c>
    </row>
    <row r="49" spans="1:5" ht="39" customHeight="1">
      <c r="A49" s="17" t="s">
        <v>98</v>
      </c>
      <c r="B49" s="8" t="s">
        <v>48</v>
      </c>
      <c r="C49" s="24">
        <f>SUM(C50)</f>
        <v>862000</v>
      </c>
      <c r="D49" s="24">
        <f>SUM(D50)</f>
        <v>0</v>
      </c>
      <c r="E49" s="44">
        <f t="shared" si="1"/>
        <v>0</v>
      </c>
    </row>
    <row r="50" spans="1:5" ht="116.25" customHeight="1">
      <c r="A50" s="20" t="s">
        <v>99</v>
      </c>
      <c r="B50" s="10" t="s">
        <v>84</v>
      </c>
      <c r="C50" s="15">
        <v>862000</v>
      </c>
      <c r="D50" s="15">
        <v>0</v>
      </c>
      <c r="E50" s="45">
        <f aca="true" t="shared" si="2" ref="E50:E83">+D50/C50*100</f>
        <v>0</v>
      </c>
    </row>
    <row r="51" spans="1:5" ht="54.75" customHeight="1">
      <c r="A51" s="17" t="s">
        <v>100</v>
      </c>
      <c r="B51" s="8" t="s">
        <v>45</v>
      </c>
      <c r="C51" s="24">
        <f>SUM(C52:C61)</f>
        <v>326203955</v>
      </c>
      <c r="D51" s="24">
        <f>SUM(D52:D61)</f>
        <v>23933767.22</v>
      </c>
      <c r="E51" s="44">
        <f t="shared" si="2"/>
        <v>7.337056112639713</v>
      </c>
    </row>
    <row r="52" spans="1:5" ht="54.75" customHeight="1">
      <c r="A52" s="13" t="s">
        <v>101</v>
      </c>
      <c r="B52" s="10" t="s">
        <v>82</v>
      </c>
      <c r="C52" s="15">
        <v>21205000</v>
      </c>
      <c r="D52" s="15">
        <v>12723500</v>
      </c>
      <c r="E52" s="45">
        <f aca="true" t="shared" si="3" ref="E52:E64">+D52/C52*100</f>
        <v>60.00235793444942</v>
      </c>
    </row>
    <row r="53" spans="1:5" ht="136.5" customHeight="1">
      <c r="A53" s="13" t="s">
        <v>101</v>
      </c>
      <c r="B53" s="10" t="s">
        <v>118</v>
      </c>
      <c r="C53" s="15">
        <v>8952700</v>
      </c>
      <c r="D53" s="15">
        <v>6957800</v>
      </c>
      <c r="E53" s="45">
        <f t="shared" si="3"/>
        <v>77.71733666938465</v>
      </c>
    </row>
    <row r="54" spans="1:5" ht="72" customHeight="1">
      <c r="A54" s="13" t="s">
        <v>102</v>
      </c>
      <c r="B54" s="10" t="s">
        <v>83</v>
      </c>
      <c r="C54" s="15">
        <v>250477000</v>
      </c>
      <c r="D54" s="15">
        <v>0</v>
      </c>
      <c r="E54" s="45">
        <f t="shared" si="3"/>
        <v>0</v>
      </c>
    </row>
    <row r="55" spans="1:5" ht="120.75" customHeight="1">
      <c r="A55" s="13" t="s">
        <v>101</v>
      </c>
      <c r="B55" s="10" t="s">
        <v>119</v>
      </c>
      <c r="C55" s="15">
        <v>1500000</v>
      </c>
      <c r="D55" s="15">
        <v>0</v>
      </c>
      <c r="E55" s="45">
        <f t="shared" si="3"/>
        <v>0</v>
      </c>
    </row>
    <row r="56" spans="1:5" ht="118.5" customHeight="1">
      <c r="A56" s="46" t="s">
        <v>125</v>
      </c>
      <c r="B56" s="10" t="s">
        <v>120</v>
      </c>
      <c r="C56" s="26">
        <v>26273700</v>
      </c>
      <c r="D56" s="15">
        <v>0</v>
      </c>
      <c r="E56" s="45">
        <f t="shared" si="3"/>
        <v>0</v>
      </c>
    </row>
    <row r="57" spans="1:5" ht="53.25" customHeight="1">
      <c r="A57" s="46" t="s">
        <v>126</v>
      </c>
      <c r="B57" s="10" t="s">
        <v>97</v>
      </c>
      <c r="C57" s="15">
        <v>2902500</v>
      </c>
      <c r="D57" s="15">
        <v>2902467.22</v>
      </c>
      <c r="E57" s="45">
        <f t="shared" si="3"/>
        <v>99.99887062876832</v>
      </c>
    </row>
    <row r="58" spans="1:5" ht="165" customHeight="1">
      <c r="A58" s="13" t="s">
        <v>127</v>
      </c>
      <c r="B58" s="10" t="s">
        <v>121</v>
      </c>
      <c r="C58" s="15">
        <v>11610070</v>
      </c>
      <c r="D58" s="15">
        <v>0</v>
      </c>
      <c r="E58" s="45">
        <f t="shared" si="3"/>
        <v>0</v>
      </c>
    </row>
    <row r="59" spans="1:5" ht="123" customHeight="1">
      <c r="A59" s="13" t="s">
        <v>128</v>
      </c>
      <c r="B59" s="10" t="s">
        <v>122</v>
      </c>
      <c r="C59" s="15">
        <v>1350000</v>
      </c>
      <c r="D59" s="15">
        <v>1350000</v>
      </c>
      <c r="E59" s="45">
        <f t="shared" si="3"/>
        <v>100</v>
      </c>
    </row>
    <row r="60" spans="1:5" ht="108" customHeight="1">
      <c r="A60" s="13" t="s">
        <v>101</v>
      </c>
      <c r="B60" s="10" t="s">
        <v>123</v>
      </c>
      <c r="C60" s="15">
        <v>339567</v>
      </c>
      <c r="D60" s="15">
        <v>0</v>
      </c>
      <c r="E60" s="45">
        <f t="shared" si="3"/>
        <v>0</v>
      </c>
    </row>
    <row r="61" spans="1:5" ht="104.25" customHeight="1">
      <c r="A61" s="46" t="s">
        <v>129</v>
      </c>
      <c r="B61" s="10" t="s">
        <v>124</v>
      </c>
      <c r="C61" s="26">
        <v>1593418</v>
      </c>
      <c r="D61" s="15">
        <v>0</v>
      </c>
      <c r="E61" s="45">
        <f t="shared" si="3"/>
        <v>0</v>
      </c>
    </row>
    <row r="62" spans="1:5" ht="38.25" customHeight="1">
      <c r="A62" s="21" t="s">
        <v>103</v>
      </c>
      <c r="B62" s="9" t="s">
        <v>46</v>
      </c>
      <c r="C62" s="24">
        <f>SUM(C63:C75)</f>
        <v>492374800</v>
      </c>
      <c r="D62" s="24">
        <f>SUM(D63:D75)</f>
        <v>293913215.13</v>
      </c>
      <c r="E62" s="45">
        <f t="shared" si="3"/>
        <v>59.6929849232739</v>
      </c>
    </row>
    <row r="63" spans="1:5" ht="51.75" customHeight="1">
      <c r="A63" s="13" t="s">
        <v>106</v>
      </c>
      <c r="B63" s="10" t="s">
        <v>107</v>
      </c>
      <c r="C63" s="15">
        <v>12311000</v>
      </c>
      <c r="D63" s="15">
        <v>9483000</v>
      </c>
      <c r="E63" s="45">
        <f t="shared" si="3"/>
        <v>77.02867354398505</v>
      </c>
    </row>
    <row r="64" spans="1:5" ht="193.5" customHeight="1">
      <c r="A64" s="13" t="s">
        <v>105</v>
      </c>
      <c r="B64" s="10" t="s">
        <v>95</v>
      </c>
      <c r="C64" s="15">
        <v>4700</v>
      </c>
      <c r="D64" s="15">
        <v>0</v>
      </c>
      <c r="E64" s="45">
        <f t="shared" si="3"/>
        <v>0</v>
      </c>
    </row>
    <row r="65" spans="1:5" ht="105.75" customHeight="1">
      <c r="A65" s="13" t="s">
        <v>108</v>
      </c>
      <c r="B65" s="10" t="s">
        <v>55</v>
      </c>
      <c r="C65" s="15">
        <v>5037000</v>
      </c>
      <c r="D65" s="15">
        <v>3994021.88</v>
      </c>
      <c r="E65" s="45">
        <f t="shared" si="2"/>
        <v>79.29366448282707</v>
      </c>
    </row>
    <row r="66" spans="1:5" ht="122.25" customHeight="1">
      <c r="A66" s="13" t="s">
        <v>104</v>
      </c>
      <c r="B66" s="10" t="s">
        <v>85</v>
      </c>
      <c r="C66" s="15">
        <v>46000</v>
      </c>
      <c r="D66" s="15">
        <v>23000</v>
      </c>
      <c r="E66" s="45">
        <f t="shared" si="2"/>
        <v>50</v>
      </c>
    </row>
    <row r="67" spans="1:5" ht="120" customHeight="1">
      <c r="A67" s="13" t="s">
        <v>104</v>
      </c>
      <c r="B67" s="10" t="s">
        <v>51</v>
      </c>
      <c r="C67" s="15">
        <v>100</v>
      </c>
      <c r="D67" s="15">
        <v>100</v>
      </c>
      <c r="E67" s="45">
        <f t="shared" si="2"/>
        <v>100</v>
      </c>
    </row>
    <row r="68" spans="1:5" ht="71.25" customHeight="1">
      <c r="A68" s="13" t="s">
        <v>104</v>
      </c>
      <c r="B68" s="10" t="s">
        <v>96</v>
      </c>
      <c r="C68" s="15">
        <v>106400</v>
      </c>
      <c r="D68" s="15">
        <v>106400</v>
      </c>
      <c r="E68" s="45">
        <f t="shared" si="2"/>
        <v>100</v>
      </c>
    </row>
    <row r="69" spans="1:5" ht="120.75" customHeight="1">
      <c r="A69" s="13" t="s">
        <v>104</v>
      </c>
      <c r="B69" s="10" t="s">
        <v>49</v>
      </c>
      <c r="C69" s="27">
        <v>79431000</v>
      </c>
      <c r="D69" s="15">
        <v>51275000</v>
      </c>
      <c r="E69" s="45">
        <f t="shared" si="2"/>
        <v>64.55288237589858</v>
      </c>
    </row>
    <row r="70" spans="1:5" ht="192" customHeight="1">
      <c r="A70" s="13" t="s">
        <v>109</v>
      </c>
      <c r="B70" s="39" t="s">
        <v>86</v>
      </c>
      <c r="C70" s="27">
        <v>182496000</v>
      </c>
      <c r="D70" s="15">
        <v>110668000</v>
      </c>
      <c r="E70" s="45">
        <f t="shared" si="2"/>
        <v>60.64132912502191</v>
      </c>
    </row>
    <row r="71" spans="1:5" ht="108" customHeight="1">
      <c r="A71" s="13" t="s">
        <v>109</v>
      </c>
      <c r="B71" s="10" t="s">
        <v>87</v>
      </c>
      <c r="C71" s="15">
        <v>211025000</v>
      </c>
      <c r="D71" s="15">
        <v>118067000</v>
      </c>
      <c r="E71" s="45">
        <f t="shared" si="2"/>
        <v>55.94929510721478</v>
      </c>
    </row>
    <row r="72" spans="1:5" ht="153" customHeight="1">
      <c r="A72" s="13" t="s">
        <v>104</v>
      </c>
      <c r="B72" s="39" t="s">
        <v>72</v>
      </c>
      <c r="C72" s="15">
        <v>16000</v>
      </c>
      <c r="D72" s="15">
        <v>0</v>
      </c>
      <c r="E72" s="45">
        <f t="shared" si="2"/>
        <v>0</v>
      </c>
    </row>
    <row r="73" spans="1:5" ht="180.75" customHeight="1">
      <c r="A73" s="13" t="s">
        <v>110</v>
      </c>
      <c r="B73" s="39" t="s">
        <v>131</v>
      </c>
      <c r="C73" s="15">
        <v>1101700</v>
      </c>
      <c r="D73" s="15">
        <v>0</v>
      </c>
      <c r="E73" s="45">
        <f t="shared" si="2"/>
        <v>0</v>
      </c>
    </row>
    <row r="74" spans="1:5" ht="105.75" customHeight="1">
      <c r="A74" s="13" t="s">
        <v>104</v>
      </c>
      <c r="B74" s="39" t="s">
        <v>130</v>
      </c>
      <c r="C74" s="15">
        <v>722700</v>
      </c>
      <c r="D74" s="15">
        <v>252448</v>
      </c>
      <c r="E74" s="45">
        <f t="shared" si="2"/>
        <v>34.9312301093123</v>
      </c>
    </row>
    <row r="75" spans="1:5" ht="197.25" customHeight="1">
      <c r="A75" s="13" t="s">
        <v>113</v>
      </c>
      <c r="B75" s="39" t="s">
        <v>132</v>
      </c>
      <c r="C75" s="15">
        <v>77200</v>
      </c>
      <c r="D75" s="15">
        <v>44245.25</v>
      </c>
      <c r="E75" s="45">
        <f t="shared" si="2"/>
        <v>57.3125</v>
      </c>
    </row>
    <row r="76" spans="1:5" ht="19.5" customHeight="1">
      <c r="A76" s="22" t="s">
        <v>111</v>
      </c>
      <c r="B76" s="40" t="s">
        <v>47</v>
      </c>
      <c r="C76" s="24">
        <f>SUM(C77)</f>
        <v>0</v>
      </c>
      <c r="D76" s="24">
        <f>SUM(D77)</f>
        <v>0</v>
      </c>
      <c r="E76" s="45"/>
    </row>
    <row r="77" spans="1:5" ht="54" customHeight="1">
      <c r="A77" s="13" t="s">
        <v>112</v>
      </c>
      <c r="B77" s="37" t="s">
        <v>81</v>
      </c>
      <c r="C77" s="15">
        <v>0</v>
      </c>
      <c r="D77" s="15">
        <v>0</v>
      </c>
      <c r="E77" s="45"/>
    </row>
    <row r="78" spans="1:5" ht="35.25" customHeight="1">
      <c r="A78" s="22" t="s">
        <v>114</v>
      </c>
      <c r="B78" s="40" t="s">
        <v>57</v>
      </c>
      <c r="C78" s="24">
        <f>SUM(C79:C80)</f>
        <v>2570000</v>
      </c>
      <c r="D78" s="24">
        <f>SUM(D79:D80)</f>
        <v>1608684.24</v>
      </c>
      <c r="E78" s="44">
        <f t="shared" si="2"/>
        <v>62.59471750972763</v>
      </c>
    </row>
    <row r="79" spans="1:5" ht="36" customHeight="1">
      <c r="A79" s="13" t="s">
        <v>115</v>
      </c>
      <c r="B79" s="37" t="s">
        <v>57</v>
      </c>
      <c r="C79" s="15">
        <v>2150000</v>
      </c>
      <c r="D79" s="15">
        <v>1202234.24</v>
      </c>
      <c r="E79" s="45">
        <f t="shared" si="2"/>
        <v>55.917871627906976</v>
      </c>
    </row>
    <row r="80" spans="1:5" ht="40.5" customHeight="1">
      <c r="A80" s="13" t="s">
        <v>116</v>
      </c>
      <c r="B80" s="37" t="s">
        <v>57</v>
      </c>
      <c r="C80" s="15">
        <v>420000</v>
      </c>
      <c r="D80" s="15">
        <v>406450</v>
      </c>
      <c r="E80" s="45">
        <f t="shared" si="2"/>
        <v>96.77380952380953</v>
      </c>
    </row>
    <row r="81" spans="1:5" ht="67.5" customHeight="1">
      <c r="A81" s="21" t="s">
        <v>88</v>
      </c>
      <c r="B81" s="40" t="s">
        <v>89</v>
      </c>
      <c r="C81" s="15">
        <v>0</v>
      </c>
      <c r="D81" s="15">
        <v>0</v>
      </c>
      <c r="E81" s="45"/>
    </row>
    <row r="82" spans="1:5" ht="86.25" customHeight="1">
      <c r="A82" s="21" t="s">
        <v>90</v>
      </c>
      <c r="B82" s="47" t="s">
        <v>91</v>
      </c>
      <c r="C82" s="15">
        <v>0</v>
      </c>
      <c r="D82" s="24">
        <v>-7880671.62</v>
      </c>
      <c r="E82" s="44"/>
    </row>
    <row r="83" spans="1:5" ht="22.5" customHeight="1">
      <c r="A83" s="48"/>
      <c r="B83" s="7" t="s">
        <v>35</v>
      </c>
      <c r="C83" s="24">
        <f>+C46+C47</f>
        <v>1368185919</v>
      </c>
      <c r="D83" s="24">
        <f>+D46+D47</f>
        <v>563192711.16</v>
      </c>
      <c r="E83" s="44">
        <f t="shared" si="2"/>
        <v>41.163463483941904</v>
      </c>
    </row>
  </sheetData>
  <sheetProtection/>
  <mergeCells count="11">
    <mergeCell ref="C1:E1"/>
    <mergeCell ref="C4:E4"/>
    <mergeCell ref="A6:E6"/>
    <mergeCell ref="A7:E7"/>
    <mergeCell ref="B9:B11"/>
    <mergeCell ref="C2:E2"/>
    <mergeCell ref="C3:E3"/>
    <mergeCell ref="A9:A11"/>
    <mergeCell ref="C9:C11"/>
    <mergeCell ref="D9:D11"/>
    <mergeCell ref="E9:E11"/>
  </mergeCells>
  <printOptions/>
  <pageMargins left="0.71" right="0.25" top="0.3937007874015748" bottom="0.4724409448818898" header="0.3937007874015748" footer="0.472440944881889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Ольга Измоденова</cp:lastModifiedBy>
  <cp:lastPrinted>2019-07-30T12:12:33Z</cp:lastPrinted>
  <dcterms:created xsi:type="dcterms:W3CDTF">2003-03-28T04:18:45Z</dcterms:created>
  <dcterms:modified xsi:type="dcterms:W3CDTF">2019-08-05T06:30:23Z</dcterms:modified>
  <cp:category/>
  <cp:version/>
  <cp:contentType/>
  <cp:contentStatus/>
</cp:coreProperties>
</file>