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Корректировка 29.10.2020" sheetId="1" r:id="rId1"/>
  </sheets>
  <definedNames>
    <definedName name="_xlnm.Print_Titles" localSheetId="0">'Корректировка 29.10.2020'!$9:$10</definedName>
  </definedNames>
  <calcPr fullCalcOnLoad="1" fullPrecision="0"/>
</workbook>
</file>

<file path=xl/sharedStrings.xml><?xml version="1.0" encoding="utf-8"?>
<sst xmlns="http://schemas.openxmlformats.org/spreadsheetml/2006/main" count="163" uniqueCount="152">
  <si>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</si>
  <si>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</si>
  <si>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</si>
  <si>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</si>
  <si>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</si>
  <si>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</si>
  <si>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</si>
  <si>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</si>
  <si>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</si>
  <si>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</si>
  <si>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</si>
  <si>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</si>
  <si>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</si>
  <si>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</si>
  <si>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</si>
  <si>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</si>
  <si>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</si>
  <si>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</si>
  <si>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</si>
  <si>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</si>
  <si>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</si>
  <si>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</si>
  <si>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</si>
  <si>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</si>
  <si>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</si>
  <si>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</si>
  <si>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</si>
  <si>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</si>
  <si>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</si>
  <si>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</si>
  <si>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</si>
  <si>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</si>
  <si>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</si>
  <si>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</si>
  <si>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</si>
  <si>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</si>
  <si>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</si>
  <si>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</si>
  <si>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</si>
  <si>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</si>
  <si>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</si>
  <si>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</si>
  <si>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</si>
  <si>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</si>
  <si>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</si>
  <si>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</si>
  <si>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</si>
  <si>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</si>
  <si>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</si>
  <si>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</si>
  <si>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</si>
  <si>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</si>
  <si>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</si>
  <si>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</si>
  <si>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</si>
  <si>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</si>
  <si>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</si>
  <si>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</si>
  <si>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</si>
  <si>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</si>
  <si>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</si>
  <si>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</si>
  <si>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</si>
  <si>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</si>
  <si>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</si>
  <si>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</si>
  <si>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</si>
  <si>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</si>
  <si>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</si>
  <si>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</si>
  <si>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</si>
  <si>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</si>
  <si>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</si>
  <si>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</si>
  <si>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</si>
  <si>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</si>
  <si>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</si>
  <si>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</si>
  <si>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</si>
  <si>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</si>
  <si>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</si>
  <si>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</si>
  <si>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</si>
  <si>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</si>
  <si>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</si>
  <si>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</si>
  <si>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</si>
  <si>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</si>
  <si>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</si>
  <si>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</si>
  <si>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</si>
  <si>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</si>
  <si>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</si>
  <si>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</si>
  <si>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</si>
  <si>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</si>
  <si>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</si>
  <si>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</si>
  <si>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</si>
  <si>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</si>
  <si>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Свод доходов бюджета городского округа Заречный на 2020 год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</si>
  <si>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</si>
  <si>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</si>
  <si>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</si>
  <si>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</si>
  <si>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</si>
  <si>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</si>
  <si>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</si>
  <si>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</si>
  <si>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</si>
  <si>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</si>
  <si>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</si>
  <si>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</si>
  <si>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</si>
  <si>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</si>
  <si>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</si>
  <si>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</si>
  <si>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</si>
  <si>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</si>
  <si>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</si>
  <si>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</si>
  <si>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</si>
  <si>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</si>
  <si>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</si>
  <si>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901 2 02 35469 04 0000 150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</si>
  <si>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</si>
  <si>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</si>
  <si>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</si>
  <si>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901 2 02 35462 04 0000 150</t>
  </si>
  <si>
    <t>906 2 02 49999 04 0000 150</t>
  </si>
  <si>
    <t>Прочие межбюджетные трансферты, передаваемые бюджетам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</si>
  <si>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</si>
  <si>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</si>
  <si>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</si>
  <si>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</si>
  <si>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</si>
  <si>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</si>
  <si>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901 2 02 29999 04 0000 150</t>
  </si>
  <si>
    <t>Субсидии бюджетам городских округов на реализацию мероприятий по замене лифтов в многоквартирных домах</t>
  </si>
  <si>
    <t>901 2 02 49999 04 0000 150</t>
  </si>
  <si>
    <t>901 1 14 02042 04 0000 410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</si>
  <si>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</si>
  <si>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908 2 02 29999 04 0000 150</t>
  </si>
  <si>
    <t>Субсидии на информатизацию муниципальных библиотек, в том числе комплектование книжных фондов (вкл. приобретение эл. версий книг и приобрет. (подписку) периодических изданий)</t>
  </si>
  <si>
    <t>901 2 02 45424 04 0000150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</si>
  <si>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</si>
  <si>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906 2 02 45303 04 0000150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</si>
  <si>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</si>
  <si>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908 2 02 49999 04 0000 150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</si>
  <si>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</si>
  <si>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906 2 02 25304 04 0000 150</t>
  </si>
  <si>
    <t>от 29.10.2020 №76-Р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</si>
</sst>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169" fontId="9" fillId="0" borderId="10" xfId="6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169" fontId="10" fillId="0" borderId="10" xfId="6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187" fontId="9" fillId="0" borderId="10" xfId="6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187" fontId="9" fillId="0" borderId="0" xfId="6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M14" sqref="M14"/>
    </sheetView>
  </sheetViews>
  <sheetFormatPr defaultColWidth="8.875" defaultRowHeight="12.75"/>
  <cols>
    <col min="1" max="1" width="8.75390625" style="2" customWidth="1"/>
    <col min="2" max="2" width="24.75390625" style="2" customWidth="1"/>
    <col min="3" max="3" width="51.00390625" style="2" customWidth="1"/>
    <col min="4" max="4" width="15.125" style="2" customWidth="1"/>
    <col min="5" max="6" width="8.875" style="2" hidden="1" customWidth="1"/>
    <col min="7" max="16384" width="8.875" style="2" customWidth="1"/>
  </cols>
  <sheetData>
    <row r="1" spans="3:4" ht="15">
      <c r="C1" s="3"/>
      <c r="D1" s="3" t="s">
        <v>77</v>
      </c>
    </row>
    <row r="2" spans="3:4" ht="15">
      <c r="C2" s="3"/>
      <c r="D2" s="3" t="s">
        <v>55</v>
      </c>
    </row>
    <row r="3" spans="3:4" ht="15">
      <c r="C3" s="3"/>
      <c r="D3" s="3" t="s">
        <v>56</v>
      </c>
    </row>
    <row r="4" spans="3:4" ht="15">
      <c r="C4" s="3"/>
      <c r="D4" s="3" t="s">
        <v>151</v>
      </c>
    </row>
    <row r="6" spans="1:4" ht="21" customHeight="1">
      <c r="A6" s="34" t="s">
        <v>100</v>
      </c>
      <c r="B6" s="35"/>
      <c r="C6" s="35"/>
      <c r="D6" s="35"/>
    </row>
    <row r="7" spans="1:4" ht="16.5">
      <c r="A7" s="4"/>
      <c r="B7" s="26"/>
      <c r="C7" s="26"/>
      <c r="D7" s="26"/>
    </row>
    <row r="8" spans="1:4" ht="16.5">
      <c r="A8" s="4"/>
      <c r="B8" s="26"/>
      <c r="C8" s="26"/>
      <c r="D8" s="26"/>
    </row>
    <row r="9" spans="1:4" ht="12.75">
      <c r="A9" s="36" t="s">
        <v>54</v>
      </c>
      <c r="B9" s="36" t="s">
        <v>53</v>
      </c>
      <c r="C9" s="36" t="s">
        <v>52</v>
      </c>
      <c r="D9" s="36" t="s">
        <v>57</v>
      </c>
    </row>
    <row r="10" spans="1:4" ht="19.5" customHeight="1">
      <c r="A10" s="38"/>
      <c r="B10" s="37"/>
      <c r="C10" s="37"/>
      <c r="D10" s="37"/>
    </row>
    <row r="11" spans="1:4" ht="18" customHeight="1">
      <c r="A11" s="5">
        <v>1</v>
      </c>
      <c r="B11" s="6" t="s">
        <v>14</v>
      </c>
      <c r="C11" s="7" t="s">
        <v>63</v>
      </c>
      <c r="D11" s="15">
        <f>SUM(D12+D14+D16+D20+D23+D25+D33+D35+D43+D51+D52)</f>
        <v>518380186</v>
      </c>
    </row>
    <row r="12" spans="1:4" ht="18" customHeight="1">
      <c r="A12" s="5">
        <v>2</v>
      </c>
      <c r="B12" s="6" t="s">
        <v>97</v>
      </c>
      <c r="C12" s="7" t="s">
        <v>64</v>
      </c>
      <c r="D12" s="15">
        <f>SUM(D13:D13)</f>
        <v>326192550</v>
      </c>
    </row>
    <row r="13" spans="1:4" ht="20.25" customHeight="1">
      <c r="A13" s="5">
        <v>3</v>
      </c>
      <c r="B13" s="28" t="s">
        <v>96</v>
      </c>
      <c r="C13" s="7" t="s">
        <v>122</v>
      </c>
      <c r="D13" s="8">
        <v>326192550</v>
      </c>
    </row>
    <row r="14" spans="1:4" ht="47.25" customHeight="1">
      <c r="A14" s="5">
        <v>4</v>
      </c>
      <c r="B14" s="6" t="s">
        <v>45</v>
      </c>
      <c r="C14" s="7" t="s">
        <v>65</v>
      </c>
      <c r="D14" s="15">
        <f>SUM(D15)</f>
        <v>17000000</v>
      </c>
    </row>
    <row r="15" spans="1:4" ht="30.75" customHeight="1">
      <c r="A15" s="5">
        <v>5</v>
      </c>
      <c r="B15" s="9" t="s">
        <v>59</v>
      </c>
      <c r="C15" s="10" t="s">
        <v>102</v>
      </c>
      <c r="D15" s="8">
        <v>17000000</v>
      </c>
    </row>
    <row r="16" spans="1:4" ht="18" customHeight="1">
      <c r="A16" s="5">
        <v>6</v>
      </c>
      <c r="B16" s="6" t="s">
        <v>46</v>
      </c>
      <c r="C16" s="7" t="s">
        <v>62</v>
      </c>
      <c r="D16" s="15">
        <f>SUM(D17:D19)</f>
        <v>38010000</v>
      </c>
    </row>
    <row r="17" spans="1:4" ht="33.75" customHeight="1">
      <c r="A17" s="5">
        <v>7</v>
      </c>
      <c r="B17" s="11" t="s">
        <v>98</v>
      </c>
      <c r="C17" s="10" t="s">
        <v>123</v>
      </c>
      <c r="D17" s="8">
        <f>10432000+10858000</f>
        <v>21290000</v>
      </c>
    </row>
    <row r="18" spans="1:4" ht="33" customHeight="1">
      <c r="A18" s="5">
        <v>8</v>
      </c>
      <c r="B18" s="11" t="s">
        <v>15</v>
      </c>
      <c r="C18" s="12" t="s">
        <v>31</v>
      </c>
      <c r="D18" s="8">
        <v>12680000</v>
      </c>
    </row>
    <row r="19" spans="1:4" ht="33" customHeight="1">
      <c r="A19" s="5">
        <v>9</v>
      </c>
      <c r="B19" s="9" t="s">
        <v>33</v>
      </c>
      <c r="C19" s="12" t="s">
        <v>30</v>
      </c>
      <c r="D19" s="8">
        <v>4040000</v>
      </c>
    </row>
    <row r="20" spans="1:4" ht="18.75" customHeight="1">
      <c r="A20" s="5">
        <v>10</v>
      </c>
      <c r="B20" s="6" t="s">
        <v>47</v>
      </c>
      <c r="C20" s="7" t="s">
        <v>61</v>
      </c>
      <c r="D20" s="15">
        <f>SUM(D21+D22)</f>
        <v>30430000</v>
      </c>
    </row>
    <row r="21" spans="1:4" ht="18.75" customHeight="1">
      <c r="A21" s="5">
        <v>11</v>
      </c>
      <c r="B21" s="9" t="s">
        <v>16</v>
      </c>
      <c r="C21" s="12" t="s">
        <v>1</v>
      </c>
      <c r="D21" s="8">
        <v>7110000</v>
      </c>
    </row>
    <row r="22" spans="1:4" ht="19.5" customHeight="1">
      <c r="A22" s="5">
        <v>12</v>
      </c>
      <c r="B22" s="9" t="s">
        <v>17</v>
      </c>
      <c r="C22" s="13" t="s">
        <v>0</v>
      </c>
      <c r="D22" s="8">
        <v>23320000</v>
      </c>
    </row>
    <row r="23" spans="1:4" ht="21" customHeight="1">
      <c r="A23" s="5">
        <v>13</v>
      </c>
      <c r="B23" s="6" t="s">
        <v>5</v>
      </c>
      <c r="C23" s="7" t="s">
        <v>60</v>
      </c>
      <c r="D23" s="15">
        <f>SUM(D24:D24)</f>
        <v>3450000</v>
      </c>
    </row>
    <row r="24" spans="1:4" ht="63" customHeight="1">
      <c r="A24" s="5">
        <v>14</v>
      </c>
      <c r="B24" s="9" t="s">
        <v>19</v>
      </c>
      <c r="C24" s="12" t="s">
        <v>48</v>
      </c>
      <c r="D24" s="8">
        <v>3450000</v>
      </c>
    </row>
    <row r="25" spans="1:4" ht="51" customHeight="1">
      <c r="A25" s="5">
        <v>15</v>
      </c>
      <c r="B25" s="14" t="s">
        <v>6</v>
      </c>
      <c r="C25" s="7" t="s">
        <v>66</v>
      </c>
      <c r="D25" s="15">
        <f>SUM(D26+D31)</f>
        <v>43625175</v>
      </c>
    </row>
    <row r="26" spans="1:4" ht="111" customHeight="1">
      <c r="A26" s="5">
        <v>16</v>
      </c>
      <c r="B26" s="9" t="s">
        <v>9</v>
      </c>
      <c r="C26" s="10" t="s">
        <v>111</v>
      </c>
      <c r="D26" s="8">
        <f>SUM(D27:D30)</f>
        <v>41418775</v>
      </c>
    </row>
    <row r="27" spans="1:4" ht="111" customHeight="1">
      <c r="A27" s="5">
        <v>17</v>
      </c>
      <c r="B27" s="16" t="s">
        <v>32</v>
      </c>
      <c r="C27" s="17" t="s">
        <v>10</v>
      </c>
      <c r="D27" s="8">
        <v>15210460</v>
      </c>
    </row>
    <row r="28" spans="1:4" ht="96" customHeight="1">
      <c r="A28" s="5">
        <v>18</v>
      </c>
      <c r="B28" s="16" t="s">
        <v>20</v>
      </c>
      <c r="C28" s="17" t="s">
        <v>34</v>
      </c>
      <c r="D28" s="8">
        <v>1791550</v>
      </c>
    </row>
    <row r="29" spans="1:4" ht="87" customHeight="1">
      <c r="A29" s="5">
        <v>19</v>
      </c>
      <c r="B29" s="16" t="s">
        <v>28</v>
      </c>
      <c r="C29" s="18" t="s">
        <v>112</v>
      </c>
      <c r="D29" s="8">
        <v>33390</v>
      </c>
    </row>
    <row r="30" spans="1:4" ht="49.5" customHeight="1">
      <c r="A30" s="5">
        <v>20</v>
      </c>
      <c r="B30" s="16" t="s">
        <v>35</v>
      </c>
      <c r="C30" s="18" t="s">
        <v>36</v>
      </c>
      <c r="D30" s="8">
        <v>24383375</v>
      </c>
    </row>
    <row r="31" spans="1:4" ht="99" customHeight="1">
      <c r="A31" s="5">
        <v>21</v>
      </c>
      <c r="B31" s="9" t="s">
        <v>11</v>
      </c>
      <c r="C31" s="10" t="s">
        <v>49</v>
      </c>
      <c r="D31" s="8">
        <f>SUM(D32:D32)</f>
        <v>2206400</v>
      </c>
    </row>
    <row r="32" spans="1:4" ht="93.75" customHeight="1">
      <c r="A32" s="5">
        <v>22</v>
      </c>
      <c r="B32" s="16" t="s">
        <v>22</v>
      </c>
      <c r="C32" s="18" t="s">
        <v>37</v>
      </c>
      <c r="D32" s="8">
        <f>2006400+200000</f>
        <v>2206400</v>
      </c>
    </row>
    <row r="33" spans="1:4" ht="33.75" customHeight="1">
      <c r="A33" s="5">
        <v>23</v>
      </c>
      <c r="B33" s="6" t="s">
        <v>7</v>
      </c>
      <c r="C33" s="7" t="s">
        <v>67</v>
      </c>
      <c r="D33" s="15">
        <f>+D34</f>
        <v>2890038</v>
      </c>
    </row>
    <row r="34" spans="1:4" ht="36" customHeight="1">
      <c r="A34" s="5">
        <v>24</v>
      </c>
      <c r="B34" s="9" t="s">
        <v>25</v>
      </c>
      <c r="C34" s="12" t="s">
        <v>3</v>
      </c>
      <c r="D34" s="8">
        <v>2890038</v>
      </c>
    </row>
    <row r="35" spans="1:4" ht="48.75" customHeight="1">
      <c r="A35" s="5">
        <v>25</v>
      </c>
      <c r="B35" s="6" t="s">
        <v>24</v>
      </c>
      <c r="C35" s="7" t="s">
        <v>68</v>
      </c>
      <c r="D35" s="15">
        <f>SUM(D36+D37+D41+D42)</f>
        <v>45672950</v>
      </c>
    </row>
    <row r="36" spans="1:4" ht="63.75" customHeight="1">
      <c r="A36" s="5">
        <v>26</v>
      </c>
      <c r="B36" s="9" t="s">
        <v>101</v>
      </c>
      <c r="C36" s="12" t="s">
        <v>125</v>
      </c>
      <c r="D36" s="8">
        <v>4200000</v>
      </c>
    </row>
    <row r="37" spans="1:4" ht="35.25" customHeight="1">
      <c r="A37" s="5">
        <v>27</v>
      </c>
      <c r="B37" s="9" t="s">
        <v>38</v>
      </c>
      <c r="C37" s="12" t="s">
        <v>110</v>
      </c>
      <c r="D37" s="8">
        <f>SUM(D38:D40)</f>
        <v>34286850</v>
      </c>
    </row>
    <row r="38" spans="1:4" ht="97.5" customHeight="1">
      <c r="A38" s="5">
        <v>28</v>
      </c>
      <c r="B38" s="16" t="s">
        <v>39</v>
      </c>
      <c r="C38" s="33" t="s">
        <v>127</v>
      </c>
      <c r="D38" s="8">
        <f>28689197-160500</f>
        <v>28528697</v>
      </c>
    </row>
    <row r="39" spans="1:4" ht="66.75" customHeight="1">
      <c r="A39" s="5">
        <v>29</v>
      </c>
      <c r="B39" s="16" t="s">
        <v>40</v>
      </c>
      <c r="C39" s="33" t="s">
        <v>126</v>
      </c>
      <c r="D39" s="8">
        <v>2759682</v>
      </c>
    </row>
    <row r="40" spans="1:4" ht="67.5" customHeight="1">
      <c r="A40" s="5">
        <v>30</v>
      </c>
      <c r="B40" s="16" t="s">
        <v>41</v>
      </c>
      <c r="C40" s="17" t="s">
        <v>125</v>
      </c>
      <c r="D40" s="8">
        <v>2998471</v>
      </c>
    </row>
    <row r="41" spans="1:4" ht="68.25" customHeight="1">
      <c r="A41" s="5">
        <v>31</v>
      </c>
      <c r="B41" s="9" t="s">
        <v>42</v>
      </c>
      <c r="C41" s="12" t="s">
        <v>125</v>
      </c>
      <c r="D41" s="8">
        <v>6594000</v>
      </c>
    </row>
    <row r="42" spans="1:4" ht="34.5" customHeight="1">
      <c r="A42" s="5">
        <v>32</v>
      </c>
      <c r="B42" s="9" t="s">
        <v>78</v>
      </c>
      <c r="C42" s="12" t="s">
        <v>75</v>
      </c>
      <c r="D42" s="8">
        <v>592100</v>
      </c>
    </row>
    <row r="43" spans="1:4" ht="36.75" customHeight="1">
      <c r="A43" s="5">
        <v>33</v>
      </c>
      <c r="B43" s="6" t="s">
        <v>12</v>
      </c>
      <c r="C43" s="7" t="s">
        <v>69</v>
      </c>
      <c r="D43" s="15">
        <f>SUM(D44+D47)</f>
        <v>6522002</v>
      </c>
    </row>
    <row r="44" spans="1:4" ht="99" customHeight="1">
      <c r="A44" s="5">
        <v>34</v>
      </c>
      <c r="B44" s="9" t="s">
        <v>21</v>
      </c>
      <c r="C44" s="7" t="s">
        <v>50</v>
      </c>
      <c r="D44" s="8">
        <f>SUM(D46:D46+D45)</f>
        <v>2993622</v>
      </c>
    </row>
    <row r="45" spans="1:4" ht="111" customHeight="1">
      <c r="A45" s="5">
        <v>35</v>
      </c>
      <c r="B45" s="16" t="s">
        <v>140</v>
      </c>
      <c r="C45" s="18" t="s">
        <v>141</v>
      </c>
      <c r="D45" s="8">
        <v>24152</v>
      </c>
    </row>
    <row r="46" spans="1:4" ht="120" customHeight="1">
      <c r="A46" s="5">
        <v>36</v>
      </c>
      <c r="B46" s="16" t="s">
        <v>26</v>
      </c>
      <c r="C46" s="18" t="s">
        <v>43</v>
      </c>
      <c r="D46" s="8">
        <v>2969470</v>
      </c>
    </row>
    <row r="47" spans="1:4" ht="51.75" customHeight="1">
      <c r="A47" s="5">
        <v>37</v>
      </c>
      <c r="B47" s="9" t="s">
        <v>23</v>
      </c>
      <c r="C47" s="12" t="s">
        <v>51</v>
      </c>
      <c r="D47" s="8">
        <f>SUM(D48:D50)</f>
        <v>3528380</v>
      </c>
    </row>
    <row r="48" spans="1:4" ht="66.75" customHeight="1">
      <c r="A48" s="5">
        <v>38</v>
      </c>
      <c r="B48" s="16" t="s">
        <v>58</v>
      </c>
      <c r="C48" s="17" t="s">
        <v>13</v>
      </c>
      <c r="D48" s="8">
        <v>2006490</v>
      </c>
    </row>
    <row r="49" spans="1:4" ht="66.75" customHeight="1">
      <c r="A49" s="5">
        <v>39</v>
      </c>
      <c r="B49" s="16" t="s">
        <v>27</v>
      </c>
      <c r="C49" s="17" t="s">
        <v>131</v>
      </c>
      <c r="D49" s="8">
        <v>1471890</v>
      </c>
    </row>
    <row r="50" spans="1:4" ht="114.75" customHeight="1">
      <c r="A50" s="5">
        <v>40</v>
      </c>
      <c r="B50" s="16" t="s">
        <v>80</v>
      </c>
      <c r="C50" s="1" t="s">
        <v>79</v>
      </c>
      <c r="D50" s="8">
        <v>50000</v>
      </c>
    </row>
    <row r="51" spans="1:4" ht="21" customHeight="1">
      <c r="A51" s="5">
        <v>41</v>
      </c>
      <c r="B51" s="6" t="s">
        <v>8</v>
      </c>
      <c r="C51" s="7" t="s">
        <v>70</v>
      </c>
      <c r="D51" s="15">
        <v>4002565</v>
      </c>
    </row>
    <row r="52" spans="1:4" ht="20.25" customHeight="1">
      <c r="A52" s="5">
        <v>42</v>
      </c>
      <c r="B52" s="6" t="s">
        <v>99</v>
      </c>
      <c r="C52" s="7" t="s">
        <v>76</v>
      </c>
      <c r="D52" s="15">
        <v>584906</v>
      </c>
    </row>
    <row r="53" spans="1:4" ht="20.25" customHeight="1">
      <c r="A53" s="5">
        <v>43</v>
      </c>
      <c r="B53" s="39" t="s">
        <v>71</v>
      </c>
      <c r="C53" s="39"/>
      <c r="D53" s="15">
        <f>+D11</f>
        <v>518380186</v>
      </c>
    </row>
    <row r="54" spans="1:4" ht="21" customHeight="1">
      <c r="A54" s="5">
        <v>44</v>
      </c>
      <c r="B54" s="6" t="s">
        <v>4</v>
      </c>
      <c r="C54" s="7" t="s">
        <v>72</v>
      </c>
      <c r="D54" s="15">
        <f>SUM(D55+D85)</f>
        <v>971557925</v>
      </c>
    </row>
    <row r="55" spans="1:4" ht="48.75" customHeight="1">
      <c r="A55" s="5">
        <v>45</v>
      </c>
      <c r="B55" s="20" t="s">
        <v>73</v>
      </c>
      <c r="C55" s="7" t="s">
        <v>74</v>
      </c>
      <c r="D55" s="15">
        <f>SUM(D56+D58+D65+D79)</f>
        <v>968615425</v>
      </c>
    </row>
    <row r="56" spans="1:4" ht="34.5" customHeight="1">
      <c r="A56" s="5">
        <v>46</v>
      </c>
      <c r="B56" s="6" t="s">
        <v>83</v>
      </c>
      <c r="C56" s="21" t="s">
        <v>106</v>
      </c>
      <c r="D56" s="15">
        <f>SUM(D57)</f>
        <v>277612000</v>
      </c>
    </row>
    <row r="57" spans="1:4" ht="36" customHeight="1">
      <c r="A57" s="5">
        <v>47</v>
      </c>
      <c r="B57" s="9" t="s">
        <v>82</v>
      </c>
      <c r="C57" s="7" t="s">
        <v>105</v>
      </c>
      <c r="D57" s="8">
        <v>277612000</v>
      </c>
    </row>
    <row r="58" spans="1:4" ht="45.75" customHeight="1">
      <c r="A58" s="5">
        <v>48</v>
      </c>
      <c r="B58" s="6" t="s">
        <v>84</v>
      </c>
      <c r="C58" s="22" t="s">
        <v>44</v>
      </c>
      <c r="D58" s="15">
        <f>SUM(D59:D64)</f>
        <v>43374569</v>
      </c>
    </row>
    <row r="59" spans="1:5" ht="84" customHeight="1">
      <c r="A59" s="5">
        <v>49</v>
      </c>
      <c r="B59" s="30" t="s">
        <v>150</v>
      </c>
      <c r="C59" s="31" t="s">
        <v>149</v>
      </c>
      <c r="D59" s="29">
        <v>8455845</v>
      </c>
      <c r="E59" s="32"/>
    </row>
    <row r="60" spans="1:4" ht="45" customHeight="1">
      <c r="A60" s="5">
        <v>50</v>
      </c>
      <c r="B60" s="9" t="s">
        <v>135</v>
      </c>
      <c r="C60" s="12" t="s">
        <v>136</v>
      </c>
      <c r="D60" s="8">
        <v>1406400</v>
      </c>
    </row>
    <row r="61" spans="1:4" ht="45" customHeight="1">
      <c r="A61" s="5">
        <v>51</v>
      </c>
      <c r="B61" s="9" t="s">
        <v>137</v>
      </c>
      <c r="C61" s="12" t="s">
        <v>138</v>
      </c>
      <c r="D61" s="8">
        <v>4860600</v>
      </c>
    </row>
    <row r="62" spans="1:4" ht="79.5" customHeight="1">
      <c r="A62" s="5">
        <v>52</v>
      </c>
      <c r="B62" s="9" t="s">
        <v>85</v>
      </c>
      <c r="C62" s="7" t="s">
        <v>81</v>
      </c>
      <c r="D62" s="8">
        <f>9513600-7809447</f>
        <v>1704153</v>
      </c>
    </row>
    <row r="63" spans="1:4" ht="45.75" customHeight="1">
      <c r="A63" s="5">
        <v>53</v>
      </c>
      <c r="B63" s="9" t="s">
        <v>85</v>
      </c>
      <c r="C63" s="7" t="s">
        <v>103</v>
      </c>
      <c r="D63" s="8">
        <f>35382000-8514429</f>
        <v>26867571</v>
      </c>
    </row>
    <row r="64" spans="1:4" ht="66" customHeight="1">
      <c r="A64" s="5">
        <v>54</v>
      </c>
      <c r="B64" s="28" t="s">
        <v>142</v>
      </c>
      <c r="C64" s="7" t="s">
        <v>143</v>
      </c>
      <c r="D64" s="8">
        <v>80000</v>
      </c>
    </row>
    <row r="65" spans="1:4" ht="35.25" customHeight="1">
      <c r="A65" s="5">
        <v>55</v>
      </c>
      <c r="B65" s="6" t="s">
        <v>86</v>
      </c>
      <c r="C65" s="22" t="s">
        <v>107</v>
      </c>
      <c r="D65" s="15">
        <f>SUM(D66:D78)</f>
        <v>559840400</v>
      </c>
    </row>
    <row r="66" spans="1:4" ht="81" customHeight="1">
      <c r="A66" s="5">
        <v>56</v>
      </c>
      <c r="B66" s="9" t="s">
        <v>91</v>
      </c>
      <c r="C66" s="7" t="s">
        <v>104</v>
      </c>
      <c r="D66" s="8">
        <v>15016300</v>
      </c>
    </row>
    <row r="67" spans="1:4" ht="83.25" customHeight="1">
      <c r="A67" s="5">
        <v>57</v>
      </c>
      <c r="B67" s="9" t="s">
        <v>89</v>
      </c>
      <c r="C67" s="10" t="s">
        <v>113</v>
      </c>
      <c r="D67" s="8">
        <v>5100</v>
      </c>
    </row>
    <row r="68" spans="1:4" ht="54" customHeight="1">
      <c r="A68" s="5">
        <v>58</v>
      </c>
      <c r="B68" s="9" t="s">
        <v>88</v>
      </c>
      <c r="C68" s="10" t="s">
        <v>114</v>
      </c>
      <c r="D68" s="8">
        <v>5181000</v>
      </c>
    </row>
    <row r="69" spans="1:4" ht="93.75" customHeight="1">
      <c r="A69" s="5">
        <v>59</v>
      </c>
      <c r="B69" s="9" t="s">
        <v>90</v>
      </c>
      <c r="C69" s="7" t="s">
        <v>115</v>
      </c>
      <c r="D69" s="8">
        <v>49000</v>
      </c>
    </row>
    <row r="70" spans="1:4" ht="96.75" customHeight="1">
      <c r="A70" s="5">
        <v>60</v>
      </c>
      <c r="B70" s="9" t="s">
        <v>90</v>
      </c>
      <c r="C70" s="7" t="s">
        <v>116</v>
      </c>
      <c r="D70" s="8">
        <v>200</v>
      </c>
    </row>
    <row r="71" spans="1:4" ht="51" customHeight="1">
      <c r="A71" s="5">
        <v>61</v>
      </c>
      <c r="B71" s="9" t="s">
        <v>90</v>
      </c>
      <c r="C71" s="7" t="s">
        <v>117</v>
      </c>
      <c r="D71" s="8">
        <v>115200</v>
      </c>
    </row>
    <row r="72" spans="1:4" ht="81" customHeight="1">
      <c r="A72" s="5">
        <v>62</v>
      </c>
      <c r="B72" s="9" t="s">
        <v>90</v>
      </c>
      <c r="C72" s="7" t="s">
        <v>118</v>
      </c>
      <c r="D72" s="8">
        <v>76132000</v>
      </c>
    </row>
    <row r="73" spans="1:4" ht="129" customHeight="1">
      <c r="A73" s="5">
        <v>63</v>
      </c>
      <c r="B73" s="9" t="s">
        <v>87</v>
      </c>
      <c r="C73" s="19" t="s">
        <v>119</v>
      </c>
      <c r="D73" s="8">
        <v>238035000</v>
      </c>
    </row>
    <row r="74" spans="1:4" ht="81.75" customHeight="1">
      <c r="A74" s="5">
        <v>64</v>
      </c>
      <c r="B74" s="9" t="s">
        <v>87</v>
      </c>
      <c r="C74" s="7" t="s">
        <v>120</v>
      </c>
      <c r="D74" s="8">
        <v>222806300</v>
      </c>
    </row>
    <row r="75" spans="1:4" ht="81.75" customHeight="1">
      <c r="A75" s="5">
        <v>65</v>
      </c>
      <c r="B75" s="9" t="s">
        <v>90</v>
      </c>
      <c r="C75" s="19" t="s">
        <v>133</v>
      </c>
      <c r="D75" s="8">
        <v>724900</v>
      </c>
    </row>
    <row r="76" spans="1:4" ht="129" customHeight="1">
      <c r="A76" s="5">
        <v>66</v>
      </c>
      <c r="B76" s="9" t="s">
        <v>92</v>
      </c>
      <c r="C76" s="19" t="s">
        <v>121</v>
      </c>
      <c r="D76" s="8">
        <v>1208500</v>
      </c>
    </row>
    <row r="77" spans="1:4" ht="111.75" customHeight="1">
      <c r="A77" s="5">
        <v>67</v>
      </c>
      <c r="B77" s="9" t="s">
        <v>128</v>
      </c>
      <c r="C77" s="19" t="s">
        <v>134</v>
      </c>
      <c r="D77" s="8">
        <v>73800</v>
      </c>
    </row>
    <row r="78" spans="1:4" ht="95.25" customHeight="1">
      <c r="A78" s="5">
        <v>68</v>
      </c>
      <c r="B78" s="9" t="s">
        <v>124</v>
      </c>
      <c r="C78" s="19" t="s">
        <v>132</v>
      </c>
      <c r="D78" s="8">
        <v>493100</v>
      </c>
    </row>
    <row r="79" spans="1:4" ht="20.25" customHeight="1">
      <c r="A79" s="5">
        <v>69</v>
      </c>
      <c r="B79" s="6" t="s">
        <v>93</v>
      </c>
      <c r="C79" s="23" t="s">
        <v>18</v>
      </c>
      <c r="D79" s="15">
        <f>D80+D81+D82+D83+D84</f>
        <v>87788456</v>
      </c>
    </row>
    <row r="80" spans="1:4" ht="81" customHeight="1">
      <c r="A80" s="5">
        <v>70</v>
      </c>
      <c r="B80" s="28" t="s">
        <v>146</v>
      </c>
      <c r="C80" s="19" t="s">
        <v>147</v>
      </c>
      <c r="D80" s="8">
        <v>5839500</v>
      </c>
    </row>
    <row r="81" spans="1:4" ht="95.25" customHeight="1">
      <c r="A81" s="5">
        <v>71</v>
      </c>
      <c r="B81" s="28" t="s">
        <v>144</v>
      </c>
      <c r="C81" s="19" t="s">
        <v>145</v>
      </c>
      <c r="D81" s="8">
        <v>70000000</v>
      </c>
    </row>
    <row r="82" spans="1:4" ht="33.75" customHeight="1">
      <c r="A82" s="5">
        <v>72</v>
      </c>
      <c r="B82" s="9" t="s">
        <v>139</v>
      </c>
      <c r="C82" s="10" t="s">
        <v>130</v>
      </c>
      <c r="D82" s="8">
        <v>1609456</v>
      </c>
    </row>
    <row r="83" spans="1:4" ht="37.5" customHeight="1">
      <c r="A83" s="5">
        <v>73</v>
      </c>
      <c r="B83" s="9" t="s">
        <v>129</v>
      </c>
      <c r="C83" s="10" t="s">
        <v>130</v>
      </c>
      <c r="D83" s="8">
        <f>2621500+6467200</f>
        <v>9088700</v>
      </c>
    </row>
    <row r="84" spans="1:4" ht="37.5" customHeight="1">
      <c r="A84" s="5">
        <v>74</v>
      </c>
      <c r="B84" s="9" t="s">
        <v>148</v>
      </c>
      <c r="C84" s="10" t="s">
        <v>130</v>
      </c>
      <c r="D84" s="8">
        <f>100000+1150800</f>
        <v>1250800</v>
      </c>
    </row>
    <row r="85" spans="1:4" ht="21.75" customHeight="1">
      <c r="A85" s="5">
        <v>75</v>
      </c>
      <c r="B85" s="6" t="s">
        <v>109</v>
      </c>
      <c r="C85" s="10" t="s">
        <v>108</v>
      </c>
      <c r="D85" s="15">
        <f>SUM(D86:D87)</f>
        <v>2942500</v>
      </c>
    </row>
    <row r="86" spans="1:4" ht="35.25" customHeight="1">
      <c r="A86" s="5">
        <v>76</v>
      </c>
      <c r="B86" s="9" t="s">
        <v>94</v>
      </c>
      <c r="C86" s="10" t="s">
        <v>29</v>
      </c>
      <c r="D86" s="8">
        <f>1250000+160500</f>
        <v>1410500</v>
      </c>
    </row>
    <row r="87" spans="1:4" ht="33" customHeight="1">
      <c r="A87" s="5">
        <v>77</v>
      </c>
      <c r="B87" s="9" t="s">
        <v>95</v>
      </c>
      <c r="C87" s="10" t="s">
        <v>29</v>
      </c>
      <c r="D87" s="8">
        <f>1432000+100000</f>
        <v>1532000</v>
      </c>
    </row>
    <row r="88" spans="1:4" ht="19.5" customHeight="1">
      <c r="A88" s="5">
        <v>78</v>
      </c>
      <c r="B88" s="27"/>
      <c r="C88" s="13" t="s">
        <v>2</v>
      </c>
      <c r="D88" s="15">
        <f>+D53+D54</f>
        <v>1489938111</v>
      </c>
    </row>
    <row r="89" spans="3:4" ht="14.25">
      <c r="C89" s="24"/>
      <c r="D89" s="25"/>
    </row>
  </sheetData>
  <sheetProtection/>
  <mergeCells count="6">
    <mergeCell ref="A6:D6"/>
    <mergeCell ref="D9:D10"/>
    <mergeCell ref="C9:C10"/>
    <mergeCell ref="B9:B10"/>
    <mergeCell ref="A9:A10"/>
    <mergeCell ref="B53:C53"/>
  </mergeCells>
  <printOptions/>
  <pageMargins left="0.984251968503937" right="0.3937007874015748" top="0.7874015748031497" bottom="0.7086614173228347" header="0.3937007874015748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GulyaevaIO</cp:lastModifiedBy>
  <cp:lastPrinted>2020-10-30T04:23:13Z</cp:lastPrinted>
  <dcterms:created xsi:type="dcterms:W3CDTF">1999-08-31T09:18:08Z</dcterms:created>
  <dcterms:modified xsi:type="dcterms:W3CDTF">2020-10-30T04:23:28Z</dcterms:modified>
  <cp:category/>
  <cp:version/>
  <cp:contentType/>
  <cp:contentStatus/>
</cp:coreProperties>
</file>