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Лист1!$A$1:$M$79</definedName>
  </definedNames>
  <calcPr calcId="144525"/>
</workbook>
</file>

<file path=xl/calcChain.xml><?xml version="1.0" encoding="utf-8"?>
<calcChain xmlns="http://schemas.openxmlformats.org/spreadsheetml/2006/main">
  <c r="G7" i="1" l="1"/>
  <c r="I64" i="1" l="1"/>
  <c r="H64" i="1"/>
  <c r="I58" i="1"/>
  <c r="H58" i="1"/>
  <c r="I53" i="1"/>
  <c r="H53" i="1"/>
  <c r="I50" i="1"/>
  <c r="H50" i="1"/>
  <c r="I45" i="1"/>
  <c r="H45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I8" i="1"/>
  <c r="H8" i="1"/>
  <c r="I7" i="1" l="1"/>
  <c r="E50" i="1" l="1"/>
  <c r="F35" i="1" l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M37" i="1"/>
  <c r="M52" i="1"/>
  <c r="G23" i="1"/>
  <c r="M44" i="1"/>
  <c r="L33" i="1"/>
  <c r="N33" i="1" s="1"/>
  <c r="L31" i="1"/>
  <c r="M27" i="1"/>
  <c r="M67" i="1"/>
  <c r="E68" i="1"/>
  <c r="M68" i="1" s="1"/>
  <c r="D68" i="1"/>
  <c r="L68" i="1" s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J7" i="1" s="1"/>
  <c r="K30" i="1"/>
  <c r="K7" i="1" s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M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<sst xmlns="http://schemas.openxmlformats.org/spreadsheetml/2006/main" count="172" uniqueCount="155">
  <si>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</si>
  <si>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</si>
  <si>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</si>
  <si>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</si>
  <si>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</si>
  <si>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</si>
  <si>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</si>
  <si>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</si>
  <si>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</si>
  <si>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</si>
  <si>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</si>
  <si>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</si>
  <si>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</si>
  <si>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</si>
  <si>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</si>
  <si>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</si>
  <si>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</si>
  <si>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</si>
  <si>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</si>
  <si>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</si>
  <si>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</si>
  <si>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</si>
  <si>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</si>
  <si>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</si>
  <si>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</si>
  <si>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</si>
  <si>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</si>
  <si>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</si>
  <si>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</si>
  <si>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</si>
  <si>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</si>
  <si>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</si>
  <si>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</si>
  <si>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</si>
  <si>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</si>
  <si>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</si>
  <si>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</si>
  <si>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</si>
  <si>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</si>
  <si>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</si>
  <si>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</si>
  <si>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</si>
  <si>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</si>
  <si>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</si>
  <si>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</si>
  <si>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</si>
  <si>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</si>
  <si>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</si>
  <si>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</si>
  <si>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</si>
  <si>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</si>
  <si>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</si>
  <si>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</si>
  <si>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</si>
  <si>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</si>
  <si>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</si>
  <si>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</si>
  <si>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</si>
  <si>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</si>
  <si>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</si>
  <si>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</si>
  <si>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</si>
  <si>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</si>
  <si>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</si>
  <si>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</si>
  <si>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</si>
  <si>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</si>
  <si>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</si>
  <si>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</si>
  <si>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</si>
  <si>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</si>
  <si>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</si>
  <si>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</si>
  <si>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</si>
  <si>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</si>
  <si>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</si>
  <si>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</si>
  <si>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</si>
  <si>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</si>
  <si>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</si>
  <si>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</si>
  <si>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</si>
  <si>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</si>
  <si>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</si>
  <si>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</si>
  <si>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</si>
  <si>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</si>
  <si>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</si>
  <si>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</si>
  <si>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</si>
  <si>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</si>
  <si>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</si>
  <si>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</si>
  <si>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</si>
  <si>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</si>
  <si>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</si>
  <si>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</si>
  <si>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</si>
  <si>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</si>
  <si>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</si>
  <si>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</si>
  <si>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</si>
  <si>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</si>
  <si>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</si>
  <si>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</si>
  <si>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</si>
  <si>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</si>
  <si>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</si>
  <si>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</si>
  <si>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</si>
  <si>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</si>
  <si>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</si>
  <si>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</si>
  <si>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</si>
  <si>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</si>
  <si>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</si>
  <si>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</si>
  <si>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</si>
  <si>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</si>
  <si>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</si>
  <si>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</si>
  <si>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</si>
  <si>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</si>
  <si>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</si>
  <si>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</si>
  <si>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</si>
  <si>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</si>
  <si>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</si>
  <si>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</si>
  <si>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</si>
  <si>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</si>
  <si>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</si>
  <si>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</si>
  <si>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</si>
  <si>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</si>
  <si>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</si>
  <si>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</si>
  <si>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</si>
  <si>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</si>
  <si>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</si>
  <si>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</si>
  <si>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</si>
  <si>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</si>
  <si>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</si>
  <si>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</si>
  <si>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</si>
  <si>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</si>
  <si>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</si>
  <si>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</si>
  <si>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</si>
  <si>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</si>
  <si>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</si>
  <si>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 xml:space="preserve">Отчет о реализации муниципальных программ Невьянского городского округа за сентябрь 2021 года 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</si>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</sst>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view="pageBreakPreview" zoomScale="89" zoomScaleNormal="100" zoomScaleSheetLayoutView="89" workbookViewId="0">
      <selection activeCell="J35" sqref="J35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54" t="s">
        <v>2</v>
      </c>
      <c r="B4" s="55" t="s">
        <v>3</v>
      </c>
      <c r="C4" s="56" t="s">
        <v>9</v>
      </c>
      <c r="D4" s="55" t="s">
        <v>23</v>
      </c>
      <c r="E4" s="55"/>
      <c r="F4" s="55" t="s">
        <v>24</v>
      </c>
      <c r="G4" s="55"/>
      <c r="H4" s="55" t="s">
        <v>4</v>
      </c>
      <c r="I4" s="55"/>
      <c r="J4" s="55" t="s">
        <v>5</v>
      </c>
      <c r="K4" s="55"/>
      <c r="L4" s="55" t="s">
        <v>6</v>
      </c>
      <c r="M4" s="55"/>
    </row>
    <row r="5" spans="1:21" ht="33" customHeight="1" x14ac:dyDescent="0.25">
      <c r="A5" s="54"/>
      <c r="B5" s="55"/>
      <c r="C5" s="57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54"/>
      <c r="B6" s="55"/>
      <c r="C6" s="58"/>
      <c r="D6" s="30" t="s">
        <v>140</v>
      </c>
      <c r="E6" s="30" t="s">
        <v>140</v>
      </c>
      <c r="F6" s="30" t="s">
        <v>140</v>
      </c>
      <c r="G6" s="30" t="s">
        <v>140</v>
      </c>
      <c r="H6" s="30" t="s">
        <v>140</v>
      </c>
      <c r="I6" s="30" t="s">
        <v>140</v>
      </c>
      <c r="J6" s="30" t="s">
        <v>140</v>
      </c>
      <c r="K6" s="30" t="s">
        <v>140</v>
      </c>
      <c r="L6" s="30" t="s">
        <v>140</v>
      </c>
      <c r="M6" s="30" t="s">
        <v>140</v>
      </c>
      <c r="Q6" s="16"/>
      <c r="R6" s="16"/>
      <c r="S6" s="16"/>
    </row>
    <row r="7" spans="1:21" ht="19.5" customHeight="1" x14ac:dyDescent="0.25">
      <c r="A7" s="33"/>
      <c r="B7" s="34" t="s">
        <v>0</v>
      </c>
      <c r="C7" s="35"/>
      <c r="D7" s="36">
        <f t="shared" ref="D7:M7" si="0">SUM(D8+D12+D16+D20+D23+D30+D35+D40+D45+D50+D53+D58+D64+D68+D69+D70)</f>
        <v>56217.48</v>
      </c>
      <c r="E7" s="36">
        <f t="shared" si="0"/>
        <v>41144.730000000003</v>
      </c>
      <c r="F7" s="36">
        <f t="shared" si="0"/>
        <v>851620.87</v>
      </c>
      <c r="G7" s="36">
        <f t="shared" si="0"/>
        <v>523913.44</v>
      </c>
      <c r="H7" s="36">
        <f t="shared" si="0"/>
        <v>1116356.21</v>
      </c>
      <c r="I7" s="36">
        <f t="shared" si="0"/>
        <v>686316.64000000013</v>
      </c>
      <c r="J7" s="36">
        <f t="shared" si="0"/>
        <v>8596.86</v>
      </c>
      <c r="K7" s="36">
        <f t="shared" si="0"/>
        <v>4705.74</v>
      </c>
      <c r="L7" s="36">
        <f t="shared" si="0"/>
        <v>2032791.4200000002</v>
      </c>
      <c r="M7" s="36">
        <f t="shared" si="0"/>
        <v>1256080.55</v>
      </c>
      <c r="N7" s="7">
        <f>L7-J7</f>
        <v>2024194.56</v>
      </c>
      <c r="O7" s="7">
        <f>M7-K7</f>
        <v>1251374.81</v>
      </c>
      <c r="P7" s="2"/>
      <c r="Q7" s="17">
        <f>L7-J7</f>
        <v>2024194.56</v>
      </c>
      <c r="R7" s="17">
        <f>M7-K7</f>
        <v>1251374.81</v>
      </c>
      <c r="S7" s="20"/>
      <c r="T7" s="21"/>
    </row>
    <row r="8" spans="1:21" ht="71.25" x14ac:dyDescent="0.25">
      <c r="A8" s="37">
        <v>1</v>
      </c>
      <c r="B8" s="35" t="s">
        <v>115</v>
      </c>
      <c r="C8" s="59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115.74</v>
      </c>
      <c r="H8" s="36">
        <f>SUM(H9:H11)</f>
        <v>87378.62</v>
      </c>
      <c r="I8" s="36">
        <f>SUM(I9:I11)</f>
        <v>54494.53</v>
      </c>
      <c r="J8" s="36">
        <f t="shared" si="1"/>
        <v>0</v>
      </c>
      <c r="K8" s="36">
        <f t="shared" si="1"/>
        <v>0</v>
      </c>
      <c r="L8" s="36">
        <f>SUM(L9:L11)</f>
        <v>87904.51999999999</v>
      </c>
      <c r="M8" s="36">
        <f t="shared" si="1"/>
        <v>54611.27</v>
      </c>
    </row>
    <row r="9" spans="1:21" ht="28.5" x14ac:dyDescent="0.25">
      <c r="A9" s="38" t="s">
        <v>25</v>
      </c>
      <c r="B9" s="39" t="s">
        <v>72</v>
      </c>
      <c r="C9" s="59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95.57</v>
      </c>
      <c r="J9" s="40">
        <v>0</v>
      </c>
      <c r="K9" s="40">
        <v>0</v>
      </c>
      <c r="L9" s="40">
        <f>SUM(D9+F9+H9+J9)</f>
        <v>189</v>
      </c>
      <c r="M9" s="40">
        <f>SUM(E9+G9+I9+K9)</f>
        <v>95.57</v>
      </c>
    </row>
    <row r="10" spans="1:21" ht="42.75" x14ac:dyDescent="0.25">
      <c r="A10" s="38" t="s">
        <v>26</v>
      </c>
      <c r="B10" s="39" t="s">
        <v>116</v>
      </c>
      <c r="C10" s="59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L68" si="2">SUM(D10+F10+H10+J10)</f>
        <v>20</v>
      </c>
      <c r="M10" s="40">
        <f t="shared" ref="M10:M23" si="3">SUM(E10+G10+I10+K10)</f>
        <v>20</v>
      </c>
    </row>
    <row r="11" spans="1:21" ht="71.25" x14ac:dyDescent="0.25">
      <c r="A11" s="38" t="s">
        <v>27</v>
      </c>
      <c r="B11" s="39" t="s">
        <v>117</v>
      </c>
      <c r="C11" s="41"/>
      <c r="D11" s="40">
        <v>89.3</v>
      </c>
      <c r="E11" s="40">
        <v>1</v>
      </c>
      <c r="F11" s="40">
        <v>436.6</v>
      </c>
      <c r="G11" s="40">
        <v>115.74</v>
      </c>
      <c r="H11" s="40">
        <v>87169.62</v>
      </c>
      <c r="I11" s="40">
        <v>54378.96</v>
      </c>
      <c r="J11" s="40">
        <v>0</v>
      </c>
      <c r="K11" s="40">
        <v>0</v>
      </c>
      <c r="L11" s="40">
        <f>SUM(D11+F11+H11+J11)</f>
        <v>87695.51999999999</v>
      </c>
      <c r="M11" s="40">
        <f>SUM(E11+G11+I11+K11)</f>
        <v>54495.7</v>
      </c>
    </row>
    <row r="12" spans="1:21" ht="71.25" x14ac:dyDescent="0.25">
      <c r="A12" s="37">
        <v>2</v>
      </c>
      <c r="B12" s="35" t="s">
        <v>118</v>
      </c>
      <c r="C12" s="59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10896.34</v>
      </c>
      <c r="I12" s="36">
        <f>SUM(I13:I15)</f>
        <v>6953.3200000000006</v>
      </c>
      <c r="J12" s="36">
        <f t="shared" si="4"/>
        <v>0</v>
      </c>
      <c r="K12" s="36">
        <f t="shared" si="4"/>
        <v>0</v>
      </c>
      <c r="L12" s="36">
        <f>SUM(D12+F12+H12+J12)</f>
        <v>10896.34</v>
      </c>
      <c r="M12" s="36">
        <f t="shared" si="3"/>
        <v>6953.3200000000006</v>
      </c>
    </row>
    <row r="13" spans="1:21" ht="42.75" x14ac:dyDescent="0.25">
      <c r="A13" s="38" t="s">
        <v>28</v>
      </c>
      <c r="B13" s="39" t="s">
        <v>73</v>
      </c>
      <c r="C13" s="59"/>
      <c r="D13" s="40">
        <v>0</v>
      </c>
      <c r="E13" s="40">
        <v>0</v>
      </c>
      <c r="F13" s="40">
        <v>0</v>
      </c>
      <c r="G13" s="40">
        <v>0</v>
      </c>
      <c r="H13" s="40">
        <v>6888.82</v>
      </c>
      <c r="I13" s="40">
        <v>5220.1400000000003</v>
      </c>
      <c r="J13" s="40">
        <v>0</v>
      </c>
      <c r="K13" s="40">
        <v>0</v>
      </c>
      <c r="L13" s="40">
        <f t="shared" si="2"/>
        <v>6888.82</v>
      </c>
      <c r="M13" s="40">
        <f t="shared" si="3"/>
        <v>5220.1400000000003</v>
      </c>
    </row>
    <row r="14" spans="1:21" ht="35.25" customHeight="1" x14ac:dyDescent="0.25">
      <c r="A14" s="38" t="s">
        <v>29</v>
      </c>
      <c r="B14" s="39" t="s">
        <v>74</v>
      </c>
      <c r="C14" s="59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486.48</v>
      </c>
      <c r="J14" s="40">
        <v>0</v>
      </c>
      <c r="K14" s="40">
        <v>0</v>
      </c>
      <c r="L14" s="40">
        <f t="shared" si="2"/>
        <v>2209.4</v>
      </c>
      <c r="M14" s="40">
        <f t="shared" si="3"/>
        <v>486.48</v>
      </c>
    </row>
    <row r="15" spans="1:21" ht="49.5" customHeight="1" x14ac:dyDescent="0.25">
      <c r="A15" s="38" t="s">
        <v>30</v>
      </c>
      <c r="B15" s="39" t="s">
        <v>75</v>
      </c>
      <c r="C15" s="59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1246.7</v>
      </c>
      <c r="J15" s="40">
        <v>0</v>
      </c>
      <c r="K15" s="40">
        <v>0</v>
      </c>
      <c r="L15" s="40">
        <f t="shared" si="2"/>
        <v>1798.12</v>
      </c>
      <c r="M15" s="40">
        <f t="shared" si="3"/>
        <v>1246.7</v>
      </c>
    </row>
    <row r="16" spans="1:21" ht="64.5" customHeight="1" x14ac:dyDescent="0.25">
      <c r="A16" s="37">
        <v>3</v>
      </c>
      <c r="B16" s="35" t="s">
        <v>119</v>
      </c>
      <c r="C16" s="59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130659.2</v>
      </c>
      <c r="G16" s="42">
        <f t="shared" si="5"/>
        <v>750.24</v>
      </c>
      <c r="H16" s="42">
        <f>SUM(H17:H19)</f>
        <v>37537.42</v>
      </c>
      <c r="I16" s="42">
        <f>SUM(I17:I19)</f>
        <v>6038.88</v>
      </c>
      <c r="J16" s="42">
        <f t="shared" si="5"/>
        <v>0</v>
      </c>
      <c r="K16" s="42">
        <f t="shared" si="5"/>
        <v>0</v>
      </c>
      <c r="L16" s="36">
        <f>SUM(D16+F16+H16+J16)</f>
        <v>168196.62</v>
      </c>
      <c r="M16" s="36">
        <f t="shared" si="3"/>
        <v>6789.12</v>
      </c>
    </row>
    <row r="17" spans="1:20" ht="47.25" customHeight="1" x14ac:dyDescent="0.25">
      <c r="A17" s="38" t="s">
        <v>31</v>
      </c>
      <c r="B17" s="39" t="s">
        <v>76</v>
      </c>
      <c r="C17" s="59"/>
      <c r="D17" s="43">
        <v>0</v>
      </c>
      <c r="E17" s="43">
        <v>0</v>
      </c>
      <c r="F17" s="43">
        <v>130659.2</v>
      </c>
      <c r="G17" s="43">
        <v>750.24</v>
      </c>
      <c r="H17" s="43">
        <v>20912.900000000001</v>
      </c>
      <c r="I17" s="43">
        <v>2637.12</v>
      </c>
      <c r="J17" s="40"/>
      <c r="K17" s="40">
        <v>0</v>
      </c>
      <c r="L17" s="40">
        <f>SUM(D17+F17+H17+J17)</f>
        <v>151572.1</v>
      </c>
      <c r="M17" s="40">
        <f t="shared" si="3"/>
        <v>3387.3599999999997</v>
      </c>
    </row>
    <row r="18" spans="1:20" s="18" customFormat="1" ht="28.5" x14ac:dyDescent="0.25">
      <c r="A18" s="44" t="s">
        <v>32</v>
      </c>
      <c r="B18" s="45" t="s">
        <v>77</v>
      </c>
      <c r="C18" s="59"/>
      <c r="D18" s="43">
        <v>0</v>
      </c>
      <c r="E18" s="43">
        <v>0</v>
      </c>
      <c r="F18" s="43">
        <v>0</v>
      </c>
      <c r="G18" s="43">
        <v>0</v>
      </c>
      <c r="H18" s="43">
        <v>13724.52</v>
      </c>
      <c r="I18" s="43">
        <v>3102.96</v>
      </c>
      <c r="J18" s="40">
        <v>0</v>
      </c>
      <c r="K18" s="40">
        <v>0</v>
      </c>
      <c r="L18" s="40">
        <f t="shared" si="2"/>
        <v>13724.52</v>
      </c>
      <c r="M18" s="40">
        <f t="shared" si="3"/>
        <v>3102.96</v>
      </c>
    </row>
    <row r="19" spans="1:20" ht="33" customHeight="1" x14ac:dyDescent="0.25">
      <c r="A19" s="38" t="s">
        <v>33</v>
      </c>
      <c r="B19" s="39" t="s">
        <v>78</v>
      </c>
      <c r="C19" s="59"/>
      <c r="D19" s="43">
        <v>0</v>
      </c>
      <c r="E19" s="43">
        <v>0</v>
      </c>
      <c r="F19" s="43">
        <v>0</v>
      </c>
      <c r="G19" s="43">
        <v>0</v>
      </c>
      <c r="H19" s="43">
        <v>2900</v>
      </c>
      <c r="I19" s="43">
        <v>298.8</v>
      </c>
      <c r="J19" s="40">
        <v>0</v>
      </c>
      <c r="K19" s="40">
        <v>0</v>
      </c>
      <c r="L19" s="40">
        <f t="shared" si="2"/>
        <v>2900</v>
      </c>
      <c r="M19" s="40">
        <f t="shared" si="3"/>
        <v>298.8</v>
      </c>
    </row>
    <row r="20" spans="1:20" ht="71.25" x14ac:dyDescent="0.25">
      <c r="A20" s="37">
        <v>4</v>
      </c>
      <c r="B20" s="35" t="s">
        <v>120</v>
      </c>
      <c r="C20" s="59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86954.99</v>
      </c>
      <c r="I20" s="36">
        <f>SUM(I21:I22)</f>
        <v>62137.71</v>
      </c>
      <c r="J20" s="36">
        <f t="shared" si="6"/>
        <v>0</v>
      </c>
      <c r="K20" s="36">
        <f t="shared" si="6"/>
        <v>0</v>
      </c>
      <c r="L20" s="36">
        <f>SUM(D20+F20+H20+J20)</f>
        <v>86954.99</v>
      </c>
      <c r="M20" s="36">
        <f t="shared" si="3"/>
        <v>62137.71</v>
      </c>
    </row>
    <row r="21" spans="1:20" ht="33" customHeight="1" x14ac:dyDescent="0.25">
      <c r="A21" s="38" t="s">
        <v>34</v>
      </c>
      <c r="B21" s="39" t="s">
        <v>79</v>
      </c>
      <c r="C21" s="59"/>
      <c r="D21" s="40">
        <v>0</v>
      </c>
      <c r="E21" s="40">
        <v>0</v>
      </c>
      <c r="F21" s="40">
        <v>0</v>
      </c>
      <c r="G21" s="40">
        <v>0</v>
      </c>
      <c r="H21" s="40">
        <v>86094.99</v>
      </c>
      <c r="I21" s="40">
        <v>62103.51</v>
      </c>
      <c r="J21" s="40">
        <v>0</v>
      </c>
      <c r="K21" s="40">
        <v>0</v>
      </c>
      <c r="L21" s="40">
        <f t="shared" si="2"/>
        <v>86094.99</v>
      </c>
      <c r="M21" s="40">
        <f t="shared" si="3"/>
        <v>62103.51</v>
      </c>
    </row>
    <row r="22" spans="1:20" ht="28.5" x14ac:dyDescent="0.25">
      <c r="A22" s="38" t="s">
        <v>35</v>
      </c>
      <c r="B22" s="39" t="s">
        <v>80</v>
      </c>
      <c r="C22" s="59"/>
      <c r="D22" s="40">
        <v>0</v>
      </c>
      <c r="E22" s="40">
        <v>0</v>
      </c>
      <c r="F22" s="40">
        <v>0</v>
      </c>
      <c r="G22" s="40">
        <v>0</v>
      </c>
      <c r="H22" s="40">
        <v>860</v>
      </c>
      <c r="I22" s="40">
        <v>34.200000000000003</v>
      </c>
      <c r="J22" s="40">
        <v>0</v>
      </c>
      <c r="K22" s="40">
        <v>0</v>
      </c>
      <c r="L22" s="40">
        <f t="shared" si="2"/>
        <v>860</v>
      </c>
      <c r="M22" s="40">
        <f t="shared" si="3"/>
        <v>34.200000000000003</v>
      </c>
    </row>
    <row r="23" spans="1:20" ht="75.75" customHeight="1" x14ac:dyDescent="0.25">
      <c r="A23" s="46">
        <v>5</v>
      </c>
      <c r="B23" s="35" t="s">
        <v>121</v>
      </c>
      <c r="C23" s="59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935.7</v>
      </c>
      <c r="G23" s="36">
        <f t="shared" si="7"/>
        <v>499.76</v>
      </c>
      <c r="H23" s="36">
        <f>SUM(H24:H29)</f>
        <v>162468.34999999998</v>
      </c>
      <c r="I23" s="36">
        <f>SUM(I24:I29)</f>
        <v>45038.12</v>
      </c>
      <c r="J23" s="36">
        <f t="shared" si="7"/>
        <v>0</v>
      </c>
      <c r="K23" s="36">
        <f t="shared" si="7"/>
        <v>0</v>
      </c>
      <c r="L23" s="36">
        <f>SUM(D23+F23+H23+J23)</f>
        <v>163404.04999999999</v>
      </c>
      <c r="M23" s="36">
        <f t="shared" si="3"/>
        <v>45537.880000000005</v>
      </c>
    </row>
    <row r="24" spans="1:20" ht="71.25" x14ac:dyDescent="0.25">
      <c r="A24" s="38" t="s">
        <v>36</v>
      </c>
      <c r="B24" s="39" t="s">
        <v>81</v>
      </c>
      <c r="C24" s="59"/>
      <c r="D24" s="40">
        <v>0</v>
      </c>
      <c r="E24" s="40">
        <v>0</v>
      </c>
      <c r="F24" s="40">
        <v>0</v>
      </c>
      <c r="G24" s="40">
        <v>0</v>
      </c>
      <c r="H24" s="40">
        <v>79383.649999999994</v>
      </c>
      <c r="I24" s="40">
        <v>2667.29</v>
      </c>
      <c r="J24" s="40">
        <v>0</v>
      </c>
      <c r="K24" s="40">
        <v>0</v>
      </c>
      <c r="L24" s="40">
        <f t="shared" si="2"/>
        <v>79383.649999999994</v>
      </c>
      <c r="M24" s="40">
        <f t="shared" ref="M24:M29" si="8">SUM(E24+G24+I24+K24)</f>
        <v>2667.29</v>
      </c>
    </row>
    <row r="25" spans="1:20" ht="42.75" x14ac:dyDescent="0.25">
      <c r="A25" s="38" t="s">
        <v>37</v>
      </c>
      <c r="B25" s="39" t="s">
        <v>82</v>
      </c>
      <c r="C25" s="59"/>
      <c r="D25" s="40">
        <v>0</v>
      </c>
      <c r="E25" s="40">
        <v>0</v>
      </c>
      <c r="F25" s="40">
        <v>0</v>
      </c>
      <c r="G25" s="40">
        <v>0</v>
      </c>
      <c r="H25" s="40">
        <v>5754</v>
      </c>
      <c r="I25" s="40">
        <v>2896.9</v>
      </c>
      <c r="J25" s="40">
        <v>0</v>
      </c>
      <c r="K25" s="40">
        <v>0</v>
      </c>
      <c r="L25" s="40">
        <f t="shared" si="2"/>
        <v>5754</v>
      </c>
      <c r="M25" s="40">
        <f t="shared" si="8"/>
        <v>2896.9</v>
      </c>
    </row>
    <row r="26" spans="1:20" ht="57" x14ac:dyDescent="0.25">
      <c r="A26" s="38" t="s">
        <v>38</v>
      </c>
      <c r="B26" s="39" t="s">
        <v>122</v>
      </c>
      <c r="C26" s="59"/>
      <c r="D26" s="40">
        <v>0</v>
      </c>
      <c r="E26" s="40">
        <v>0</v>
      </c>
      <c r="F26" s="40">
        <v>0</v>
      </c>
      <c r="G26" s="40">
        <v>0</v>
      </c>
      <c r="H26" s="40">
        <v>14945.84</v>
      </c>
      <c r="I26" s="40">
        <v>6267.96</v>
      </c>
      <c r="J26" s="40">
        <v>0</v>
      </c>
      <c r="K26" s="40">
        <v>0</v>
      </c>
      <c r="L26" s="40">
        <f t="shared" si="2"/>
        <v>14945.84</v>
      </c>
      <c r="M26" s="40">
        <f t="shared" si="8"/>
        <v>6267.96</v>
      </c>
    </row>
    <row r="27" spans="1:20" ht="28.5" x14ac:dyDescent="0.25">
      <c r="A27" s="38" t="s">
        <v>39</v>
      </c>
      <c r="B27" s="39" t="s">
        <v>83</v>
      </c>
      <c r="C27" s="59"/>
      <c r="D27" s="40">
        <v>0</v>
      </c>
      <c r="E27" s="40">
        <v>0</v>
      </c>
      <c r="F27" s="40">
        <v>935.7</v>
      </c>
      <c r="G27" s="40">
        <v>499.76</v>
      </c>
      <c r="H27" s="40">
        <v>54496.68</v>
      </c>
      <c r="I27" s="40">
        <v>28450.9</v>
      </c>
      <c r="J27" s="40">
        <v>0</v>
      </c>
      <c r="K27" s="40">
        <v>0</v>
      </c>
      <c r="L27" s="40">
        <f t="shared" si="2"/>
        <v>55432.38</v>
      </c>
      <c r="M27" s="40">
        <f>SUM(E27+G27+I27+K27)</f>
        <v>28950.66</v>
      </c>
    </row>
    <row r="28" spans="1:20" ht="28.5" x14ac:dyDescent="0.25">
      <c r="A28" s="38" t="s">
        <v>40</v>
      </c>
      <c r="B28" s="39" t="s">
        <v>84</v>
      </c>
      <c r="C28" s="59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3600</v>
      </c>
      <c r="J28" s="40">
        <v>0</v>
      </c>
      <c r="K28" s="40">
        <v>0</v>
      </c>
      <c r="L28" s="40">
        <f t="shared" si="2"/>
        <v>6021.28</v>
      </c>
      <c r="M28" s="40">
        <f t="shared" si="8"/>
        <v>3600</v>
      </c>
    </row>
    <row r="29" spans="1:20" ht="35.25" customHeight="1" x14ac:dyDescent="0.25">
      <c r="A29" s="38" t="s">
        <v>41</v>
      </c>
      <c r="B29" s="39" t="s">
        <v>85</v>
      </c>
      <c r="C29" s="59"/>
      <c r="D29" s="40">
        <v>0</v>
      </c>
      <c r="E29" s="40">
        <v>0</v>
      </c>
      <c r="F29" s="40">
        <v>0</v>
      </c>
      <c r="G29" s="40">
        <v>0</v>
      </c>
      <c r="H29" s="40">
        <v>1866.9</v>
      </c>
      <c r="I29" s="40">
        <v>1155.07</v>
      </c>
      <c r="J29" s="40">
        <v>0</v>
      </c>
      <c r="K29" s="40">
        <v>0</v>
      </c>
      <c r="L29" s="40">
        <f t="shared" si="2"/>
        <v>1866.9</v>
      </c>
      <c r="M29" s="40">
        <f t="shared" si="8"/>
        <v>1155.07</v>
      </c>
    </row>
    <row r="30" spans="1:20" ht="120" customHeight="1" x14ac:dyDescent="0.25">
      <c r="A30" s="46">
        <v>6</v>
      </c>
      <c r="B30" s="35" t="s">
        <v>123</v>
      </c>
      <c r="C30" s="59" t="s">
        <v>15</v>
      </c>
      <c r="D30" s="36">
        <f>SUM(D31:D34)</f>
        <v>243.46</v>
      </c>
      <c r="E30" s="36">
        <f t="shared" ref="E30:K30" si="9">SUM(E31:E34)</f>
        <v>243.46</v>
      </c>
      <c r="F30" s="36">
        <f t="shared" si="9"/>
        <v>1447.84</v>
      </c>
      <c r="G30" s="36">
        <f t="shared" si="9"/>
        <v>1447.84</v>
      </c>
      <c r="H30" s="36">
        <f>SUM(H31:H34)</f>
        <v>16226.59</v>
      </c>
      <c r="I30" s="36">
        <f>SUM(I31:I34)</f>
        <v>2918.72</v>
      </c>
      <c r="J30" s="36">
        <f t="shared" si="9"/>
        <v>7824.96</v>
      </c>
      <c r="K30" s="36">
        <f t="shared" si="9"/>
        <v>4705.74</v>
      </c>
      <c r="L30" s="36">
        <f>SUM(D30+F30+H30+J30)</f>
        <v>25742.85</v>
      </c>
      <c r="M30" s="36">
        <f>SUM(E30+G30+I30+K30)</f>
        <v>9315.7599999999984</v>
      </c>
      <c r="N30" s="7">
        <f>L30-J30</f>
        <v>17917.89</v>
      </c>
      <c r="O30" s="7">
        <f>M30-K30</f>
        <v>4610.0199999999986</v>
      </c>
      <c r="Q30" s="7">
        <f>D30+F30+H30</f>
        <v>17917.89</v>
      </c>
      <c r="R30" s="7">
        <f>E30+G30+I30</f>
        <v>4610.0199999999995</v>
      </c>
      <c r="S30" s="8"/>
      <c r="T30" s="7"/>
    </row>
    <row r="31" spans="1:20" ht="81.75" customHeight="1" x14ac:dyDescent="0.25">
      <c r="A31" s="38" t="s">
        <v>42</v>
      </c>
      <c r="B31" s="39" t="s">
        <v>86</v>
      </c>
      <c r="C31" s="59"/>
      <c r="D31" s="40">
        <v>0</v>
      </c>
      <c r="E31" s="40">
        <v>0</v>
      </c>
      <c r="F31" s="40">
        <v>0</v>
      </c>
      <c r="G31" s="40">
        <v>0</v>
      </c>
      <c r="H31" s="40">
        <v>13123.06</v>
      </c>
      <c r="I31" s="40">
        <v>1151.1600000000001</v>
      </c>
      <c r="J31" s="40">
        <v>0</v>
      </c>
      <c r="K31" s="40">
        <v>0</v>
      </c>
      <c r="L31" s="40">
        <f>SUM(D31+F31+H31+J31)</f>
        <v>13123.06</v>
      </c>
      <c r="M31" s="40">
        <f>SUM(E31+G31+I31+K31)</f>
        <v>1151.1600000000001</v>
      </c>
    </row>
    <row r="32" spans="1:20" ht="46.5" customHeight="1" x14ac:dyDescent="0.25">
      <c r="A32" s="38" t="s">
        <v>43</v>
      </c>
      <c r="B32" s="39" t="s">
        <v>87</v>
      </c>
      <c r="C32" s="59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0</v>
      </c>
      <c r="J32" s="40">
        <v>0</v>
      </c>
      <c r="K32" s="40">
        <v>0</v>
      </c>
      <c r="L32" s="40">
        <f t="shared" si="2"/>
        <v>1194.1099999999999</v>
      </c>
      <c r="M32" s="40">
        <f t="shared" ref="M32:M68" si="10">SUM(E32+G32+I32+K32)</f>
        <v>0</v>
      </c>
    </row>
    <row r="33" spans="1:19" s="18" customFormat="1" ht="42.75" x14ac:dyDescent="0.25">
      <c r="A33" s="44" t="s">
        <v>44</v>
      </c>
      <c r="B33" s="45" t="s">
        <v>124</v>
      </c>
      <c r="C33" s="59"/>
      <c r="D33" s="40">
        <v>243.46</v>
      </c>
      <c r="E33" s="40">
        <v>243.46</v>
      </c>
      <c r="F33" s="40">
        <v>1345.74</v>
      </c>
      <c r="G33" s="40">
        <v>1345.74</v>
      </c>
      <c r="H33" s="40">
        <v>1407.39</v>
      </c>
      <c r="I33" s="40">
        <v>1324.33</v>
      </c>
      <c r="J33" s="40">
        <v>4370.29</v>
      </c>
      <c r="K33" s="40">
        <v>1251.07</v>
      </c>
      <c r="L33" s="40">
        <f>SUM(D33+F33+H33+J33)</f>
        <v>7366.88</v>
      </c>
      <c r="M33" s="40">
        <f t="shared" si="10"/>
        <v>4164.5999999999995</v>
      </c>
      <c r="N33" s="8">
        <f>L33-J33</f>
        <v>2996.59</v>
      </c>
      <c r="O33" s="8">
        <f>M33-K33</f>
        <v>2913.5299999999997</v>
      </c>
      <c r="Q33" s="8">
        <f>D33+F33+H33</f>
        <v>2996.59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125</v>
      </c>
      <c r="C34" s="59"/>
      <c r="D34" s="40">
        <v>0</v>
      </c>
      <c r="E34" s="40">
        <v>0</v>
      </c>
      <c r="F34" s="40">
        <v>102.1</v>
      </c>
      <c r="G34" s="40">
        <v>102.1</v>
      </c>
      <c r="H34" s="40">
        <v>502.03</v>
      </c>
      <c r="I34" s="40">
        <v>443.23</v>
      </c>
      <c r="J34" s="40">
        <v>3454.67</v>
      </c>
      <c r="K34" s="40">
        <v>3454.67</v>
      </c>
      <c r="L34" s="40">
        <f t="shared" si="2"/>
        <v>4058.8</v>
      </c>
      <c r="M34" s="40">
        <f t="shared" si="10"/>
        <v>4000</v>
      </c>
      <c r="N34" s="7">
        <f>L34-J34</f>
        <v>604.13000000000011</v>
      </c>
      <c r="O34" s="7">
        <f>M34-K34</f>
        <v>545.32999999999993</v>
      </c>
      <c r="Q34" s="7">
        <f>D34+F34+H34</f>
        <v>604.13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126</v>
      </c>
      <c r="C35" s="60" t="s">
        <v>16</v>
      </c>
      <c r="D35" s="36">
        <f>SUM(D36:D39)</f>
        <v>40106.29</v>
      </c>
      <c r="E35" s="36">
        <f t="shared" ref="E35:K35" si="11">SUM(E36:E39)</f>
        <v>27531.16</v>
      </c>
      <c r="F35" s="36">
        <f t="shared" si="11"/>
        <v>595234.66</v>
      </c>
      <c r="G35" s="36">
        <f t="shared" si="11"/>
        <v>443676.23</v>
      </c>
      <c r="H35" s="36">
        <f>SUM(H36:H39)</f>
        <v>419106.38</v>
      </c>
      <c r="I35" s="36">
        <f>SUM(I36:I39)</f>
        <v>304205.63000000006</v>
      </c>
      <c r="J35" s="36">
        <f t="shared" si="11"/>
        <v>0</v>
      </c>
      <c r="K35" s="36">
        <f t="shared" si="11"/>
        <v>0</v>
      </c>
      <c r="L35" s="36">
        <f>SUM(D35+F35+H35+J35)</f>
        <v>1054447.33</v>
      </c>
      <c r="M35" s="36">
        <f t="shared" si="10"/>
        <v>775413.02</v>
      </c>
    </row>
    <row r="36" spans="1:19" ht="42.75" x14ac:dyDescent="0.25">
      <c r="A36" s="38" t="s">
        <v>46</v>
      </c>
      <c r="B36" s="39" t="s">
        <v>88</v>
      </c>
      <c r="C36" s="60"/>
      <c r="D36" s="40">
        <v>0</v>
      </c>
      <c r="E36" s="40">
        <v>0</v>
      </c>
      <c r="F36" s="40">
        <v>233005.3</v>
      </c>
      <c r="G36" s="40">
        <v>178241.75</v>
      </c>
      <c r="H36" s="40">
        <v>148834.28</v>
      </c>
      <c r="I36" s="40">
        <v>111040.74</v>
      </c>
      <c r="J36" s="40">
        <v>0</v>
      </c>
      <c r="K36" s="40">
        <v>0</v>
      </c>
      <c r="L36" s="40">
        <f t="shared" si="2"/>
        <v>381839.57999999996</v>
      </c>
      <c r="M36" s="40">
        <f t="shared" si="10"/>
        <v>289282.49</v>
      </c>
    </row>
    <row r="37" spans="1:19" ht="36.75" customHeight="1" x14ac:dyDescent="0.25">
      <c r="A37" s="38" t="s">
        <v>47</v>
      </c>
      <c r="B37" s="39" t="s">
        <v>89</v>
      </c>
      <c r="C37" s="60"/>
      <c r="D37" s="40">
        <v>40106.29</v>
      </c>
      <c r="E37" s="40">
        <v>27531.16</v>
      </c>
      <c r="F37" s="40">
        <v>347079.46</v>
      </c>
      <c r="G37" s="40">
        <v>255345.37</v>
      </c>
      <c r="H37" s="40">
        <v>166969.32</v>
      </c>
      <c r="I37" s="40">
        <v>116604.85</v>
      </c>
      <c r="J37" s="40">
        <v>0</v>
      </c>
      <c r="K37" s="40">
        <v>0</v>
      </c>
      <c r="L37" s="40">
        <f t="shared" si="2"/>
        <v>554155.07000000007</v>
      </c>
      <c r="M37" s="40">
        <f t="shared" si="10"/>
        <v>399481.38</v>
      </c>
    </row>
    <row r="38" spans="1:19" ht="57" x14ac:dyDescent="0.25">
      <c r="A38" s="38" t="s">
        <v>48</v>
      </c>
      <c r="B38" s="39" t="s">
        <v>90</v>
      </c>
      <c r="C38" s="60"/>
      <c r="D38" s="40">
        <v>0</v>
      </c>
      <c r="E38" s="40">
        <v>0</v>
      </c>
      <c r="F38" s="40">
        <v>15149.9</v>
      </c>
      <c r="G38" s="40">
        <v>10089.11</v>
      </c>
      <c r="H38" s="40">
        <v>66145.27</v>
      </c>
      <c r="I38" s="40">
        <v>52654.400000000001</v>
      </c>
      <c r="J38" s="40">
        <v>0</v>
      </c>
      <c r="K38" s="40">
        <v>0</v>
      </c>
      <c r="L38" s="40">
        <f t="shared" si="2"/>
        <v>81295.17</v>
      </c>
      <c r="M38" s="40">
        <f t="shared" si="10"/>
        <v>62743.51</v>
      </c>
    </row>
    <row r="39" spans="1:19" ht="57" x14ac:dyDescent="0.25">
      <c r="A39" s="38" t="s">
        <v>49</v>
      </c>
      <c r="B39" s="39" t="s">
        <v>127</v>
      </c>
      <c r="C39" s="60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23905.64</v>
      </c>
      <c r="J39" s="40">
        <v>0</v>
      </c>
      <c r="K39" s="40">
        <v>0</v>
      </c>
      <c r="L39" s="40">
        <f t="shared" si="2"/>
        <v>37157.51</v>
      </c>
      <c r="M39" s="40">
        <f t="shared" si="10"/>
        <v>23905.64</v>
      </c>
    </row>
    <row r="40" spans="1:19" ht="45" x14ac:dyDescent="0.25">
      <c r="A40" s="46">
        <v>8</v>
      </c>
      <c r="B40" s="34" t="s">
        <v>128</v>
      </c>
      <c r="C40" s="59" t="s">
        <v>17</v>
      </c>
      <c r="D40" s="36">
        <f>SUM(D41:D44)</f>
        <v>0</v>
      </c>
      <c r="E40" s="36">
        <f t="shared" ref="E40:K40" si="12">SUM(E41:E44)</f>
        <v>0</v>
      </c>
      <c r="F40" s="36">
        <f t="shared" si="12"/>
        <v>2164.1999999999998</v>
      </c>
      <c r="G40" s="36">
        <f t="shared" si="12"/>
        <v>1611.36</v>
      </c>
      <c r="H40" s="36">
        <f>SUM(H41:H44)</f>
        <v>158302.33000000002</v>
      </c>
      <c r="I40" s="36">
        <f>SUM(I41:I44)</f>
        <v>111230.12</v>
      </c>
      <c r="J40" s="36">
        <f t="shared" si="12"/>
        <v>0</v>
      </c>
      <c r="K40" s="36">
        <f t="shared" si="12"/>
        <v>0</v>
      </c>
      <c r="L40" s="36">
        <f>SUM(D40+F40+H40+J40)</f>
        <v>160466.53000000003</v>
      </c>
      <c r="M40" s="36">
        <f t="shared" si="10"/>
        <v>112841.48</v>
      </c>
    </row>
    <row r="41" spans="1:19" ht="42.75" x14ac:dyDescent="0.25">
      <c r="A41" s="38" t="s">
        <v>50</v>
      </c>
      <c r="B41" s="39" t="s">
        <v>129</v>
      </c>
      <c r="C41" s="59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10"/>
        <v>2.6</v>
      </c>
    </row>
    <row r="42" spans="1:19" s="18" customFormat="1" ht="42.75" x14ac:dyDescent="0.25">
      <c r="A42" s="44" t="s">
        <v>51</v>
      </c>
      <c r="B42" s="45" t="s">
        <v>130</v>
      </c>
      <c r="C42" s="59"/>
      <c r="D42" s="40">
        <v>0</v>
      </c>
      <c r="E42" s="40">
        <v>0</v>
      </c>
      <c r="F42" s="40">
        <v>150</v>
      </c>
      <c r="G42" s="40">
        <v>0</v>
      </c>
      <c r="H42" s="40">
        <v>77433.259999999995</v>
      </c>
      <c r="I42" s="40">
        <v>54754.99</v>
      </c>
      <c r="J42" s="40">
        <v>0</v>
      </c>
      <c r="K42" s="40">
        <v>0</v>
      </c>
      <c r="L42" s="40">
        <f t="shared" si="2"/>
        <v>77583.259999999995</v>
      </c>
      <c r="M42" s="40">
        <f t="shared" si="10"/>
        <v>54754.99</v>
      </c>
    </row>
    <row r="43" spans="1:19" ht="28.5" x14ac:dyDescent="0.25">
      <c r="A43" s="38" t="s">
        <v>52</v>
      </c>
      <c r="B43" s="39" t="s">
        <v>91</v>
      </c>
      <c r="C43" s="59"/>
      <c r="D43" s="40">
        <v>0</v>
      </c>
      <c r="E43" s="40">
        <v>0</v>
      </c>
      <c r="F43" s="40">
        <v>2014.2</v>
      </c>
      <c r="G43" s="40">
        <v>1611.36</v>
      </c>
      <c r="H43" s="40">
        <v>55486.36</v>
      </c>
      <c r="I43" s="40">
        <v>39537.49</v>
      </c>
      <c r="J43" s="40">
        <v>0</v>
      </c>
      <c r="K43" s="40">
        <v>0</v>
      </c>
      <c r="L43" s="40">
        <f>SUM(D43+F43+H43+J43)</f>
        <v>57500.56</v>
      </c>
      <c r="M43" s="40">
        <f t="shared" si="10"/>
        <v>41148.85</v>
      </c>
    </row>
    <row r="44" spans="1:19" ht="47.25" customHeight="1" x14ac:dyDescent="0.25">
      <c r="A44" s="38" t="s">
        <v>53</v>
      </c>
      <c r="B44" s="39" t="s">
        <v>131</v>
      </c>
      <c r="C44" s="59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16935.04</v>
      </c>
      <c r="J44" s="40">
        <v>0</v>
      </c>
      <c r="K44" s="40">
        <v>0</v>
      </c>
      <c r="L44" s="40">
        <f t="shared" si="2"/>
        <v>25352.01</v>
      </c>
      <c r="M44" s="40">
        <f t="shared" si="10"/>
        <v>16935.04</v>
      </c>
    </row>
    <row r="45" spans="1:19" ht="60" x14ac:dyDescent="0.25">
      <c r="A45" s="46">
        <v>9</v>
      </c>
      <c r="B45" s="34" t="s">
        <v>145</v>
      </c>
      <c r="C45" s="62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5749.52</v>
      </c>
      <c r="I45" s="36">
        <f>SUM(I46:I49)</f>
        <v>3135.9</v>
      </c>
      <c r="J45" s="36">
        <f t="shared" si="13"/>
        <v>0</v>
      </c>
      <c r="K45" s="36">
        <f t="shared" si="13"/>
        <v>0</v>
      </c>
      <c r="L45" s="36">
        <f>SUM(D45+F45+H45+J45)</f>
        <v>5749.52</v>
      </c>
      <c r="M45" s="36">
        <f t="shared" si="10"/>
        <v>3135.9</v>
      </c>
    </row>
    <row r="46" spans="1:19" ht="28.5" x14ac:dyDescent="0.25">
      <c r="A46" s="38" t="s">
        <v>54</v>
      </c>
      <c r="B46" s="39" t="s">
        <v>92</v>
      </c>
      <c r="C46" s="63"/>
      <c r="D46" s="40">
        <v>0</v>
      </c>
      <c r="E46" s="40">
        <v>0</v>
      </c>
      <c r="F46" s="40">
        <v>0</v>
      </c>
      <c r="G46" s="40">
        <v>0</v>
      </c>
      <c r="H46" s="40">
        <v>4103.38</v>
      </c>
      <c r="I46" s="40">
        <v>2209.62</v>
      </c>
      <c r="J46" s="40">
        <v>0</v>
      </c>
      <c r="K46" s="40">
        <v>0</v>
      </c>
      <c r="L46" s="40">
        <f t="shared" si="2"/>
        <v>4103.38</v>
      </c>
      <c r="M46" s="40">
        <f t="shared" si="10"/>
        <v>2209.62</v>
      </c>
    </row>
    <row r="47" spans="1:19" ht="33" customHeight="1" x14ac:dyDescent="0.25">
      <c r="A47" s="38" t="s">
        <v>55</v>
      </c>
      <c r="B47" s="39" t="s">
        <v>93</v>
      </c>
      <c r="C47" s="63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21.28</v>
      </c>
      <c r="J47" s="40">
        <v>0</v>
      </c>
      <c r="K47" s="40">
        <v>0</v>
      </c>
      <c r="L47" s="40">
        <f t="shared" si="2"/>
        <v>405.14</v>
      </c>
      <c r="M47" s="40">
        <f t="shared" si="10"/>
        <v>21.28</v>
      </c>
    </row>
    <row r="48" spans="1:19" ht="33" customHeight="1" x14ac:dyDescent="0.25">
      <c r="A48" s="38" t="s">
        <v>56</v>
      </c>
      <c r="B48" s="39" t="s">
        <v>94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95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1236</v>
      </c>
      <c r="I49" s="40">
        <v>905</v>
      </c>
      <c r="J49" s="40">
        <v>0</v>
      </c>
      <c r="K49" s="40">
        <v>0</v>
      </c>
      <c r="L49" s="40">
        <f t="shared" si="2"/>
        <v>1236</v>
      </c>
      <c r="M49" s="40">
        <f t="shared" si="10"/>
        <v>905</v>
      </c>
    </row>
    <row r="50" spans="1:15" ht="75" x14ac:dyDescent="0.25">
      <c r="A50" s="46">
        <v>10</v>
      </c>
      <c r="B50" s="34" t="s">
        <v>132</v>
      </c>
      <c r="C50" s="59" t="s">
        <v>19</v>
      </c>
      <c r="D50" s="36">
        <f>SUM(D51:D52)</f>
        <v>15471.53</v>
      </c>
      <c r="E50" s="36">
        <f t="shared" ref="E50:K50" si="14">SUM(E51:E52)</f>
        <v>13062.21</v>
      </c>
      <c r="F50" s="36">
        <f t="shared" si="14"/>
        <v>95102.57</v>
      </c>
      <c r="G50" s="36">
        <f t="shared" si="14"/>
        <v>75316.47</v>
      </c>
      <c r="H50" s="36">
        <f>SUM(H51:H52)</f>
        <v>12847.66</v>
      </c>
      <c r="I50" s="36">
        <f>SUM(I51:I52)</f>
        <v>7901.13</v>
      </c>
      <c r="J50" s="36">
        <f t="shared" si="14"/>
        <v>0</v>
      </c>
      <c r="K50" s="36">
        <f t="shared" si="14"/>
        <v>0</v>
      </c>
      <c r="L50" s="36">
        <f>SUM(D50+F50+H50+J50)</f>
        <v>123421.76000000001</v>
      </c>
      <c r="M50" s="36">
        <f t="shared" si="10"/>
        <v>96279.81</v>
      </c>
    </row>
    <row r="51" spans="1:15" ht="48" customHeight="1" x14ac:dyDescent="0.25">
      <c r="A51" s="38" t="s">
        <v>58</v>
      </c>
      <c r="B51" s="39" t="s">
        <v>133</v>
      </c>
      <c r="C51" s="59"/>
      <c r="D51" s="40">
        <v>0</v>
      </c>
      <c r="E51" s="40">
        <v>0</v>
      </c>
      <c r="F51" s="40">
        <v>0</v>
      </c>
      <c r="G51" s="40">
        <v>0</v>
      </c>
      <c r="H51" s="40">
        <v>12847.66</v>
      </c>
      <c r="I51" s="40">
        <v>7901.13</v>
      </c>
      <c r="J51" s="40">
        <v>0</v>
      </c>
      <c r="K51" s="40">
        <v>0</v>
      </c>
      <c r="L51" s="40">
        <f t="shared" si="2"/>
        <v>12847.66</v>
      </c>
      <c r="M51" s="40">
        <f>SUM(E51+G51+I51+K51)</f>
        <v>7901.13</v>
      </c>
    </row>
    <row r="52" spans="1:15" ht="42.75" x14ac:dyDescent="0.25">
      <c r="A52" s="38" t="s">
        <v>59</v>
      </c>
      <c r="B52" s="39" t="s">
        <v>134</v>
      </c>
      <c r="C52" s="59"/>
      <c r="D52" s="40">
        <v>15471.53</v>
      </c>
      <c r="E52" s="40">
        <v>13062.21</v>
      </c>
      <c r="F52" s="40">
        <v>95102.57</v>
      </c>
      <c r="G52" s="40">
        <v>75316.47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110574.1</v>
      </c>
      <c r="M52" s="40">
        <f t="shared" si="10"/>
        <v>88378.68</v>
      </c>
    </row>
    <row r="53" spans="1:15" ht="75" x14ac:dyDescent="0.25">
      <c r="A53" s="46">
        <v>11</v>
      </c>
      <c r="B53" s="34" t="s">
        <v>135</v>
      </c>
      <c r="C53" s="59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25304.9</v>
      </c>
      <c r="G53" s="36">
        <f t="shared" si="15"/>
        <v>160.60000000000002</v>
      </c>
      <c r="H53" s="36">
        <f>SUM(H54:H57)</f>
        <v>87922.34</v>
      </c>
      <c r="I53" s="36">
        <f>SUM(I54:I57)</f>
        <v>64975.86</v>
      </c>
      <c r="J53" s="36">
        <f t="shared" si="15"/>
        <v>0</v>
      </c>
      <c r="K53" s="36">
        <f t="shared" si="15"/>
        <v>0</v>
      </c>
      <c r="L53" s="36">
        <f>SUM(D53+F53+H53+J53)</f>
        <v>113227.23999999999</v>
      </c>
      <c r="M53" s="36">
        <f t="shared" si="10"/>
        <v>65136.46</v>
      </c>
    </row>
    <row r="54" spans="1:15" ht="28.5" x14ac:dyDescent="0.25">
      <c r="A54" s="38" t="s">
        <v>60</v>
      </c>
      <c r="B54" s="39" t="s">
        <v>96</v>
      </c>
      <c r="C54" s="59"/>
      <c r="D54" s="40">
        <v>0</v>
      </c>
      <c r="E54" s="40">
        <v>0</v>
      </c>
      <c r="F54" s="40">
        <v>94.6</v>
      </c>
      <c r="G54" s="40">
        <v>0</v>
      </c>
      <c r="H54" s="40">
        <v>6462.63</v>
      </c>
      <c r="I54" s="40">
        <v>4393.88</v>
      </c>
      <c r="J54" s="40">
        <v>0</v>
      </c>
      <c r="K54" s="40">
        <v>0</v>
      </c>
      <c r="L54" s="40">
        <f t="shared" si="2"/>
        <v>6557.2300000000005</v>
      </c>
      <c r="M54" s="40">
        <f t="shared" si="10"/>
        <v>4393.88</v>
      </c>
    </row>
    <row r="55" spans="1:15" ht="57" x14ac:dyDescent="0.25">
      <c r="A55" s="38" t="s">
        <v>61</v>
      </c>
      <c r="B55" s="39" t="s">
        <v>136</v>
      </c>
      <c r="C55" s="59"/>
      <c r="D55" s="40">
        <v>0</v>
      </c>
      <c r="E55" s="40">
        <v>0</v>
      </c>
      <c r="F55" s="40">
        <v>89.4</v>
      </c>
      <c r="G55" s="40">
        <v>39.700000000000003</v>
      </c>
      <c r="H55" s="40">
        <v>1187.33</v>
      </c>
      <c r="I55" s="40">
        <v>744.52</v>
      </c>
      <c r="J55" s="40">
        <v>0</v>
      </c>
      <c r="K55" s="40">
        <v>0</v>
      </c>
      <c r="L55" s="40">
        <f t="shared" si="2"/>
        <v>1276.73</v>
      </c>
      <c r="M55" s="40">
        <f t="shared" si="10"/>
        <v>784.22</v>
      </c>
    </row>
    <row r="56" spans="1:15" ht="42.75" x14ac:dyDescent="0.25">
      <c r="A56" s="38" t="s">
        <v>62</v>
      </c>
      <c r="B56" s="39" t="s">
        <v>97</v>
      </c>
      <c r="C56" s="59"/>
      <c r="D56" s="40">
        <v>0</v>
      </c>
      <c r="E56" s="40">
        <v>0</v>
      </c>
      <c r="F56" s="40">
        <v>25000</v>
      </c>
      <c r="G56" s="40">
        <v>0</v>
      </c>
      <c r="H56" s="40">
        <v>57675.49</v>
      </c>
      <c r="I56" s="40">
        <v>41985.66</v>
      </c>
      <c r="J56" s="40">
        <v>0</v>
      </c>
      <c r="K56" s="40">
        <v>0</v>
      </c>
      <c r="L56" s="40">
        <f t="shared" si="2"/>
        <v>82675.489999999991</v>
      </c>
      <c r="M56" s="40">
        <f t="shared" si="10"/>
        <v>41985.66</v>
      </c>
    </row>
    <row r="57" spans="1:15" ht="42.75" x14ac:dyDescent="0.25">
      <c r="A57" s="38" t="s">
        <v>63</v>
      </c>
      <c r="B57" s="39" t="s">
        <v>98</v>
      </c>
      <c r="C57" s="59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17851.8</v>
      </c>
      <c r="J57" s="40">
        <v>0</v>
      </c>
      <c r="K57" s="40">
        <v>0</v>
      </c>
      <c r="L57" s="40">
        <f t="shared" si="2"/>
        <v>22717.79</v>
      </c>
      <c r="M57" s="40">
        <f t="shared" si="10"/>
        <v>17972.7</v>
      </c>
    </row>
    <row r="58" spans="1:15" ht="75" x14ac:dyDescent="0.25">
      <c r="A58" s="46">
        <v>12</v>
      </c>
      <c r="B58" s="48" t="s">
        <v>111</v>
      </c>
      <c r="C58" s="62" t="s">
        <v>21</v>
      </c>
      <c r="D58" s="36">
        <f>SUM(D59:D63)</f>
        <v>306.89999999999998</v>
      </c>
      <c r="E58" s="36">
        <f t="shared" ref="E58:K58" si="16">SUM(E59:E63)</f>
        <v>306.89999999999998</v>
      </c>
      <c r="F58" s="36">
        <f t="shared" si="16"/>
        <v>335.2</v>
      </c>
      <c r="G58" s="36">
        <f t="shared" si="16"/>
        <v>335.2</v>
      </c>
      <c r="H58" s="36">
        <f>SUM(H59:H63)</f>
        <v>5773.03</v>
      </c>
      <c r="I58" s="36">
        <f>SUM(I59:I63)</f>
        <v>3883</v>
      </c>
      <c r="J58" s="36">
        <f t="shared" si="16"/>
        <v>771.9</v>
      </c>
      <c r="K58" s="36">
        <f t="shared" si="16"/>
        <v>0</v>
      </c>
      <c r="L58" s="36">
        <f>SUM(D58+F58+H58+J58)</f>
        <v>7187.0299999999988</v>
      </c>
      <c r="M58" s="36">
        <f t="shared" si="10"/>
        <v>4525.1000000000004</v>
      </c>
      <c r="N58" s="8"/>
      <c r="O58" s="8"/>
    </row>
    <row r="59" spans="1:15" s="18" customFormat="1" ht="42.75" x14ac:dyDescent="0.25">
      <c r="A59" s="44" t="s">
        <v>64</v>
      </c>
      <c r="B59" s="45" t="s">
        <v>106</v>
      </c>
      <c r="C59" s="63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10"/>
        <v>716.09999999999991</v>
      </c>
      <c r="N59" s="8"/>
      <c r="O59" s="8"/>
    </row>
    <row r="60" spans="1:15" ht="57" x14ac:dyDescent="0.25">
      <c r="A60" s="38" t="s">
        <v>65</v>
      </c>
      <c r="B60" s="45" t="s">
        <v>107</v>
      </c>
      <c r="C60" s="63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415</v>
      </c>
      <c r="J60" s="40">
        <v>0</v>
      </c>
      <c r="K60" s="40">
        <v>0</v>
      </c>
      <c r="L60" s="40">
        <f t="shared" si="2"/>
        <v>1010</v>
      </c>
      <c r="M60" s="40">
        <f t="shared" si="10"/>
        <v>415</v>
      </c>
      <c r="N60" s="8"/>
      <c r="O60" s="8"/>
    </row>
    <row r="61" spans="1:15" ht="57" x14ac:dyDescent="0.25">
      <c r="A61" s="38" t="s">
        <v>66</v>
      </c>
      <c r="B61" s="45" t="s">
        <v>108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300</v>
      </c>
      <c r="J61" s="40">
        <v>0</v>
      </c>
      <c r="K61" s="40">
        <v>0</v>
      </c>
      <c r="L61" s="40">
        <f t="shared" si="2"/>
        <v>358.5</v>
      </c>
      <c r="M61" s="40">
        <f t="shared" si="10"/>
        <v>300</v>
      </c>
      <c r="N61" s="8"/>
      <c r="O61" s="8"/>
    </row>
    <row r="62" spans="1:15" ht="57" x14ac:dyDescent="0.25">
      <c r="A62" s="38" t="s">
        <v>67</v>
      </c>
      <c r="B62" s="45" t="s">
        <v>109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3094</v>
      </c>
      <c r="J62" s="40">
        <v>0</v>
      </c>
      <c r="K62" s="40">
        <v>0</v>
      </c>
      <c r="L62" s="40">
        <f t="shared" si="2"/>
        <v>4330.53</v>
      </c>
      <c r="M62" s="40">
        <f t="shared" si="10"/>
        <v>3094</v>
      </c>
      <c r="N62" s="8"/>
      <c r="O62" s="8"/>
    </row>
    <row r="63" spans="1:15" ht="57" x14ac:dyDescent="0.25">
      <c r="A63" s="38" t="s">
        <v>68</v>
      </c>
      <c r="B63" s="45" t="s">
        <v>110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10"/>
        <v>0</v>
      </c>
      <c r="N63" s="8"/>
      <c r="O63" s="8"/>
    </row>
    <row r="64" spans="1:15" ht="60" x14ac:dyDescent="0.25">
      <c r="A64" s="51">
        <v>13</v>
      </c>
      <c r="B64" s="48" t="s">
        <v>112</v>
      </c>
      <c r="C64" s="59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18078.68</v>
      </c>
      <c r="I64" s="36">
        <f>SUM(I65:I67)</f>
        <v>11688.66</v>
      </c>
      <c r="J64" s="36">
        <f t="shared" si="17"/>
        <v>0</v>
      </c>
      <c r="K64" s="36">
        <f t="shared" si="17"/>
        <v>0</v>
      </c>
      <c r="L64" s="36">
        <f>SUM(D64+F64+H64+J64)</f>
        <v>18078.68</v>
      </c>
      <c r="M64" s="36">
        <f t="shared" si="10"/>
        <v>11688.66</v>
      </c>
    </row>
    <row r="65" spans="1:13" ht="33" customHeight="1" x14ac:dyDescent="0.25">
      <c r="A65" s="44" t="s">
        <v>69</v>
      </c>
      <c r="B65" s="45" t="s">
        <v>99</v>
      </c>
      <c r="C65" s="59"/>
      <c r="D65" s="40">
        <v>0</v>
      </c>
      <c r="E65" s="40">
        <v>0</v>
      </c>
      <c r="F65" s="40">
        <v>0</v>
      </c>
      <c r="G65" s="40">
        <v>0</v>
      </c>
      <c r="H65" s="40">
        <v>140.75</v>
      </c>
      <c r="I65" s="40">
        <v>4.0999999999999996</v>
      </c>
      <c r="J65" s="40">
        <v>0</v>
      </c>
      <c r="K65" s="40">
        <v>0</v>
      </c>
      <c r="L65" s="40">
        <f t="shared" si="2"/>
        <v>140.75</v>
      </c>
      <c r="M65" s="40">
        <f t="shared" si="10"/>
        <v>4.0999999999999996</v>
      </c>
    </row>
    <row r="66" spans="1:13" ht="42.75" x14ac:dyDescent="0.25">
      <c r="A66" s="44" t="s">
        <v>70</v>
      </c>
      <c r="B66" s="45" t="s">
        <v>100</v>
      </c>
      <c r="C66" s="59"/>
      <c r="D66" s="40">
        <v>0</v>
      </c>
      <c r="E66" s="40">
        <v>0</v>
      </c>
      <c r="F66" s="40">
        <v>0</v>
      </c>
      <c r="G66" s="40">
        <v>0</v>
      </c>
      <c r="H66" s="40">
        <v>1417</v>
      </c>
      <c r="I66" s="40">
        <v>620.24</v>
      </c>
      <c r="J66" s="40">
        <v>0</v>
      </c>
      <c r="K66" s="40">
        <v>0</v>
      </c>
      <c r="L66" s="40">
        <f t="shared" si="2"/>
        <v>1417</v>
      </c>
      <c r="M66" s="40">
        <f t="shared" si="10"/>
        <v>620.24</v>
      </c>
    </row>
    <row r="67" spans="1:13" ht="57" x14ac:dyDescent="0.25">
      <c r="A67" s="44" t="s">
        <v>71</v>
      </c>
      <c r="B67" s="45" t="s">
        <v>113</v>
      </c>
      <c r="C67" s="59"/>
      <c r="D67" s="40">
        <v>0</v>
      </c>
      <c r="E67" s="40">
        <v>0</v>
      </c>
      <c r="F67" s="40">
        <v>0</v>
      </c>
      <c r="G67" s="40">
        <v>0</v>
      </c>
      <c r="H67" s="40">
        <v>16520.93</v>
      </c>
      <c r="I67" s="40">
        <v>11064.32</v>
      </c>
      <c r="J67" s="40">
        <v>0</v>
      </c>
      <c r="K67" s="40">
        <v>0</v>
      </c>
      <c r="L67" s="40">
        <f t="shared" si="2"/>
        <v>16520.93</v>
      </c>
      <c r="M67" s="40">
        <f t="shared" si="10"/>
        <v>11064.32</v>
      </c>
    </row>
    <row r="68" spans="1:13" ht="85.5" customHeight="1" x14ac:dyDescent="0.25">
      <c r="A68" s="51" t="s">
        <v>101</v>
      </c>
      <c r="B68" s="48" t="s">
        <v>114</v>
      </c>
      <c r="C68" s="52" t="s">
        <v>102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6726</v>
      </c>
      <c r="I68" s="36">
        <v>1576</v>
      </c>
      <c r="J68" s="36">
        <v>0</v>
      </c>
      <c r="K68" s="36">
        <v>0</v>
      </c>
      <c r="L68" s="36">
        <f t="shared" si="2"/>
        <v>6726</v>
      </c>
      <c r="M68" s="36">
        <f t="shared" si="10"/>
        <v>1576</v>
      </c>
    </row>
    <row r="69" spans="1:13" ht="81" customHeight="1" x14ac:dyDescent="0.25">
      <c r="A69" s="51" t="s">
        <v>103</v>
      </c>
      <c r="B69" s="48" t="s">
        <v>104</v>
      </c>
      <c r="C69" s="52" t="s">
        <v>105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139.06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139.06</v>
      </c>
    </row>
    <row r="70" spans="1:13" ht="105" customHeight="1" x14ac:dyDescent="0.25">
      <c r="A70" s="51" t="s">
        <v>139</v>
      </c>
      <c r="B70" s="48" t="s">
        <v>137</v>
      </c>
      <c r="C70" s="52" t="s">
        <v>138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0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0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5"/>
    </row>
    <row r="73" spans="1:13" ht="32.25" customHeight="1" x14ac:dyDescent="0.25">
      <c r="A73" s="14"/>
      <c r="B73" s="61" t="s">
        <v>142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22" t="s">
        <v>141</v>
      </c>
    </row>
    <row r="74" spans="1:13" ht="33.75" customHeight="1" x14ac:dyDescent="0.25">
      <c r="A74" s="14"/>
      <c r="B74" s="61" t="s">
        <v>144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22" t="s">
        <v>143</v>
      </c>
    </row>
    <row r="75" spans="1:13" ht="33" customHeight="1" x14ac:dyDescent="0.25">
      <c r="A75" s="14"/>
      <c r="B75" s="61" t="s">
        <v>147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22" t="s">
        <v>146</v>
      </c>
    </row>
    <row r="76" spans="1:13" s="18" customFormat="1" ht="33" customHeight="1" x14ac:dyDescent="0.25">
      <c r="A76" s="19"/>
      <c r="B76" s="61" t="s">
        <v>150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22" t="s">
        <v>148</v>
      </c>
    </row>
    <row r="77" spans="1:13" ht="31.5" customHeight="1" x14ac:dyDescent="0.25">
      <c r="B77" s="61" t="s">
        <v>151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23" t="s">
        <v>149</v>
      </c>
    </row>
    <row r="78" spans="1:13" ht="33" customHeight="1" x14ac:dyDescent="0.25">
      <c r="B78" s="61" t="s">
        <v>154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23" t="s">
        <v>153</v>
      </c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9" type="noConversion"/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2021-10-05T10:52:29Z</cp:lastPrinted>
  <dcterms:created xsi:type="dcterms:W3CDTF">2015-10-02T05:38:20Z</dcterms:created>
  <dcterms:modified xsi:type="dcterms:W3CDTF">2021-10-15T09:55:27Z</dcterms:modified>
</cp:coreProperties>
</file>