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120" windowWidth="15255" windowHeight="633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44525"/>
</workbook>
</file>

<file path=xl/calcChain.xml><?xml version="1.0" encoding="utf-8"?>
<calcChain xmlns="http://schemas.openxmlformats.org/spreadsheetml/2006/main">
  <c r="I45" i="1" l="1"/>
  <c r="E50" i="1" l="1"/>
  <c r="H45" i="1" l="1"/>
  <c r="F35" i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I8" i="1"/>
  <c r="M67" i="1"/>
  <c r="H8" i="1"/>
  <c r="E68" i="1"/>
  <c r="M68" i="1" s="1"/>
  <c r="D68" i="1"/>
  <c r="L68" i="1" s="1"/>
  <c r="M32" i="1"/>
  <c r="L27" i="1"/>
  <c r="L17" i="1"/>
  <c r="I16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O30" i="1"/>
  <c r="M7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<sst xmlns="http://schemas.openxmlformats.org/spreadsheetml/2006/main" count="166" uniqueCount="149">
  <si>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</si>
  <si>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</si>
  <si>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</si>
  <si>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</si>
  <si>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</si>
  <si>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</si>
  <si>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</si>
  <si>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</si>
  <si>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</si>
  <si>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</si>
  <si>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</si>
  <si>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</si>
  <si>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</si>
  <si>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</si>
  <si>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</si>
  <si>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</si>
  <si>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</si>
  <si>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</si>
  <si>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</si>
  <si>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</si>
  <si>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</si>
  <si>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</si>
  <si>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</si>
  <si>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</si>
  <si>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</si>
  <si>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</si>
  <si>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</si>
  <si>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</si>
  <si>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</si>
  <si>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</si>
  <si>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</si>
  <si>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</si>
  <si>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</si>
  <si>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</si>
  <si>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</si>
  <si>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</si>
  <si>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</si>
  <si>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</si>
  <si>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</si>
  <si>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</si>
  <si>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</si>
  <si>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</si>
  <si>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</si>
  <si>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</si>
  <si>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</si>
  <si>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</si>
  <si>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</si>
  <si>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</si>
  <si>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</si>
  <si>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</si>
  <si>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</si>
  <si>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</si>
  <si>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</si>
  <si>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</si>
  <si>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</si>
  <si>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</si>
  <si>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</si>
  <si>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</si>
  <si>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</si>
  <si>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</si>
  <si>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</si>
  <si>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</si>
  <si>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</si>
  <si>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</si>
  <si>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</si>
  <si>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</si>
  <si>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</si>
  <si>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</si>
  <si>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</si>
  <si>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</si>
  <si>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</si>
  <si>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</si>
  <si>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</si>
  <si>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</si>
  <si>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</si>
  <si>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</si>
  <si>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</si>
  <si>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</si>
  <si>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</si>
  <si>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</si>
  <si>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</si>
  <si>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</si>
  <si>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</si>
  <si>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</si>
  <si>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</si>
  <si>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</si>
  <si>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</si>
  <si>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</si>
  <si>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</si>
  <si>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</si>
  <si>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</si>
  <si>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</si>
  <si>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</si>
  <si>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</si>
  <si>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</si>
  <si>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</si>
  <si>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</si>
  <si>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</si>
  <si>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</si>
  <si>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</si>
  <si>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</si>
  <si>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</si>
  <si>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</si>
  <si>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</si>
  <si>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</si>
  <si>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</si>
  <si>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</si>
  <si>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</si>
  <si>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</si>
  <si>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</si>
  <si>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</si>
  <si>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</si>
  <si>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</si>
  <si>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</si>
  <si>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</si>
  <si>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</si>
  <si>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</si>
  <si>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</si>
  <si>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</si>
  <si>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</si>
  <si>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</si>
  <si>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</si>
  <si>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</si>
  <si>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</si>
  <si>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</si>
  <si>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</si>
  <si>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</si>
  <si>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</si>
  <si>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</si>
  <si>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</si>
  <si>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</si>
  <si>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</si>
  <si>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</si>
  <si>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</si>
  <si>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</si>
  <si>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</si>
  <si>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</si>
  <si>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</si>
  <si>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</si>
  <si>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</si>
  <si>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</si>
  <si>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</si>
  <si>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</si>
  <si>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</si>
  <si>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</si>
  <si>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</si>
  <si>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 xml:space="preserve">Отчет о реализации муниципальных программ Невьянского городского округа за апрель 2021 года 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</si>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</sst>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70" zoomScaleSheetLayoutView="89" workbookViewId="0">
      <selection activeCell="B76" sqref="B76:L76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6.42578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3" t="s">
        <v>146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20" ht="15" customHeight="1" x14ac:dyDescent="0.25">
      <c r="M3" s="1" t="s">
        <v>1</v>
      </c>
    </row>
    <row r="4" spans="1:20" ht="33" customHeight="1" x14ac:dyDescent="0.25">
      <c r="A4" s="54" t="s">
        <v>2</v>
      </c>
      <c r="B4" s="55" t="s">
        <v>3</v>
      </c>
      <c r="C4" s="56" t="s">
        <v>9</v>
      </c>
      <c r="D4" s="55" t="s">
        <v>23</v>
      </c>
      <c r="E4" s="55"/>
      <c r="F4" s="55" t="s">
        <v>24</v>
      </c>
      <c r="G4" s="55"/>
      <c r="H4" s="55" t="s">
        <v>4</v>
      </c>
      <c r="I4" s="55"/>
      <c r="J4" s="55" t="s">
        <v>5</v>
      </c>
      <c r="K4" s="55"/>
      <c r="L4" s="55" t="s">
        <v>6</v>
      </c>
      <c r="M4" s="55"/>
    </row>
    <row r="5" spans="1:20" ht="33" customHeight="1" x14ac:dyDescent="0.25">
      <c r="A5" s="54"/>
      <c r="B5" s="55"/>
      <c r="C5" s="57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4"/>
      <c r="B6" s="55"/>
      <c r="C6" s="58"/>
      <c r="D6" s="24" t="s">
        <v>140</v>
      </c>
      <c r="E6" s="24" t="s">
        <v>140</v>
      </c>
      <c r="F6" s="24" t="s">
        <v>140</v>
      </c>
      <c r="G6" s="24" t="s">
        <v>140</v>
      </c>
      <c r="H6" s="24" t="s">
        <v>140</v>
      </c>
      <c r="I6" s="24" t="s">
        <v>140</v>
      </c>
      <c r="J6" s="24" t="s">
        <v>140</v>
      </c>
      <c r="K6" s="24" t="s">
        <v>140</v>
      </c>
      <c r="L6" s="24" t="s">
        <v>140</v>
      </c>
      <c r="M6" s="24" t="s">
        <v>140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56240.01</v>
      </c>
      <c r="E7" s="20">
        <f t="shared" si="0"/>
        <v>21004.240000000002</v>
      </c>
      <c r="F7" s="20">
        <f t="shared" si="0"/>
        <v>795907.58999999985</v>
      </c>
      <c r="G7" s="20">
        <f t="shared" si="0"/>
        <v>236095.91999999998</v>
      </c>
      <c r="H7" s="20">
        <f t="shared" si="0"/>
        <v>1137427.1499999999</v>
      </c>
      <c r="I7" s="20">
        <f t="shared" si="0"/>
        <v>279028.00000000006</v>
      </c>
      <c r="J7" s="20">
        <f t="shared" si="0"/>
        <v>13665.44</v>
      </c>
      <c r="K7" s="20">
        <f t="shared" si="0"/>
        <v>0</v>
      </c>
      <c r="L7" s="20">
        <f t="shared" si="0"/>
        <v>2003240.19</v>
      </c>
      <c r="M7" s="20">
        <f t="shared" si="0"/>
        <v>536128.15999999992</v>
      </c>
      <c r="N7" s="25">
        <f>L7-J7</f>
        <v>1989574.75</v>
      </c>
      <c r="O7" s="25">
        <f>M7-K7</f>
        <v>536128.15999999992</v>
      </c>
      <c r="P7" s="5"/>
      <c r="Q7" s="36">
        <f>L7-J7</f>
        <v>1989574.75</v>
      </c>
      <c r="R7" s="36">
        <f>M7-K7</f>
        <v>536128.15999999992</v>
      </c>
      <c r="S7" s="48"/>
      <c r="T7" s="49"/>
    </row>
    <row r="8" spans="1:20" ht="71.25" x14ac:dyDescent="0.25">
      <c r="A8" s="12">
        <v>1</v>
      </c>
      <c r="B8" s="14" t="s">
        <v>115</v>
      </c>
      <c r="C8" s="59" t="s">
        <v>10</v>
      </c>
      <c r="D8" s="20">
        <f>SUM(D9:D11)</f>
        <v>89.3</v>
      </c>
      <c r="E8" s="20">
        <f t="shared" ref="E8:M8" si="1">SUM(E9:E11)</f>
        <v>0</v>
      </c>
      <c r="F8" s="20">
        <f t="shared" si="1"/>
        <v>436.6</v>
      </c>
      <c r="G8" s="20">
        <f t="shared" si="1"/>
        <v>83.72</v>
      </c>
      <c r="H8" s="20">
        <f>SUM(H9:H11)</f>
        <v>86897.73</v>
      </c>
      <c r="I8" s="20">
        <f t="shared" si="1"/>
        <v>26220.1</v>
      </c>
      <c r="J8" s="20">
        <f t="shared" si="1"/>
        <v>0</v>
      </c>
      <c r="K8" s="20">
        <f t="shared" si="1"/>
        <v>0</v>
      </c>
      <c r="L8" s="20">
        <f>SUM(L9:L11)</f>
        <v>87423.62999999999</v>
      </c>
      <c r="M8" s="20">
        <f t="shared" si="1"/>
        <v>26303.82</v>
      </c>
    </row>
    <row r="9" spans="1:20" ht="30" x14ac:dyDescent="0.25">
      <c r="A9" s="9" t="s">
        <v>25</v>
      </c>
      <c r="B9" s="7" t="s">
        <v>72</v>
      </c>
      <c r="C9" s="59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10.28</v>
      </c>
      <c r="J9" s="18">
        <v>0</v>
      </c>
      <c r="K9" s="18">
        <v>0</v>
      </c>
      <c r="L9" s="18">
        <f>SUM(D9+F9+H9+J9)</f>
        <v>189</v>
      </c>
      <c r="M9" s="18">
        <f>SUM(E9+G9+I9+K9)</f>
        <v>10.28</v>
      </c>
    </row>
    <row r="10" spans="1:20" ht="45" x14ac:dyDescent="0.25">
      <c r="A10" s="9" t="s">
        <v>26</v>
      </c>
      <c r="B10" s="40" t="s">
        <v>116</v>
      </c>
      <c r="C10" s="59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0" t="s">
        <v>117</v>
      </c>
      <c r="C11" s="4"/>
      <c r="D11" s="18">
        <v>89.3</v>
      </c>
      <c r="E11" s="18">
        <v>0</v>
      </c>
      <c r="F11" s="18">
        <v>436.6</v>
      </c>
      <c r="G11" s="18">
        <v>83.72</v>
      </c>
      <c r="H11" s="19">
        <v>86688.73</v>
      </c>
      <c r="I11" s="19">
        <v>26209.82</v>
      </c>
      <c r="J11" s="18">
        <v>0</v>
      </c>
      <c r="K11" s="18">
        <v>0</v>
      </c>
      <c r="L11" s="18">
        <f>SUM(D11+F11+H11+J11)</f>
        <v>87214.62999999999</v>
      </c>
      <c r="M11" s="18">
        <f>SUM(E11+G11+I11+K11)</f>
        <v>26293.54</v>
      </c>
    </row>
    <row r="12" spans="1:20" ht="71.25" x14ac:dyDescent="0.25">
      <c r="A12" s="12">
        <v>2</v>
      </c>
      <c r="B12" s="14" t="s">
        <v>118</v>
      </c>
      <c r="C12" s="59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11216.34</v>
      </c>
      <c r="I12" s="20">
        <f t="shared" si="4"/>
        <v>3572.2299999999996</v>
      </c>
      <c r="J12" s="20">
        <f t="shared" si="4"/>
        <v>0</v>
      </c>
      <c r="K12" s="20">
        <f t="shared" si="4"/>
        <v>0</v>
      </c>
      <c r="L12" s="20">
        <f>SUM(D12+F12+H12+J12)</f>
        <v>11216.34</v>
      </c>
      <c r="M12" s="20">
        <f t="shared" si="3"/>
        <v>3572.2299999999996</v>
      </c>
    </row>
    <row r="13" spans="1:20" ht="45" x14ac:dyDescent="0.25">
      <c r="A13" s="9" t="s">
        <v>28</v>
      </c>
      <c r="B13" s="7" t="s">
        <v>73</v>
      </c>
      <c r="C13" s="59"/>
      <c r="D13" s="18">
        <v>0</v>
      </c>
      <c r="E13" s="18">
        <v>0</v>
      </c>
      <c r="F13" s="18">
        <v>0</v>
      </c>
      <c r="G13" s="18">
        <v>0</v>
      </c>
      <c r="H13" s="19">
        <v>7022.82</v>
      </c>
      <c r="I13" s="19">
        <v>2462.6999999999998</v>
      </c>
      <c r="J13" s="18">
        <v>0</v>
      </c>
      <c r="K13" s="18">
        <v>0</v>
      </c>
      <c r="L13" s="18">
        <f t="shared" si="2"/>
        <v>7022.82</v>
      </c>
      <c r="M13" s="18">
        <f t="shared" si="3"/>
        <v>2462.6999999999998</v>
      </c>
    </row>
    <row r="14" spans="1:20" ht="35.25" customHeight="1" x14ac:dyDescent="0.25">
      <c r="A14" s="9" t="s">
        <v>29</v>
      </c>
      <c r="B14" s="7" t="s">
        <v>74</v>
      </c>
      <c r="C14" s="59"/>
      <c r="D14" s="18">
        <v>0</v>
      </c>
      <c r="E14" s="18">
        <v>0</v>
      </c>
      <c r="F14" s="18">
        <v>0</v>
      </c>
      <c r="G14" s="18">
        <v>0</v>
      </c>
      <c r="H14" s="19">
        <v>2295.4</v>
      </c>
      <c r="I14" s="18">
        <v>262.83</v>
      </c>
      <c r="J14" s="18">
        <v>0</v>
      </c>
      <c r="K14" s="18">
        <v>0</v>
      </c>
      <c r="L14" s="18">
        <f t="shared" si="2"/>
        <v>2295.4</v>
      </c>
      <c r="M14" s="18">
        <f t="shared" si="3"/>
        <v>262.83</v>
      </c>
    </row>
    <row r="15" spans="1:20" ht="49.5" customHeight="1" x14ac:dyDescent="0.25">
      <c r="A15" s="9" t="s">
        <v>30</v>
      </c>
      <c r="B15" s="7" t="s">
        <v>75</v>
      </c>
      <c r="C15" s="59"/>
      <c r="D15" s="18">
        <v>0</v>
      </c>
      <c r="E15" s="18">
        <v>0</v>
      </c>
      <c r="F15" s="18">
        <v>0</v>
      </c>
      <c r="G15" s="18">
        <v>0</v>
      </c>
      <c r="H15" s="19">
        <v>1898.12</v>
      </c>
      <c r="I15" s="19">
        <v>846.7</v>
      </c>
      <c r="J15" s="18">
        <v>0</v>
      </c>
      <c r="K15" s="18">
        <v>0</v>
      </c>
      <c r="L15" s="18">
        <f t="shared" si="2"/>
        <v>1898.12</v>
      </c>
      <c r="M15" s="18">
        <f t="shared" si="3"/>
        <v>846.7</v>
      </c>
    </row>
    <row r="16" spans="1:20" ht="64.5" customHeight="1" x14ac:dyDescent="0.25">
      <c r="A16" s="12">
        <v>3</v>
      </c>
      <c r="B16" s="14" t="s">
        <v>119</v>
      </c>
      <c r="C16" s="5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130659.2</v>
      </c>
      <c r="G16" s="41">
        <f t="shared" si="5"/>
        <v>750.24</v>
      </c>
      <c r="H16" s="41">
        <f t="shared" si="5"/>
        <v>44249</v>
      </c>
      <c r="I16" s="41">
        <f t="shared" si="5"/>
        <v>2464.2800000000002</v>
      </c>
      <c r="J16" s="41">
        <f t="shared" si="5"/>
        <v>0</v>
      </c>
      <c r="K16" s="41">
        <f t="shared" si="5"/>
        <v>0</v>
      </c>
      <c r="L16" s="20">
        <f>SUM(D16+F16+H16+J16)</f>
        <v>174908.2</v>
      </c>
      <c r="M16" s="20">
        <f t="shared" si="3"/>
        <v>3214.5200000000004</v>
      </c>
    </row>
    <row r="17" spans="1:20" ht="47.25" customHeight="1" x14ac:dyDescent="0.25">
      <c r="A17" s="9" t="s">
        <v>31</v>
      </c>
      <c r="B17" s="7" t="s">
        <v>76</v>
      </c>
      <c r="C17" s="59"/>
      <c r="D17" s="50">
        <v>0</v>
      </c>
      <c r="E17" s="50">
        <v>0</v>
      </c>
      <c r="F17" s="50">
        <v>130659.2</v>
      </c>
      <c r="G17" s="50">
        <v>750.24</v>
      </c>
      <c r="H17" s="51">
        <v>20912.900000000001</v>
      </c>
      <c r="I17" s="51">
        <v>22.28</v>
      </c>
      <c r="J17" s="18">
        <v>0</v>
      </c>
      <c r="K17" s="18">
        <v>0</v>
      </c>
      <c r="L17" s="18">
        <f>SUM(D17+F17+H17+J17)</f>
        <v>151572.1</v>
      </c>
      <c r="M17" s="18">
        <f t="shared" si="3"/>
        <v>772.52</v>
      </c>
    </row>
    <row r="18" spans="1:20" s="39" customFormat="1" ht="30" x14ac:dyDescent="0.25">
      <c r="A18" s="38" t="s">
        <v>32</v>
      </c>
      <c r="B18" s="37" t="s">
        <v>77</v>
      </c>
      <c r="C18" s="59"/>
      <c r="D18" s="50">
        <v>0</v>
      </c>
      <c r="E18" s="50">
        <v>0</v>
      </c>
      <c r="F18" s="50">
        <v>0</v>
      </c>
      <c r="G18" s="50">
        <v>0</v>
      </c>
      <c r="H18" s="51">
        <v>20436.099999999999</v>
      </c>
      <c r="I18" s="51">
        <v>2442</v>
      </c>
      <c r="J18" s="18">
        <v>0</v>
      </c>
      <c r="K18" s="18">
        <v>0</v>
      </c>
      <c r="L18" s="18">
        <f t="shared" si="2"/>
        <v>20436.099999999999</v>
      </c>
      <c r="M18" s="18">
        <f t="shared" si="3"/>
        <v>2442</v>
      </c>
    </row>
    <row r="19" spans="1:20" ht="33" customHeight="1" x14ac:dyDescent="0.25">
      <c r="A19" s="9" t="s">
        <v>33</v>
      </c>
      <c r="B19" s="7" t="s">
        <v>78</v>
      </c>
      <c r="C19" s="59"/>
      <c r="D19" s="50">
        <v>0</v>
      </c>
      <c r="E19" s="50">
        <v>0</v>
      </c>
      <c r="F19" s="50">
        <v>0</v>
      </c>
      <c r="G19" s="50">
        <v>0</v>
      </c>
      <c r="H19" s="51">
        <v>2900</v>
      </c>
      <c r="I19" s="51">
        <v>0</v>
      </c>
      <c r="J19" s="18">
        <v>0</v>
      </c>
      <c r="K19" s="18">
        <v>0</v>
      </c>
      <c r="L19" s="18">
        <f t="shared" si="2"/>
        <v>2900</v>
      </c>
      <c r="M19" s="18">
        <f t="shared" si="3"/>
        <v>0</v>
      </c>
    </row>
    <row r="20" spans="1:20" ht="71.25" x14ac:dyDescent="0.25">
      <c r="A20" s="12">
        <v>4</v>
      </c>
      <c r="B20" s="14" t="s">
        <v>120</v>
      </c>
      <c r="C20" s="59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80436.789999999994</v>
      </c>
      <c r="I20" s="20">
        <f t="shared" si="6"/>
        <v>5334.2</v>
      </c>
      <c r="J20" s="20">
        <f t="shared" si="6"/>
        <v>0</v>
      </c>
      <c r="K20" s="20">
        <f t="shared" si="6"/>
        <v>0</v>
      </c>
      <c r="L20" s="20">
        <f>SUM(D20+F20+H20+J20)</f>
        <v>80436.789999999994</v>
      </c>
      <c r="M20" s="20">
        <f t="shared" si="3"/>
        <v>5334.2</v>
      </c>
    </row>
    <row r="21" spans="1:20" ht="33" customHeight="1" x14ac:dyDescent="0.25">
      <c r="A21" s="9" t="s">
        <v>34</v>
      </c>
      <c r="B21" s="7" t="s">
        <v>79</v>
      </c>
      <c r="C21" s="59"/>
      <c r="D21" s="18">
        <v>0</v>
      </c>
      <c r="E21" s="18">
        <v>0</v>
      </c>
      <c r="F21" s="18">
        <v>0</v>
      </c>
      <c r="G21" s="18">
        <v>0</v>
      </c>
      <c r="H21" s="19">
        <v>79576.789999999994</v>
      </c>
      <c r="I21" s="19">
        <v>5300</v>
      </c>
      <c r="J21" s="18">
        <v>0</v>
      </c>
      <c r="K21" s="18">
        <v>0</v>
      </c>
      <c r="L21" s="18">
        <f t="shared" si="2"/>
        <v>79576.789999999994</v>
      </c>
      <c r="M21" s="18">
        <f t="shared" si="3"/>
        <v>5300</v>
      </c>
    </row>
    <row r="22" spans="1:20" ht="30" x14ac:dyDescent="0.25">
      <c r="A22" s="9" t="s">
        <v>35</v>
      </c>
      <c r="B22" s="7" t="s">
        <v>80</v>
      </c>
      <c r="C22" s="59"/>
      <c r="D22" s="18">
        <v>0</v>
      </c>
      <c r="E22" s="18">
        <v>0</v>
      </c>
      <c r="F22" s="18">
        <v>0</v>
      </c>
      <c r="G22" s="18">
        <v>0</v>
      </c>
      <c r="H22" s="19">
        <v>860</v>
      </c>
      <c r="I22" s="19">
        <v>34.200000000000003</v>
      </c>
      <c r="J22" s="18">
        <v>0</v>
      </c>
      <c r="K22" s="18">
        <v>0</v>
      </c>
      <c r="L22" s="18">
        <f t="shared" si="2"/>
        <v>860</v>
      </c>
      <c r="M22" s="18">
        <f t="shared" si="3"/>
        <v>34.200000000000003</v>
      </c>
    </row>
    <row r="23" spans="1:20" ht="75.75" customHeight="1" x14ac:dyDescent="0.25">
      <c r="A23" s="10">
        <v>5</v>
      </c>
      <c r="B23" s="14" t="s">
        <v>121</v>
      </c>
      <c r="C23" s="59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2141.6999999999998</v>
      </c>
      <c r="G23" s="20">
        <f t="shared" si="7"/>
        <v>17.850000000000001</v>
      </c>
      <c r="H23" s="20">
        <f>SUM(H24:H29)</f>
        <v>174996.09</v>
      </c>
      <c r="I23" s="20">
        <f t="shared" si="7"/>
        <v>12478.74</v>
      </c>
      <c r="J23" s="20">
        <f t="shared" si="7"/>
        <v>0</v>
      </c>
      <c r="K23" s="20">
        <f t="shared" si="7"/>
        <v>0</v>
      </c>
      <c r="L23" s="20">
        <f>SUM(D23+F23+H23+J23)</f>
        <v>177137.79</v>
      </c>
      <c r="M23" s="20">
        <f t="shared" si="3"/>
        <v>12496.59</v>
      </c>
    </row>
    <row r="24" spans="1:20" ht="75" x14ac:dyDescent="0.25">
      <c r="A24" s="9" t="s">
        <v>36</v>
      </c>
      <c r="B24" s="7" t="s">
        <v>81</v>
      </c>
      <c r="C24" s="59"/>
      <c r="D24" s="18">
        <v>0</v>
      </c>
      <c r="E24" s="18">
        <v>0</v>
      </c>
      <c r="F24" s="18">
        <v>0</v>
      </c>
      <c r="G24" s="18">
        <v>0</v>
      </c>
      <c r="H24" s="19">
        <v>98419.58</v>
      </c>
      <c r="I24" s="19">
        <v>50.32</v>
      </c>
      <c r="J24" s="18">
        <v>0</v>
      </c>
      <c r="K24" s="18">
        <v>0</v>
      </c>
      <c r="L24" s="18">
        <f t="shared" si="2"/>
        <v>98419.58</v>
      </c>
      <c r="M24" s="18">
        <f t="shared" ref="M24:M29" si="8">SUM(E24+G24+I24+K24)</f>
        <v>50.32</v>
      </c>
    </row>
    <row r="25" spans="1:20" ht="45" x14ac:dyDescent="0.25">
      <c r="A25" s="9" t="s">
        <v>37</v>
      </c>
      <c r="B25" s="7" t="s">
        <v>82</v>
      </c>
      <c r="C25" s="59"/>
      <c r="D25" s="18">
        <v>0</v>
      </c>
      <c r="E25" s="18">
        <v>0</v>
      </c>
      <c r="F25" s="18">
        <v>1206</v>
      </c>
      <c r="G25" s="18">
        <v>0</v>
      </c>
      <c r="H25" s="19">
        <v>6054</v>
      </c>
      <c r="I25" s="19">
        <v>1229.1099999999999</v>
      </c>
      <c r="J25" s="18">
        <v>0</v>
      </c>
      <c r="K25" s="18">
        <v>0</v>
      </c>
      <c r="L25" s="18">
        <f t="shared" si="2"/>
        <v>7260</v>
      </c>
      <c r="M25" s="18">
        <f t="shared" si="8"/>
        <v>1229.1099999999999</v>
      </c>
    </row>
    <row r="26" spans="1:20" ht="60" x14ac:dyDescent="0.25">
      <c r="A26" s="9" t="s">
        <v>38</v>
      </c>
      <c r="B26" s="40" t="s">
        <v>122</v>
      </c>
      <c r="C26" s="59"/>
      <c r="D26" s="18">
        <v>0</v>
      </c>
      <c r="E26" s="18">
        <v>0</v>
      </c>
      <c r="F26" s="18">
        <v>0</v>
      </c>
      <c r="G26" s="18">
        <v>0</v>
      </c>
      <c r="H26" s="19">
        <v>10445.84</v>
      </c>
      <c r="I26" s="19">
        <v>693.81</v>
      </c>
      <c r="J26" s="18">
        <v>0</v>
      </c>
      <c r="K26" s="18">
        <v>0</v>
      </c>
      <c r="L26" s="18">
        <f t="shared" si="2"/>
        <v>10445.84</v>
      </c>
      <c r="M26" s="18">
        <f t="shared" si="8"/>
        <v>693.81</v>
      </c>
    </row>
    <row r="27" spans="1:20" ht="30" x14ac:dyDescent="0.25">
      <c r="A27" s="9" t="s">
        <v>39</v>
      </c>
      <c r="B27" s="7" t="s">
        <v>83</v>
      </c>
      <c r="C27" s="59"/>
      <c r="D27" s="18">
        <v>0</v>
      </c>
      <c r="E27" s="18">
        <v>0</v>
      </c>
      <c r="F27" s="18">
        <v>935.7</v>
      </c>
      <c r="G27" s="18">
        <v>17.850000000000001</v>
      </c>
      <c r="H27" s="19">
        <v>52868.49</v>
      </c>
      <c r="I27" s="19">
        <v>8770</v>
      </c>
      <c r="J27" s="18">
        <v>0</v>
      </c>
      <c r="K27" s="18">
        <v>0</v>
      </c>
      <c r="L27" s="18">
        <f t="shared" si="2"/>
        <v>53804.189999999995</v>
      </c>
      <c r="M27" s="18">
        <f>SUM(E27+G27+I27+K27)</f>
        <v>8787.85</v>
      </c>
    </row>
    <row r="28" spans="1:20" ht="30" x14ac:dyDescent="0.25">
      <c r="A28" s="9" t="s">
        <v>40</v>
      </c>
      <c r="B28" s="7" t="s">
        <v>84</v>
      </c>
      <c r="C28" s="59"/>
      <c r="D28" s="18">
        <v>0</v>
      </c>
      <c r="E28" s="18">
        <v>0</v>
      </c>
      <c r="F28" s="18">
        <v>0</v>
      </c>
      <c r="G28" s="18">
        <v>0</v>
      </c>
      <c r="H28" s="19">
        <v>5341.28</v>
      </c>
      <c r="I28" s="19">
        <v>1600</v>
      </c>
      <c r="J28" s="18">
        <v>0</v>
      </c>
      <c r="K28" s="18">
        <v>0</v>
      </c>
      <c r="L28" s="18">
        <f t="shared" si="2"/>
        <v>5341.28</v>
      </c>
      <c r="M28" s="18">
        <f t="shared" si="8"/>
        <v>1600</v>
      </c>
    </row>
    <row r="29" spans="1:20" ht="35.25" customHeight="1" x14ac:dyDescent="0.25">
      <c r="A29" s="9" t="s">
        <v>41</v>
      </c>
      <c r="B29" s="7" t="s">
        <v>85</v>
      </c>
      <c r="C29" s="59"/>
      <c r="D29" s="18">
        <v>0</v>
      </c>
      <c r="E29" s="18">
        <v>0</v>
      </c>
      <c r="F29" s="18">
        <v>0</v>
      </c>
      <c r="G29" s="18">
        <v>0</v>
      </c>
      <c r="H29" s="19">
        <v>1866.9</v>
      </c>
      <c r="I29" s="19">
        <v>135.5</v>
      </c>
      <c r="J29" s="18">
        <v>0</v>
      </c>
      <c r="K29" s="18">
        <v>0</v>
      </c>
      <c r="L29" s="18">
        <f t="shared" si="2"/>
        <v>1866.9</v>
      </c>
      <c r="M29" s="18">
        <f t="shared" si="8"/>
        <v>135.5</v>
      </c>
    </row>
    <row r="30" spans="1:20" ht="120" customHeight="1" x14ac:dyDescent="0.25">
      <c r="A30" s="10">
        <v>6</v>
      </c>
      <c r="B30" s="14" t="s">
        <v>123</v>
      </c>
      <c r="C30" s="59" t="s">
        <v>15</v>
      </c>
      <c r="D30" s="20">
        <f>SUM(D31:D34)</f>
        <v>265.99</v>
      </c>
      <c r="E30" s="20">
        <f t="shared" ref="E30:K30" si="9">SUM(E31:E34)</f>
        <v>0</v>
      </c>
      <c r="F30" s="20">
        <f t="shared" si="9"/>
        <v>1323.21</v>
      </c>
      <c r="G30" s="20">
        <f t="shared" si="9"/>
        <v>0</v>
      </c>
      <c r="H30" s="20">
        <f t="shared" si="9"/>
        <v>15866.730000000001</v>
      </c>
      <c r="I30" s="20">
        <f t="shared" si="9"/>
        <v>439.2</v>
      </c>
      <c r="J30" s="20">
        <f t="shared" si="9"/>
        <v>12893.54</v>
      </c>
      <c r="K30" s="20">
        <f t="shared" si="9"/>
        <v>0</v>
      </c>
      <c r="L30" s="20">
        <f>SUM(D30+F30+H30+J30)</f>
        <v>30349.47</v>
      </c>
      <c r="M30" s="20">
        <f>SUM(E30+G30+I30+K30)</f>
        <v>439.2</v>
      </c>
      <c r="N30" s="25">
        <f>L30-J30</f>
        <v>17455.93</v>
      </c>
      <c r="O30" s="25">
        <f>M30-K30</f>
        <v>439.2</v>
      </c>
      <c r="Q30" s="25">
        <f>D30+F30+H30</f>
        <v>17455.93</v>
      </c>
      <c r="R30" s="25">
        <f>E30+G30+I30</f>
        <v>439.2</v>
      </c>
      <c r="S30" s="26"/>
      <c r="T30" s="25"/>
    </row>
    <row r="31" spans="1:20" ht="81.75" customHeight="1" x14ac:dyDescent="0.25">
      <c r="A31" s="9" t="s">
        <v>42</v>
      </c>
      <c r="B31" s="7" t="s">
        <v>86</v>
      </c>
      <c r="C31" s="59"/>
      <c r="D31" s="18">
        <v>0</v>
      </c>
      <c r="E31" s="18">
        <v>0</v>
      </c>
      <c r="F31" s="18">
        <v>0</v>
      </c>
      <c r="G31" s="18">
        <v>0</v>
      </c>
      <c r="H31" s="19">
        <v>12404.61</v>
      </c>
      <c r="I31" s="19">
        <v>439.2</v>
      </c>
      <c r="J31" s="18">
        <v>0</v>
      </c>
      <c r="K31" s="18">
        <v>0</v>
      </c>
      <c r="L31" s="18">
        <f>SUM(D31+F31+H31+J31)</f>
        <v>12404.61</v>
      </c>
      <c r="M31" s="18">
        <f>SUM(E31+G31+I31+K31)</f>
        <v>439.2</v>
      </c>
    </row>
    <row r="32" spans="1:20" ht="46.5" customHeight="1" x14ac:dyDescent="0.25">
      <c r="A32" s="9" t="s">
        <v>43</v>
      </c>
      <c r="B32" s="7" t="s">
        <v>87</v>
      </c>
      <c r="C32" s="59"/>
      <c r="D32" s="18">
        <v>0</v>
      </c>
      <c r="E32" s="18">
        <v>0</v>
      </c>
      <c r="F32" s="18">
        <v>0</v>
      </c>
      <c r="G32" s="18">
        <v>0</v>
      </c>
      <c r="H32" s="19">
        <v>1552.7</v>
      </c>
      <c r="I32" s="19">
        <v>0</v>
      </c>
      <c r="J32" s="18">
        <v>0</v>
      </c>
      <c r="K32" s="18">
        <v>0</v>
      </c>
      <c r="L32" s="18">
        <f t="shared" si="2"/>
        <v>1552.7</v>
      </c>
      <c r="M32" s="18">
        <f t="shared" ref="M32:M68" si="10">SUM(E32+G32+I32+K32)</f>
        <v>0</v>
      </c>
    </row>
    <row r="33" spans="1:19" s="39" customFormat="1" ht="45" x14ac:dyDescent="0.25">
      <c r="A33" s="38" t="s">
        <v>44</v>
      </c>
      <c r="B33" s="43" t="s">
        <v>124</v>
      </c>
      <c r="C33" s="59"/>
      <c r="D33" s="18">
        <v>265.99</v>
      </c>
      <c r="E33" s="18">
        <v>0</v>
      </c>
      <c r="F33" s="18">
        <v>1323.21</v>
      </c>
      <c r="G33" s="18">
        <v>0</v>
      </c>
      <c r="H33" s="19">
        <v>1407.39</v>
      </c>
      <c r="I33" s="19">
        <v>0</v>
      </c>
      <c r="J33" s="18">
        <v>5164.8900000000003</v>
      </c>
      <c r="K33" s="18">
        <v>0</v>
      </c>
      <c r="L33" s="18">
        <f>SUM(D33+F33+H33+J33)</f>
        <v>8161.4800000000005</v>
      </c>
      <c r="M33" s="18">
        <f t="shared" si="10"/>
        <v>0</v>
      </c>
      <c r="N33" s="26">
        <f>L33-J33</f>
        <v>2996.59</v>
      </c>
      <c r="O33" s="26">
        <f>M33-K33</f>
        <v>0</v>
      </c>
      <c r="Q33" s="26">
        <f>D33+F33+H33</f>
        <v>2996.59</v>
      </c>
      <c r="R33" s="26">
        <f>E33+G33+I33</f>
        <v>0</v>
      </c>
      <c r="S33" s="26"/>
    </row>
    <row r="34" spans="1:19" ht="75" x14ac:dyDescent="0.25">
      <c r="A34" s="9" t="s">
        <v>45</v>
      </c>
      <c r="B34" s="40" t="s">
        <v>125</v>
      </c>
      <c r="C34" s="59"/>
      <c r="D34" s="18">
        <v>0</v>
      </c>
      <c r="E34" s="18">
        <v>0</v>
      </c>
      <c r="F34" s="18">
        <v>0</v>
      </c>
      <c r="G34" s="18">
        <v>0</v>
      </c>
      <c r="H34" s="19">
        <v>502.03</v>
      </c>
      <c r="I34" s="19">
        <v>0</v>
      </c>
      <c r="J34" s="18">
        <v>7728.65</v>
      </c>
      <c r="K34" s="18">
        <v>0</v>
      </c>
      <c r="L34" s="18">
        <f t="shared" si="2"/>
        <v>8230.68</v>
      </c>
      <c r="M34" s="18">
        <f t="shared" si="10"/>
        <v>0</v>
      </c>
      <c r="N34" s="25">
        <f>L34-J34</f>
        <v>502.03000000000065</v>
      </c>
      <c r="O34" s="25">
        <f>M34-K34</f>
        <v>0</v>
      </c>
      <c r="Q34" s="25">
        <f>D34+F34+H34</f>
        <v>502.03</v>
      </c>
      <c r="R34" s="25">
        <f>E34+G34+I34</f>
        <v>0</v>
      </c>
      <c r="S34" s="26"/>
    </row>
    <row r="35" spans="1:19" ht="63" x14ac:dyDescent="0.25">
      <c r="A35" s="10">
        <v>7</v>
      </c>
      <c r="B35" s="13" t="s">
        <v>126</v>
      </c>
      <c r="C35" s="60" t="s">
        <v>16</v>
      </c>
      <c r="D35" s="20">
        <f>SUM(D36:D39)</f>
        <v>40106.29</v>
      </c>
      <c r="E35" s="20">
        <f t="shared" ref="E35:K35" si="11">SUM(E36:E39)</f>
        <v>13398.44</v>
      </c>
      <c r="F35" s="20">
        <f t="shared" si="11"/>
        <v>565909.11</v>
      </c>
      <c r="G35" s="20">
        <f t="shared" si="11"/>
        <v>190426.05</v>
      </c>
      <c r="H35" s="20">
        <f t="shared" si="11"/>
        <v>418184.39</v>
      </c>
      <c r="I35" s="20">
        <f t="shared" si="11"/>
        <v>130862.37</v>
      </c>
      <c r="J35" s="20">
        <f t="shared" si="11"/>
        <v>0</v>
      </c>
      <c r="K35" s="20">
        <f t="shared" si="11"/>
        <v>0</v>
      </c>
      <c r="L35" s="20">
        <f>SUM(D35+F35+H35+J35)</f>
        <v>1024199.79</v>
      </c>
      <c r="M35" s="20">
        <f t="shared" si="10"/>
        <v>334686.86</v>
      </c>
    </row>
    <row r="36" spans="1:19" ht="45" x14ac:dyDescent="0.25">
      <c r="A36" s="9" t="s">
        <v>46</v>
      </c>
      <c r="B36" s="7" t="s">
        <v>88</v>
      </c>
      <c r="C36" s="60"/>
      <c r="D36" s="18">
        <v>0</v>
      </c>
      <c r="E36" s="18">
        <v>0</v>
      </c>
      <c r="F36" s="18">
        <v>215821.4</v>
      </c>
      <c r="G36" s="18">
        <v>71877.33</v>
      </c>
      <c r="H36" s="19">
        <v>147706.26</v>
      </c>
      <c r="I36" s="19">
        <v>50107.55</v>
      </c>
      <c r="J36" s="18">
        <v>0</v>
      </c>
      <c r="K36" s="18">
        <v>0</v>
      </c>
      <c r="L36" s="18">
        <f t="shared" si="2"/>
        <v>363527.66000000003</v>
      </c>
      <c r="M36" s="18">
        <f t="shared" si="10"/>
        <v>121984.88</v>
      </c>
    </row>
    <row r="37" spans="1:19" ht="36.75" customHeight="1" x14ac:dyDescent="0.25">
      <c r="A37" s="9" t="s">
        <v>47</v>
      </c>
      <c r="B37" s="7" t="s">
        <v>89</v>
      </c>
      <c r="C37" s="60"/>
      <c r="D37" s="18">
        <v>40106.29</v>
      </c>
      <c r="E37" s="18">
        <v>13398.44</v>
      </c>
      <c r="F37" s="18">
        <v>334937.81</v>
      </c>
      <c r="G37" s="18">
        <v>117771.51</v>
      </c>
      <c r="H37" s="19">
        <v>167546.82999999999</v>
      </c>
      <c r="I37" s="19">
        <v>49946.32</v>
      </c>
      <c r="J37" s="18">
        <v>0</v>
      </c>
      <c r="K37" s="18">
        <v>0</v>
      </c>
      <c r="L37" s="18">
        <f t="shared" si="2"/>
        <v>542590.92999999993</v>
      </c>
      <c r="M37" s="18">
        <f t="shared" si="10"/>
        <v>181116.27</v>
      </c>
    </row>
    <row r="38" spans="1:19" ht="60" x14ac:dyDescent="0.25">
      <c r="A38" s="9" t="s">
        <v>48</v>
      </c>
      <c r="B38" s="7" t="s">
        <v>90</v>
      </c>
      <c r="C38" s="60"/>
      <c r="D38" s="18">
        <v>0</v>
      </c>
      <c r="E38" s="18">
        <v>0</v>
      </c>
      <c r="F38" s="18">
        <v>15149.9</v>
      </c>
      <c r="G38" s="18">
        <v>777.21</v>
      </c>
      <c r="H38" s="19">
        <v>66135.27</v>
      </c>
      <c r="I38" s="19">
        <v>19542.919999999998</v>
      </c>
      <c r="J38" s="18">
        <v>0</v>
      </c>
      <c r="K38" s="18">
        <v>0</v>
      </c>
      <c r="L38" s="18">
        <f t="shared" si="2"/>
        <v>81285.17</v>
      </c>
      <c r="M38" s="18">
        <f t="shared" si="10"/>
        <v>20320.129999999997</v>
      </c>
    </row>
    <row r="39" spans="1:19" ht="60" x14ac:dyDescent="0.25">
      <c r="A39" s="9" t="s">
        <v>49</v>
      </c>
      <c r="B39" s="40" t="s">
        <v>127</v>
      </c>
      <c r="C39" s="60"/>
      <c r="D39" s="18">
        <v>0</v>
      </c>
      <c r="E39" s="18">
        <v>0</v>
      </c>
      <c r="F39" s="18">
        <v>0</v>
      </c>
      <c r="G39" s="18">
        <v>0</v>
      </c>
      <c r="H39" s="19">
        <v>36796.03</v>
      </c>
      <c r="I39" s="18">
        <v>11265.58</v>
      </c>
      <c r="J39" s="18">
        <v>0</v>
      </c>
      <c r="K39" s="18">
        <v>0</v>
      </c>
      <c r="L39" s="18">
        <f t="shared" si="2"/>
        <v>36796.03</v>
      </c>
      <c r="M39" s="18">
        <f t="shared" si="10"/>
        <v>11265.58</v>
      </c>
    </row>
    <row r="40" spans="1:19" ht="47.25" x14ac:dyDescent="0.25">
      <c r="A40" s="10">
        <v>8</v>
      </c>
      <c r="B40" s="13" t="s">
        <v>128</v>
      </c>
      <c r="C40" s="59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0</v>
      </c>
      <c r="G40" s="20">
        <f t="shared" si="12"/>
        <v>0</v>
      </c>
      <c r="H40" s="20">
        <f t="shared" si="12"/>
        <v>158202.33000000002</v>
      </c>
      <c r="I40" s="20">
        <f t="shared" si="12"/>
        <v>51181.920000000006</v>
      </c>
      <c r="J40" s="20">
        <f t="shared" si="12"/>
        <v>0</v>
      </c>
      <c r="K40" s="20">
        <f t="shared" si="12"/>
        <v>0</v>
      </c>
      <c r="L40" s="20">
        <f>SUM(D40+F40+H40+J40)</f>
        <v>158202.33000000002</v>
      </c>
      <c r="M40" s="20">
        <f t="shared" si="10"/>
        <v>51181.920000000006</v>
      </c>
    </row>
    <row r="41" spans="1:19" ht="45" x14ac:dyDescent="0.25">
      <c r="A41" s="9" t="s">
        <v>50</v>
      </c>
      <c r="B41" s="40" t="s">
        <v>129</v>
      </c>
      <c r="C41" s="59"/>
      <c r="D41" s="18">
        <v>0</v>
      </c>
      <c r="E41" s="18">
        <v>0</v>
      </c>
      <c r="F41" s="18">
        <v>0</v>
      </c>
      <c r="G41" s="18">
        <v>0</v>
      </c>
      <c r="H41" s="19">
        <v>119.09</v>
      </c>
      <c r="I41" s="19">
        <v>0</v>
      </c>
      <c r="J41" s="18">
        <v>0</v>
      </c>
      <c r="K41" s="18">
        <v>0</v>
      </c>
      <c r="L41" s="18">
        <f t="shared" si="2"/>
        <v>119.09</v>
      </c>
      <c r="M41" s="18">
        <f t="shared" si="10"/>
        <v>0</v>
      </c>
    </row>
    <row r="42" spans="1:19" s="39" customFormat="1" ht="45" x14ac:dyDescent="0.25">
      <c r="A42" s="38" t="s">
        <v>51</v>
      </c>
      <c r="B42" s="43" t="s">
        <v>130</v>
      </c>
      <c r="C42" s="59"/>
      <c r="D42" s="18">
        <v>0</v>
      </c>
      <c r="E42" s="18">
        <v>0</v>
      </c>
      <c r="F42" s="18">
        <v>0</v>
      </c>
      <c r="G42" s="18">
        <v>0</v>
      </c>
      <c r="H42" s="19">
        <v>77244.87</v>
      </c>
      <c r="I42" s="19">
        <v>24201.119999999999</v>
      </c>
      <c r="J42" s="18">
        <v>0</v>
      </c>
      <c r="K42" s="18">
        <v>0</v>
      </c>
      <c r="L42" s="18">
        <f t="shared" si="2"/>
        <v>77244.87</v>
      </c>
      <c r="M42" s="18">
        <f t="shared" si="10"/>
        <v>24201.119999999999</v>
      </c>
    </row>
    <row r="43" spans="1:19" ht="30" x14ac:dyDescent="0.25">
      <c r="A43" s="9" t="s">
        <v>52</v>
      </c>
      <c r="B43" s="40" t="s">
        <v>91</v>
      </c>
      <c r="C43" s="59"/>
      <c r="D43" s="18">
        <v>0</v>
      </c>
      <c r="E43" s="18">
        <v>0</v>
      </c>
      <c r="F43" s="18">
        <v>0</v>
      </c>
      <c r="G43" s="18">
        <v>0</v>
      </c>
      <c r="H43" s="19">
        <v>55486.36</v>
      </c>
      <c r="I43" s="19">
        <v>18743.650000000001</v>
      </c>
      <c r="J43" s="18">
        <v>0</v>
      </c>
      <c r="K43" s="18">
        <v>0</v>
      </c>
      <c r="L43" s="18">
        <f>SUM(D43+F43+H43+J43)</f>
        <v>55486.36</v>
      </c>
      <c r="M43" s="18">
        <f t="shared" si="10"/>
        <v>18743.650000000001</v>
      </c>
    </row>
    <row r="44" spans="1:19" ht="47.25" customHeight="1" x14ac:dyDescent="0.25">
      <c r="A44" s="9" t="s">
        <v>53</v>
      </c>
      <c r="B44" s="40" t="s">
        <v>131</v>
      </c>
      <c r="C44" s="59"/>
      <c r="D44" s="18">
        <v>0</v>
      </c>
      <c r="E44" s="18">
        <v>0</v>
      </c>
      <c r="F44" s="18">
        <v>0</v>
      </c>
      <c r="G44" s="18">
        <v>0</v>
      </c>
      <c r="H44" s="19">
        <v>25352.01</v>
      </c>
      <c r="I44" s="19">
        <v>8237.15</v>
      </c>
      <c r="J44" s="18">
        <v>0</v>
      </c>
      <c r="K44" s="18">
        <v>0</v>
      </c>
      <c r="L44" s="18">
        <f t="shared" si="2"/>
        <v>25352.01</v>
      </c>
      <c r="M44" s="18">
        <f t="shared" si="10"/>
        <v>8237.15</v>
      </c>
    </row>
    <row r="45" spans="1:19" ht="63" x14ac:dyDescent="0.25">
      <c r="A45" s="10">
        <v>9</v>
      </c>
      <c r="B45" s="13" t="s">
        <v>145</v>
      </c>
      <c r="C45" s="62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5221.25</v>
      </c>
      <c r="I45" s="20">
        <f t="shared" si="13"/>
        <v>1411.62</v>
      </c>
      <c r="J45" s="20">
        <f t="shared" si="13"/>
        <v>0</v>
      </c>
      <c r="K45" s="20">
        <f t="shared" si="13"/>
        <v>0</v>
      </c>
      <c r="L45" s="20">
        <f>SUM(D45+F45+H45+J45)</f>
        <v>5221.25</v>
      </c>
      <c r="M45" s="20">
        <f t="shared" si="10"/>
        <v>1411.62</v>
      </c>
    </row>
    <row r="46" spans="1:19" ht="30" x14ac:dyDescent="0.25">
      <c r="A46" s="9" t="s">
        <v>54</v>
      </c>
      <c r="B46" s="7" t="s">
        <v>92</v>
      </c>
      <c r="C46" s="63"/>
      <c r="D46" s="18">
        <v>0</v>
      </c>
      <c r="E46" s="18">
        <v>0</v>
      </c>
      <c r="F46" s="18">
        <v>0</v>
      </c>
      <c r="G46" s="18">
        <v>0</v>
      </c>
      <c r="H46" s="19">
        <v>3555.11</v>
      </c>
      <c r="I46" s="19">
        <v>896.62</v>
      </c>
      <c r="J46" s="18">
        <v>0</v>
      </c>
      <c r="K46" s="18">
        <v>0</v>
      </c>
      <c r="L46" s="18">
        <f t="shared" si="2"/>
        <v>3555.11</v>
      </c>
      <c r="M46" s="18">
        <f t="shared" si="10"/>
        <v>896.62</v>
      </c>
    </row>
    <row r="47" spans="1:19" ht="33" customHeight="1" x14ac:dyDescent="0.25">
      <c r="A47" s="9" t="s">
        <v>55</v>
      </c>
      <c r="B47" s="7" t="s">
        <v>93</v>
      </c>
      <c r="C47" s="63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9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25</v>
      </c>
      <c r="I48" s="19">
        <v>0</v>
      </c>
      <c r="J48" s="18">
        <v>0</v>
      </c>
      <c r="K48" s="18">
        <v>0</v>
      </c>
      <c r="L48" s="18">
        <f t="shared" si="2"/>
        <v>25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515</v>
      </c>
      <c r="J49" s="18">
        <v>0</v>
      </c>
      <c r="K49" s="18">
        <v>0</v>
      </c>
      <c r="L49" s="18">
        <f t="shared" si="2"/>
        <v>1236</v>
      </c>
      <c r="M49" s="18">
        <f t="shared" si="10"/>
        <v>515</v>
      </c>
    </row>
    <row r="50" spans="1:15" ht="78.75" x14ac:dyDescent="0.25">
      <c r="A50" s="10">
        <v>10</v>
      </c>
      <c r="B50" s="13" t="s">
        <v>132</v>
      </c>
      <c r="C50" s="59" t="s">
        <v>19</v>
      </c>
      <c r="D50" s="20">
        <f>SUM(D51:D52)</f>
        <v>15471.53</v>
      </c>
      <c r="E50" s="20">
        <f t="shared" ref="E50:K50" si="14">SUM(E51:E52)</f>
        <v>7298.9</v>
      </c>
      <c r="F50" s="20">
        <f t="shared" si="14"/>
        <v>95102.57</v>
      </c>
      <c r="G50" s="20">
        <f t="shared" si="14"/>
        <v>44482.86</v>
      </c>
      <c r="H50" s="20">
        <f t="shared" si="14"/>
        <v>12847.66</v>
      </c>
      <c r="I50" s="20">
        <f t="shared" si="14"/>
        <v>3886.54</v>
      </c>
      <c r="J50" s="20">
        <f t="shared" si="14"/>
        <v>0</v>
      </c>
      <c r="K50" s="20">
        <f t="shared" si="14"/>
        <v>0</v>
      </c>
      <c r="L50" s="20">
        <f>SUM(D50+F50+H50+J50)</f>
        <v>123421.76000000001</v>
      </c>
      <c r="M50" s="20">
        <f t="shared" si="10"/>
        <v>55668.3</v>
      </c>
    </row>
    <row r="51" spans="1:15" ht="48" customHeight="1" x14ac:dyDescent="0.25">
      <c r="A51" s="9" t="s">
        <v>58</v>
      </c>
      <c r="B51" s="40" t="s">
        <v>133</v>
      </c>
      <c r="C51" s="59"/>
      <c r="D51" s="18">
        <v>0</v>
      </c>
      <c r="E51" s="18">
        <v>0</v>
      </c>
      <c r="F51" s="18">
        <v>0</v>
      </c>
      <c r="G51" s="18">
        <v>0</v>
      </c>
      <c r="H51" s="19">
        <v>12847.66</v>
      </c>
      <c r="I51" s="19">
        <v>3886.54</v>
      </c>
      <c r="J51" s="18">
        <v>0</v>
      </c>
      <c r="K51" s="18">
        <v>0</v>
      </c>
      <c r="L51" s="18">
        <f t="shared" si="2"/>
        <v>12847.66</v>
      </c>
      <c r="M51" s="18">
        <f>SUM(E51+G51+I51+K51)</f>
        <v>3886.54</v>
      </c>
    </row>
    <row r="52" spans="1:15" ht="45" x14ac:dyDescent="0.25">
      <c r="A52" s="9" t="s">
        <v>59</v>
      </c>
      <c r="B52" s="40" t="s">
        <v>134</v>
      </c>
      <c r="C52" s="59"/>
      <c r="D52" s="18">
        <v>15471.53</v>
      </c>
      <c r="E52" s="18">
        <v>7298.9</v>
      </c>
      <c r="F52" s="18">
        <v>95102.57</v>
      </c>
      <c r="G52" s="18">
        <v>44482.86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110574.1</v>
      </c>
      <c r="M52" s="18">
        <f t="shared" si="10"/>
        <v>51781.760000000002</v>
      </c>
    </row>
    <row r="53" spans="1:15" ht="78.75" x14ac:dyDescent="0.25">
      <c r="A53" s="10">
        <v>11</v>
      </c>
      <c r="B53" s="13" t="s">
        <v>135</v>
      </c>
      <c r="C53" s="59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0</v>
      </c>
      <c r="G53" s="20">
        <f t="shared" si="15"/>
        <v>0</v>
      </c>
      <c r="H53" s="20">
        <f t="shared" si="15"/>
        <v>98133.170000000013</v>
      </c>
      <c r="I53" s="20">
        <f t="shared" si="15"/>
        <v>32667.579999999998</v>
      </c>
      <c r="J53" s="20">
        <f t="shared" si="15"/>
        <v>0</v>
      </c>
      <c r="K53" s="20">
        <f t="shared" si="15"/>
        <v>0</v>
      </c>
      <c r="L53" s="20">
        <f>SUM(D53+F53+H53+J53)</f>
        <v>98133.170000000013</v>
      </c>
      <c r="M53" s="20">
        <f t="shared" si="10"/>
        <v>32667.579999999998</v>
      </c>
    </row>
    <row r="54" spans="1:15" ht="30" x14ac:dyDescent="0.25">
      <c r="A54" s="9" t="s">
        <v>60</v>
      </c>
      <c r="B54" s="7" t="s">
        <v>96</v>
      </c>
      <c r="C54" s="59"/>
      <c r="D54" s="18">
        <v>0</v>
      </c>
      <c r="E54" s="18">
        <v>0</v>
      </c>
      <c r="F54" s="18">
        <v>0</v>
      </c>
      <c r="G54" s="18">
        <v>0</v>
      </c>
      <c r="H54" s="19">
        <v>6462.63</v>
      </c>
      <c r="I54" s="19">
        <v>1347.86</v>
      </c>
      <c r="J54" s="18">
        <v>0</v>
      </c>
      <c r="K54" s="18">
        <v>0</v>
      </c>
      <c r="L54" s="18">
        <f t="shared" si="2"/>
        <v>6462.63</v>
      </c>
      <c r="M54" s="18">
        <f t="shared" si="10"/>
        <v>1347.86</v>
      </c>
    </row>
    <row r="55" spans="1:15" ht="60" x14ac:dyDescent="0.25">
      <c r="A55" s="9" t="s">
        <v>61</v>
      </c>
      <c r="B55" s="40" t="s">
        <v>136</v>
      </c>
      <c r="C55" s="59"/>
      <c r="D55" s="18">
        <v>0</v>
      </c>
      <c r="E55" s="18">
        <v>0</v>
      </c>
      <c r="F55" s="18">
        <v>0</v>
      </c>
      <c r="G55" s="18">
        <v>0</v>
      </c>
      <c r="H55" s="19">
        <v>1187.33</v>
      </c>
      <c r="I55" s="19">
        <v>218.12</v>
      </c>
      <c r="J55" s="18">
        <v>0</v>
      </c>
      <c r="K55" s="18">
        <v>0</v>
      </c>
      <c r="L55" s="18">
        <f t="shared" si="2"/>
        <v>1187.33</v>
      </c>
      <c r="M55" s="18">
        <f t="shared" si="10"/>
        <v>218.12</v>
      </c>
    </row>
    <row r="56" spans="1:15" ht="45" x14ac:dyDescent="0.25">
      <c r="A56" s="9" t="s">
        <v>62</v>
      </c>
      <c r="B56" s="7" t="s">
        <v>97</v>
      </c>
      <c r="C56" s="59"/>
      <c r="D56" s="18">
        <v>0</v>
      </c>
      <c r="E56" s="18">
        <v>0</v>
      </c>
      <c r="F56" s="18">
        <v>0</v>
      </c>
      <c r="G56" s="18">
        <v>0</v>
      </c>
      <c r="H56" s="19">
        <v>67886.320000000007</v>
      </c>
      <c r="I56" s="19">
        <v>21101.599999999999</v>
      </c>
      <c r="J56" s="18">
        <v>0</v>
      </c>
      <c r="K56" s="18">
        <v>0</v>
      </c>
      <c r="L56" s="18">
        <f t="shared" si="2"/>
        <v>67886.320000000007</v>
      </c>
      <c r="M56" s="18">
        <f t="shared" si="10"/>
        <v>21101.599999999999</v>
      </c>
    </row>
    <row r="57" spans="1:15" ht="45" x14ac:dyDescent="0.25">
      <c r="A57" s="9" t="s">
        <v>63</v>
      </c>
      <c r="B57" s="7" t="s">
        <v>98</v>
      </c>
      <c r="C57" s="59"/>
      <c r="D57" s="18">
        <v>0</v>
      </c>
      <c r="E57" s="18">
        <v>0</v>
      </c>
      <c r="F57" s="18">
        <v>0</v>
      </c>
      <c r="G57" s="18">
        <v>0</v>
      </c>
      <c r="H57" s="19">
        <v>22596.89</v>
      </c>
      <c r="I57" s="19">
        <v>10000</v>
      </c>
      <c r="J57" s="18">
        <v>0</v>
      </c>
      <c r="K57" s="18">
        <v>0</v>
      </c>
      <c r="L57" s="18">
        <f t="shared" si="2"/>
        <v>22596.89</v>
      </c>
      <c r="M57" s="18">
        <f t="shared" si="10"/>
        <v>10000</v>
      </c>
    </row>
    <row r="58" spans="1:15" ht="78.75" x14ac:dyDescent="0.25">
      <c r="A58" s="10">
        <v>12</v>
      </c>
      <c r="B58" s="42" t="s">
        <v>111</v>
      </c>
      <c r="C58" s="62" t="s">
        <v>21</v>
      </c>
      <c r="D58" s="20">
        <f>SUM(D59:D63)</f>
        <v>306.89999999999998</v>
      </c>
      <c r="E58" s="20">
        <f t="shared" ref="E58:K58" si="16">SUM(E59:E63)</f>
        <v>306.89999999999998</v>
      </c>
      <c r="F58" s="20">
        <f t="shared" si="16"/>
        <v>335.2</v>
      </c>
      <c r="G58" s="20">
        <f t="shared" si="16"/>
        <v>335.2</v>
      </c>
      <c r="H58" s="20">
        <f t="shared" si="16"/>
        <v>6073.03</v>
      </c>
      <c r="I58" s="20">
        <f t="shared" si="16"/>
        <v>1877</v>
      </c>
      <c r="J58" s="20">
        <f t="shared" si="16"/>
        <v>771.9</v>
      </c>
      <c r="K58" s="20">
        <f t="shared" si="16"/>
        <v>0</v>
      </c>
      <c r="L58" s="20">
        <f>SUM(D58+F58+H58+J58)</f>
        <v>7487.0299999999988</v>
      </c>
      <c r="M58" s="20">
        <f t="shared" si="10"/>
        <v>2519.1</v>
      </c>
      <c r="N58" s="26"/>
      <c r="O58" s="26"/>
    </row>
    <row r="59" spans="1:15" s="39" customFormat="1" ht="45" x14ac:dyDescent="0.25">
      <c r="A59" s="38" t="s">
        <v>64</v>
      </c>
      <c r="B59" s="43" t="s">
        <v>106</v>
      </c>
      <c r="C59" s="63"/>
      <c r="D59" s="18">
        <v>306.89999999999998</v>
      </c>
      <c r="E59" s="18">
        <v>306.89999999999998</v>
      </c>
      <c r="F59" s="18">
        <v>335.2</v>
      </c>
      <c r="G59" s="18">
        <v>335.2</v>
      </c>
      <c r="H59" s="19">
        <v>74</v>
      </c>
      <c r="I59" s="19">
        <v>74</v>
      </c>
      <c r="J59" s="18">
        <v>771.9</v>
      </c>
      <c r="K59" s="18">
        <v>0</v>
      </c>
      <c r="L59" s="18">
        <f t="shared" si="2"/>
        <v>1488</v>
      </c>
      <c r="M59" s="18">
        <f t="shared" si="10"/>
        <v>716.09999999999991</v>
      </c>
      <c r="N59" s="26"/>
      <c r="O59" s="26"/>
    </row>
    <row r="60" spans="1:15" ht="60" x14ac:dyDescent="0.25">
      <c r="A60" s="9" t="s">
        <v>65</v>
      </c>
      <c r="B60" s="43" t="s">
        <v>107</v>
      </c>
      <c r="C60" s="63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165</v>
      </c>
      <c r="J60" s="18">
        <v>0</v>
      </c>
      <c r="K60" s="18">
        <v>0</v>
      </c>
      <c r="L60" s="18">
        <f t="shared" si="2"/>
        <v>1010</v>
      </c>
      <c r="M60" s="18">
        <f t="shared" si="10"/>
        <v>165</v>
      </c>
      <c r="N60" s="26"/>
      <c r="O60" s="26"/>
    </row>
    <row r="61" spans="1:15" ht="60" x14ac:dyDescent="0.25">
      <c r="A61" s="9" t="s">
        <v>66</v>
      </c>
      <c r="B61" s="43" t="s">
        <v>108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558.5</v>
      </c>
      <c r="I61" s="19">
        <v>0</v>
      </c>
      <c r="J61" s="18">
        <v>0</v>
      </c>
      <c r="K61" s="18">
        <v>0</v>
      </c>
      <c r="L61" s="18">
        <f t="shared" si="2"/>
        <v>558.5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3" t="s">
        <v>109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4330.53</v>
      </c>
      <c r="I62" s="19">
        <v>1638</v>
      </c>
      <c r="J62" s="18">
        <v>0</v>
      </c>
      <c r="K62" s="18">
        <v>0</v>
      </c>
      <c r="L62" s="18">
        <f t="shared" si="2"/>
        <v>4330.53</v>
      </c>
      <c r="M62" s="18">
        <f t="shared" si="10"/>
        <v>1638</v>
      </c>
      <c r="N62" s="26"/>
      <c r="O62" s="26"/>
    </row>
    <row r="63" spans="1:15" ht="60" x14ac:dyDescent="0.25">
      <c r="A63" s="9" t="s">
        <v>68</v>
      </c>
      <c r="B63" s="43" t="s">
        <v>110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0</v>
      </c>
      <c r="J63" s="18">
        <v>0</v>
      </c>
      <c r="K63" s="18">
        <v>0</v>
      </c>
      <c r="L63" s="18">
        <f t="shared" si="2"/>
        <v>100</v>
      </c>
      <c r="M63" s="18">
        <f t="shared" si="10"/>
        <v>0</v>
      </c>
      <c r="N63" s="26"/>
      <c r="O63" s="26"/>
    </row>
    <row r="64" spans="1:15" ht="63" x14ac:dyDescent="0.25">
      <c r="A64" s="47">
        <v>13</v>
      </c>
      <c r="B64" s="42" t="s">
        <v>112</v>
      </c>
      <c r="C64" s="59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18078.68</v>
      </c>
      <c r="I64" s="20">
        <f t="shared" si="17"/>
        <v>5177.08</v>
      </c>
      <c r="J64" s="20">
        <f t="shared" si="17"/>
        <v>0</v>
      </c>
      <c r="K64" s="20">
        <f t="shared" si="17"/>
        <v>0</v>
      </c>
      <c r="L64" s="20">
        <f>SUM(D64+F64+H64+J64)</f>
        <v>18078.68</v>
      </c>
      <c r="M64" s="20">
        <f t="shared" si="10"/>
        <v>5177.08</v>
      </c>
    </row>
    <row r="65" spans="1:13" ht="33" customHeight="1" x14ac:dyDescent="0.25">
      <c r="A65" s="38" t="s">
        <v>69</v>
      </c>
      <c r="B65" s="37" t="s">
        <v>99</v>
      </c>
      <c r="C65" s="59"/>
      <c r="D65" s="18">
        <v>0</v>
      </c>
      <c r="E65" s="18">
        <v>0</v>
      </c>
      <c r="F65" s="18">
        <v>0</v>
      </c>
      <c r="G65" s="18">
        <v>0</v>
      </c>
      <c r="H65" s="19">
        <v>140.75</v>
      </c>
      <c r="I65" s="19">
        <v>1.79</v>
      </c>
      <c r="J65" s="18">
        <v>0</v>
      </c>
      <c r="K65" s="18">
        <v>0</v>
      </c>
      <c r="L65" s="18">
        <f t="shared" si="2"/>
        <v>140.75</v>
      </c>
      <c r="M65" s="18">
        <f t="shared" si="10"/>
        <v>1.79</v>
      </c>
    </row>
    <row r="66" spans="1:13" ht="45" x14ac:dyDescent="0.25">
      <c r="A66" s="38" t="s">
        <v>70</v>
      </c>
      <c r="B66" s="37" t="s">
        <v>100</v>
      </c>
      <c r="C66" s="59"/>
      <c r="D66" s="18">
        <v>0</v>
      </c>
      <c r="E66" s="18">
        <v>0</v>
      </c>
      <c r="F66" s="18">
        <v>0</v>
      </c>
      <c r="G66" s="18">
        <v>0</v>
      </c>
      <c r="H66" s="19">
        <v>1417</v>
      </c>
      <c r="I66" s="19">
        <v>357.93</v>
      </c>
      <c r="J66" s="18">
        <v>0</v>
      </c>
      <c r="K66" s="18">
        <v>0</v>
      </c>
      <c r="L66" s="18">
        <f t="shared" si="2"/>
        <v>1417</v>
      </c>
      <c r="M66" s="18">
        <f t="shared" si="10"/>
        <v>357.93</v>
      </c>
    </row>
    <row r="67" spans="1:13" ht="60" x14ac:dyDescent="0.25">
      <c r="A67" s="38" t="s">
        <v>71</v>
      </c>
      <c r="B67" s="43" t="s">
        <v>113</v>
      </c>
      <c r="C67" s="59"/>
      <c r="D67" s="18">
        <v>0</v>
      </c>
      <c r="E67" s="18">
        <v>0</v>
      </c>
      <c r="F67" s="18">
        <v>0</v>
      </c>
      <c r="G67" s="18">
        <v>0</v>
      </c>
      <c r="H67" s="19">
        <v>16520.93</v>
      </c>
      <c r="I67" s="18">
        <v>4817.3599999999997</v>
      </c>
      <c r="J67" s="18">
        <v>0</v>
      </c>
      <c r="K67" s="18">
        <v>0</v>
      </c>
      <c r="L67" s="18">
        <f t="shared" si="2"/>
        <v>16520.93</v>
      </c>
      <c r="M67" s="18">
        <f t="shared" si="10"/>
        <v>4817.3599999999997</v>
      </c>
    </row>
    <row r="68" spans="1:13" ht="85.5" customHeight="1" x14ac:dyDescent="0.25">
      <c r="A68" s="47" t="s">
        <v>101</v>
      </c>
      <c r="B68" s="42" t="s">
        <v>114</v>
      </c>
      <c r="C68" s="46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6726</v>
      </c>
      <c r="I68" s="20">
        <v>1399</v>
      </c>
      <c r="J68" s="20">
        <v>0</v>
      </c>
      <c r="K68" s="20">
        <v>0</v>
      </c>
      <c r="L68" s="20">
        <f t="shared" si="2"/>
        <v>6726</v>
      </c>
      <c r="M68" s="20">
        <f t="shared" si="10"/>
        <v>1399</v>
      </c>
    </row>
    <row r="69" spans="1:13" ht="81" customHeight="1" x14ac:dyDescent="0.25">
      <c r="A69" s="47" t="s">
        <v>103</v>
      </c>
      <c r="B69" s="44" t="s">
        <v>104</v>
      </c>
      <c r="C69" s="46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56.14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56.14</v>
      </c>
    </row>
    <row r="70" spans="1:13" ht="105" customHeight="1" x14ac:dyDescent="0.25">
      <c r="A70" s="47" t="s">
        <v>139</v>
      </c>
      <c r="B70" s="42" t="s">
        <v>137</v>
      </c>
      <c r="C70" s="46" t="s">
        <v>138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34"/>
    </row>
    <row r="73" spans="1:13" ht="32.25" customHeight="1" x14ac:dyDescent="0.25">
      <c r="A73" s="32"/>
      <c r="B73" s="61" t="s">
        <v>142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52" t="s">
        <v>141</v>
      </c>
    </row>
    <row r="74" spans="1:13" ht="33.75" customHeight="1" x14ac:dyDescent="0.25">
      <c r="A74" s="32"/>
      <c r="B74" s="61" t="s">
        <v>144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52" t="s">
        <v>143</v>
      </c>
    </row>
    <row r="75" spans="1:13" ht="33" customHeight="1" x14ac:dyDescent="0.25">
      <c r="A75" s="32"/>
      <c r="B75" s="61" t="s">
        <v>148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52" t="s">
        <v>147</v>
      </c>
    </row>
    <row r="76" spans="1:13" s="39" customFormat="1" ht="33" customHeight="1" x14ac:dyDescent="0.25">
      <c r="A76" s="45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34"/>
    </row>
    <row r="77" spans="1:13" ht="31.5" customHeight="1" x14ac:dyDescent="0.25"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33"/>
    </row>
    <row r="78" spans="1:13" ht="33" customHeight="1" x14ac:dyDescent="0.25"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33"/>
    </row>
  </sheetData>
  <mergeCells count="29"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4" type="noConversion"/>
  <pageMargins left="0.70866141732283472" right="0.18" top="0.21" bottom="0.53" header="0.17" footer="0.53"/>
  <pageSetup paperSize="9" scale="69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2021-04-05T06:57:39Z</cp:lastPrinted>
  <dcterms:created xsi:type="dcterms:W3CDTF">2015-10-02T05:38:20Z</dcterms:created>
  <dcterms:modified xsi:type="dcterms:W3CDTF">2021-05-13T07:38:07Z</dcterms:modified>
</cp:coreProperties>
</file>