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Прил.4!$A$8:$I$403</definedName>
    <definedName name="_xlnm.Print_Area" localSheetId="0">Прил.4!$A$1:$J$404</definedName>
  </definedNames>
  <calcPr calcId="125725" refMode="R1C1"/>
</workbook>
</file>

<file path=xl/calcChain.xml><?xml version="1.0" encoding="utf-8"?>
<calcChain xmlns="http://schemas.openxmlformats.org/spreadsheetml/2006/main">
  <c r="J217" i="7"/>
  <c r="I217"/>
  <c r="J220"/>
  <c r="I220"/>
  <c r="J246"/>
  <c r="I246"/>
  <c r="J105"/>
  <c r="I105"/>
  <c r="J103"/>
  <c r="J102" s="1"/>
  <c r="I103"/>
  <c r="I102"/>
  <c r="J288" l="1"/>
  <c r="J286"/>
  <c r="J284"/>
  <c r="J283" s="1"/>
  <c r="I288"/>
  <c r="I286"/>
  <c r="I284"/>
  <c r="I283"/>
  <c r="J271"/>
  <c r="J270" s="1"/>
  <c r="I271"/>
  <c r="I270" s="1"/>
  <c r="J273"/>
  <c r="I273"/>
  <c r="J276"/>
  <c r="I276"/>
  <c r="J278"/>
  <c r="J275" s="1"/>
  <c r="I278"/>
  <c r="I275" s="1"/>
  <c r="J264"/>
  <c r="I264"/>
  <c r="J262"/>
  <c r="J261" s="1"/>
  <c r="J260" s="1"/>
  <c r="I262"/>
  <c r="I261" s="1"/>
  <c r="I260" s="1"/>
  <c r="J281"/>
  <c r="J280" s="1"/>
  <c r="I281"/>
  <c r="I280" s="1"/>
  <c r="J250"/>
  <c r="I250"/>
  <c r="I249" s="1"/>
  <c r="J252"/>
  <c r="J249" s="1"/>
  <c r="I252"/>
  <c r="J133"/>
  <c r="J335"/>
  <c r="J334" s="1"/>
  <c r="I335"/>
  <c r="I133"/>
  <c r="I187"/>
  <c r="I185"/>
  <c r="I174"/>
  <c r="I45"/>
  <c r="I41"/>
  <c r="J331"/>
  <c r="I331"/>
  <c r="J336"/>
  <c r="J332"/>
  <c r="I336"/>
  <c r="I334"/>
  <c r="I332"/>
  <c r="I170"/>
  <c r="I168"/>
  <c r="I167" s="1"/>
  <c r="I171"/>
  <c r="J209"/>
  <c r="I209"/>
  <c r="J212"/>
  <c r="I212"/>
  <c r="J224"/>
  <c r="I224"/>
  <c r="J228" l="1"/>
  <c r="I228"/>
  <c r="J340"/>
  <c r="J339" s="1"/>
  <c r="J338" s="1"/>
  <c r="J268"/>
  <c r="J267" s="1"/>
  <c r="J266" s="1"/>
  <c r="J259" s="1"/>
  <c r="I268"/>
  <c r="I267" s="1"/>
  <c r="I266" s="1"/>
  <c r="I259" s="1"/>
  <c r="J255"/>
  <c r="I255"/>
  <c r="J257"/>
  <c r="I257"/>
  <c r="J254" l="1"/>
  <c r="I254"/>
  <c r="J188" l="1"/>
  <c r="I188"/>
  <c r="J149" l="1"/>
  <c r="I149"/>
  <c r="J76" l="1"/>
  <c r="I76"/>
  <c r="J69"/>
  <c r="I69"/>
  <c r="J320"/>
  <c r="I320"/>
  <c r="I340"/>
  <c r="I339" s="1"/>
  <c r="I338" s="1"/>
  <c r="J243"/>
  <c r="I243"/>
  <c r="J238"/>
  <c r="I238"/>
  <c r="J227"/>
  <c r="I227"/>
  <c r="J225"/>
  <c r="I225"/>
  <c r="J223"/>
  <c r="I223"/>
  <c r="J343" l="1"/>
  <c r="J342" s="1"/>
  <c r="I343"/>
  <c r="I342" s="1"/>
  <c r="J327"/>
  <c r="I327"/>
  <c r="J159"/>
  <c r="J158" s="1"/>
  <c r="I159"/>
  <c r="I158" s="1"/>
  <c r="J152"/>
  <c r="J151" s="1"/>
  <c r="I152"/>
  <c r="I151" s="1"/>
  <c r="J128"/>
  <c r="I128"/>
  <c r="J130"/>
  <c r="I130"/>
  <c r="J132"/>
  <c r="I132"/>
  <c r="J134"/>
  <c r="I134"/>
  <c r="J136"/>
  <c r="I136"/>
  <c r="J118"/>
  <c r="I118"/>
  <c r="J114"/>
  <c r="I114"/>
  <c r="J108"/>
  <c r="J107" s="1"/>
  <c r="J101" s="1"/>
  <c r="I108"/>
  <c r="I107" s="1"/>
  <c r="I101" s="1"/>
  <c r="J94"/>
  <c r="I94"/>
  <c r="J96"/>
  <c r="I96"/>
  <c r="J98"/>
  <c r="I98"/>
  <c r="J74"/>
  <c r="I74"/>
  <c r="I43"/>
  <c r="J43"/>
  <c r="J127" l="1"/>
  <c r="I127"/>
  <c r="J73"/>
  <c r="J72" s="1"/>
  <c r="I73"/>
  <c r="I72" s="1"/>
  <c r="I157"/>
  <c r="J157"/>
  <c r="I93"/>
  <c r="J93"/>
  <c r="J396" l="1"/>
  <c r="I396"/>
  <c r="J387"/>
  <c r="I387"/>
  <c r="J308" l="1"/>
  <c r="I308"/>
  <c r="J184" l="1"/>
  <c r="I184"/>
  <c r="J186"/>
  <c r="I186"/>
  <c r="J173"/>
  <c r="J172" s="1"/>
  <c r="I173"/>
  <c r="I172" s="1"/>
  <c r="I166" s="1"/>
  <c r="J164"/>
  <c r="J163" s="1"/>
  <c r="J162" s="1"/>
  <c r="I164"/>
  <c r="I163" s="1"/>
  <c r="I162" s="1"/>
  <c r="J155"/>
  <c r="J154" s="1"/>
  <c r="I155"/>
  <c r="I154" s="1"/>
  <c r="J124"/>
  <c r="I124"/>
  <c r="J91"/>
  <c r="I91"/>
  <c r="J89"/>
  <c r="J88" s="1"/>
  <c r="I89"/>
  <c r="I88" s="1"/>
  <c r="J79"/>
  <c r="I79"/>
  <c r="J24"/>
  <c r="J23" s="1"/>
  <c r="J22" s="1"/>
  <c r="I24"/>
  <c r="I23" s="1"/>
  <c r="I22" s="1"/>
  <c r="J381"/>
  <c r="J380" s="1"/>
  <c r="J379" s="1"/>
  <c r="J378" s="1"/>
  <c r="I381"/>
  <c r="I380" s="1"/>
  <c r="I379" s="1"/>
  <c r="I378" s="1"/>
  <c r="J368"/>
  <c r="J367" s="1"/>
  <c r="J366" s="1"/>
  <c r="J365" s="1"/>
  <c r="I368"/>
  <c r="I367" s="1"/>
  <c r="I366" s="1"/>
  <c r="I365" s="1"/>
  <c r="J233"/>
  <c r="J232" s="1"/>
  <c r="J231" s="1"/>
  <c r="J230" s="1"/>
  <c r="I233"/>
  <c r="I232" s="1"/>
  <c r="I231" s="1"/>
  <c r="I230" s="1"/>
  <c r="J395"/>
  <c r="J394" s="1"/>
  <c r="J393" s="1"/>
  <c r="J389"/>
  <c r="J386" s="1"/>
  <c r="J376"/>
  <c r="J374"/>
  <c r="J361"/>
  <c r="J359"/>
  <c r="J353"/>
  <c r="J350"/>
  <c r="J346"/>
  <c r="J345" s="1"/>
  <c r="J330"/>
  <c r="J329" s="1"/>
  <c r="J326"/>
  <c r="J323"/>
  <c r="J317"/>
  <c r="J313"/>
  <c r="J312" s="1"/>
  <c r="J306"/>
  <c r="J304"/>
  <c r="J300"/>
  <c r="J297"/>
  <c r="J293"/>
  <c r="J241"/>
  <c r="J237" s="1"/>
  <c r="J218"/>
  <c r="J203"/>
  <c r="J202" s="1"/>
  <c r="J197"/>
  <c r="J196" s="1"/>
  <c r="J195" s="1"/>
  <c r="J194" s="1"/>
  <c r="J192"/>
  <c r="J191" s="1"/>
  <c r="J190" s="1"/>
  <c r="J181"/>
  <c r="J179"/>
  <c r="J177"/>
  <c r="J147"/>
  <c r="J143"/>
  <c r="J141"/>
  <c r="J139"/>
  <c r="J122"/>
  <c r="J116"/>
  <c r="J112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95"/>
  <c r="I394" s="1"/>
  <c r="I393" s="1"/>
  <c r="I86"/>
  <c r="I84"/>
  <c r="I81"/>
  <c r="I32"/>
  <c r="I40"/>
  <c r="I37"/>
  <c r="I35"/>
  <c r="I28"/>
  <c r="I374"/>
  <c r="I197"/>
  <c r="I196" s="1"/>
  <c r="I195" s="1"/>
  <c r="I194" s="1"/>
  <c r="I177"/>
  <c r="I67"/>
  <c r="I293"/>
  <c r="I141"/>
  <c r="I361"/>
  <c r="I64"/>
  <c r="I42"/>
  <c r="I326"/>
  <c r="I179"/>
  <c r="I147"/>
  <c r="I122"/>
  <c r="I350"/>
  <c r="I300"/>
  <c r="I304"/>
  <c r="I116"/>
  <c r="I56"/>
  <c r="I55" s="1"/>
  <c r="I317"/>
  <c r="I389"/>
  <c r="I386" s="1"/>
  <c r="I192"/>
  <c r="I191" s="1"/>
  <c r="I190" s="1"/>
  <c r="I13"/>
  <c r="I12" s="1"/>
  <c r="I11" s="1"/>
  <c r="I181"/>
  <c r="I359"/>
  <c r="I353"/>
  <c r="I346"/>
  <c r="I345" s="1"/>
  <c r="I330"/>
  <c r="I329" s="1"/>
  <c r="I313"/>
  <c r="I312" s="1"/>
  <c r="I306"/>
  <c r="I241"/>
  <c r="I237" s="1"/>
  <c r="I143"/>
  <c r="I139"/>
  <c r="I112"/>
  <c r="I111" s="1"/>
  <c r="I49"/>
  <c r="I48" s="1"/>
  <c r="I47" s="1"/>
  <c r="I46" s="1"/>
  <c r="I20"/>
  <c r="I19" s="1"/>
  <c r="I17"/>
  <c r="I376"/>
  <c r="I297"/>
  <c r="I323"/>
  <c r="I218"/>
  <c r="I203"/>
  <c r="I202" s="1"/>
  <c r="I62"/>
  <c r="I121" l="1"/>
  <c r="I392"/>
  <c r="I391" s="1"/>
  <c r="J392"/>
  <c r="J391" s="1"/>
  <c r="J121"/>
  <c r="J120" s="1"/>
  <c r="J111"/>
  <c r="J183"/>
  <c r="I183"/>
  <c r="I146"/>
  <c r="I145" s="1"/>
  <c r="J146"/>
  <c r="J145" s="1"/>
  <c r="I61"/>
  <c r="I60" s="1"/>
  <c r="I59" s="1"/>
  <c r="J61"/>
  <c r="J60" s="1"/>
  <c r="J59" s="1"/>
  <c r="I311"/>
  <c r="J311"/>
  <c r="J316"/>
  <c r="J315" s="1"/>
  <c r="J236"/>
  <c r="J235" s="1"/>
  <c r="I316"/>
  <c r="I315" s="1"/>
  <c r="I236"/>
  <c r="I235" s="1"/>
  <c r="J110"/>
  <c r="I120"/>
  <c r="I372"/>
  <c r="I371" s="1"/>
  <c r="I370" s="1"/>
  <c r="I373"/>
  <c r="J34"/>
  <c r="J27" s="1"/>
  <c r="J26" s="1"/>
  <c r="I385"/>
  <c r="I384" s="1"/>
  <c r="I383" s="1"/>
  <c r="J349"/>
  <c r="J348" s="1"/>
  <c r="I83"/>
  <c r="J166"/>
  <c r="J292"/>
  <c r="J291" s="1"/>
  <c r="J290" s="1"/>
  <c r="I292"/>
  <c r="I291" s="1"/>
  <c r="I290" s="1"/>
  <c r="J222"/>
  <c r="J216" s="1"/>
  <c r="J215" s="1"/>
  <c r="I222"/>
  <c r="I216" s="1"/>
  <c r="I215" s="1"/>
  <c r="J83"/>
  <c r="J78"/>
  <c r="I78"/>
  <c r="I110"/>
  <c r="J138"/>
  <c r="I208"/>
  <c r="I34"/>
  <c r="J208"/>
  <c r="J372"/>
  <c r="J371" s="1"/>
  <c r="J370" s="1"/>
  <c r="I349"/>
  <c r="I348" s="1"/>
  <c r="J176"/>
  <c r="J385"/>
  <c r="J384" s="1"/>
  <c r="J383" s="1"/>
  <c r="I138"/>
  <c r="I176"/>
  <c r="I358"/>
  <c r="I357" s="1"/>
  <c r="I356" s="1"/>
  <c r="J358"/>
  <c r="J357" s="1"/>
  <c r="J356" s="1"/>
  <c r="J373"/>
  <c r="I53"/>
  <c r="J16"/>
  <c r="J15" s="1"/>
  <c r="J53"/>
  <c r="I16"/>
  <c r="I15" s="1"/>
  <c r="J175" l="1"/>
  <c r="J161" s="1"/>
  <c r="I71"/>
  <c r="I52" s="1"/>
  <c r="I175"/>
  <c r="J10"/>
  <c r="I126"/>
  <c r="I100" s="1"/>
  <c r="J126"/>
  <c r="J100" s="1"/>
  <c r="I27"/>
  <c r="I26" s="1"/>
  <c r="I10" s="1"/>
  <c r="I310"/>
  <c r="J310"/>
  <c r="J71"/>
  <c r="J52" s="1"/>
  <c r="J201"/>
  <c r="J199" s="1"/>
  <c r="I201"/>
  <c r="I200" s="1"/>
  <c r="I199" s="1"/>
  <c r="J9" l="1"/>
  <c r="J399" s="1"/>
  <c r="J200"/>
  <c r="I161"/>
  <c r="I9" l="1"/>
  <c r="I399" s="1"/>
</calcChain>
</file>

<file path=xl/sharedStrings.xml><?xml version="1.0" encoding="utf-8"?>
<sst xmlns="http://schemas.openxmlformats.org/spreadsheetml/2006/main" count="892" uniqueCount="388">
  <si>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</si>
  <si>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</si>
  <si>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</si>
  <si>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</si>
  <si>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</si>
  <si>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</si>
  <si>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</si>
  <si>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</si>
  <si>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</si>
  <si>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</si>
  <si>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</si>
  <si>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</si>
  <si>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</si>
  <si>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</si>
  <si>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</si>
  <si>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</si>
  <si>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</si>
  <si>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</si>
  <si>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</si>
  <si>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</si>
  <si>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</si>
  <si>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</si>
  <si>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</si>
  <si>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</si>
  <si>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</si>
  <si>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</si>
  <si>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</si>
  <si>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</si>
  <si>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</si>
  <si>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</si>
  <si>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</si>
  <si>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</si>
  <si>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</si>
  <si>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</si>
  <si>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</si>
  <si>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</si>
  <si>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</si>
  <si>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</si>
  <si>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</si>
  <si>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</si>
  <si>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</si>
  <si>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</si>
  <si>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</si>
  <si>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</si>
  <si>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</si>
  <si>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</si>
  <si>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</si>
  <si>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</si>
  <si>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</si>
  <si>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</si>
  <si>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</si>
  <si>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</si>
  <si>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</si>
  <si>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</si>
  <si>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</si>
  <si>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</si>
  <si>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</si>
  <si>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</si>
  <si>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</si>
  <si>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</si>
  <si>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</si>
  <si>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</si>
  <si>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</si>
  <si>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</si>
  <si>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</si>
  <si>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</si>
  <si>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</si>
  <si>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</si>
  <si>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</si>
  <si>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</si>
  <si>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</si>
  <si>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</si>
  <si>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</si>
  <si>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</si>
  <si>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</si>
  <si>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</si>
  <si>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</si>
  <si>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</si>
  <si>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</si>
  <si>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</si>
  <si>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</si>
  <si>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</si>
  <si>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</si>
  <si>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</si>
  <si>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</si>
  <si>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</si>
  <si>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</si>
  <si>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</si>
  <si>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</si>
  <si>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</si>
  <si>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</si>
  <si>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</si>
  <si>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</si>
  <si>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</si>
  <si>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</si>
  <si>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</si>
  <si>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</si>
  <si>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</si>
  <si>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</si>
  <si>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</si>
  <si>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</si>
  <si>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</si>
  <si>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</si>
  <si>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</si>
  <si>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</si>
  <si>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</si>
  <si>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</si>
  <si>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</si>
  <si>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</si>
  <si>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</si>
  <si>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</si>
  <si>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</si>
  <si>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</si>
  <si>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</si>
  <si>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</si>
  <si>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</si>
  <si>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</si>
  <si>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</si>
  <si>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</si>
  <si>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</si>
  <si>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</si>
  <si>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</si>
  <si>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</si>
  <si>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</si>
  <si>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</si>
  <si>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</si>
  <si>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</si>
  <si>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</si>
  <si>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</si>
  <si>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</si>
  <si>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</si>
  <si>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</si>
  <si>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</si>
  <si>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</si>
  <si>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</si>
  <si>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</si>
  <si>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</si>
  <si>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</si>
  <si>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</si>
  <si>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</si>
  <si>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</si>
  <si>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</si>
  <si>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</si>
  <si>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</si>
  <si>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</si>
  <si>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</si>
  <si>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</si>
  <si>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</si>
  <si>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</si>
  <si>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</si>
  <si>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</si>
  <si>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</si>
  <si>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</si>
  <si>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</si>
  <si>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</si>
  <si>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</si>
  <si>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</si>
  <si>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</si>
  <si>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</si>
  <si>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</si>
  <si>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</si>
  <si>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</si>
  <si>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</si>
  <si>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</si>
  <si>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</si>
  <si>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</si>
  <si>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</si>
  <si>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</si>
  <si>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</si>
  <si>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</si>
  <si>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</si>
  <si>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</si>
  <si>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</si>
  <si>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</si>
  <si>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</si>
  <si>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</si>
  <si>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</si>
  <si>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</si>
  <si>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</si>
  <si>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</si>
  <si>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</si>
  <si>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</si>
  <si>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</si>
  <si>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</si>
  <si>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</si>
  <si>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</si>
  <si>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</si>
  <si>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</si>
  <si>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</si>
  <si>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</si>
  <si>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</si>
  <si>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</si>
  <si>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</si>
  <si>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</si>
  <si>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</si>
  <si>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</si>
  <si>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</si>
  <si>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</si>
  <si>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</si>
  <si>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</si>
  <si>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</si>
  <si>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</si>
  <si>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</si>
  <si>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</si>
  <si>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</si>
  <si>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</si>
  <si>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</si>
  <si>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</si>
  <si>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</si>
  <si>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</si>
  <si>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</si>
  <si>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</si>
  <si>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</si>
  <si>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</si>
  <si>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</si>
  <si>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</si>
  <si>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</si>
  <si>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</si>
  <si>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</si>
  <si>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</si>
  <si>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</si>
  <si>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</si>
  <si>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</si>
  <si>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</si>
  <si>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</si>
  <si>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</si>
  <si>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</si>
  <si>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</si>
  <si>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</si>
  <si>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</si>
  <si>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</si>
  <si>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</si>
  <si>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</si>
  <si>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</si>
  <si>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</si>
  <si>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</si>
  <si>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</si>
  <si>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</si>
  <si>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</si>
  <si>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</si>
  <si>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</si>
  <si>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</si>
  <si>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</si>
  <si>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</si>
  <si>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</si>
  <si>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</si>
  <si>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</si>
  <si>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</si>
  <si>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</si>
  <si>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</si>
  <si>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</si>
  <si>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</si>
  <si>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</si>
  <si>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</si>
  <si>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</si>
  <si>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</si>
  <si>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</si>
  <si>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</si>
  <si>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</si>
  <si>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</si>
  <si>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</si>
  <si>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</si>
  <si>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</si>
  <si>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</si>
  <si>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</si>
  <si>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</si>
  <si>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</si>
  <si>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</si>
  <si>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</si>
  <si>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</si>
  <si>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</si>
  <si>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</si>
  <si>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</si>
  <si>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</si>
  <si>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</si>
  <si>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</si>
  <si>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</si>
  <si>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</si>
  <si>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</si>
  <si>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</si>
  <si>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</si>
  <si>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</si>
  <si>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</si>
  <si>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</si>
  <si>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</si>
  <si>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</si>
  <si>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</si>
  <si>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</si>
  <si>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</si>
  <si>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</si>
  <si>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</si>
  <si>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</si>
  <si>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</si>
  <si>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</si>
  <si>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</si>
  <si>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</si>
  <si>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</si>
  <si>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</si>
  <si>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</si>
  <si>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</si>
  <si>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</si>
  <si>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</si>
  <si>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</si>
  <si>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</si>
  <si>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</si>
  <si>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</si>
  <si>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</si>
  <si>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</si>
  <si>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</si>
  <si>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</si>
  <si>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</si>
  <si>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</si>
  <si>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</si>
  <si>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</si>
  <si>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</si>
  <si>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</si>
  <si>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</si>
  <si>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</si>
  <si>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</si>
  <si>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</si>
  <si>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</si>
  <si>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</si>
  <si>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</si>
  <si>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</si>
  <si>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</si>
  <si>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</si>
  <si>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</si>
  <si>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</si>
  <si>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</si>
  <si>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</si>
  <si>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</si>
  <si>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</si>
  <si>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</si>
  <si>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</si>
  <si>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</si>
  <si>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</si>
  <si>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</si>
  <si>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</si>
  <si>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</si>
  <si>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</si>
  <si>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</si>
  <si>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</si>
  <si>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</si>
  <si>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</si>
  <si>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</si>
  <si>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</si>
  <si>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</si>
  <si>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</si>
  <si>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</si>
  <si>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</si>
  <si>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</si>
  <si>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</si>
  <si>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</si>
  <si>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</si>
  <si>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</si>
  <si>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</si>
  <si>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</si>
  <si>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</si>
  <si>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</si>
  <si>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</si>
  <si>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</si>
  <si>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</si>
  <si>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</si>
  <si>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</si>
  <si>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</si>
  <si>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</si>
  <si>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</si>
  <si>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</si>
  <si>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 xml:space="preserve">Развитие газификации на сельских территориях на условиях софинансирования из федерального бюджета </t>
  </si>
  <si>
    <t>Бюджетные инвестиции</t>
  </si>
  <si>
    <t>2000229200</t>
  </si>
  <si>
    <t>20002L5760</t>
  </si>
  <si>
    <t>410</t>
  </si>
  <si>
    <t>Улучшение жилищных условий граждан, проживающих на сельских территориях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</si>
  <si>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</si>
  <si>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</si>
  <si>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2000145762</t>
  </si>
  <si>
    <t>20001L5760</t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</si>
  <si>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</si>
  <si>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</si>
  <si>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</si>
  <si>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</si>
  <si>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</si>
  <si>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</si>
  <si>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</si>
  <si>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</si>
  <si>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>1600300000</t>
  </si>
  <si>
    <t xml:space="preserve">от 02.12. 2020 № 24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</si>
</sst>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/>
    <xf numFmtId="0" fontId="16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6" t="s">
        <v>194</v>
      </c>
      <c r="D1" s="86"/>
      <c r="E1" s="86"/>
      <c r="F1" s="86"/>
      <c r="G1" s="86"/>
      <c r="H1" s="86"/>
      <c r="I1" s="86"/>
      <c r="J1" s="86"/>
      <c r="K1" s="8"/>
    </row>
    <row r="2" spans="1:11" ht="12.75" customHeight="1">
      <c r="A2" s="6"/>
      <c r="B2" s="7"/>
      <c r="C2" s="86" t="s">
        <v>28</v>
      </c>
      <c r="D2" s="86"/>
      <c r="E2" s="86"/>
      <c r="F2" s="86"/>
      <c r="G2" s="86"/>
      <c r="H2" s="86"/>
      <c r="I2" s="86"/>
      <c r="J2" s="86"/>
      <c r="K2" s="8"/>
    </row>
    <row r="3" spans="1:11" ht="12.75" customHeight="1">
      <c r="A3" s="6"/>
      <c r="B3" s="7"/>
      <c r="C3" s="86" t="s">
        <v>49</v>
      </c>
      <c r="D3" s="86"/>
      <c r="E3" s="86"/>
      <c r="F3" s="86"/>
      <c r="G3" s="86"/>
      <c r="H3" s="86"/>
      <c r="I3" s="86"/>
      <c r="J3" s="86"/>
      <c r="K3" s="8"/>
    </row>
    <row r="4" spans="1:11" ht="12.75" customHeight="1">
      <c r="A4" s="6"/>
      <c r="B4" s="7"/>
      <c r="C4" s="86" t="s">
        <v>387</v>
      </c>
      <c r="D4" s="86"/>
      <c r="E4" s="86"/>
      <c r="F4" s="86"/>
      <c r="G4" s="86"/>
      <c r="H4" s="86"/>
      <c r="I4" s="86"/>
      <c r="J4" s="86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9" t="s">
        <v>358</v>
      </c>
      <c r="B6" s="89"/>
      <c r="C6" s="89"/>
      <c r="D6" s="89"/>
      <c r="E6" s="89"/>
      <c r="F6" s="89"/>
      <c r="G6" s="89"/>
      <c r="H6" s="89"/>
      <c r="I6" s="89"/>
      <c r="J6" s="90"/>
      <c r="K6" s="8"/>
    </row>
    <row r="7" spans="1:11" ht="54.7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307</v>
      </c>
      <c r="J7" s="13" t="s">
        <v>359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SUM(I10+I46+I52+I100+I161+I194+I199+I290+I310+I356+I365)</f>
        <v>323536.78999999998</v>
      </c>
      <c r="J9" s="15">
        <f>SUM(J10+J46+J52+J100+J161+J194+J199+J290+J310+J356+J365)</f>
        <v>304753.84000000008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36662.400000000001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232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21713.8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320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21464.899999999998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235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235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236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f>50-50</f>
        <v>0</v>
      </c>
      <c r="J41" s="36">
        <v>50</v>
      </c>
      <c r="K41" s="8"/>
    </row>
    <row r="42" spans="1:11" ht="41.25" customHeight="1">
      <c r="A42" s="19">
        <v>34</v>
      </c>
      <c r="B42" s="39" t="s">
        <v>321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248.89999999999998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237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248.89999999999998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f>168-31.4</f>
        <v>136.6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8537.1</v>
      </c>
      <c r="J52" s="34">
        <f>SUM(J53+J59+J71)</f>
        <v>8539.4000000000015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322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320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363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323</v>
      </c>
      <c r="C63" s="21">
        <v>901</v>
      </c>
      <c r="D63" s="35">
        <v>310</v>
      </c>
      <c r="E63" s="32" t="s">
        <v>131</v>
      </c>
      <c r="F63" s="32" t="s">
        <v>238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239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239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323</v>
      </c>
      <c r="C66" s="21">
        <v>901</v>
      </c>
      <c r="D66" s="35">
        <v>310</v>
      </c>
      <c r="E66" s="32" t="s">
        <v>239</v>
      </c>
      <c r="F66" s="32" t="s">
        <v>238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324</v>
      </c>
      <c r="C69" s="19">
        <v>901</v>
      </c>
      <c r="D69" s="66">
        <v>310</v>
      </c>
      <c r="E69" s="68" t="s">
        <v>325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325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0</v>
      </c>
      <c r="J71" s="34">
        <f>SUM(J72+J78+J83+J88+J93)</f>
        <v>0</v>
      </c>
      <c r="K71" s="8"/>
    </row>
    <row r="72" spans="1:11" ht="38.25" customHeight="1">
      <c r="A72" s="19">
        <v>64</v>
      </c>
      <c r="B72" s="13" t="s">
        <v>326</v>
      </c>
      <c r="C72" s="19">
        <v>901</v>
      </c>
      <c r="D72" s="30">
        <v>314</v>
      </c>
      <c r="E72" s="31" t="s">
        <v>242</v>
      </c>
      <c r="F72" s="31"/>
      <c r="G72" s="33"/>
      <c r="H72" s="33"/>
      <c r="I72" s="34">
        <f t="shared" ref="I72:J74" si="3">SUM(I73)</f>
        <v>0</v>
      </c>
      <c r="J72" s="34">
        <f t="shared" si="3"/>
        <v>0</v>
      </c>
      <c r="K72" s="8"/>
    </row>
    <row r="73" spans="1:11" ht="53.25" customHeight="1">
      <c r="A73" s="19">
        <v>65</v>
      </c>
      <c r="B73" s="45" t="s">
        <v>240</v>
      </c>
      <c r="C73" s="19">
        <v>901</v>
      </c>
      <c r="D73" s="30">
        <v>314</v>
      </c>
      <c r="E73" s="31" t="s">
        <v>243</v>
      </c>
      <c r="F73" s="31"/>
      <c r="G73" s="33"/>
      <c r="H73" s="33"/>
      <c r="I73" s="34">
        <f>SUM(I74+I76)</f>
        <v>0</v>
      </c>
      <c r="J73" s="34">
        <f>SUM(J74+J76)</f>
        <v>0</v>
      </c>
      <c r="K73" s="8"/>
    </row>
    <row r="74" spans="1:11" ht="38.25" customHeight="1">
      <c r="A74" s="19">
        <v>66</v>
      </c>
      <c r="B74" s="41" t="s">
        <v>241</v>
      </c>
      <c r="C74" s="19">
        <v>901</v>
      </c>
      <c r="D74" s="30">
        <v>314</v>
      </c>
      <c r="E74" s="31" t="s">
        <v>244</v>
      </c>
      <c r="F74" s="31"/>
      <c r="G74" s="33"/>
      <c r="H74" s="33"/>
      <c r="I74" s="34">
        <f t="shared" si="3"/>
        <v>0</v>
      </c>
      <c r="J74" s="34">
        <f t="shared" si="3"/>
        <v>0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244</v>
      </c>
      <c r="F75" s="32" t="s">
        <v>60</v>
      </c>
      <c r="G75" s="33"/>
      <c r="H75" s="33"/>
      <c r="I75" s="36">
        <v>0</v>
      </c>
      <c r="J75" s="36">
        <v>0</v>
      </c>
      <c r="K75" s="8"/>
    </row>
    <row r="76" spans="1:11" ht="29.25" customHeight="1">
      <c r="A76" s="19">
        <v>68</v>
      </c>
      <c r="B76" s="13" t="s">
        <v>327</v>
      </c>
      <c r="C76" s="19">
        <v>901</v>
      </c>
      <c r="D76" s="30">
        <v>314</v>
      </c>
      <c r="E76" s="31" t="s">
        <v>328</v>
      </c>
      <c r="F76" s="31"/>
      <c r="G76" s="37"/>
      <c r="H76" s="37"/>
      <c r="I76" s="34">
        <f>SUM(I77)</f>
        <v>0</v>
      </c>
      <c r="J76" s="34">
        <f>SUM(J77)</f>
        <v>0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328</v>
      </c>
      <c r="F77" s="32" t="s">
        <v>60</v>
      </c>
      <c r="G77" s="33"/>
      <c r="H77" s="33"/>
      <c r="I77" s="36">
        <v>0</v>
      </c>
      <c r="J77" s="36">
        <v>0</v>
      </c>
      <c r="K77" s="8"/>
    </row>
    <row r="78" spans="1:11" ht="45" customHeight="1">
      <c r="A78" s="19">
        <v>70</v>
      </c>
      <c r="B78" s="13" t="s">
        <v>329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0</v>
      </c>
      <c r="J78" s="34">
        <f>SUM(J79+J81)</f>
        <v>0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0</v>
      </c>
      <c r="J79" s="34">
        <f>SUM(J80)</f>
        <v>0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0</v>
      </c>
      <c r="J80" s="36">
        <v>0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0</v>
      </c>
      <c r="J81" s="34">
        <f>SUM(J82)</f>
        <v>0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0</v>
      </c>
      <c r="J82" s="36">
        <v>0</v>
      </c>
      <c r="K82" s="8"/>
    </row>
    <row r="83" spans="1:11" ht="46.5" customHeight="1">
      <c r="A83" s="19">
        <v>75</v>
      </c>
      <c r="B83" s="46" t="s">
        <v>204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0</v>
      </c>
      <c r="J83" s="34">
        <f>SUM(J84+J86)</f>
        <v>0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0</v>
      </c>
      <c r="J84" s="34">
        <f>SUM(J85)</f>
        <v>0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0</v>
      </c>
      <c r="J85" s="36">
        <v>0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0</v>
      </c>
      <c r="J86" s="34">
        <f>SUM(J87)</f>
        <v>0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0</v>
      </c>
      <c r="J87" s="36">
        <v>0</v>
      </c>
      <c r="K87" s="8"/>
    </row>
    <row r="88" spans="1:11" ht="45.75" customHeight="1">
      <c r="A88" s="19">
        <v>80</v>
      </c>
      <c r="B88" s="13" t="s">
        <v>364</v>
      </c>
      <c r="C88" s="19">
        <v>901</v>
      </c>
      <c r="D88" s="30">
        <v>314</v>
      </c>
      <c r="E88" s="31" t="s">
        <v>207</v>
      </c>
      <c r="F88" s="31"/>
      <c r="G88" s="37"/>
      <c r="H88" s="37"/>
      <c r="I88" s="34">
        <f>SUM(I89+I91)</f>
        <v>0</v>
      </c>
      <c r="J88" s="34">
        <f>SUM(J89+J91)</f>
        <v>0</v>
      </c>
      <c r="K88" s="8"/>
    </row>
    <row r="89" spans="1:11" ht="43.5" customHeight="1">
      <c r="A89" s="19">
        <v>81</v>
      </c>
      <c r="B89" s="13" t="s">
        <v>205</v>
      </c>
      <c r="C89" s="19">
        <v>901</v>
      </c>
      <c r="D89" s="30">
        <v>314</v>
      </c>
      <c r="E89" s="31" t="s">
        <v>208</v>
      </c>
      <c r="F89" s="31"/>
      <c r="G89" s="37"/>
      <c r="H89" s="37"/>
      <c r="I89" s="34">
        <f>SUM(I90)</f>
        <v>0</v>
      </c>
      <c r="J89" s="34">
        <f>SUM(J90)</f>
        <v>0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208</v>
      </c>
      <c r="F90" s="32" t="s">
        <v>60</v>
      </c>
      <c r="G90" s="33"/>
      <c r="H90" s="33"/>
      <c r="I90" s="36">
        <v>0</v>
      </c>
      <c r="J90" s="36">
        <v>0</v>
      </c>
      <c r="K90" s="8"/>
    </row>
    <row r="91" spans="1:11" ht="29.25" customHeight="1">
      <c r="A91" s="19">
        <v>83</v>
      </c>
      <c r="B91" s="13" t="s">
        <v>206</v>
      </c>
      <c r="C91" s="19">
        <v>901</v>
      </c>
      <c r="D91" s="30">
        <v>314</v>
      </c>
      <c r="E91" s="31" t="s">
        <v>209</v>
      </c>
      <c r="F91" s="31"/>
      <c r="G91" s="37"/>
      <c r="H91" s="37"/>
      <c r="I91" s="34">
        <f>SUM(I92)</f>
        <v>0</v>
      </c>
      <c r="J91" s="34">
        <f>SUM(J92)</f>
        <v>0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209</v>
      </c>
      <c r="F92" s="32" t="s">
        <v>60</v>
      </c>
      <c r="G92" s="33"/>
      <c r="H92" s="33"/>
      <c r="I92" s="36">
        <v>0</v>
      </c>
      <c r="J92" s="36">
        <v>0</v>
      </c>
      <c r="K92" s="8"/>
    </row>
    <row r="93" spans="1:11" ht="48.75" customHeight="1">
      <c r="A93" s="19">
        <v>85</v>
      </c>
      <c r="B93" s="45" t="s">
        <v>245</v>
      </c>
      <c r="C93" s="19">
        <v>901</v>
      </c>
      <c r="D93" s="30">
        <v>314</v>
      </c>
      <c r="E93" s="31" t="s">
        <v>249</v>
      </c>
      <c r="F93" s="31"/>
      <c r="G93" s="37"/>
      <c r="H93" s="37"/>
      <c r="I93" s="34">
        <f>SUM(I94+I96+I98)</f>
        <v>0</v>
      </c>
      <c r="J93" s="34">
        <f>SUM(J94+J96+J98)</f>
        <v>0</v>
      </c>
      <c r="K93" s="8"/>
    </row>
    <row r="94" spans="1:11" ht="33.75" customHeight="1">
      <c r="A94" s="19">
        <v>86</v>
      </c>
      <c r="B94" s="46" t="s">
        <v>246</v>
      </c>
      <c r="C94" s="19">
        <v>901</v>
      </c>
      <c r="D94" s="30">
        <v>314</v>
      </c>
      <c r="E94" s="31" t="s">
        <v>250</v>
      </c>
      <c r="F94" s="31"/>
      <c r="G94" s="37"/>
      <c r="H94" s="37"/>
      <c r="I94" s="34">
        <f>SUM(I95)</f>
        <v>0</v>
      </c>
      <c r="J94" s="34">
        <f>SUM(J95)</f>
        <v>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250</v>
      </c>
      <c r="F95" s="32" t="s">
        <v>60</v>
      </c>
      <c r="G95" s="33"/>
      <c r="H95" s="33"/>
      <c r="I95" s="36">
        <v>0</v>
      </c>
      <c r="J95" s="36">
        <v>0</v>
      </c>
      <c r="K95" s="8"/>
    </row>
    <row r="96" spans="1:11" ht="80.25" customHeight="1">
      <c r="A96" s="19">
        <v>88</v>
      </c>
      <c r="B96" s="47" t="s">
        <v>247</v>
      </c>
      <c r="C96" s="19">
        <v>901</v>
      </c>
      <c r="D96" s="30">
        <v>314</v>
      </c>
      <c r="E96" s="31" t="s">
        <v>251</v>
      </c>
      <c r="F96" s="31"/>
      <c r="G96" s="37"/>
      <c r="H96" s="37"/>
      <c r="I96" s="34">
        <f>SUM(I97)</f>
        <v>0</v>
      </c>
      <c r="J96" s="34">
        <f>SUM(J97)</f>
        <v>0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251</v>
      </c>
      <c r="F97" s="32" t="s">
        <v>60</v>
      </c>
      <c r="G97" s="33"/>
      <c r="H97" s="33"/>
      <c r="I97" s="36">
        <v>0</v>
      </c>
      <c r="J97" s="36">
        <v>0</v>
      </c>
      <c r="K97" s="8"/>
    </row>
    <row r="98" spans="1:11" ht="42.75" customHeight="1">
      <c r="A98" s="19">
        <v>90</v>
      </c>
      <c r="B98" s="47" t="s">
        <v>248</v>
      </c>
      <c r="C98" s="19">
        <v>901</v>
      </c>
      <c r="D98" s="30">
        <v>314</v>
      </c>
      <c r="E98" s="31" t="s">
        <v>252</v>
      </c>
      <c r="F98" s="31"/>
      <c r="G98" s="37"/>
      <c r="H98" s="37"/>
      <c r="I98" s="34">
        <f>SUM(I99)</f>
        <v>0</v>
      </c>
      <c r="J98" s="34">
        <f>SUM(J99)</f>
        <v>0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252</v>
      </c>
      <c r="F99" s="32" t="s">
        <v>60</v>
      </c>
      <c r="G99" s="33"/>
      <c r="H99" s="33"/>
      <c r="I99" s="36">
        <v>0</v>
      </c>
      <c r="J99" s="36">
        <v>0</v>
      </c>
      <c r="K99" s="8"/>
    </row>
    <row r="100" spans="1:11" ht="17.2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SUM(I101+I110+I120+I126)</f>
        <v>19937.5</v>
      </c>
      <c r="J100" s="34">
        <f>SUM(J101+J110+J120+J126)</f>
        <v>19465.799999999996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>SUM(I102+I107)</f>
        <v>155.39999999999998</v>
      </c>
      <c r="J101" s="34">
        <f>SUM(J102+J107)</f>
        <v>151.80000000000001</v>
      </c>
      <c r="K101" s="8"/>
    </row>
    <row r="102" spans="1:11" ht="48" customHeight="1">
      <c r="A102" s="19">
        <v>94</v>
      </c>
      <c r="B102" s="13" t="s">
        <v>334</v>
      </c>
      <c r="C102" s="19">
        <v>901</v>
      </c>
      <c r="D102" s="30">
        <v>405</v>
      </c>
      <c r="E102" s="48" t="s">
        <v>139</v>
      </c>
      <c r="F102" s="48"/>
      <c r="G102" s="33"/>
      <c r="H102" s="33"/>
      <c r="I102" s="34">
        <f>SUM(I103+I105)</f>
        <v>25.7</v>
      </c>
      <c r="J102" s="34">
        <f>SUM(J103+J105)</f>
        <v>26.700000000000003</v>
      </c>
    </row>
    <row r="103" spans="1:11" ht="39" customHeight="1">
      <c r="A103" s="19">
        <v>95</v>
      </c>
      <c r="B103" s="80" t="s">
        <v>379</v>
      </c>
      <c r="C103" s="65">
        <v>901</v>
      </c>
      <c r="D103" s="66">
        <v>405</v>
      </c>
      <c r="E103" s="67" t="s">
        <v>141</v>
      </c>
      <c r="F103" s="48"/>
      <c r="G103" s="33"/>
      <c r="H103" s="33"/>
      <c r="I103" s="34">
        <f>SUM(I104)</f>
        <v>10</v>
      </c>
      <c r="J103" s="34">
        <f>SUM(J104)</f>
        <v>10.4</v>
      </c>
    </row>
    <row r="104" spans="1:11" ht="25.5" customHeight="1">
      <c r="A104" s="19">
        <v>96</v>
      </c>
      <c r="B104" s="71" t="s">
        <v>176</v>
      </c>
      <c r="C104" s="72">
        <v>901</v>
      </c>
      <c r="D104" s="73">
        <v>405</v>
      </c>
      <c r="E104" s="74" t="s">
        <v>141</v>
      </c>
      <c r="F104" s="50" t="s">
        <v>60</v>
      </c>
      <c r="G104" s="33"/>
      <c r="H104" s="33"/>
      <c r="I104" s="36">
        <v>10</v>
      </c>
      <c r="J104" s="36">
        <v>10.4</v>
      </c>
    </row>
    <row r="105" spans="1:11" ht="33.75" customHeight="1">
      <c r="A105" s="19">
        <v>97</v>
      </c>
      <c r="B105" s="80" t="s">
        <v>380</v>
      </c>
      <c r="C105" s="65">
        <v>901</v>
      </c>
      <c r="D105" s="66">
        <v>405</v>
      </c>
      <c r="E105" s="67" t="s">
        <v>142</v>
      </c>
      <c r="F105" s="50"/>
      <c r="G105" s="33"/>
      <c r="H105" s="33"/>
      <c r="I105" s="34">
        <f>SUM(I106)</f>
        <v>15.7</v>
      </c>
      <c r="J105" s="34">
        <f>SUM(J106)</f>
        <v>16.3</v>
      </c>
    </row>
    <row r="106" spans="1:11" ht="35.25" customHeight="1">
      <c r="A106" s="19">
        <v>98</v>
      </c>
      <c r="B106" s="71" t="s">
        <v>176</v>
      </c>
      <c r="C106" s="72">
        <v>901</v>
      </c>
      <c r="D106" s="73">
        <v>405</v>
      </c>
      <c r="E106" s="74" t="s">
        <v>142</v>
      </c>
      <c r="F106" s="50" t="s">
        <v>60</v>
      </c>
      <c r="G106" s="33"/>
      <c r="H106" s="33"/>
      <c r="I106" s="36">
        <v>15.7</v>
      </c>
      <c r="J106" s="36">
        <v>16.3</v>
      </c>
    </row>
    <row r="107" spans="1:11" ht="38.25" customHeight="1">
      <c r="A107" s="19">
        <v>99</v>
      </c>
      <c r="B107" s="13" t="s">
        <v>330</v>
      </c>
      <c r="C107" s="19">
        <v>901</v>
      </c>
      <c r="D107" s="30">
        <v>405</v>
      </c>
      <c r="E107" s="31" t="s">
        <v>254</v>
      </c>
      <c r="F107" s="31"/>
      <c r="G107" s="33"/>
      <c r="H107" s="33"/>
      <c r="I107" s="34">
        <f t="shared" ref="I107:J108" si="4">SUM(I108)</f>
        <v>129.69999999999999</v>
      </c>
      <c r="J107" s="34">
        <f t="shared" si="4"/>
        <v>125.1</v>
      </c>
      <c r="K107" s="8"/>
    </row>
    <row r="108" spans="1:11" ht="38.25" customHeight="1">
      <c r="A108" s="19">
        <v>100</v>
      </c>
      <c r="B108" s="45" t="s">
        <v>253</v>
      </c>
      <c r="C108" s="19">
        <v>901</v>
      </c>
      <c r="D108" s="30">
        <v>405</v>
      </c>
      <c r="E108" s="31" t="s">
        <v>133</v>
      </c>
      <c r="F108" s="31"/>
      <c r="G108" s="33"/>
      <c r="H108" s="33"/>
      <c r="I108" s="34">
        <f t="shared" si="4"/>
        <v>129.69999999999999</v>
      </c>
      <c r="J108" s="34">
        <f t="shared" si="4"/>
        <v>125.1</v>
      </c>
      <c r="K108" s="8"/>
    </row>
    <row r="109" spans="1:11" ht="30" customHeight="1">
      <c r="A109" s="19">
        <v>101</v>
      </c>
      <c r="B109" s="27" t="s">
        <v>176</v>
      </c>
      <c r="C109" s="21">
        <v>901</v>
      </c>
      <c r="D109" s="35">
        <v>405</v>
      </c>
      <c r="E109" s="32" t="s">
        <v>133</v>
      </c>
      <c r="F109" s="32" t="s">
        <v>60</v>
      </c>
      <c r="G109" s="33"/>
      <c r="H109" s="33"/>
      <c r="I109" s="36">
        <v>129.69999999999999</v>
      </c>
      <c r="J109" s="36">
        <v>125.1</v>
      </c>
      <c r="K109" s="8"/>
    </row>
    <row r="110" spans="1:11" ht="16.5" customHeight="1">
      <c r="A110" s="19">
        <v>102</v>
      </c>
      <c r="B110" s="13" t="s">
        <v>42</v>
      </c>
      <c r="C110" s="19">
        <v>901</v>
      </c>
      <c r="D110" s="30">
        <v>409</v>
      </c>
      <c r="E110" s="31"/>
      <c r="F110" s="32"/>
      <c r="G110" s="33"/>
      <c r="H110" s="33"/>
      <c r="I110" s="34">
        <f>SUM(I111)</f>
        <v>17882.099999999999</v>
      </c>
      <c r="J110" s="34">
        <f>SUM(J111)</f>
        <v>17882.099999999999</v>
      </c>
      <c r="K110" s="8"/>
    </row>
    <row r="111" spans="1:11" ht="51" customHeight="1">
      <c r="A111" s="19">
        <v>103</v>
      </c>
      <c r="B111" s="13" t="s">
        <v>310</v>
      </c>
      <c r="C111" s="19">
        <v>901</v>
      </c>
      <c r="D111" s="30">
        <v>409</v>
      </c>
      <c r="E111" s="31" t="s">
        <v>134</v>
      </c>
      <c r="F111" s="32"/>
      <c r="G111" s="33"/>
      <c r="H111" s="33"/>
      <c r="I111" s="34">
        <f>SUM(I112+I114+I116+I118)</f>
        <v>17882.099999999999</v>
      </c>
      <c r="J111" s="34">
        <f>SUM(J112+J114+J116+J118)</f>
        <v>17882.099999999999</v>
      </c>
      <c r="K111" s="8"/>
    </row>
    <row r="112" spans="1:11" ht="41.25" customHeight="1">
      <c r="A112" s="19">
        <v>104</v>
      </c>
      <c r="B112" s="13" t="s">
        <v>70</v>
      </c>
      <c r="C112" s="19">
        <v>901</v>
      </c>
      <c r="D112" s="30">
        <v>409</v>
      </c>
      <c r="E112" s="31" t="s">
        <v>135</v>
      </c>
      <c r="F112" s="32"/>
      <c r="G112" s="33"/>
      <c r="H112" s="33"/>
      <c r="I112" s="34">
        <f>I113</f>
        <v>8872</v>
      </c>
      <c r="J112" s="34">
        <f>J113</f>
        <v>8872</v>
      </c>
      <c r="K112" s="8"/>
    </row>
    <row r="113" spans="1:11" ht="28.5" customHeight="1">
      <c r="A113" s="19">
        <v>105</v>
      </c>
      <c r="B113" s="27" t="s">
        <v>176</v>
      </c>
      <c r="C113" s="21">
        <v>901</v>
      </c>
      <c r="D113" s="35">
        <v>409</v>
      </c>
      <c r="E113" s="32" t="s">
        <v>135</v>
      </c>
      <c r="F113" s="32" t="s">
        <v>60</v>
      </c>
      <c r="G113" s="33"/>
      <c r="H113" s="33"/>
      <c r="I113" s="36">
        <v>8872</v>
      </c>
      <c r="J113" s="36">
        <v>8872</v>
      </c>
      <c r="K113" s="8"/>
    </row>
    <row r="114" spans="1:11" ht="28.5" customHeight="1">
      <c r="A114" s="19">
        <v>106</v>
      </c>
      <c r="B114" s="13" t="s">
        <v>255</v>
      </c>
      <c r="C114" s="19">
        <v>901</v>
      </c>
      <c r="D114" s="30">
        <v>409</v>
      </c>
      <c r="E114" s="31" t="s">
        <v>256</v>
      </c>
      <c r="F114" s="31"/>
      <c r="G114" s="33"/>
      <c r="H114" s="33"/>
      <c r="I114" s="34">
        <f>SUM(I115)</f>
        <v>150</v>
      </c>
      <c r="J114" s="34">
        <f>SUM(J115)</f>
        <v>150</v>
      </c>
      <c r="K114" s="8"/>
    </row>
    <row r="115" spans="1:11" ht="28.5" customHeight="1">
      <c r="A115" s="19">
        <v>107</v>
      </c>
      <c r="B115" s="27" t="s">
        <v>176</v>
      </c>
      <c r="C115" s="21">
        <v>901</v>
      </c>
      <c r="D115" s="35">
        <v>409</v>
      </c>
      <c r="E115" s="32" t="s">
        <v>256</v>
      </c>
      <c r="F115" s="32" t="s">
        <v>60</v>
      </c>
      <c r="G115" s="33"/>
      <c r="H115" s="33"/>
      <c r="I115" s="36">
        <v>150</v>
      </c>
      <c r="J115" s="36">
        <v>150</v>
      </c>
      <c r="K115" s="8"/>
    </row>
    <row r="116" spans="1:11" ht="38.25" customHeight="1">
      <c r="A116" s="19">
        <v>108</v>
      </c>
      <c r="B116" s="39" t="s">
        <v>98</v>
      </c>
      <c r="C116" s="19">
        <v>901</v>
      </c>
      <c r="D116" s="30">
        <v>409</v>
      </c>
      <c r="E116" s="48" t="s">
        <v>136</v>
      </c>
      <c r="F116" s="32"/>
      <c r="G116" s="33"/>
      <c r="H116" s="33"/>
      <c r="I116" s="34">
        <f>I117</f>
        <v>600</v>
      </c>
      <c r="J116" s="34">
        <f>J117</f>
        <v>600</v>
      </c>
      <c r="K116" s="8"/>
    </row>
    <row r="117" spans="1:11" ht="28.5" customHeight="1">
      <c r="A117" s="19">
        <v>109</v>
      </c>
      <c r="B117" s="27" t="s">
        <v>176</v>
      </c>
      <c r="C117" s="21">
        <v>901</v>
      </c>
      <c r="D117" s="35">
        <v>409</v>
      </c>
      <c r="E117" s="32" t="s">
        <v>136</v>
      </c>
      <c r="F117" s="32" t="s">
        <v>60</v>
      </c>
      <c r="G117" s="33"/>
      <c r="H117" s="33"/>
      <c r="I117" s="36">
        <v>600</v>
      </c>
      <c r="J117" s="36">
        <v>600</v>
      </c>
      <c r="K117" s="8"/>
    </row>
    <row r="118" spans="1:11" ht="65.25" customHeight="1">
      <c r="A118" s="19">
        <v>110</v>
      </c>
      <c r="B118" s="47" t="s">
        <v>257</v>
      </c>
      <c r="C118" s="19">
        <v>901</v>
      </c>
      <c r="D118" s="30">
        <v>409</v>
      </c>
      <c r="E118" s="31" t="s">
        <v>258</v>
      </c>
      <c r="F118" s="31"/>
      <c r="G118" s="33"/>
      <c r="H118" s="33"/>
      <c r="I118" s="34">
        <f>SUM(I119)</f>
        <v>8260.1</v>
      </c>
      <c r="J118" s="34">
        <f>SUM(J119)</f>
        <v>8260.1</v>
      </c>
      <c r="K118" s="8"/>
    </row>
    <row r="119" spans="1:11" ht="28.5" customHeight="1">
      <c r="A119" s="19">
        <v>111</v>
      </c>
      <c r="B119" s="27" t="s">
        <v>176</v>
      </c>
      <c r="C119" s="21">
        <v>901</v>
      </c>
      <c r="D119" s="35">
        <v>409</v>
      </c>
      <c r="E119" s="32" t="s">
        <v>258</v>
      </c>
      <c r="F119" s="32" t="s">
        <v>60</v>
      </c>
      <c r="G119" s="33"/>
      <c r="H119" s="33"/>
      <c r="I119" s="36">
        <v>8260.1</v>
      </c>
      <c r="J119" s="36">
        <v>8260.1</v>
      </c>
      <c r="K119" s="8"/>
    </row>
    <row r="120" spans="1:11" ht="12.75" customHeight="1">
      <c r="A120" s="19">
        <v>112</v>
      </c>
      <c r="B120" s="13" t="s">
        <v>29</v>
      </c>
      <c r="C120" s="19">
        <v>901</v>
      </c>
      <c r="D120" s="30">
        <v>410</v>
      </c>
      <c r="E120" s="31"/>
      <c r="F120" s="32"/>
      <c r="G120" s="33"/>
      <c r="H120" s="33"/>
      <c r="I120" s="34">
        <f t="shared" ref="I120:J120" si="5">SUM(I121)</f>
        <v>37.700000000000003</v>
      </c>
      <c r="J120" s="34">
        <f t="shared" si="5"/>
        <v>39.1</v>
      </c>
      <c r="K120" s="8"/>
    </row>
    <row r="121" spans="1:11" ht="42" customHeight="1">
      <c r="A121" s="19">
        <v>113</v>
      </c>
      <c r="B121" s="13" t="s">
        <v>331</v>
      </c>
      <c r="C121" s="19">
        <v>901</v>
      </c>
      <c r="D121" s="49">
        <v>410</v>
      </c>
      <c r="E121" s="48" t="s">
        <v>137</v>
      </c>
      <c r="F121" s="50"/>
      <c r="G121" s="33"/>
      <c r="H121" s="33"/>
      <c r="I121" s="34">
        <f>SUM(I122+I124)</f>
        <v>37.700000000000003</v>
      </c>
      <c r="J121" s="34">
        <f>SUM(J122+J124)</f>
        <v>39.1</v>
      </c>
      <c r="K121" s="8"/>
    </row>
    <row r="122" spans="1:11" ht="53.25" customHeight="1">
      <c r="A122" s="19">
        <v>114</v>
      </c>
      <c r="B122" s="45" t="s">
        <v>332</v>
      </c>
      <c r="C122" s="19">
        <v>901</v>
      </c>
      <c r="D122" s="49">
        <v>410</v>
      </c>
      <c r="E122" s="48" t="s">
        <v>138</v>
      </c>
      <c r="F122" s="48"/>
      <c r="G122" s="33"/>
      <c r="H122" s="33"/>
      <c r="I122" s="34">
        <f>I123</f>
        <v>10.4</v>
      </c>
      <c r="J122" s="34">
        <f>J123</f>
        <v>10.8</v>
      </c>
      <c r="K122" s="8"/>
    </row>
    <row r="123" spans="1:11" ht="29.25" customHeight="1">
      <c r="A123" s="19">
        <v>115</v>
      </c>
      <c r="B123" s="27" t="s">
        <v>176</v>
      </c>
      <c r="C123" s="21">
        <v>901</v>
      </c>
      <c r="D123" s="51">
        <v>410</v>
      </c>
      <c r="E123" s="50" t="s">
        <v>138</v>
      </c>
      <c r="F123" s="32" t="s">
        <v>60</v>
      </c>
      <c r="G123" s="33"/>
      <c r="H123" s="33"/>
      <c r="I123" s="36">
        <v>10.4</v>
      </c>
      <c r="J123" s="36">
        <v>10.8</v>
      </c>
      <c r="K123" s="8"/>
    </row>
    <row r="124" spans="1:11" ht="47.25" customHeight="1">
      <c r="A124" s="19">
        <v>116</v>
      </c>
      <c r="B124" s="45" t="s">
        <v>333</v>
      </c>
      <c r="C124" s="19">
        <v>901</v>
      </c>
      <c r="D124" s="49">
        <v>410</v>
      </c>
      <c r="E124" s="48" t="s">
        <v>210</v>
      </c>
      <c r="F124" s="31"/>
      <c r="G124" s="37"/>
      <c r="H124" s="37"/>
      <c r="I124" s="34">
        <f>SUM(I125)</f>
        <v>27.3</v>
      </c>
      <c r="J124" s="34">
        <f>SUM(J125)</f>
        <v>28.3</v>
      </c>
      <c r="K124" s="8"/>
    </row>
    <row r="125" spans="1:11" ht="29.25" customHeight="1">
      <c r="A125" s="19">
        <v>117</v>
      </c>
      <c r="B125" s="27" t="s">
        <v>176</v>
      </c>
      <c r="C125" s="21">
        <v>901</v>
      </c>
      <c r="D125" s="51">
        <v>410</v>
      </c>
      <c r="E125" s="50" t="s">
        <v>210</v>
      </c>
      <c r="F125" s="32" t="s">
        <v>60</v>
      </c>
      <c r="G125" s="33"/>
      <c r="H125" s="33"/>
      <c r="I125" s="36">
        <v>27.3</v>
      </c>
      <c r="J125" s="36">
        <v>28.3</v>
      </c>
      <c r="K125" s="8"/>
    </row>
    <row r="126" spans="1:11" ht="30" customHeight="1">
      <c r="A126" s="19">
        <v>118</v>
      </c>
      <c r="B126" s="13" t="s">
        <v>100</v>
      </c>
      <c r="C126" s="19">
        <v>901</v>
      </c>
      <c r="D126" s="30">
        <v>412</v>
      </c>
      <c r="E126" s="31"/>
      <c r="F126" s="32"/>
      <c r="G126" s="33"/>
      <c r="H126" s="33"/>
      <c r="I126" s="34">
        <f>SUM(I127+I138+I145+I151+I154+I157)</f>
        <v>1862.3000000000002</v>
      </c>
      <c r="J126" s="34">
        <f>SUM(J127+J138+J145+J151+J154+J157)</f>
        <v>1392.8</v>
      </c>
      <c r="K126" s="8"/>
    </row>
    <row r="127" spans="1:11" ht="53.25" customHeight="1">
      <c r="A127" s="19">
        <v>119</v>
      </c>
      <c r="B127" s="39" t="s">
        <v>311</v>
      </c>
      <c r="C127" s="19">
        <v>901</v>
      </c>
      <c r="D127" s="30">
        <v>412</v>
      </c>
      <c r="E127" s="31" t="s">
        <v>113</v>
      </c>
      <c r="F127" s="31"/>
      <c r="G127" s="33"/>
      <c r="H127" s="33"/>
      <c r="I127" s="34">
        <f>SUM(I128+I130+I132+I134+I136)</f>
        <v>803</v>
      </c>
      <c r="J127" s="34">
        <f>SUM(J128+J130+J132+J134+J136)</f>
        <v>549.90000000000009</v>
      </c>
      <c r="K127" s="8"/>
    </row>
    <row r="128" spans="1:11" ht="30" customHeight="1">
      <c r="A128" s="19">
        <v>120</v>
      </c>
      <c r="B128" s="39" t="s">
        <v>61</v>
      </c>
      <c r="C128" s="19">
        <v>901</v>
      </c>
      <c r="D128" s="30">
        <v>412</v>
      </c>
      <c r="E128" s="31" t="s">
        <v>114</v>
      </c>
      <c r="F128" s="31"/>
      <c r="G128" s="33"/>
      <c r="H128" s="33"/>
      <c r="I128" s="34">
        <f>SUM(I129)</f>
        <v>80</v>
      </c>
      <c r="J128" s="34">
        <f>SUM(J129)</f>
        <v>80</v>
      </c>
      <c r="K128" s="8"/>
    </row>
    <row r="129" spans="1:11" ht="30" customHeight="1">
      <c r="A129" s="19">
        <v>121</v>
      </c>
      <c r="B129" s="27" t="s">
        <v>176</v>
      </c>
      <c r="C129" s="21">
        <v>901</v>
      </c>
      <c r="D129" s="35">
        <v>412</v>
      </c>
      <c r="E129" s="32" t="s">
        <v>114</v>
      </c>
      <c r="F129" s="32" t="s">
        <v>60</v>
      </c>
      <c r="G129" s="33"/>
      <c r="H129" s="33"/>
      <c r="I129" s="36">
        <v>80</v>
      </c>
      <c r="J129" s="36">
        <v>80</v>
      </c>
      <c r="K129" s="8"/>
    </row>
    <row r="130" spans="1:11" ht="45" customHeight="1">
      <c r="A130" s="19">
        <v>122</v>
      </c>
      <c r="B130" s="39" t="s">
        <v>259</v>
      </c>
      <c r="C130" s="19">
        <v>901</v>
      </c>
      <c r="D130" s="30">
        <v>412</v>
      </c>
      <c r="E130" s="31" t="s">
        <v>115</v>
      </c>
      <c r="F130" s="31"/>
      <c r="G130" s="33"/>
      <c r="H130" s="33"/>
      <c r="I130" s="34">
        <f>SUM(I131)</f>
        <v>108</v>
      </c>
      <c r="J130" s="34">
        <f>SUM(J131)</f>
        <v>112.3</v>
      </c>
      <c r="K130" s="8"/>
    </row>
    <row r="131" spans="1:11" ht="30" customHeight="1">
      <c r="A131" s="19">
        <v>123</v>
      </c>
      <c r="B131" s="27" t="s">
        <v>176</v>
      </c>
      <c r="C131" s="21">
        <v>901</v>
      </c>
      <c r="D131" s="35">
        <v>412</v>
      </c>
      <c r="E131" s="32" t="s">
        <v>115</v>
      </c>
      <c r="F131" s="32" t="s">
        <v>60</v>
      </c>
      <c r="G131" s="33"/>
      <c r="H131" s="33"/>
      <c r="I131" s="36">
        <v>108</v>
      </c>
      <c r="J131" s="36">
        <v>112.3</v>
      </c>
      <c r="K131" s="8"/>
    </row>
    <row r="132" spans="1:11" ht="38.25" customHeight="1">
      <c r="A132" s="19">
        <v>124</v>
      </c>
      <c r="B132" s="45" t="s">
        <v>260</v>
      </c>
      <c r="C132" s="19">
        <v>901</v>
      </c>
      <c r="D132" s="30">
        <v>412</v>
      </c>
      <c r="E132" s="31" t="s">
        <v>116</v>
      </c>
      <c r="F132" s="32"/>
      <c r="G132" s="33"/>
      <c r="H132" s="33"/>
      <c r="I132" s="34">
        <f>SUM(I133)</f>
        <v>413.8</v>
      </c>
      <c r="J132" s="34">
        <f>SUM(J133)</f>
        <v>128.30000000000001</v>
      </c>
      <c r="K132" s="8"/>
    </row>
    <row r="133" spans="1:11" ht="30" customHeight="1">
      <c r="A133" s="19">
        <v>125</v>
      </c>
      <c r="B133" s="27" t="s">
        <v>176</v>
      </c>
      <c r="C133" s="21">
        <v>901</v>
      </c>
      <c r="D133" s="35">
        <v>412</v>
      </c>
      <c r="E133" s="32" t="s">
        <v>116</v>
      </c>
      <c r="F133" s="32" t="s">
        <v>60</v>
      </c>
      <c r="G133" s="33"/>
      <c r="H133" s="33"/>
      <c r="I133" s="36">
        <f>470-56.2</f>
        <v>413.8</v>
      </c>
      <c r="J133" s="36">
        <f>306-177.7</f>
        <v>128.30000000000001</v>
      </c>
      <c r="K133" s="8"/>
    </row>
    <row r="134" spans="1:11" ht="29.25" customHeight="1">
      <c r="A134" s="19">
        <v>126</v>
      </c>
      <c r="B134" s="45" t="s">
        <v>199</v>
      </c>
      <c r="C134" s="19">
        <v>901</v>
      </c>
      <c r="D134" s="30">
        <v>412</v>
      </c>
      <c r="E134" s="31" t="s">
        <v>117</v>
      </c>
      <c r="F134" s="31"/>
      <c r="G134" s="33"/>
      <c r="H134" s="33"/>
      <c r="I134" s="34">
        <f>SUM(I135)</f>
        <v>43.2</v>
      </c>
      <c r="J134" s="34">
        <f>SUM(J135)</f>
        <v>45</v>
      </c>
      <c r="K134" s="8"/>
    </row>
    <row r="135" spans="1:11" ht="30" customHeight="1">
      <c r="A135" s="19">
        <v>127</v>
      </c>
      <c r="B135" s="27" t="s">
        <v>176</v>
      </c>
      <c r="C135" s="21">
        <v>901</v>
      </c>
      <c r="D135" s="35">
        <v>412</v>
      </c>
      <c r="E135" s="32" t="s">
        <v>117</v>
      </c>
      <c r="F135" s="32" t="s">
        <v>60</v>
      </c>
      <c r="G135" s="33"/>
      <c r="H135" s="33"/>
      <c r="I135" s="36">
        <v>43.2</v>
      </c>
      <c r="J135" s="36">
        <v>45</v>
      </c>
      <c r="K135" s="8"/>
    </row>
    <row r="136" spans="1:11" ht="52.5" customHeight="1">
      <c r="A136" s="19">
        <v>128</v>
      </c>
      <c r="B136" s="45" t="s">
        <v>312</v>
      </c>
      <c r="C136" s="19">
        <v>901</v>
      </c>
      <c r="D136" s="30">
        <v>412</v>
      </c>
      <c r="E136" s="31" t="s">
        <v>200</v>
      </c>
      <c r="F136" s="31"/>
      <c r="G136" s="33"/>
      <c r="H136" s="33"/>
      <c r="I136" s="34">
        <f>SUM(I137)</f>
        <v>158</v>
      </c>
      <c r="J136" s="34">
        <f>SUM(J137)</f>
        <v>184.3</v>
      </c>
      <c r="K136" s="8"/>
    </row>
    <row r="137" spans="1:11" ht="30" customHeight="1">
      <c r="A137" s="19">
        <v>129</v>
      </c>
      <c r="B137" s="27" t="s">
        <v>176</v>
      </c>
      <c r="C137" s="21">
        <v>901</v>
      </c>
      <c r="D137" s="35">
        <v>412</v>
      </c>
      <c r="E137" s="32" t="s">
        <v>200</v>
      </c>
      <c r="F137" s="32" t="s">
        <v>60</v>
      </c>
      <c r="G137" s="33"/>
      <c r="H137" s="33"/>
      <c r="I137" s="36">
        <v>158</v>
      </c>
      <c r="J137" s="36">
        <v>184.3</v>
      </c>
      <c r="K137" s="8"/>
    </row>
    <row r="138" spans="1:11" ht="46.5" customHeight="1">
      <c r="A138" s="19">
        <v>130</v>
      </c>
      <c r="B138" s="13" t="s">
        <v>334</v>
      </c>
      <c r="C138" s="19">
        <v>901</v>
      </c>
      <c r="D138" s="30">
        <v>412</v>
      </c>
      <c r="E138" s="48" t="s">
        <v>139</v>
      </c>
      <c r="F138" s="50"/>
      <c r="G138" s="33"/>
      <c r="H138" s="33"/>
      <c r="I138" s="34">
        <f>SUM(I139+I141+I143)</f>
        <v>60.9</v>
      </c>
      <c r="J138" s="34">
        <f>SUM(J139+J141+J143)</f>
        <v>63.3</v>
      </c>
      <c r="K138" s="8"/>
    </row>
    <row r="139" spans="1:11" ht="49.5" customHeight="1">
      <c r="A139" s="19">
        <v>131</v>
      </c>
      <c r="B139" s="45" t="s">
        <v>261</v>
      </c>
      <c r="C139" s="19">
        <v>901</v>
      </c>
      <c r="D139" s="30">
        <v>412</v>
      </c>
      <c r="E139" s="31" t="s">
        <v>140</v>
      </c>
      <c r="F139" s="31"/>
      <c r="G139" s="33"/>
      <c r="H139" s="33"/>
      <c r="I139" s="34">
        <f>I140</f>
        <v>60.9</v>
      </c>
      <c r="J139" s="34">
        <f>J140</f>
        <v>63.3</v>
      </c>
      <c r="K139" s="8"/>
    </row>
    <row r="140" spans="1:11" ht="39.75" customHeight="1">
      <c r="A140" s="19">
        <v>132</v>
      </c>
      <c r="B140" s="27" t="s">
        <v>178</v>
      </c>
      <c r="C140" s="21">
        <v>901</v>
      </c>
      <c r="D140" s="35">
        <v>412</v>
      </c>
      <c r="E140" s="32" t="s">
        <v>140</v>
      </c>
      <c r="F140" s="32" t="s">
        <v>41</v>
      </c>
      <c r="G140" s="33"/>
      <c r="H140" s="33"/>
      <c r="I140" s="36">
        <v>60.9</v>
      </c>
      <c r="J140" s="36">
        <v>63.3</v>
      </c>
      <c r="K140" s="8"/>
    </row>
    <row r="141" spans="1:11" ht="30.75" customHeight="1">
      <c r="A141" s="19">
        <v>133</v>
      </c>
      <c r="B141" s="45" t="s">
        <v>262</v>
      </c>
      <c r="C141" s="19">
        <v>901</v>
      </c>
      <c r="D141" s="49">
        <v>412</v>
      </c>
      <c r="E141" s="48" t="s">
        <v>141</v>
      </c>
      <c r="F141" s="48"/>
      <c r="G141" s="33"/>
      <c r="H141" s="33"/>
      <c r="I141" s="34">
        <f>I142</f>
        <v>0</v>
      </c>
      <c r="J141" s="34">
        <f>J142</f>
        <v>0</v>
      </c>
      <c r="K141" s="8"/>
    </row>
    <row r="142" spans="1:11" ht="29.25" customHeight="1">
      <c r="A142" s="19">
        <v>134</v>
      </c>
      <c r="B142" s="27" t="s">
        <v>176</v>
      </c>
      <c r="C142" s="21">
        <v>901</v>
      </c>
      <c r="D142" s="51">
        <v>412</v>
      </c>
      <c r="E142" s="50" t="s">
        <v>141</v>
      </c>
      <c r="F142" s="50" t="s">
        <v>60</v>
      </c>
      <c r="G142" s="33"/>
      <c r="H142" s="33"/>
      <c r="I142" s="36">
        <v>0</v>
      </c>
      <c r="J142" s="36">
        <v>0</v>
      </c>
      <c r="K142" s="8"/>
    </row>
    <row r="143" spans="1:11" ht="41.25" customHeight="1">
      <c r="A143" s="19">
        <v>135</v>
      </c>
      <c r="B143" s="45" t="s">
        <v>263</v>
      </c>
      <c r="C143" s="19">
        <v>901</v>
      </c>
      <c r="D143" s="49">
        <v>412</v>
      </c>
      <c r="E143" s="48" t="s">
        <v>142</v>
      </c>
      <c r="F143" s="50"/>
      <c r="G143" s="33"/>
      <c r="H143" s="33"/>
      <c r="I143" s="34">
        <f>I144</f>
        <v>0</v>
      </c>
      <c r="J143" s="34">
        <f>J144</f>
        <v>0</v>
      </c>
      <c r="K143" s="8"/>
    </row>
    <row r="144" spans="1:11" ht="28.5" customHeight="1">
      <c r="A144" s="19">
        <v>136</v>
      </c>
      <c r="B144" s="27" t="s">
        <v>176</v>
      </c>
      <c r="C144" s="21">
        <v>901</v>
      </c>
      <c r="D144" s="51">
        <v>412</v>
      </c>
      <c r="E144" s="50" t="s">
        <v>142</v>
      </c>
      <c r="F144" s="50" t="s">
        <v>60</v>
      </c>
      <c r="G144" s="33"/>
      <c r="H144" s="33"/>
      <c r="I144" s="36">
        <v>0</v>
      </c>
      <c r="J144" s="36">
        <v>0</v>
      </c>
      <c r="K144" s="8"/>
    </row>
    <row r="145" spans="1:11" ht="43.5" customHeight="1">
      <c r="A145" s="19">
        <v>137</v>
      </c>
      <c r="B145" s="13" t="s">
        <v>335</v>
      </c>
      <c r="C145" s="19">
        <v>901</v>
      </c>
      <c r="D145" s="49">
        <v>412</v>
      </c>
      <c r="E145" s="48" t="s">
        <v>266</v>
      </c>
      <c r="F145" s="50"/>
      <c r="G145" s="33"/>
      <c r="H145" s="33"/>
      <c r="I145" s="34">
        <f>SUM(I146)</f>
        <v>624</v>
      </c>
      <c r="J145" s="34">
        <f>SUM(J146)</f>
        <v>649</v>
      </c>
      <c r="K145" s="8"/>
    </row>
    <row r="146" spans="1:11" ht="43.5" customHeight="1">
      <c r="A146" s="19">
        <v>138</v>
      </c>
      <c r="B146" s="47" t="s">
        <v>211</v>
      </c>
      <c r="C146" s="19">
        <v>901</v>
      </c>
      <c r="D146" s="49">
        <v>412</v>
      </c>
      <c r="E146" s="48" t="s">
        <v>143</v>
      </c>
      <c r="F146" s="50"/>
      <c r="G146" s="33"/>
      <c r="H146" s="33"/>
      <c r="I146" s="34">
        <f>SUM(I147+I149)</f>
        <v>624</v>
      </c>
      <c r="J146" s="34">
        <f>SUM(J147+J149)</f>
        <v>649</v>
      </c>
      <c r="K146" s="8"/>
    </row>
    <row r="147" spans="1:11" ht="37.5" customHeight="1">
      <c r="A147" s="19">
        <v>139</v>
      </c>
      <c r="B147" s="13" t="s">
        <v>336</v>
      </c>
      <c r="C147" s="19">
        <v>901</v>
      </c>
      <c r="D147" s="49">
        <v>412</v>
      </c>
      <c r="E147" s="48" t="s">
        <v>338</v>
      </c>
      <c r="F147" s="48"/>
      <c r="G147" s="33"/>
      <c r="H147" s="33"/>
      <c r="I147" s="34">
        <f>I148</f>
        <v>624</v>
      </c>
      <c r="J147" s="34">
        <f>J148</f>
        <v>0</v>
      </c>
      <c r="K147" s="8"/>
    </row>
    <row r="148" spans="1:11" ht="29.25" customHeight="1">
      <c r="A148" s="19">
        <v>140</v>
      </c>
      <c r="B148" s="27" t="s">
        <v>176</v>
      </c>
      <c r="C148" s="21">
        <v>901</v>
      </c>
      <c r="D148" s="51">
        <v>412</v>
      </c>
      <c r="E148" s="50" t="s">
        <v>338</v>
      </c>
      <c r="F148" s="50" t="s">
        <v>60</v>
      </c>
      <c r="G148" s="33"/>
      <c r="H148" s="33"/>
      <c r="I148" s="36">
        <v>624</v>
      </c>
      <c r="J148" s="36">
        <v>0</v>
      </c>
      <c r="K148" s="8"/>
    </row>
    <row r="149" spans="1:11" ht="38.25" customHeight="1">
      <c r="A149" s="19">
        <v>141</v>
      </c>
      <c r="B149" s="13" t="s">
        <v>337</v>
      </c>
      <c r="C149" s="21">
        <v>901</v>
      </c>
      <c r="D149" s="49">
        <v>412</v>
      </c>
      <c r="E149" s="48" t="s">
        <v>339</v>
      </c>
      <c r="F149" s="48"/>
      <c r="G149" s="37"/>
      <c r="H149" s="37"/>
      <c r="I149" s="34">
        <f>SUM(I150)</f>
        <v>0</v>
      </c>
      <c r="J149" s="34">
        <f>SUM(J150)</f>
        <v>649</v>
      </c>
      <c r="K149" s="8"/>
    </row>
    <row r="150" spans="1:11" ht="29.25" customHeight="1">
      <c r="A150" s="19">
        <v>142</v>
      </c>
      <c r="B150" s="27" t="s">
        <v>176</v>
      </c>
      <c r="C150" s="21">
        <v>901</v>
      </c>
      <c r="D150" s="51">
        <v>412</v>
      </c>
      <c r="E150" s="50" t="s">
        <v>339</v>
      </c>
      <c r="F150" s="50" t="s">
        <v>60</v>
      </c>
      <c r="G150" s="33"/>
      <c r="H150" s="33"/>
      <c r="I150" s="36">
        <v>0</v>
      </c>
      <c r="J150" s="36">
        <v>649</v>
      </c>
      <c r="K150" s="8"/>
    </row>
    <row r="151" spans="1:11" ht="45" customHeight="1">
      <c r="A151" s="19">
        <v>143</v>
      </c>
      <c r="B151" s="13" t="s">
        <v>264</v>
      </c>
      <c r="C151" s="19">
        <v>901</v>
      </c>
      <c r="D151" s="30">
        <v>412</v>
      </c>
      <c r="E151" s="31" t="s">
        <v>265</v>
      </c>
      <c r="F151" s="31"/>
      <c r="G151" s="33"/>
      <c r="H151" s="33"/>
      <c r="I151" s="34">
        <f>SUM(I152)</f>
        <v>54</v>
      </c>
      <c r="J151" s="34">
        <f>SUM(J152)</f>
        <v>56</v>
      </c>
      <c r="K151" s="8"/>
    </row>
    <row r="152" spans="1:11" ht="32.25" customHeight="1">
      <c r="A152" s="19">
        <v>144</v>
      </c>
      <c r="B152" s="13" t="s">
        <v>223</v>
      </c>
      <c r="C152" s="19">
        <v>901</v>
      </c>
      <c r="D152" s="30">
        <v>412</v>
      </c>
      <c r="E152" s="31" t="s">
        <v>145</v>
      </c>
      <c r="F152" s="31"/>
      <c r="G152" s="33"/>
      <c r="H152" s="33"/>
      <c r="I152" s="34">
        <f>SUM(I153)</f>
        <v>54</v>
      </c>
      <c r="J152" s="34">
        <f>SUM(J153)</f>
        <v>56</v>
      </c>
      <c r="K152" s="8"/>
    </row>
    <row r="153" spans="1:11" ht="27" customHeight="1">
      <c r="A153" s="19">
        <v>145</v>
      </c>
      <c r="B153" s="27" t="s">
        <v>176</v>
      </c>
      <c r="C153" s="21">
        <v>901</v>
      </c>
      <c r="D153" s="35">
        <v>412</v>
      </c>
      <c r="E153" s="32" t="s">
        <v>145</v>
      </c>
      <c r="F153" s="32" t="s">
        <v>60</v>
      </c>
      <c r="G153" s="33"/>
      <c r="H153" s="33"/>
      <c r="I153" s="36">
        <v>54</v>
      </c>
      <c r="J153" s="36">
        <v>56</v>
      </c>
      <c r="K153" s="8"/>
    </row>
    <row r="154" spans="1:11" ht="54" customHeight="1">
      <c r="A154" s="19">
        <v>146</v>
      </c>
      <c r="B154" s="13" t="s">
        <v>212</v>
      </c>
      <c r="C154" s="19">
        <v>901</v>
      </c>
      <c r="D154" s="49">
        <v>412</v>
      </c>
      <c r="E154" s="48" t="s">
        <v>268</v>
      </c>
      <c r="F154" s="48"/>
      <c r="G154" s="37"/>
      <c r="H154" s="37"/>
      <c r="I154" s="34">
        <f>SUM(I155)</f>
        <v>310</v>
      </c>
      <c r="J154" s="34">
        <f>SUM(J155)</f>
        <v>63.8</v>
      </c>
      <c r="K154" s="8"/>
    </row>
    <row r="155" spans="1:11" ht="32.25" customHeight="1">
      <c r="A155" s="19">
        <v>147</v>
      </c>
      <c r="B155" s="45" t="s">
        <v>267</v>
      </c>
      <c r="C155" s="19">
        <v>901</v>
      </c>
      <c r="D155" s="49">
        <v>412</v>
      </c>
      <c r="E155" s="48" t="s">
        <v>213</v>
      </c>
      <c r="F155" s="48"/>
      <c r="G155" s="37"/>
      <c r="H155" s="37"/>
      <c r="I155" s="34">
        <f>SUM(I156)</f>
        <v>310</v>
      </c>
      <c r="J155" s="34">
        <f>SUM(J156)</f>
        <v>63.8</v>
      </c>
      <c r="K155" s="8"/>
    </row>
    <row r="156" spans="1:11" ht="27" customHeight="1">
      <c r="A156" s="19">
        <v>148</v>
      </c>
      <c r="B156" s="27" t="s">
        <v>176</v>
      </c>
      <c r="C156" s="21">
        <v>901</v>
      </c>
      <c r="D156" s="51">
        <v>412</v>
      </c>
      <c r="E156" s="50" t="s">
        <v>213</v>
      </c>
      <c r="F156" s="50" t="s">
        <v>60</v>
      </c>
      <c r="G156" s="33"/>
      <c r="H156" s="33"/>
      <c r="I156" s="36">
        <v>310</v>
      </c>
      <c r="J156" s="36">
        <v>63.8</v>
      </c>
      <c r="K156" s="8"/>
    </row>
    <row r="157" spans="1:11" ht="38.25" customHeight="1">
      <c r="A157" s="19">
        <v>149</v>
      </c>
      <c r="B157" s="45" t="s">
        <v>269</v>
      </c>
      <c r="C157" s="19">
        <v>901</v>
      </c>
      <c r="D157" s="49">
        <v>412</v>
      </c>
      <c r="E157" s="48" t="s">
        <v>272</v>
      </c>
      <c r="F157" s="48"/>
      <c r="G157" s="37"/>
      <c r="H157" s="37"/>
      <c r="I157" s="34">
        <f t="shared" ref="I157:J159" si="6">SUM(I158)</f>
        <v>10.4</v>
      </c>
      <c r="J157" s="34">
        <f t="shared" si="6"/>
        <v>10.8</v>
      </c>
      <c r="K157" s="8"/>
    </row>
    <row r="158" spans="1:11" ht="43.5" customHeight="1">
      <c r="A158" s="19">
        <v>150</v>
      </c>
      <c r="B158" s="41" t="s">
        <v>270</v>
      </c>
      <c r="C158" s="19">
        <v>901</v>
      </c>
      <c r="D158" s="49">
        <v>412</v>
      </c>
      <c r="E158" s="48" t="s">
        <v>273</v>
      </c>
      <c r="F158" s="48"/>
      <c r="G158" s="37"/>
      <c r="H158" s="37"/>
      <c r="I158" s="34">
        <f t="shared" si="6"/>
        <v>10.4</v>
      </c>
      <c r="J158" s="34">
        <f t="shared" si="6"/>
        <v>10.8</v>
      </c>
      <c r="K158" s="8"/>
    </row>
    <row r="159" spans="1:11" ht="42.75" customHeight="1">
      <c r="A159" s="19">
        <v>151</v>
      </c>
      <c r="B159" s="45" t="s">
        <v>271</v>
      </c>
      <c r="C159" s="19">
        <v>901</v>
      </c>
      <c r="D159" s="49">
        <v>412</v>
      </c>
      <c r="E159" s="48" t="s">
        <v>274</v>
      </c>
      <c r="F159" s="48"/>
      <c r="G159" s="37"/>
      <c r="H159" s="37"/>
      <c r="I159" s="34">
        <f t="shared" si="6"/>
        <v>10.4</v>
      </c>
      <c r="J159" s="34">
        <f t="shared" si="6"/>
        <v>10.8</v>
      </c>
      <c r="K159" s="8"/>
    </row>
    <row r="160" spans="1:11" ht="27" customHeight="1">
      <c r="A160" s="19">
        <v>152</v>
      </c>
      <c r="B160" s="27" t="s">
        <v>176</v>
      </c>
      <c r="C160" s="21">
        <v>901</v>
      </c>
      <c r="D160" s="51">
        <v>412</v>
      </c>
      <c r="E160" s="50" t="s">
        <v>274</v>
      </c>
      <c r="F160" s="50" t="s">
        <v>60</v>
      </c>
      <c r="G160" s="33"/>
      <c r="H160" s="33"/>
      <c r="I160" s="36">
        <v>10.4</v>
      </c>
      <c r="J160" s="36">
        <v>10.8</v>
      </c>
      <c r="K160" s="8"/>
    </row>
    <row r="161" spans="1:11" ht="12.75" customHeight="1">
      <c r="A161" s="19">
        <v>153</v>
      </c>
      <c r="B161" s="13" t="s">
        <v>9</v>
      </c>
      <c r="C161" s="19">
        <v>901</v>
      </c>
      <c r="D161" s="30">
        <v>500</v>
      </c>
      <c r="E161" s="31"/>
      <c r="F161" s="32"/>
      <c r="G161" s="33"/>
      <c r="H161" s="33"/>
      <c r="I161" s="34">
        <f>I162+I166+I175+I190</f>
        <v>29270.89</v>
      </c>
      <c r="J161" s="34">
        <f>J162+J166+J175+J190</f>
        <v>6335.6</v>
      </c>
      <c r="K161" s="8"/>
    </row>
    <row r="162" spans="1:11" ht="12.75" customHeight="1">
      <c r="A162" s="19">
        <v>154</v>
      </c>
      <c r="B162" s="13" t="s">
        <v>10</v>
      </c>
      <c r="C162" s="19">
        <v>901</v>
      </c>
      <c r="D162" s="30">
        <v>501</v>
      </c>
      <c r="E162" s="31"/>
      <c r="F162" s="32"/>
      <c r="G162" s="33"/>
      <c r="H162" s="33"/>
      <c r="I162" s="34">
        <f t="shared" ref="I162:J164" si="7">SUM(I163)</f>
        <v>78.8</v>
      </c>
      <c r="J162" s="34">
        <f t="shared" si="7"/>
        <v>82</v>
      </c>
      <c r="K162" s="8"/>
    </row>
    <row r="163" spans="1:11" ht="54.75" customHeight="1">
      <c r="A163" s="19">
        <v>155</v>
      </c>
      <c r="B163" s="45" t="s">
        <v>214</v>
      </c>
      <c r="C163" s="19">
        <v>901</v>
      </c>
      <c r="D163" s="30">
        <v>501</v>
      </c>
      <c r="E163" s="31" t="s">
        <v>216</v>
      </c>
      <c r="F163" s="31"/>
      <c r="G163" s="37"/>
      <c r="H163" s="37"/>
      <c r="I163" s="34">
        <f t="shared" si="7"/>
        <v>78.8</v>
      </c>
      <c r="J163" s="34">
        <f t="shared" si="7"/>
        <v>82</v>
      </c>
      <c r="K163" s="8"/>
    </row>
    <row r="164" spans="1:11" ht="29.25" customHeight="1">
      <c r="A164" s="19">
        <v>156</v>
      </c>
      <c r="B164" s="41" t="s">
        <v>215</v>
      </c>
      <c r="C164" s="19">
        <v>901</v>
      </c>
      <c r="D164" s="30">
        <v>501</v>
      </c>
      <c r="E164" s="31" t="s">
        <v>217</v>
      </c>
      <c r="F164" s="31"/>
      <c r="G164" s="33"/>
      <c r="H164" s="33"/>
      <c r="I164" s="34">
        <f t="shared" si="7"/>
        <v>78.8</v>
      </c>
      <c r="J164" s="34">
        <f t="shared" si="7"/>
        <v>82</v>
      </c>
      <c r="K164" s="8"/>
    </row>
    <row r="165" spans="1:11" ht="29.25" customHeight="1">
      <c r="A165" s="19">
        <v>157</v>
      </c>
      <c r="B165" s="27" t="s">
        <v>176</v>
      </c>
      <c r="C165" s="21">
        <v>901</v>
      </c>
      <c r="D165" s="35">
        <v>501</v>
      </c>
      <c r="E165" s="32" t="s">
        <v>217</v>
      </c>
      <c r="F165" s="32" t="s">
        <v>60</v>
      </c>
      <c r="G165" s="33"/>
      <c r="H165" s="33"/>
      <c r="I165" s="36">
        <v>78.8</v>
      </c>
      <c r="J165" s="36">
        <v>82</v>
      </c>
      <c r="K165" s="8"/>
    </row>
    <row r="166" spans="1:11" ht="12.75" customHeight="1">
      <c r="A166" s="19">
        <v>158</v>
      </c>
      <c r="B166" s="13" t="s">
        <v>11</v>
      </c>
      <c r="C166" s="19">
        <v>901</v>
      </c>
      <c r="D166" s="30">
        <v>502</v>
      </c>
      <c r="E166" s="31"/>
      <c r="F166" s="32"/>
      <c r="G166" s="33"/>
      <c r="H166" s="33"/>
      <c r="I166" s="34">
        <f>SUM(I167+I172)</f>
        <v>21651.49</v>
      </c>
      <c r="J166" s="34">
        <f>SUM(J172)</f>
        <v>1013</v>
      </c>
      <c r="K166" s="8"/>
    </row>
    <row r="167" spans="1:11" ht="40.5" customHeight="1">
      <c r="A167" s="19">
        <v>159</v>
      </c>
      <c r="B167" s="13" t="s">
        <v>354</v>
      </c>
      <c r="C167" s="19">
        <v>901</v>
      </c>
      <c r="D167" s="30">
        <v>502</v>
      </c>
      <c r="E167" s="31" t="s">
        <v>161</v>
      </c>
      <c r="F167" s="31"/>
      <c r="G167" s="33"/>
      <c r="H167" s="33"/>
      <c r="I167" s="34">
        <f>SUM(I168+I170)</f>
        <v>21651.49</v>
      </c>
      <c r="J167" s="34">
        <v>0</v>
      </c>
      <c r="K167" s="8"/>
    </row>
    <row r="168" spans="1:11" ht="45.75" customHeight="1">
      <c r="A168" s="19">
        <v>160</v>
      </c>
      <c r="B168" s="79" t="s">
        <v>367</v>
      </c>
      <c r="C168" s="65">
        <v>901</v>
      </c>
      <c r="D168" s="66">
        <v>502</v>
      </c>
      <c r="E168" s="68" t="s">
        <v>370</v>
      </c>
      <c r="F168" s="68"/>
      <c r="G168" s="33"/>
      <c r="H168" s="33"/>
      <c r="I168" s="34">
        <f>SUM(I169)</f>
        <v>296</v>
      </c>
      <c r="J168" s="34">
        <v>0</v>
      </c>
      <c r="K168" s="8"/>
    </row>
    <row r="169" spans="1:11" ht="28.5" customHeight="1">
      <c r="A169" s="19">
        <v>161</v>
      </c>
      <c r="B169" s="71" t="s">
        <v>176</v>
      </c>
      <c r="C169" s="72">
        <v>901</v>
      </c>
      <c r="D169" s="73">
        <v>502</v>
      </c>
      <c r="E169" s="75" t="s">
        <v>370</v>
      </c>
      <c r="F169" s="75" t="s">
        <v>60</v>
      </c>
      <c r="G169" s="33"/>
      <c r="H169" s="33"/>
      <c r="I169" s="36">
        <v>296</v>
      </c>
      <c r="J169" s="36">
        <v>0</v>
      </c>
      <c r="K169" s="8"/>
    </row>
    <row r="170" spans="1:11" ht="30" customHeight="1">
      <c r="A170" s="19">
        <v>162</v>
      </c>
      <c r="B170" s="64" t="s">
        <v>368</v>
      </c>
      <c r="C170" s="65">
        <v>901</v>
      </c>
      <c r="D170" s="66">
        <v>502</v>
      </c>
      <c r="E170" s="68" t="s">
        <v>371</v>
      </c>
      <c r="F170" s="68"/>
      <c r="G170" s="33"/>
      <c r="H170" s="33"/>
      <c r="I170" s="34">
        <f>SUM(I171)</f>
        <v>21355.49</v>
      </c>
      <c r="J170" s="34">
        <v>0</v>
      </c>
      <c r="K170" s="8"/>
    </row>
    <row r="171" spans="1:11" ht="18" customHeight="1">
      <c r="A171" s="19">
        <v>163</v>
      </c>
      <c r="B171" s="71" t="s">
        <v>369</v>
      </c>
      <c r="C171" s="72">
        <v>901</v>
      </c>
      <c r="D171" s="73">
        <v>502</v>
      </c>
      <c r="E171" s="75" t="s">
        <v>371</v>
      </c>
      <c r="F171" s="75" t="s">
        <v>372</v>
      </c>
      <c r="G171" s="33"/>
      <c r="H171" s="33"/>
      <c r="I171" s="36">
        <f>20338.49+1017</f>
        <v>21355.49</v>
      </c>
      <c r="J171" s="36">
        <v>0</v>
      </c>
      <c r="K171" s="8"/>
    </row>
    <row r="172" spans="1:11" ht="38.25" customHeight="1">
      <c r="A172" s="19">
        <v>164</v>
      </c>
      <c r="B172" s="79" t="s">
        <v>360</v>
      </c>
      <c r="C172" s="19">
        <v>901</v>
      </c>
      <c r="D172" s="30">
        <v>502</v>
      </c>
      <c r="E172" s="31" t="s">
        <v>276</v>
      </c>
      <c r="F172" s="31"/>
      <c r="G172" s="33"/>
      <c r="H172" s="33"/>
      <c r="I172" s="34">
        <f t="shared" ref="I172:J173" si="8">SUM(I173)</f>
        <v>0</v>
      </c>
      <c r="J172" s="34">
        <f t="shared" si="8"/>
        <v>1013</v>
      </c>
      <c r="K172" s="8"/>
    </row>
    <row r="173" spans="1:11" ht="61.5" customHeight="1">
      <c r="A173" s="19">
        <v>165</v>
      </c>
      <c r="B173" s="39" t="s">
        <v>275</v>
      </c>
      <c r="C173" s="19">
        <v>901</v>
      </c>
      <c r="D173" s="30">
        <v>502</v>
      </c>
      <c r="E173" s="31" t="s">
        <v>366</v>
      </c>
      <c r="F173" s="31"/>
      <c r="G173" s="33"/>
      <c r="H173" s="33"/>
      <c r="I173" s="34">
        <f t="shared" si="8"/>
        <v>0</v>
      </c>
      <c r="J173" s="34">
        <f t="shared" si="8"/>
        <v>1013</v>
      </c>
      <c r="K173" s="8"/>
    </row>
    <row r="174" spans="1:11" ht="30.75" customHeight="1">
      <c r="A174" s="19">
        <v>166</v>
      </c>
      <c r="B174" s="27" t="s">
        <v>176</v>
      </c>
      <c r="C174" s="21">
        <v>901</v>
      </c>
      <c r="D174" s="35">
        <v>502</v>
      </c>
      <c r="E174" s="32" t="s">
        <v>366</v>
      </c>
      <c r="F174" s="32" t="s">
        <v>60</v>
      </c>
      <c r="G174" s="33"/>
      <c r="H174" s="33"/>
      <c r="I174" s="36">
        <f>961.6-961.6</f>
        <v>0</v>
      </c>
      <c r="J174" s="36">
        <v>1013</v>
      </c>
      <c r="K174" s="8"/>
    </row>
    <row r="175" spans="1:11" ht="12.75" customHeight="1">
      <c r="A175" s="19">
        <v>167</v>
      </c>
      <c r="B175" s="13" t="s">
        <v>12</v>
      </c>
      <c r="C175" s="19">
        <v>901</v>
      </c>
      <c r="D175" s="30">
        <v>503</v>
      </c>
      <c r="E175" s="31"/>
      <c r="F175" s="32"/>
      <c r="G175" s="33"/>
      <c r="H175" s="33"/>
      <c r="I175" s="34">
        <f>SUM(I176+I183)</f>
        <v>7513.6</v>
      </c>
      <c r="J175" s="34">
        <f>SUM(J176+J183)</f>
        <v>5202.6000000000004</v>
      </c>
      <c r="K175" s="8"/>
    </row>
    <row r="176" spans="1:11" ht="38.25" customHeight="1">
      <c r="A176" s="19">
        <v>168</v>
      </c>
      <c r="B176" s="39" t="s">
        <v>340</v>
      </c>
      <c r="C176" s="19">
        <v>901</v>
      </c>
      <c r="D176" s="30">
        <v>503</v>
      </c>
      <c r="E176" s="31" t="s">
        <v>144</v>
      </c>
      <c r="F176" s="32"/>
      <c r="G176" s="33"/>
      <c r="H176" s="33"/>
      <c r="I176" s="34">
        <f>SUM(I177+I179+I181)</f>
        <v>7513.6</v>
      </c>
      <c r="J176" s="34">
        <f>SUM(J177+J179+J181)</f>
        <v>5182.6000000000004</v>
      </c>
      <c r="K176" s="8"/>
    </row>
    <row r="177" spans="1:11" ht="25.5" customHeight="1">
      <c r="A177" s="19">
        <v>169</v>
      </c>
      <c r="B177" s="13" t="s">
        <v>218</v>
      </c>
      <c r="C177" s="19">
        <v>901</v>
      </c>
      <c r="D177" s="30">
        <v>503</v>
      </c>
      <c r="E177" s="31" t="s">
        <v>278</v>
      </c>
      <c r="F177" s="31"/>
      <c r="G177" s="33"/>
      <c r="H177" s="33"/>
      <c r="I177" s="34">
        <f>I178</f>
        <v>4984.5</v>
      </c>
      <c r="J177" s="34">
        <f>J178</f>
        <v>5182.6000000000004</v>
      </c>
      <c r="K177" s="8"/>
    </row>
    <row r="178" spans="1:11" ht="28.5" customHeight="1">
      <c r="A178" s="19">
        <v>170</v>
      </c>
      <c r="B178" s="27" t="s">
        <v>176</v>
      </c>
      <c r="C178" s="21">
        <v>901</v>
      </c>
      <c r="D178" s="35">
        <v>503</v>
      </c>
      <c r="E178" s="32" t="s">
        <v>278</v>
      </c>
      <c r="F178" s="32" t="s">
        <v>60</v>
      </c>
      <c r="G178" s="33"/>
      <c r="H178" s="33"/>
      <c r="I178" s="36">
        <v>4984.5</v>
      </c>
      <c r="J178" s="36">
        <v>5182.6000000000004</v>
      </c>
      <c r="K178" s="8"/>
    </row>
    <row r="179" spans="1:11" ht="24" customHeight="1">
      <c r="A179" s="19">
        <v>171</v>
      </c>
      <c r="B179" s="13" t="s">
        <v>13</v>
      </c>
      <c r="C179" s="19">
        <v>901</v>
      </c>
      <c r="D179" s="30">
        <v>503</v>
      </c>
      <c r="E179" s="31" t="s">
        <v>279</v>
      </c>
      <c r="F179" s="31"/>
      <c r="G179" s="33"/>
      <c r="H179" s="33"/>
      <c r="I179" s="34">
        <f>I180</f>
        <v>735</v>
      </c>
      <c r="J179" s="34">
        <f>J180</f>
        <v>0</v>
      </c>
      <c r="K179" s="8"/>
    </row>
    <row r="180" spans="1:11" ht="30" customHeight="1">
      <c r="A180" s="19">
        <v>172</v>
      </c>
      <c r="B180" s="27" t="s">
        <v>176</v>
      </c>
      <c r="C180" s="21">
        <v>901</v>
      </c>
      <c r="D180" s="35">
        <v>503</v>
      </c>
      <c r="E180" s="32" t="s">
        <v>279</v>
      </c>
      <c r="F180" s="32" t="s">
        <v>60</v>
      </c>
      <c r="G180" s="33"/>
      <c r="H180" s="33"/>
      <c r="I180" s="36">
        <v>735</v>
      </c>
      <c r="J180" s="36">
        <v>0</v>
      </c>
      <c r="K180" s="8"/>
    </row>
    <row r="181" spans="1:11" ht="57.75" customHeight="1">
      <c r="A181" s="19">
        <v>173</v>
      </c>
      <c r="B181" s="13" t="s">
        <v>277</v>
      </c>
      <c r="C181" s="19">
        <v>901</v>
      </c>
      <c r="D181" s="30">
        <v>503</v>
      </c>
      <c r="E181" s="31" t="s">
        <v>280</v>
      </c>
      <c r="F181" s="31"/>
      <c r="G181" s="33"/>
      <c r="H181" s="33"/>
      <c r="I181" s="34">
        <f>I182</f>
        <v>1794.1</v>
      </c>
      <c r="J181" s="34">
        <f>J182</f>
        <v>0</v>
      </c>
      <c r="K181" s="8"/>
    </row>
    <row r="182" spans="1:11" ht="30" customHeight="1">
      <c r="A182" s="19">
        <v>174</v>
      </c>
      <c r="B182" s="27" t="s">
        <v>176</v>
      </c>
      <c r="C182" s="21">
        <v>901</v>
      </c>
      <c r="D182" s="35">
        <v>503</v>
      </c>
      <c r="E182" s="32" t="s">
        <v>280</v>
      </c>
      <c r="F182" s="32" t="s">
        <v>60</v>
      </c>
      <c r="G182" s="33"/>
      <c r="H182" s="33"/>
      <c r="I182" s="36">
        <v>1794.1</v>
      </c>
      <c r="J182" s="36">
        <v>0</v>
      </c>
      <c r="K182" s="8"/>
    </row>
    <row r="183" spans="1:11" ht="35.25" customHeight="1">
      <c r="A183" s="19">
        <v>175</v>
      </c>
      <c r="B183" s="13" t="s">
        <v>319</v>
      </c>
      <c r="C183" s="19">
        <v>901</v>
      </c>
      <c r="D183" s="30">
        <v>503</v>
      </c>
      <c r="E183" s="31" t="s">
        <v>228</v>
      </c>
      <c r="F183" s="31"/>
      <c r="G183" s="37"/>
      <c r="H183" s="37"/>
      <c r="I183" s="34">
        <f>SUM(I184+I186+I188)</f>
        <v>0</v>
      </c>
      <c r="J183" s="34">
        <f>SUM(J184+J186+J188)</f>
        <v>20</v>
      </c>
      <c r="K183" s="8"/>
    </row>
    <row r="184" spans="1:11" ht="41.25" customHeight="1">
      <c r="A184" s="19">
        <v>176</v>
      </c>
      <c r="B184" s="43" t="s">
        <v>219</v>
      </c>
      <c r="C184" s="19">
        <v>901</v>
      </c>
      <c r="D184" s="30">
        <v>503</v>
      </c>
      <c r="E184" s="31" t="s">
        <v>221</v>
      </c>
      <c r="F184" s="31"/>
      <c r="G184" s="37"/>
      <c r="H184" s="37"/>
      <c r="I184" s="34">
        <f>SUM(I185)</f>
        <v>0</v>
      </c>
      <c r="J184" s="34">
        <f>SUM(J185)</f>
        <v>0</v>
      </c>
      <c r="K184" s="8"/>
    </row>
    <row r="185" spans="1:11" ht="30" customHeight="1">
      <c r="A185" s="19">
        <v>177</v>
      </c>
      <c r="B185" s="27" t="s">
        <v>176</v>
      </c>
      <c r="C185" s="21">
        <v>901</v>
      </c>
      <c r="D185" s="35">
        <v>503</v>
      </c>
      <c r="E185" s="32" t="s">
        <v>221</v>
      </c>
      <c r="F185" s="32" t="s">
        <v>60</v>
      </c>
      <c r="G185" s="33"/>
      <c r="H185" s="33"/>
      <c r="I185" s="36">
        <f>180-180</f>
        <v>0</v>
      </c>
      <c r="J185" s="36">
        <v>0</v>
      </c>
      <c r="K185" s="8"/>
    </row>
    <row r="186" spans="1:11" ht="30" customHeight="1">
      <c r="A186" s="19">
        <v>178</v>
      </c>
      <c r="B186" s="13" t="s">
        <v>220</v>
      </c>
      <c r="C186" s="19">
        <v>901</v>
      </c>
      <c r="D186" s="30">
        <v>503</v>
      </c>
      <c r="E186" s="31" t="s">
        <v>222</v>
      </c>
      <c r="F186" s="31"/>
      <c r="G186" s="37"/>
      <c r="H186" s="37"/>
      <c r="I186" s="34">
        <f>SUM(I187)</f>
        <v>0</v>
      </c>
      <c r="J186" s="34">
        <f>SUM(J187)</f>
        <v>0</v>
      </c>
      <c r="K186" s="8"/>
    </row>
    <row r="187" spans="1:11" ht="30" customHeight="1">
      <c r="A187" s="19">
        <v>179</v>
      </c>
      <c r="B187" s="27" t="s">
        <v>176</v>
      </c>
      <c r="C187" s="21">
        <v>901</v>
      </c>
      <c r="D187" s="35">
        <v>503</v>
      </c>
      <c r="E187" s="32" t="s">
        <v>222</v>
      </c>
      <c r="F187" s="32" t="s">
        <v>60</v>
      </c>
      <c r="G187" s="33"/>
      <c r="H187" s="33"/>
      <c r="I187" s="36">
        <f>90-90</f>
        <v>0</v>
      </c>
      <c r="J187" s="36">
        <v>0</v>
      </c>
      <c r="K187" s="8"/>
    </row>
    <row r="188" spans="1:11" ht="69.75" customHeight="1">
      <c r="A188" s="19">
        <v>180</v>
      </c>
      <c r="B188" s="77" t="s">
        <v>341</v>
      </c>
      <c r="C188" s="19">
        <v>901</v>
      </c>
      <c r="D188" s="30">
        <v>503</v>
      </c>
      <c r="E188" s="31" t="s">
        <v>342</v>
      </c>
      <c r="F188" s="31"/>
      <c r="G188" s="37"/>
      <c r="H188" s="37"/>
      <c r="I188" s="34">
        <f>SUM(I189)</f>
        <v>0</v>
      </c>
      <c r="J188" s="34">
        <f>SUM(J189)</f>
        <v>20</v>
      </c>
      <c r="K188" s="8"/>
    </row>
    <row r="189" spans="1:11" ht="30" customHeight="1">
      <c r="A189" s="19">
        <v>181</v>
      </c>
      <c r="B189" s="27" t="s">
        <v>176</v>
      </c>
      <c r="C189" s="21">
        <v>901</v>
      </c>
      <c r="D189" s="35">
        <v>503</v>
      </c>
      <c r="E189" s="32" t="s">
        <v>342</v>
      </c>
      <c r="F189" s="32" t="s">
        <v>60</v>
      </c>
      <c r="G189" s="33"/>
      <c r="H189" s="33"/>
      <c r="I189" s="36">
        <v>0</v>
      </c>
      <c r="J189" s="36">
        <v>20</v>
      </c>
      <c r="K189" s="8"/>
    </row>
    <row r="190" spans="1:11" ht="18.75" customHeight="1">
      <c r="A190" s="19">
        <v>182</v>
      </c>
      <c r="B190" s="13" t="s">
        <v>54</v>
      </c>
      <c r="C190" s="19">
        <v>901</v>
      </c>
      <c r="D190" s="30">
        <v>505</v>
      </c>
      <c r="E190" s="31"/>
      <c r="F190" s="32"/>
      <c r="G190" s="33"/>
      <c r="H190" s="33"/>
      <c r="I190" s="34">
        <f>SUM(I191)</f>
        <v>27</v>
      </c>
      <c r="J190" s="34">
        <f>SUM(J191)</f>
        <v>38</v>
      </c>
      <c r="K190" s="8"/>
    </row>
    <row r="191" spans="1:11" ht="38.25" customHeight="1">
      <c r="A191" s="19">
        <v>183</v>
      </c>
      <c r="B191" s="39" t="s">
        <v>233</v>
      </c>
      <c r="C191" s="19">
        <v>901</v>
      </c>
      <c r="D191" s="30">
        <v>505</v>
      </c>
      <c r="E191" s="31" t="s">
        <v>144</v>
      </c>
      <c r="F191" s="32"/>
      <c r="G191" s="33"/>
      <c r="H191" s="33"/>
      <c r="I191" s="34">
        <f>SUM(I192)</f>
        <v>27</v>
      </c>
      <c r="J191" s="34">
        <f>SUM(J192)</f>
        <v>38</v>
      </c>
      <c r="K191" s="8"/>
    </row>
    <row r="192" spans="1:11" ht="63.75" customHeight="1">
      <c r="A192" s="19">
        <v>184</v>
      </c>
      <c r="B192" s="41" t="s">
        <v>101</v>
      </c>
      <c r="C192" s="19">
        <v>901</v>
      </c>
      <c r="D192" s="30">
        <v>505</v>
      </c>
      <c r="E192" s="31" t="s">
        <v>343</v>
      </c>
      <c r="F192" s="31"/>
      <c r="G192" s="33"/>
      <c r="H192" s="33"/>
      <c r="I192" s="34">
        <f>I193</f>
        <v>27</v>
      </c>
      <c r="J192" s="34">
        <f>J193</f>
        <v>38</v>
      </c>
      <c r="K192" s="8"/>
    </row>
    <row r="193" spans="1:11" ht="41.25" customHeight="1">
      <c r="A193" s="19">
        <v>185</v>
      </c>
      <c r="B193" s="27" t="s">
        <v>178</v>
      </c>
      <c r="C193" s="21">
        <v>901</v>
      </c>
      <c r="D193" s="35">
        <v>505</v>
      </c>
      <c r="E193" s="32" t="s">
        <v>343</v>
      </c>
      <c r="F193" s="32" t="s">
        <v>41</v>
      </c>
      <c r="G193" s="33"/>
      <c r="H193" s="33"/>
      <c r="I193" s="36">
        <v>27</v>
      </c>
      <c r="J193" s="36">
        <v>38</v>
      </c>
      <c r="K193" s="8"/>
    </row>
    <row r="194" spans="1:11" ht="19.5" customHeight="1">
      <c r="A194" s="19">
        <v>186</v>
      </c>
      <c r="B194" s="13" t="s">
        <v>14</v>
      </c>
      <c r="C194" s="19">
        <v>901</v>
      </c>
      <c r="D194" s="30">
        <v>600</v>
      </c>
      <c r="E194" s="31"/>
      <c r="F194" s="32"/>
      <c r="G194" s="33"/>
      <c r="H194" s="33"/>
      <c r="I194" s="34">
        <f>I195</f>
        <v>270.2</v>
      </c>
      <c r="J194" s="34">
        <f>J195</f>
        <v>0</v>
      </c>
      <c r="K194" s="8"/>
    </row>
    <row r="195" spans="1:11" ht="25.5" customHeight="1">
      <c r="A195" s="19">
        <v>187</v>
      </c>
      <c r="B195" s="13" t="s">
        <v>15</v>
      </c>
      <c r="C195" s="19">
        <v>901</v>
      </c>
      <c r="D195" s="30">
        <v>603</v>
      </c>
      <c r="E195" s="31"/>
      <c r="F195" s="32"/>
      <c r="G195" s="33"/>
      <c r="H195" s="33"/>
      <c r="I195" s="34">
        <f>SUM(I196)</f>
        <v>270.2</v>
      </c>
      <c r="J195" s="34">
        <f>SUM(J196)</f>
        <v>0</v>
      </c>
      <c r="K195" s="8"/>
    </row>
    <row r="196" spans="1:11" ht="30.75" customHeight="1">
      <c r="A196" s="19">
        <v>188</v>
      </c>
      <c r="B196" s="13" t="s">
        <v>344</v>
      </c>
      <c r="C196" s="19">
        <v>901</v>
      </c>
      <c r="D196" s="30">
        <v>603</v>
      </c>
      <c r="E196" s="31" t="s">
        <v>146</v>
      </c>
      <c r="F196" s="32"/>
      <c r="G196" s="33"/>
      <c r="H196" s="33"/>
      <c r="I196" s="34">
        <f>SUM(I197)</f>
        <v>270.2</v>
      </c>
      <c r="J196" s="34">
        <f>SUM(J197)</f>
        <v>0</v>
      </c>
      <c r="K196" s="8"/>
    </row>
    <row r="197" spans="1:11" ht="38.25" customHeight="1">
      <c r="A197" s="19">
        <v>189</v>
      </c>
      <c r="B197" s="13" t="s">
        <v>71</v>
      </c>
      <c r="C197" s="19">
        <v>901</v>
      </c>
      <c r="D197" s="30">
        <v>603</v>
      </c>
      <c r="E197" s="31" t="s">
        <v>146</v>
      </c>
      <c r="F197" s="32"/>
      <c r="G197" s="33"/>
      <c r="H197" s="33"/>
      <c r="I197" s="34">
        <f>I198</f>
        <v>270.2</v>
      </c>
      <c r="J197" s="34">
        <f>J198</f>
        <v>0</v>
      </c>
      <c r="K197" s="8"/>
    </row>
    <row r="198" spans="1:11" ht="31.5" customHeight="1">
      <c r="A198" s="19">
        <v>190</v>
      </c>
      <c r="B198" s="27" t="s">
        <v>176</v>
      </c>
      <c r="C198" s="21">
        <v>901</v>
      </c>
      <c r="D198" s="35">
        <v>603</v>
      </c>
      <c r="E198" s="32" t="s">
        <v>146</v>
      </c>
      <c r="F198" s="32" t="s">
        <v>60</v>
      </c>
      <c r="G198" s="33"/>
      <c r="H198" s="33"/>
      <c r="I198" s="36">
        <v>270.2</v>
      </c>
      <c r="J198" s="36">
        <v>0</v>
      </c>
      <c r="K198" s="8"/>
    </row>
    <row r="199" spans="1:11" ht="19.5" customHeight="1">
      <c r="A199" s="19">
        <v>191</v>
      </c>
      <c r="B199" s="13" t="s">
        <v>16</v>
      </c>
      <c r="C199" s="19">
        <v>901</v>
      </c>
      <c r="D199" s="30">
        <v>700</v>
      </c>
      <c r="E199" s="31"/>
      <c r="F199" s="32"/>
      <c r="G199" s="33"/>
      <c r="H199" s="33"/>
      <c r="I199" s="34">
        <f>SUM(I200+I215+I229+I230+I235+I259)</f>
        <v>157543.80000000002</v>
      </c>
      <c r="J199" s="34">
        <f>SUM(J201+J215+J229+J230+J235+J259)</f>
        <v>162023.74000000002</v>
      </c>
      <c r="K199" s="8"/>
    </row>
    <row r="200" spans="1:11" ht="18.75" customHeight="1">
      <c r="A200" s="19">
        <v>192</v>
      </c>
      <c r="B200" s="13" t="s">
        <v>17</v>
      </c>
      <c r="C200" s="19">
        <v>901</v>
      </c>
      <c r="D200" s="30">
        <v>701</v>
      </c>
      <c r="E200" s="31"/>
      <c r="F200" s="32"/>
      <c r="G200" s="33"/>
      <c r="H200" s="33"/>
      <c r="I200" s="34">
        <f>SUM(I201)</f>
        <v>49907</v>
      </c>
      <c r="J200" s="34">
        <f>SUM(J201)</f>
        <v>51229</v>
      </c>
      <c r="K200" s="8"/>
    </row>
    <row r="201" spans="1:11" ht="39" customHeight="1">
      <c r="A201" s="19">
        <v>193</v>
      </c>
      <c r="B201" s="13" t="s">
        <v>365</v>
      </c>
      <c r="C201" s="19">
        <v>901</v>
      </c>
      <c r="D201" s="30">
        <v>701</v>
      </c>
      <c r="E201" s="31" t="s">
        <v>147</v>
      </c>
      <c r="F201" s="32"/>
      <c r="G201" s="33"/>
      <c r="H201" s="33"/>
      <c r="I201" s="34">
        <f>SUM(I202+I208)</f>
        <v>49907</v>
      </c>
      <c r="J201" s="34">
        <f>SUM(J202+J208)</f>
        <v>51229</v>
      </c>
      <c r="K201" s="8"/>
    </row>
    <row r="202" spans="1:11" ht="25.5" customHeight="1">
      <c r="A202" s="19">
        <v>194</v>
      </c>
      <c r="B202" s="13" t="s">
        <v>281</v>
      </c>
      <c r="C202" s="19">
        <v>901</v>
      </c>
      <c r="D202" s="30">
        <v>701</v>
      </c>
      <c r="E202" s="31" t="s">
        <v>148</v>
      </c>
      <c r="F202" s="32"/>
      <c r="G202" s="33"/>
      <c r="H202" s="33"/>
      <c r="I202" s="34">
        <f>SUM(I203)</f>
        <v>27193</v>
      </c>
      <c r="J202" s="34">
        <f>SUM(J203)</f>
        <v>27193</v>
      </c>
      <c r="K202" s="8"/>
    </row>
    <row r="203" spans="1:11" ht="42.75" customHeight="1">
      <c r="A203" s="19">
        <v>195</v>
      </c>
      <c r="B203" s="13" t="s">
        <v>72</v>
      </c>
      <c r="C203" s="19">
        <v>901</v>
      </c>
      <c r="D203" s="30">
        <v>701</v>
      </c>
      <c r="E203" s="31" t="s">
        <v>149</v>
      </c>
      <c r="F203" s="32"/>
      <c r="G203" s="33"/>
      <c r="H203" s="33"/>
      <c r="I203" s="34">
        <f>SUM(I204:I207)</f>
        <v>27193</v>
      </c>
      <c r="J203" s="34">
        <f>SUM(J204:J207)</f>
        <v>27193</v>
      </c>
      <c r="K203" s="8"/>
    </row>
    <row r="204" spans="1:11" ht="19.5" customHeight="1">
      <c r="A204" s="19">
        <v>196</v>
      </c>
      <c r="B204" s="27" t="s">
        <v>34</v>
      </c>
      <c r="C204" s="21">
        <v>901</v>
      </c>
      <c r="D204" s="35">
        <v>701</v>
      </c>
      <c r="E204" s="32" t="s">
        <v>149</v>
      </c>
      <c r="F204" s="32" t="s">
        <v>33</v>
      </c>
      <c r="G204" s="33"/>
      <c r="H204" s="33"/>
      <c r="I204" s="36">
        <v>0</v>
      </c>
      <c r="J204" s="36">
        <v>0</v>
      </c>
      <c r="K204" s="8"/>
    </row>
    <row r="205" spans="1:11" ht="28.5" customHeight="1">
      <c r="A205" s="19">
        <v>197</v>
      </c>
      <c r="B205" s="27" t="s">
        <v>176</v>
      </c>
      <c r="C205" s="21">
        <v>901</v>
      </c>
      <c r="D205" s="35">
        <v>701</v>
      </c>
      <c r="E205" s="32" t="s">
        <v>149</v>
      </c>
      <c r="F205" s="32" t="s">
        <v>60</v>
      </c>
      <c r="G205" s="33"/>
      <c r="H205" s="33"/>
      <c r="I205" s="36">
        <v>0</v>
      </c>
      <c r="J205" s="36">
        <v>0</v>
      </c>
      <c r="K205" s="8"/>
    </row>
    <row r="206" spans="1:11" ht="20.25" customHeight="1">
      <c r="A206" s="19">
        <v>198</v>
      </c>
      <c r="B206" s="27" t="s">
        <v>308</v>
      </c>
      <c r="C206" s="21">
        <v>901</v>
      </c>
      <c r="D206" s="35">
        <v>701</v>
      </c>
      <c r="E206" s="32" t="s">
        <v>149</v>
      </c>
      <c r="F206" s="32" t="s">
        <v>309</v>
      </c>
      <c r="G206" s="33"/>
      <c r="H206" s="33"/>
      <c r="I206" s="36">
        <v>27193</v>
      </c>
      <c r="J206" s="36">
        <v>27193</v>
      </c>
      <c r="K206" s="8"/>
    </row>
    <row r="207" spans="1:11" ht="19.5" customHeight="1">
      <c r="A207" s="19">
        <v>199</v>
      </c>
      <c r="B207" s="27" t="s">
        <v>173</v>
      </c>
      <c r="C207" s="21">
        <v>901</v>
      </c>
      <c r="D207" s="35">
        <v>701</v>
      </c>
      <c r="E207" s="32" t="s">
        <v>149</v>
      </c>
      <c r="F207" s="32" t="s">
        <v>174</v>
      </c>
      <c r="G207" s="33"/>
      <c r="H207" s="33"/>
      <c r="I207" s="36">
        <v>0</v>
      </c>
      <c r="J207" s="36">
        <v>0</v>
      </c>
      <c r="K207" s="8"/>
    </row>
    <row r="208" spans="1:11" ht="60" customHeight="1">
      <c r="A208" s="19">
        <v>200</v>
      </c>
      <c r="B208" s="13" t="s">
        <v>73</v>
      </c>
      <c r="C208" s="19">
        <v>901</v>
      </c>
      <c r="D208" s="30">
        <v>701</v>
      </c>
      <c r="E208" s="31" t="s">
        <v>150</v>
      </c>
      <c r="F208" s="32"/>
      <c r="G208" s="33"/>
      <c r="H208" s="33"/>
      <c r="I208" s="34">
        <f>SUM(I209+I212)</f>
        <v>22714</v>
      </c>
      <c r="J208" s="34">
        <f>SUM(J209+J212)</f>
        <v>24036</v>
      </c>
      <c r="K208" s="8"/>
    </row>
    <row r="209" spans="1:11" ht="77.25" customHeight="1">
      <c r="A209" s="19">
        <v>201</v>
      </c>
      <c r="B209" s="13" t="s">
        <v>74</v>
      </c>
      <c r="C209" s="19">
        <v>901</v>
      </c>
      <c r="D209" s="30">
        <v>701</v>
      </c>
      <c r="E209" s="31" t="s">
        <v>175</v>
      </c>
      <c r="F209" s="31"/>
      <c r="G209" s="37"/>
      <c r="H209" s="37"/>
      <c r="I209" s="34">
        <f>SUM(I210:I211)</f>
        <v>22179</v>
      </c>
      <c r="J209" s="34">
        <f>SUM(J210:J211)</f>
        <v>23480</v>
      </c>
      <c r="K209" s="8"/>
    </row>
    <row r="210" spans="1:11" ht="12.75" customHeight="1">
      <c r="A210" s="19">
        <v>202</v>
      </c>
      <c r="B210" s="27" t="s">
        <v>34</v>
      </c>
      <c r="C210" s="21">
        <v>901</v>
      </c>
      <c r="D210" s="35">
        <v>701</v>
      </c>
      <c r="E210" s="32" t="s">
        <v>175</v>
      </c>
      <c r="F210" s="32" t="s">
        <v>33</v>
      </c>
      <c r="G210" s="33"/>
      <c r="H210" s="33"/>
      <c r="I210" s="36">
        <v>0</v>
      </c>
      <c r="J210" s="36">
        <v>0</v>
      </c>
      <c r="K210" s="8"/>
    </row>
    <row r="211" spans="1:11" ht="16.5" customHeight="1">
      <c r="A211" s="19">
        <v>203</v>
      </c>
      <c r="B211" s="27" t="s">
        <v>308</v>
      </c>
      <c r="C211" s="21">
        <v>901</v>
      </c>
      <c r="D211" s="35">
        <v>701</v>
      </c>
      <c r="E211" s="32" t="s">
        <v>175</v>
      </c>
      <c r="F211" s="32" t="s">
        <v>309</v>
      </c>
      <c r="G211" s="33"/>
      <c r="H211" s="33"/>
      <c r="I211" s="36">
        <v>22179</v>
      </c>
      <c r="J211" s="36">
        <v>23480</v>
      </c>
      <c r="K211" s="8"/>
    </row>
    <row r="212" spans="1:11" ht="69" customHeight="1">
      <c r="A212" s="19">
        <v>204</v>
      </c>
      <c r="B212" s="13" t="s">
        <v>75</v>
      </c>
      <c r="C212" s="19">
        <v>901</v>
      </c>
      <c r="D212" s="30">
        <v>701</v>
      </c>
      <c r="E212" s="31" t="s">
        <v>282</v>
      </c>
      <c r="F212" s="31"/>
      <c r="G212" s="37"/>
      <c r="H212" s="37"/>
      <c r="I212" s="34">
        <f>SUM(I213:I214)</f>
        <v>535</v>
      </c>
      <c r="J212" s="34">
        <f>SUM(J213:J214)</f>
        <v>556</v>
      </c>
      <c r="K212" s="8"/>
    </row>
    <row r="213" spans="1:11" ht="27" customHeight="1">
      <c r="A213" s="19">
        <v>205</v>
      </c>
      <c r="B213" s="27" t="s">
        <v>176</v>
      </c>
      <c r="C213" s="21">
        <v>901</v>
      </c>
      <c r="D213" s="35">
        <v>701</v>
      </c>
      <c r="E213" s="32" t="s">
        <v>282</v>
      </c>
      <c r="F213" s="32" t="s">
        <v>60</v>
      </c>
      <c r="G213" s="33"/>
      <c r="H213" s="33"/>
      <c r="I213" s="36">
        <v>0</v>
      </c>
      <c r="J213" s="36">
        <v>0</v>
      </c>
      <c r="K213" s="8"/>
    </row>
    <row r="214" spans="1:11" ht="22.5" customHeight="1">
      <c r="A214" s="19">
        <v>206</v>
      </c>
      <c r="B214" s="27" t="s">
        <v>308</v>
      </c>
      <c r="C214" s="21">
        <v>901</v>
      </c>
      <c r="D214" s="35">
        <v>701</v>
      </c>
      <c r="E214" s="32" t="s">
        <v>282</v>
      </c>
      <c r="F214" s="32" t="s">
        <v>309</v>
      </c>
      <c r="G214" s="33"/>
      <c r="H214" s="33"/>
      <c r="I214" s="36">
        <v>535</v>
      </c>
      <c r="J214" s="36">
        <v>556</v>
      </c>
      <c r="K214" s="8"/>
    </row>
    <row r="215" spans="1:11" ht="16.5" customHeight="1">
      <c r="A215" s="19">
        <v>207</v>
      </c>
      <c r="B215" s="13" t="s">
        <v>18</v>
      </c>
      <c r="C215" s="19">
        <v>901</v>
      </c>
      <c r="D215" s="30">
        <v>702</v>
      </c>
      <c r="E215" s="31"/>
      <c r="F215" s="32"/>
      <c r="G215" s="33"/>
      <c r="H215" s="33"/>
      <c r="I215" s="34">
        <f>SUM(I216+I229)</f>
        <v>96557.1</v>
      </c>
      <c r="J215" s="34">
        <f>SUM(J216+J229)</f>
        <v>99951.1</v>
      </c>
      <c r="K215" s="8"/>
    </row>
    <row r="216" spans="1:11" ht="39" customHeight="1">
      <c r="A216" s="19">
        <v>208</v>
      </c>
      <c r="B216" s="13" t="s">
        <v>365</v>
      </c>
      <c r="C216" s="19">
        <v>901</v>
      </c>
      <c r="D216" s="30">
        <v>702</v>
      </c>
      <c r="E216" s="31" t="s">
        <v>147</v>
      </c>
      <c r="F216" s="32"/>
      <c r="G216" s="33"/>
      <c r="H216" s="33"/>
      <c r="I216" s="34">
        <f>SUM(I217+I222+I227)</f>
        <v>96557.1</v>
      </c>
      <c r="J216" s="34">
        <f>SUM(J217+J222+J227)</f>
        <v>99951.1</v>
      </c>
      <c r="K216" s="8"/>
    </row>
    <row r="217" spans="1:11" ht="25.5" customHeight="1">
      <c r="A217" s="19">
        <v>209</v>
      </c>
      <c r="B217" s="13" t="s">
        <v>283</v>
      </c>
      <c r="C217" s="19">
        <v>901</v>
      </c>
      <c r="D217" s="30">
        <v>702</v>
      </c>
      <c r="E217" s="31" t="s">
        <v>386</v>
      </c>
      <c r="F217" s="32"/>
      <c r="G217" s="33"/>
      <c r="H217" s="33"/>
      <c r="I217" s="34">
        <f>I218+I220</f>
        <v>39433.1</v>
      </c>
      <c r="J217" s="34">
        <f>J218+J220</f>
        <v>39433.1</v>
      </c>
      <c r="K217" s="8"/>
    </row>
    <row r="218" spans="1:11" ht="38.25" customHeight="1">
      <c r="A218" s="19">
        <v>210</v>
      </c>
      <c r="B218" s="13" t="s">
        <v>76</v>
      </c>
      <c r="C218" s="19">
        <v>901</v>
      </c>
      <c r="D218" s="30">
        <v>702</v>
      </c>
      <c r="E218" s="31" t="s">
        <v>284</v>
      </c>
      <c r="F218" s="32"/>
      <c r="G218" s="33"/>
      <c r="H218" s="33"/>
      <c r="I218" s="34">
        <f>SUM(I219:I219)</f>
        <v>34051.5</v>
      </c>
      <c r="J218" s="34">
        <f>SUM(J219:J219)</f>
        <v>34051.5</v>
      </c>
      <c r="K218" s="8"/>
    </row>
    <row r="219" spans="1:11" ht="29.25" customHeight="1">
      <c r="A219" s="19">
        <v>211</v>
      </c>
      <c r="B219" s="27" t="s">
        <v>308</v>
      </c>
      <c r="C219" s="21">
        <v>901</v>
      </c>
      <c r="D219" s="35">
        <v>702</v>
      </c>
      <c r="E219" s="32" t="s">
        <v>284</v>
      </c>
      <c r="F219" s="32" t="s">
        <v>309</v>
      </c>
      <c r="G219" s="33"/>
      <c r="H219" s="33"/>
      <c r="I219" s="36">
        <v>34051.5</v>
      </c>
      <c r="J219" s="36">
        <v>34051.5</v>
      </c>
      <c r="K219" s="8"/>
    </row>
    <row r="220" spans="1:11" ht="29.25" customHeight="1">
      <c r="A220" s="19">
        <v>212</v>
      </c>
      <c r="B220" s="81" t="s">
        <v>384</v>
      </c>
      <c r="C220" s="19">
        <v>901</v>
      </c>
      <c r="D220" s="30">
        <v>702</v>
      </c>
      <c r="E220" s="82" t="s">
        <v>385</v>
      </c>
      <c r="F220" s="31"/>
      <c r="G220" s="33"/>
      <c r="H220" s="33"/>
      <c r="I220" s="34">
        <f>SUM(I221)</f>
        <v>5381.6</v>
      </c>
      <c r="J220" s="34">
        <f>SUM(J221)</f>
        <v>5381.6</v>
      </c>
      <c r="K220" s="8"/>
    </row>
    <row r="221" spans="1:11" ht="29.25" customHeight="1">
      <c r="A221" s="19">
        <v>213</v>
      </c>
      <c r="B221" s="27" t="s">
        <v>308</v>
      </c>
      <c r="C221" s="21">
        <v>901</v>
      </c>
      <c r="D221" s="35">
        <v>702</v>
      </c>
      <c r="E221" s="62" t="s">
        <v>385</v>
      </c>
      <c r="F221" s="32" t="s">
        <v>309</v>
      </c>
      <c r="G221" s="33"/>
      <c r="H221" s="33"/>
      <c r="I221" s="36">
        <v>5381.6</v>
      </c>
      <c r="J221" s="36">
        <v>5381.6</v>
      </c>
      <c r="K221" s="8"/>
    </row>
    <row r="222" spans="1:11" ht="58.5" customHeight="1">
      <c r="A222" s="19">
        <v>214</v>
      </c>
      <c r="B222" s="13" t="s">
        <v>78</v>
      </c>
      <c r="C222" s="19">
        <v>901</v>
      </c>
      <c r="D222" s="30">
        <v>702</v>
      </c>
      <c r="E222" s="31" t="s">
        <v>285</v>
      </c>
      <c r="F222" s="32"/>
      <c r="G222" s="33"/>
      <c r="H222" s="33"/>
      <c r="I222" s="34">
        <f>SUM(I223+I225)</f>
        <v>51857</v>
      </c>
      <c r="J222" s="34">
        <f>SUM(J223+J225)</f>
        <v>55040</v>
      </c>
      <c r="K222" s="8"/>
    </row>
    <row r="223" spans="1:11" ht="69.75" customHeight="1">
      <c r="A223" s="19">
        <v>215</v>
      </c>
      <c r="B223" s="13" t="s">
        <v>79</v>
      </c>
      <c r="C223" s="19">
        <v>901</v>
      </c>
      <c r="D223" s="30">
        <v>702</v>
      </c>
      <c r="E223" s="31" t="s">
        <v>286</v>
      </c>
      <c r="F223" s="31"/>
      <c r="G223" s="37"/>
      <c r="H223" s="37"/>
      <c r="I223" s="34">
        <f>SUM(I224:I224)</f>
        <v>49744</v>
      </c>
      <c r="J223" s="34">
        <f>SUM(J224:J224)</f>
        <v>52842</v>
      </c>
      <c r="K223" s="8"/>
    </row>
    <row r="224" spans="1:11" ht="17.25" customHeight="1">
      <c r="A224" s="19">
        <v>216</v>
      </c>
      <c r="B224" s="27" t="s">
        <v>308</v>
      </c>
      <c r="C224" s="21">
        <v>901</v>
      </c>
      <c r="D224" s="35">
        <v>702</v>
      </c>
      <c r="E224" s="32" t="s">
        <v>286</v>
      </c>
      <c r="F224" s="32" t="s">
        <v>309</v>
      </c>
      <c r="G224" s="33"/>
      <c r="H224" s="33"/>
      <c r="I224" s="36">
        <f>50338-594</f>
        <v>49744</v>
      </c>
      <c r="J224" s="36">
        <f>53488-646</f>
        <v>52842</v>
      </c>
      <c r="K224" s="8"/>
    </row>
    <row r="225" spans="1:11" ht="109.5" customHeight="1">
      <c r="A225" s="19">
        <v>217</v>
      </c>
      <c r="B225" s="38" t="s">
        <v>196</v>
      </c>
      <c r="C225" s="19">
        <v>901</v>
      </c>
      <c r="D225" s="30">
        <v>702</v>
      </c>
      <c r="E225" s="31" t="s">
        <v>287</v>
      </c>
      <c r="F225" s="31"/>
      <c r="G225" s="37"/>
      <c r="H225" s="37"/>
      <c r="I225" s="34">
        <f>SUM(I226:I226)</f>
        <v>2113</v>
      </c>
      <c r="J225" s="34">
        <f>SUM(J226:J226)</f>
        <v>2198</v>
      </c>
      <c r="K225" s="8"/>
    </row>
    <row r="226" spans="1:11" ht="29.25" customHeight="1">
      <c r="A226" s="19">
        <v>218</v>
      </c>
      <c r="B226" s="27" t="s">
        <v>308</v>
      </c>
      <c r="C226" s="21">
        <v>901</v>
      </c>
      <c r="D226" s="35">
        <v>702</v>
      </c>
      <c r="E226" s="32" t="s">
        <v>287</v>
      </c>
      <c r="F226" s="32" t="s">
        <v>309</v>
      </c>
      <c r="G226" s="33"/>
      <c r="H226" s="33"/>
      <c r="I226" s="36">
        <v>2113</v>
      </c>
      <c r="J226" s="36">
        <v>2198</v>
      </c>
      <c r="K226" s="8"/>
    </row>
    <row r="227" spans="1:11" ht="30" customHeight="1">
      <c r="A227" s="19">
        <v>219</v>
      </c>
      <c r="B227" s="13" t="s">
        <v>80</v>
      </c>
      <c r="C227" s="19">
        <v>901</v>
      </c>
      <c r="D227" s="30">
        <v>702</v>
      </c>
      <c r="E227" s="31" t="s">
        <v>288</v>
      </c>
      <c r="F227" s="32"/>
      <c r="G227" s="33"/>
      <c r="H227" s="33"/>
      <c r="I227" s="34">
        <f>SUM(I228)</f>
        <v>5267</v>
      </c>
      <c r="J227" s="34">
        <f>SUM(J228:J228)</f>
        <v>5478</v>
      </c>
      <c r="K227" s="8"/>
    </row>
    <row r="228" spans="1:11" ht="29.25" customHeight="1">
      <c r="A228" s="19">
        <v>220</v>
      </c>
      <c r="B228" s="27" t="s">
        <v>308</v>
      </c>
      <c r="C228" s="21">
        <v>901</v>
      </c>
      <c r="D228" s="35">
        <v>702</v>
      </c>
      <c r="E228" s="32" t="s">
        <v>288</v>
      </c>
      <c r="F228" s="32" t="s">
        <v>309</v>
      </c>
      <c r="G228" s="33"/>
      <c r="H228" s="33"/>
      <c r="I228" s="36">
        <f>5538-271</f>
        <v>5267</v>
      </c>
      <c r="J228" s="36">
        <f>5759-281</f>
        <v>5478</v>
      </c>
      <c r="K228" s="8"/>
    </row>
    <row r="229" spans="1:11" ht="54" customHeight="1">
      <c r="A229" s="19">
        <v>221</v>
      </c>
      <c r="B229" s="13" t="s">
        <v>191</v>
      </c>
      <c r="C229" s="19">
        <v>901</v>
      </c>
      <c r="D229" s="30">
        <v>702</v>
      </c>
      <c r="E229" s="31" t="s">
        <v>192</v>
      </c>
      <c r="F229" s="32"/>
      <c r="G229" s="33"/>
      <c r="H229" s="33"/>
      <c r="I229" s="34">
        <v>0</v>
      </c>
      <c r="J229" s="34">
        <v>0</v>
      </c>
      <c r="K229" s="8"/>
    </row>
    <row r="230" spans="1:11" ht="29.25" customHeight="1">
      <c r="A230" s="19">
        <v>222</v>
      </c>
      <c r="B230" s="13" t="s">
        <v>195</v>
      </c>
      <c r="C230" s="19">
        <v>901</v>
      </c>
      <c r="D230" s="30">
        <v>703</v>
      </c>
      <c r="E230" s="31"/>
      <c r="F230" s="31"/>
      <c r="G230" s="37"/>
      <c r="H230" s="37"/>
      <c r="I230" s="34">
        <f>SUM(I231)</f>
        <v>7144.1</v>
      </c>
      <c r="J230" s="34">
        <f>SUM(J231)</f>
        <v>7144.1</v>
      </c>
      <c r="K230" s="8"/>
    </row>
    <row r="231" spans="1:11" ht="41.25" customHeight="1">
      <c r="A231" s="19">
        <v>223</v>
      </c>
      <c r="B231" s="13" t="s">
        <v>365</v>
      </c>
      <c r="C231" s="19">
        <v>901</v>
      </c>
      <c r="D231" s="30">
        <v>703</v>
      </c>
      <c r="E231" s="31" t="s">
        <v>147</v>
      </c>
      <c r="F231" s="32"/>
      <c r="G231" s="33"/>
      <c r="H231" s="33"/>
      <c r="I231" s="34">
        <f>SUM(I232)</f>
        <v>7144.1</v>
      </c>
      <c r="J231" s="34">
        <f>SUM(J232)</f>
        <v>7144.1</v>
      </c>
      <c r="K231" s="8"/>
    </row>
    <row r="232" spans="1:11" ht="29.25" customHeight="1">
      <c r="A232" s="19">
        <v>224</v>
      </c>
      <c r="B232" s="13" t="s">
        <v>289</v>
      </c>
      <c r="C232" s="19">
        <v>901</v>
      </c>
      <c r="D232" s="30">
        <v>703</v>
      </c>
      <c r="E232" s="31" t="s">
        <v>290</v>
      </c>
      <c r="F232" s="32"/>
      <c r="G232" s="33"/>
      <c r="H232" s="33"/>
      <c r="I232" s="34">
        <f>I233</f>
        <v>7144.1</v>
      </c>
      <c r="J232" s="34">
        <f>J233</f>
        <v>7144.1</v>
      </c>
      <c r="K232" s="8"/>
    </row>
    <row r="233" spans="1:11" ht="29.25" customHeight="1">
      <c r="A233" s="19">
        <v>225</v>
      </c>
      <c r="B233" s="13" t="s">
        <v>77</v>
      </c>
      <c r="C233" s="19">
        <v>901</v>
      </c>
      <c r="D233" s="30">
        <v>703</v>
      </c>
      <c r="E233" s="31" t="s">
        <v>291</v>
      </c>
      <c r="F233" s="32"/>
      <c r="G233" s="33"/>
      <c r="H233" s="33"/>
      <c r="I233" s="34">
        <f>SUM(I234:I234)</f>
        <v>7144.1</v>
      </c>
      <c r="J233" s="34">
        <f>SUM(J234:J234)</f>
        <v>7144.1</v>
      </c>
      <c r="K233" s="8"/>
    </row>
    <row r="234" spans="1:11" ht="29.25" customHeight="1">
      <c r="A234" s="19">
        <v>226</v>
      </c>
      <c r="B234" s="27" t="s">
        <v>308</v>
      </c>
      <c r="C234" s="21">
        <v>901</v>
      </c>
      <c r="D234" s="35">
        <v>703</v>
      </c>
      <c r="E234" s="32" t="s">
        <v>291</v>
      </c>
      <c r="F234" s="32" t="s">
        <v>309</v>
      </c>
      <c r="G234" s="33"/>
      <c r="H234" s="33"/>
      <c r="I234" s="36">
        <v>7144.1</v>
      </c>
      <c r="J234" s="36">
        <v>7144.1</v>
      </c>
      <c r="K234" s="8"/>
    </row>
    <row r="235" spans="1:11" ht="18.75" customHeight="1">
      <c r="A235" s="19">
        <v>227</v>
      </c>
      <c r="B235" s="13" t="s">
        <v>229</v>
      </c>
      <c r="C235" s="19">
        <v>901</v>
      </c>
      <c r="D235" s="30">
        <v>707</v>
      </c>
      <c r="E235" s="31"/>
      <c r="F235" s="32"/>
      <c r="G235" s="33"/>
      <c r="H235" s="33"/>
      <c r="I235" s="34">
        <f>SUM(I236+I249+I254)</f>
        <v>3692.6</v>
      </c>
      <c r="J235" s="34">
        <f>SUM(J236+J249+J254)</f>
        <v>3446.6399999999994</v>
      </c>
      <c r="K235" s="8"/>
    </row>
    <row r="236" spans="1:11" ht="42" customHeight="1">
      <c r="A236" s="19">
        <v>228</v>
      </c>
      <c r="B236" s="13" t="s">
        <v>365</v>
      </c>
      <c r="C236" s="19">
        <v>901</v>
      </c>
      <c r="D236" s="30">
        <v>707</v>
      </c>
      <c r="E236" s="31" t="s">
        <v>147</v>
      </c>
      <c r="F236" s="31"/>
      <c r="G236" s="33"/>
      <c r="H236" s="33"/>
      <c r="I236" s="34">
        <f>SUM(I237)</f>
        <v>3615.2</v>
      </c>
      <c r="J236" s="34">
        <f>SUM(J237)</f>
        <v>3366.2799999999997</v>
      </c>
      <c r="K236" s="8"/>
    </row>
    <row r="237" spans="1:11" ht="34.5" customHeight="1">
      <c r="A237" s="19">
        <v>229</v>
      </c>
      <c r="B237" s="45" t="s">
        <v>224</v>
      </c>
      <c r="C237" s="19">
        <v>901</v>
      </c>
      <c r="D237" s="30">
        <v>707</v>
      </c>
      <c r="E237" s="31" t="s">
        <v>294</v>
      </c>
      <c r="F237" s="31"/>
      <c r="G237" s="33"/>
      <c r="H237" s="33"/>
      <c r="I237" s="34">
        <f>SUM(I238+I241+I243+I246)</f>
        <v>3615.2</v>
      </c>
      <c r="J237" s="34">
        <f>SUM(J238+J241+J243+J246)</f>
        <v>3366.2799999999997</v>
      </c>
      <c r="K237" s="8"/>
    </row>
    <row r="238" spans="1:11" ht="30.75" customHeight="1">
      <c r="A238" s="19">
        <v>230</v>
      </c>
      <c r="B238" s="13" t="s">
        <v>81</v>
      </c>
      <c r="C238" s="19">
        <v>901</v>
      </c>
      <c r="D238" s="30">
        <v>707</v>
      </c>
      <c r="E238" s="31" t="s">
        <v>295</v>
      </c>
      <c r="F238" s="31"/>
      <c r="G238" s="33"/>
      <c r="H238" s="33"/>
      <c r="I238" s="34">
        <f>SUM(I239:I240)</f>
        <v>0</v>
      </c>
      <c r="J238" s="34">
        <f>SUM(J239:J240)</f>
        <v>0</v>
      </c>
      <c r="K238" s="8"/>
    </row>
    <row r="239" spans="1:11" ht="30" customHeight="1">
      <c r="A239" s="19">
        <v>231</v>
      </c>
      <c r="B239" s="27" t="s">
        <v>176</v>
      </c>
      <c r="C239" s="21">
        <v>901</v>
      </c>
      <c r="D239" s="35">
        <v>707</v>
      </c>
      <c r="E239" s="32" t="s">
        <v>345</v>
      </c>
      <c r="F239" s="32" t="s">
        <v>60</v>
      </c>
      <c r="G239" s="33"/>
      <c r="H239" s="33"/>
      <c r="I239" s="36">
        <v>0</v>
      </c>
      <c r="J239" s="36">
        <v>0</v>
      </c>
      <c r="K239" s="8"/>
    </row>
    <row r="240" spans="1:11" ht="30" customHeight="1">
      <c r="A240" s="19">
        <v>232</v>
      </c>
      <c r="B240" s="27" t="s">
        <v>308</v>
      </c>
      <c r="C240" s="21">
        <v>901</v>
      </c>
      <c r="D240" s="35">
        <v>707</v>
      </c>
      <c r="E240" s="32" t="s">
        <v>345</v>
      </c>
      <c r="F240" s="32" t="s">
        <v>309</v>
      </c>
      <c r="G240" s="33"/>
      <c r="H240" s="33"/>
      <c r="I240" s="36">
        <v>0</v>
      </c>
      <c r="J240" s="36">
        <v>0</v>
      </c>
      <c r="K240" s="8"/>
    </row>
    <row r="241" spans="1:11" ht="74.25" customHeight="1">
      <c r="A241" s="19">
        <v>233</v>
      </c>
      <c r="B241" s="38" t="s">
        <v>292</v>
      </c>
      <c r="C241" s="19">
        <v>901</v>
      </c>
      <c r="D241" s="30">
        <v>707</v>
      </c>
      <c r="E241" s="31" t="s">
        <v>296</v>
      </c>
      <c r="F241" s="31"/>
      <c r="G241" s="33"/>
      <c r="H241" s="33"/>
      <c r="I241" s="34">
        <f>I242</f>
        <v>220.5</v>
      </c>
      <c r="J241" s="34">
        <f>J242</f>
        <v>229.4</v>
      </c>
      <c r="K241" s="8"/>
    </row>
    <row r="242" spans="1:11" ht="29.25" customHeight="1">
      <c r="A242" s="19">
        <v>234</v>
      </c>
      <c r="B242" s="27" t="s">
        <v>308</v>
      </c>
      <c r="C242" s="21">
        <v>901</v>
      </c>
      <c r="D242" s="35">
        <v>707</v>
      </c>
      <c r="E242" s="32" t="s">
        <v>296</v>
      </c>
      <c r="F242" s="32" t="s">
        <v>309</v>
      </c>
      <c r="G242" s="33"/>
      <c r="H242" s="33"/>
      <c r="I242" s="36">
        <v>220.5</v>
      </c>
      <c r="J242" s="36">
        <v>229.4</v>
      </c>
      <c r="K242" s="8"/>
    </row>
    <row r="243" spans="1:11" ht="33" customHeight="1">
      <c r="A243" s="19">
        <v>235</v>
      </c>
      <c r="B243" s="13" t="s">
        <v>293</v>
      </c>
      <c r="C243" s="19">
        <v>901</v>
      </c>
      <c r="D243" s="30">
        <v>707</v>
      </c>
      <c r="E243" s="31" t="s">
        <v>297</v>
      </c>
      <c r="F243" s="31"/>
      <c r="G243" s="37"/>
      <c r="H243" s="37"/>
      <c r="I243" s="34">
        <f>SUM(I244:I245)</f>
        <v>1771.3</v>
      </c>
      <c r="J243" s="34">
        <f>SUM(J244:J245)</f>
        <v>1842.1999999999998</v>
      </c>
      <c r="K243" s="8"/>
    </row>
    <row r="244" spans="1:11" ht="29.25" customHeight="1">
      <c r="A244" s="19">
        <v>236</v>
      </c>
      <c r="B244" s="27" t="s">
        <v>176</v>
      </c>
      <c r="C244" s="21">
        <v>901</v>
      </c>
      <c r="D244" s="35">
        <v>707</v>
      </c>
      <c r="E244" s="32" t="s">
        <v>297</v>
      </c>
      <c r="F244" s="32" t="s">
        <v>60</v>
      </c>
      <c r="G244" s="33"/>
      <c r="H244" s="33"/>
      <c r="I244" s="36">
        <v>1010.4</v>
      </c>
      <c r="J244" s="36">
        <v>1076.8</v>
      </c>
      <c r="K244" s="8"/>
    </row>
    <row r="245" spans="1:11" ht="29.25" customHeight="1">
      <c r="A245" s="19">
        <v>237</v>
      </c>
      <c r="B245" s="27" t="s">
        <v>308</v>
      </c>
      <c r="C245" s="21">
        <v>901</v>
      </c>
      <c r="D245" s="35">
        <v>707</v>
      </c>
      <c r="E245" s="32" t="s">
        <v>297</v>
      </c>
      <c r="F245" s="32" t="s">
        <v>309</v>
      </c>
      <c r="G245" s="33"/>
      <c r="H245" s="33"/>
      <c r="I245" s="36">
        <v>760.9</v>
      </c>
      <c r="J245" s="36">
        <v>765.4</v>
      </c>
      <c r="K245" s="8"/>
    </row>
    <row r="246" spans="1:11" ht="44.25" customHeight="1">
      <c r="A246" s="19">
        <v>238</v>
      </c>
      <c r="B246" s="64" t="s">
        <v>381</v>
      </c>
      <c r="C246" s="65">
        <v>901</v>
      </c>
      <c r="D246" s="66">
        <v>707</v>
      </c>
      <c r="E246" s="68" t="s">
        <v>382</v>
      </c>
      <c r="F246" s="68"/>
      <c r="G246" s="37"/>
      <c r="H246" s="37"/>
      <c r="I246" s="34">
        <f>SUM(I247:I248)</f>
        <v>1623.4</v>
      </c>
      <c r="J246" s="34">
        <f>SUM(J247:J248)</f>
        <v>1294.68</v>
      </c>
      <c r="K246" s="8"/>
    </row>
    <row r="247" spans="1:11" ht="29.25" customHeight="1">
      <c r="A247" s="19">
        <v>239</v>
      </c>
      <c r="B247" s="71" t="s">
        <v>176</v>
      </c>
      <c r="C247" s="72">
        <v>901</v>
      </c>
      <c r="D247" s="73">
        <v>707</v>
      </c>
      <c r="E247" s="75" t="s">
        <v>382</v>
      </c>
      <c r="F247" s="75" t="s">
        <v>60</v>
      </c>
      <c r="G247" s="33"/>
      <c r="H247" s="33"/>
      <c r="I247" s="36">
        <v>676.2</v>
      </c>
      <c r="J247" s="36">
        <v>347.48</v>
      </c>
      <c r="K247" s="8"/>
    </row>
    <row r="248" spans="1:11" ht="20.25" customHeight="1">
      <c r="A248" s="19">
        <v>240</v>
      </c>
      <c r="B248" s="71" t="s">
        <v>308</v>
      </c>
      <c r="C248" s="72">
        <v>901</v>
      </c>
      <c r="D248" s="73">
        <v>707</v>
      </c>
      <c r="E248" s="75" t="s">
        <v>382</v>
      </c>
      <c r="F248" s="75" t="s">
        <v>309</v>
      </c>
      <c r="G248" s="33"/>
      <c r="H248" s="33"/>
      <c r="I248" s="36">
        <v>947.2</v>
      </c>
      <c r="J248" s="36">
        <v>947.2</v>
      </c>
      <c r="K248" s="8"/>
    </row>
    <row r="249" spans="1:11" ht="39" customHeight="1">
      <c r="A249" s="19">
        <v>241</v>
      </c>
      <c r="B249" s="64" t="s">
        <v>364</v>
      </c>
      <c r="C249" s="19">
        <v>901</v>
      </c>
      <c r="D249" s="30">
        <v>707</v>
      </c>
      <c r="E249" s="31" t="s">
        <v>207</v>
      </c>
      <c r="F249" s="31"/>
      <c r="G249" s="37"/>
      <c r="H249" s="37"/>
      <c r="I249" s="34">
        <f>SUM(I250+I252)</f>
        <v>51.800000000000004</v>
      </c>
      <c r="J249" s="34">
        <f>SUM(J250+J252)</f>
        <v>54.160000000000004</v>
      </c>
      <c r="K249" s="8"/>
    </row>
    <row r="250" spans="1:11" ht="38.25" customHeight="1">
      <c r="A250" s="19">
        <v>242</v>
      </c>
      <c r="B250" s="13" t="s">
        <v>205</v>
      </c>
      <c r="C250" s="19">
        <v>901</v>
      </c>
      <c r="D250" s="30">
        <v>707</v>
      </c>
      <c r="E250" s="31" t="s">
        <v>208</v>
      </c>
      <c r="F250" s="31"/>
      <c r="G250" s="37"/>
      <c r="H250" s="37"/>
      <c r="I250" s="34">
        <f>SUM(I251)</f>
        <v>18.600000000000001</v>
      </c>
      <c r="J250" s="34">
        <f>SUM(J251)</f>
        <v>19.600000000000001</v>
      </c>
      <c r="K250" s="8"/>
    </row>
    <row r="251" spans="1:11" ht="29.25" customHeight="1">
      <c r="A251" s="19">
        <v>243</v>
      </c>
      <c r="B251" s="27" t="s">
        <v>176</v>
      </c>
      <c r="C251" s="21">
        <v>901</v>
      </c>
      <c r="D251" s="35">
        <v>707</v>
      </c>
      <c r="E251" s="32" t="s">
        <v>208</v>
      </c>
      <c r="F251" s="32" t="s">
        <v>60</v>
      </c>
      <c r="G251" s="33"/>
      <c r="H251" s="33"/>
      <c r="I251" s="36">
        <v>18.600000000000001</v>
      </c>
      <c r="J251" s="36">
        <v>19.600000000000001</v>
      </c>
      <c r="K251" s="8"/>
    </row>
    <row r="252" spans="1:11" ht="32.25" customHeight="1">
      <c r="A252" s="19">
        <v>244</v>
      </c>
      <c r="B252" s="13" t="s">
        <v>206</v>
      </c>
      <c r="C252" s="19">
        <v>901</v>
      </c>
      <c r="D252" s="30">
        <v>707</v>
      </c>
      <c r="E252" s="31" t="s">
        <v>209</v>
      </c>
      <c r="F252" s="31"/>
      <c r="G252" s="37"/>
      <c r="H252" s="37"/>
      <c r="I252" s="34">
        <f>SUM(I253)</f>
        <v>33.200000000000003</v>
      </c>
      <c r="J252" s="34">
        <f>SUM(J253)</f>
        <v>34.56</v>
      </c>
      <c r="K252" s="8"/>
    </row>
    <row r="253" spans="1:11" ht="29.25" customHeight="1">
      <c r="A253" s="19">
        <v>245</v>
      </c>
      <c r="B253" s="27" t="s">
        <v>176</v>
      </c>
      <c r="C253" s="21">
        <v>901</v>
      </c>
      <c r="D253" s="35">
        <v>707</v>
      </c>
      <c r="E253" s="32" t="s">
        <v>209</v>
      </c>
      <c r="F253" s="32" t="s">
        <v>60</v>
      </c>
      <c r="G253" s="33"/>
      <c r="H253" s="33"/>
      <c r="I253" s="36">
        <v>33.200000000000003</v>
      </c>
      <c r="J253" s="36">
        <v>34.56</v>
      </c>
      <c r="K253" s="8"/>
    </row>
    <row r="254" spans="1:11" ht="29.25" customHeight="1">
      <c r="A254" s="19">
        <v>246</v>
      </c>
      <c r="B254" s="13" t="s">
        <v>346</v>
      </c>
      <c r="C254" s="19">
        <v>901</v>
      </c>
      <c r="D254" s="30">
        <v>707</v>
      </c>
      <c r="E254" s="31" t="s">
        <v>349</v>
      </c>
      <c r="F254" s="31"/>
      <c r="G254" s="37"/>
      <c r="H254" s="37"/>
      <c r="I254" s="34">
        <f>SUM(I255+I257)</f>
        <v>25.6</v>
      </c>
      <c r="J254" s="34">
        <f>SUM(J255+J257)</f>
        <v>26.2</v>
      </c>
      <c r="K254" s="8"/>
    </row>
    <row r="255" spans="1:11" ht="29.25" customHeight="1">
      <c r="A255" s="19">
        <v>247</v>
      </c>
      <c r="B255" s="13" t="s">
        <v>347</v>
      </c>
      <c r="C255" s="19">
        <v>901</v>
      </c>
      <c r="D255" s="30">
        <v>707</v>
      </c>
      <c r="E255" s="31" t="s">
        <v>350</v>
      </c>
      <c r="F255" s="31"/>
      <c r="G255" s="37"/>
      <c r="H255" s="37"/>
      <c r="I255" s="34">
        <f>SUM(I256)</f>
        <v>15.6</v>
      </c>
      <c r="J255" s="34">
        <f>SUM(J256)</f>
        <v>16.2</v>
      </c>
      <c r="K255" s="8"/>
    </row>
    <row r="256" spans="1:11" ht="29.25" customHeight="1">
      <c r="A256" s="19">
        <v>248</v>
      </c>
      <c r="B256" s="27" t="s">
        <v>176</v>
      </c>
      <c r="C256" s="21">
        <v>901</v>
      </c>
      <c r="D256" s="35">
        <v>707</v>
      </c>
      <c r="E256" s="32" t="s">
        <v>350</v>
      </c>
      <c r="F256" s="32" t="s">
        <v>60</v>
      </c>
      <c r="G256" s="33"/>
      <c r="H256" s="33"/>
      <c r="I256" s="36">
        <v>15.6</v>
      </c>
      <c r="J256" s="36">
        <v>16.2</v>
      </c>
      <c r="K256" s="8"/>
    </row>
    <row r="257" spans="1:11" ht="29.25" customHeight="1">
      <c r="A257" s="19">
        <v>249</v>
      </c>
      <c r="B257" s="13" t="s">
        <v>348</v>
      </c>
      <c r="C257" s="19">
        <v>901</v>
      </c>
      <c r="D257" s="30">
        <v>707</v>
      </c>
      <c r="E257" s="31" t="s">
        <v>351</v>
      </c>
      <c r="F257" s="31"/>
      <c r="G257" s="37"/>
      <c r="H257" s="37"/>
      <c r="I257" s="34">
        <f>SUM(I258)</f>
        <v>10</v>
      </c>
      <c r="J257" s="34">
        <f>SUM(J258)</f>
        <v>10</v>
      </c>
      <c r="K257" s="8"/>
    </row>
    <row r="258" spans="1:11" ht="29.25" customHeight="1">
      <c r="A258" s="19">
        <v>250</v>
      </c>
      <c r="B258" s="27" t="s">
        <v>176</v>
      </c>
      <c r="C258" s="21">
        <v>901</v>
      </c>
      <c r="D258" s="35">
        <v>707</v>
      </c>
      <c r="E258" s="32" t="s">
        <v>351</v>
      </c>
      <c r="F258" s="32" t="s">
        <v>60</v>
      </c>
      <c r="G258" s="33"/>
      <c r="H258" s="33"/>
      <c r="I258" s="36">
        <v>10</v>
      </c>
      <c r="J258" s="36">
        <v>10</v>
      </c>
      <c r="K258" s="8"/>
    </row>
    <row r="259" spans="1:11" ht="29.25" customHeight="1">
      <c r="A259" s="19">
        <v>251</v>
      </c>
      <c r="B259" s="13" t="s">
        <v>352</v>
      </c>
      <c r="C259" s="19">
        <v>901</v>
      </c>
      <c r="D259" s="30">
        <v>709</v>
      </c>
      <c r="E259" s="31"/>
      <c r="F259" s="31"/>
      <c r="G259" s="37"/>
      <c r="H259" s="37"/>
      <c r="I259" s="34">
        <f>SUM(I260+I266+I270+I275+I280+I283)</f>
        <v>243</v>
      </c>
      <c r="J259" s="34">
        <f>SUM(J260+J266+J270+J275+J280+J283)</f>
        <v>252.89999999999998</v>
      </c>
      <c r="K259" s="8"/>
    </row>
    <row r="260" spans="1:11" ht="42" customHeight="1">
      <c r="A260" s="19">
        <v>252</v>
      </c>
      <c r="B260" s="13" t="s">
        <v>326</v>
      </c>
      <c r="C260" s="19">
        <v>901</v>
      </c>
      <c r="D260" s="30">
        <v>709</v>
      </c>
      <c r="E260" s="31" t="s">
        <v>242</v>
      </c>
      <c r="F260" s="31"/>
      <c r="G260" s="37"/>
      <c r="H260" s="37"/>
      <c r="I260" s="34">
        <f>SUM(I261)</f>
        <v>21.6</v>
      </c>
      <c r="J260" s="34">
        <f>SUM(J261)</f>
        <v>22.5</v>
      </c>
      <c r="K260" s="8"/>
    </row>
    <row r="261" spans="1:11" ht="49.5" customHeight="1">
      <c r="A261" s="19">
        <v>253</v>
      </c>
      <c r="B261" s="45" t="s">
        <v>240</v>
      </c>
      <c r="C261" s="19">
        <v>901</v>
      </c>
      <c r="D261" s="30">
        <v>709</v>
      </c>
      <c r="E261" s="31" t="s">
        <v>243</v>
      </c>
      <c r="F261" s="31"/>
      <c r="G261" s="37"/>
      <c r="H261" s="37"/>
      <c r="I261" s="34">
        <f>SUM(I262+I264)</f>
        <v>21.6</v>
      </c>
      <c r="J261" s="34">
        <f>SUM(J262+J264)</f>
        <v>22.5</v>
      </c>
      <c r="K261" s="8"/>
    </row>
    <row r="262" spans="1:11" ht="35.25" customHeight="1">
      <c r="A262" s="19">
        <v>254</v>
      </c>
      <c r="B262" s="41" t="s">
        <v>241</v>
      </c>
      <c r="C262" s="19">
        <v>901</v>
      </c>
      <c r="D262" s="30">
        <v>709</v>
      </c>
      <c r="E262" s="31" t="s">
        <v>244</v>
      </c>
      <c r="F262" s="31"/>
      <c r="G262" s="37"/>
      <c r="H262" s="37"/>
      <c r="I262" s="34">
        <f>SUM(I263)</f>
        <v>19.600000000000001</v>
      </c>
      <c r="J262" s="34">
        <f>SUM(J263)</f>
        <v>19.600000000000001</v>
      </c>
      <c r="K262" s="8"/>
    </row>
    <row r="263" spans="1:11" ht="29.25" customHeight="1">
      <c r="A263" s="19">
        <v>255</v>
      </c>
      <c r="B263" s="27" t="s">
        <v>176</v>
      </c>
      <c r="C263" s="21">
        <v>901</v>
      </c>
      <c r="D263" s="35">
        <v>709</v>
      </c>
      <c r="E263" s="32" t="s">
        <v>244</v>
      </c>
      <c r="F263" s="32" t="s">
        <v>60</v>
      </c>
      <c r="G263" s="33"/>
      <c r="H263" s="33"/>
      <c r="I263" s="36">
        <v>19.600000000000001</v>
      </c>
      <c r="J263" s="36">
        <v>19.600000000000001</v>
      </c>
      <c r="K263" s="8"/>
    </row>
    <row r="264" spans="1:11" ht="48" customHeight="1">
      <c r="A264" s="19">
        <v>256</v>
      </c>
      <c r="B264" s="13" t="s">
        <v>327</v>
      </c>
      <c r="C264" s="19">
        <v>901</v>
      </c>
      <c r="D264" s="30">
        <v>709</v>
      </c>
      <c r="E264" s="31" t="s">
        <v>328</v>
      </c>
      <c r="F264" s="31"/>
      <c r="G264" s="37"/>
      <c r="H264" s="37"/>
      <c r="I264" s="34">
        <f>SUM(I265)</f>
        <v>2</v>
      </c>
      <c r="J264" s="34">
        <f>SUM(J265)</f>
        <v>2.9</v>
      </c>
      <c r="K264" s="8"/>
    </row>
    <row r="265" spans="1:11" ht="29.25" customHeight="1">
      <c r="A265" s="19">
        <v>257</v>
      </c>
      <c r="B265" s="27" t="s">
        <v>176</v>
      </c>
      <c r="C265" s="21">
        <v>901</v>
      </c>
      <c r="D265" s="35">
        <v>709</v>
      </c>
      <c r="E265" s="32" t="s">
        <v>328</v>
      </c>
      <c r="F265" s="32" t="s">
        <v>60</v>
      </c>
      <c r="G265" s="33"/>
      <c r="H265" s="33"/>
      <c r="I265" s="36">
        <v>2</v>
      </c>
      <c r="J265" s="36">
        <v>2.9</v>
      </c>
      <c r="K265" s="8"/>
    </row>
    <row r="266" spans="1:11" ht="40.5" customHeight="1">
      <c r="A266" s="19">
        <v>258</v>
      </c>
      <c r="B266" s="13" t="s">
        <v>365</v>
      </c>
      <c r="C266" s="19">
        <v>901</v>
      </c>
      <c r="D266" s="30">
        <v>709</v>
      </c>
      <c r="E266" s="31" t="s">
        <v>147</v>
      </c>
      <c r="F266" s="31"/>
      <c r="G266" s="37"/>
      <c r="H266" s="37"/>
      <c r="I266" s="34">
        <f t="shared" ref="I266:J268" si="9">SUM(I267)</f>
        <v>13.2</v>
      </c>
      <c r="J266" s="34">
        <f t="shared" si="9"/>
        <v>13.8</v>
      </c>
      <c r="K266" s="8"/>
    </row>
    <row r="267" spans="1:11" ht="29.25" customHeight="1">
      <c r="A267" s="19">
        <v>259</v>
      </c>
      <c r="B267" s="45" t="s">
        <v>224</v>
      </c>
      <c r="C267" s="19">
        <v>901</v>
      </c>
      <c r="D267" s="30">
        <v>709</v>
      </c>
      <c r="E267" s="31" t="s">
        <v>294</v>
      </c>
      <c r="F267" s="31"/>
      <c r="G267" s="37"/>
      <c r="H267" s="37"/>
      <c r="I267" s="34">
        <f t="shared" si="9"/>
        <v>13.2</v>
      </c>
      <c r="J267" s="34">
        <f t="shared" si="9"/>
        <v>13.8</v>
      </c>
      <c r="K267" s="8"/>
    </row>
    <row r="268" spans="1:11" ht="29.25" customHeight="1">
      <c r="A268" s="19">
        <v>260</v>
      </c>
      <c r="B268" s="38" t="s">
        <v>292</v>
      </c>
      <c r="C268" s="19">
        <v>901</v>
      </c>
      <c r="D268" s="30">
        <v>709</v>
      </c>
      <c r="E268" s="31" t="s">
        <v>296</v>
      </c>
      <c r="F268" s="31"/>
      <c r="G268" s="37"/>
      <c r="H268" s="37"/>
      <c r="I268" s="34">
        <f t="shared" si="9"/>
        <v>13.2</v>
      </c>
      <c r="J268" s="34">
        <f t="shared" si="9"/>
        <v>13.8</v>
      </c>
      <c r="K268" s="8"/>
    </row>
    <row r="269" spans="1:11" ht="29.25" customHeight="1">
      <c r="A269" s="19">
        <v>261</v>
      </c>
      <c r="B269" s="27" t="s">
        <v>176</v>
      </c>
      <c r="C269" s="21">
        <v>901</v>
      </c>
      <c r="D269" s="35">
        <v>709</v>
      </c>
      <c r="E269" s="32" t="s">
        <v>296</v>
      </c>
      <c r="F269" s="32" t="s">
        <v>60</v>
      </c>
      <c r="G269" s="33"/>
      <c r="H269" s="33"/>
      <c r="I269" s="36">
        <v>13.2</v>
      </c>
      <c r="J269" s="36">
        <v>13.8</v>
      </c>
      <c r="K269" s="8"/>
    </row>
    <row r="270" spans="1:11" ht="44.25" customHeight="1">
      <c r="A270" s="19">
        <v>262</v>
      </c>
      <c r="B270" s="13" t="s">
        <v>329</v>
      </c>
      <c r="C270" s="19">
        <v>901</v>
      </c>
      <c r="D270" s="30">
        <v>709</v>
      </c>
      <c r="E270" s="31" t="s">
        <v>185</v>
      </c>
      <c r="F270" s="31"/>
      <c r="G270" s="37"/>
      <c r="H270" s="37"/>
      <c r="I270" s="34">
        <f>SUM(I271+I273)</f>
        <v>21.6</v>
      </c>
      <c r="J270" s="34">
        <f>SUM(J271+J273)</f>
        <v>22.5</v>
      </c>
      <c r="K270" s="8"/>
    </row>
    <row r="271" spans="1:11" ht="47.25" customHeight="1">
      <c r="A271" s="19">
        <v>263</v>
      </c>
      <c r="B271" s="45" t="s">
        <v>203</v>
      </c>
      <c r="C271" s="19">
        <v>901</v>
      </c>
      <c r="D271" s="30">
        <v>709</v>
      </c>
      <c r="E271" s="31" t="s">
        <v>186</v>
      </c>
      <c r="F271" s="31"/>
      <c r="G271" s="37"/>
      <c r="H271" s="37"/>
      <c r="I271" s="34">
        <f>SUM(I272)</f>
        <v>10.8</v>
      </c>
      <c r="J271" s="34">
        <f>SUM(J272)</f>
        <v>10.8</v>
      </c>
      <c r="K271" s="8"/>
    </row>
    <row r="272" spans="1:11" ht="29.25" customHeight="1">
      <c r="A272" s="19">
        <v>264</v>
      </c>
      <c r="B272" s="27" t="s">
        <v>176</v>
      </c>
      <c r="C272" s="21">
        <v>901</v>
      </c>
      <c r="D272" s="35">
        <v>709</v>
      </c>
      <c r="E272" s="32" t="s">
        <v>186</v>
      </c>
      <c r="F272" s="32" t="s">
        <v>60</v>
      </c>
      <c r="G272" s="33"/>
      <c r="H272" s="33"/>
      <c r="I272" s="36">
        <v>10.8</v>
      </c>
      <c r="J272" s="36">
        <v>10.8</v>
      </c>
      <c r="K272" s="8"/>
    </row>
    <row r="273" spans="1:11" ht="29.25" customHeight="1">
      <c r="A273" s="19">
        <v>265</v>
      </c>
      <c r="B273" s="43" t="s">
        <v>182</v>
      </c>
      <c r="C273" s="19">
        <v>901</v>
      </c>
      <c r="D273" s="30">
        <v>709</v>
      </c>
      <c r="E273" s="31" t="s">
        <v>187</v>
      </c>
      <c r="F273" s="31"/>
      <c r="G273" s="37"/>
      <c r="H273" s="37"/>
      <c r="I273" s="34">
        <f>SUM(I274)</f>
        <v>10.8</v>
      </c>
      <c r="J273" s="34">
        <f>SUM(J274)</f>
        <v>11.7</v>
      </c>
      <c r="K273" s="8"/>
    </row>
    <row r="274" spans="1:11" ht="29.25" customHeight="1">
      <c r="A274" s="19">
        <v>266</v>
      </c>
      <c r="B274" s="27" t="s">
        <v>176</v>
      </c>
      <c r="C274" s="21">
        <v>901</v>
      </c>
      <c r="D274" s="35">
        <v>709</v>
      </c>
      <c r="E274" s="32" t="s">
        <v>187</v>
      </c>
      <c r="F274" s="32" t="s">
        <v>60</v>
      </c>
      <c r="G274" s="33"/>
      <c r="H274" s="33"/>
      <c r="I274" s="36">
        <v>10.8</v>
      </c>
      <c r="J274" s="36">
        <v>11.7</v>
      </c>
      <c r="K274" s="8"/>
    </row>
    <row r="275" spans="1:11" ht="43.5" customHeight="1">
      <c r="A275" s="19">
        <v>267</v>
      </c>
      <c r="B275" s="41" t="s">
        <v>204</v>
      </c>
      <c r="C275" s="19">
        <v>901</v>
      </c>
      <c r="D275" s="30">
        <v>709</v>
      </c>
      <c r="E275" s="31" t="s">
        <v>188</v>
      </c>
      <c r="F275" s="31"/>
      <c r="G275" s="37"/>
      <c r="H275" s="37"/>
      <c r="I275" s="34">
        <f>SUM(I276+I278)</f>
        <v>8.6</v>
      </c>
      <c r="J275" s="34">
        <f>SUM(J276+J278)</f>
        <v>9</v>
      </c>
      <c r="K275" s="8"/>
    </row>
    <row r="276" spans="1:11" ht="29.25" customHeight="1">
      <c r="A276" s="19">
        <v>268</v>
      </c>
      <c r="B276" s="45" t="s">
        <v>183</v>
      </c>
      <c r="C276" s="19">
        <v>901</v>
      </c>
      <c r="D276" s="30">
        <v>709</v>
      </c>
      <c r="E276" s="31" t="s">
        <v>189</v>
      </c>
      <c r="F276" s="31"/>
      <c r="G276" s="37"/>
      <c r="H276" s="37"/>
      <c r="I276" s="34">
        <f>SUM(I277)</f>
        <v>2.2999999999999998</v>
      </c>
      <c r="J276" s="34">
        <f>SUM(J277)</f>
        <v>2.2999999999999998</v>
      </c>
      <c r="K276" s="8"/>
    </row>
    <row r="277" spans="1:11" ht="29.25" customHeight="1">
      <c r="A277" s="19">
        <v>269</v>
      </c>
      <c r="B277" s="27" t="s">
        <v>176</v>
      </c>
      <c r="C277" s="21">
        <v>901</v>
      </c>
      <c r="D277" s="35">
        <v>709</v>
      </c>
      <c r="E277" s="32" t="s">
        <v>189</v>
      </c>
      <c r="F277" s="32" t="s">
        <v>60</v>
      </c>
      <c r="G277" s="33"/>
      <c r="H277" s="33"/>
      <c r="I277" s="36">
        <v>2.2999999999999998</v>
      </c>
      <c r="J277" s="36">
        <v>2.2999999999999998</v>
      </c>
      <c r="K277" s="8"/>
    </row>
    <row r="278" spans="1:11" ht="46.5" customHeight="1">
      <c r="A278" s="19">
        <v>270</v>
      </c>
      <c r="B278" s="45" t="s">
        <v>184</v>
      </c>
      <c r="C278" s="19">
        <v>901</v>
      </c>
      <c r="D278" s="30">
        <v>709</v>
      </c>
      <c r="E278" s="31" t="s">
        <v>190</v>
      </c>
      <c r="F278" s="31"/>
      <c r="G278" s="37"/>
      <c r="H278" s="37"/>
      <c r="I278" s="34">
        <f>SUM(I279)</f>
        <v>6.3</v>
      </c>
      <c r="J278" s="34">
        <f>SUM(J279)</f>
        <v>6.7</v>
      </c>
      <c r="K278" s="8"/>
    </row>
    <row r="279" spans="1:11" ht="29.25" customHeight="1">
      <c r="A279" s="19">
        <v>271</v>
      </c>
      <c r="B279" s="27" t="s">
        <v>176</v>
      </c>
      <c r="C279" s="21">
        <v>901</v>
      </c>
      <c r="D279" s="35">
        <v>709</v>
      </c>
      <c r="E279" s="32" t="s">
        <v>190</v>
      </c>
      <c r="F279" s="32" t="s">
        <v>60</v>
      </c>
      <c r="G279" s="33"/>
      <c r="H279" s="33"/>
      <c r="I279" s="36">
        <v>6.3</v>
      </c>
      <c r="J279" s="36">
        <v>6.7</v>
      </c>
      <c r="K279" s="8"/>
    </row>
    <row r="280" spans="1:11" ht="39" customHeight="1">
      <c r="A280" s="19">
        <v>272</v>
      </c>
      <c r="B280" s="64" t="s">
        <v>364</v>
      </c>
      <c r="C280" s="19">
        <v>901</v>
      </c>
      <c r="D280" s="30">
        <v>709</v>
      </c>
      <c r="E280" s="31" t="s">
        <v>207</v>
      </c>
      <c r="F280" s="31"/>
      <c r="G280" s="37"/>
      <c r="H280" s="37"/>
      <c r="I280" s="34">
        <f>SUM(I281)</f>
        <v>5</v>
      </c>
      <c r="J280" s="34">
        <f>SUM(J281)</f>
        <v>5</v>
      </c>
      <c r="K280" s="8"/>
    </row>
    <row r="281" spans="1:11" ht="29.25" customHeight="1">
      <c r="A281" s="19">
        <v>273</v>
      </c>
      <c r="B281" s="13" t="s">
        <v>205</v>
      </c>
      <c r="C281" s="19">
        <v>901</v>
      </c>
      <c r="D281" s="30">
        <v>709</v>
      </c>
      <c r="E281" s="31" t="s">
        <v>208</v>
      </c>
      <c r="F281" s="31"/>
      <c r="G281" s="37"/>
      <c r="H281" s="37"/>
      <c r="I281" s="34">
        <f>SUM(I282)</f>
        <v>5</v>
      </c>
      <c r="J281" s="34">
        <f>SUM(J282)</f>
        <v>5</v>
      </c>
      <c r="K281" s="8"/>
    </row>
    <row r="282" spans="1:11" ht="29.25" customHeight="1">
      <c r="A282" s="19">
        <v>274</v>
      </c>
      <c r="B282" s="27" t="s">
        <v>176</v>
      </c>
      <c r="C282" s="21">
        <v>901</v>
      </c>
      <c r="D282" s="35">
        <v>709</v>
      </c>
      <c r="E282" s="32" t="s">
        <v>208</v>
      </c>
      <c r="F282" s="32" t="s">
        <v>60</v>
      </c>
      <c r="G282" s="33"/>
      <c r="H282" s="33"/>
      <c r="I282" s="36">
        <v>5</v>
      </c>
      <c r="J282" s="36">
        <v>5</v>
      </c>
      <c r="K282" s="8"/>
    </row>
    <row r="283" spans="1:11" ht="43.5" customHeight="1">
      <c r="A283" s="19">
        <v>275</v>
      </c>
      <c r="B283" s="45" t="s">
        <v>245</v>
      </c>
      <c r="C283" s="19">
        <v>901</v>
      </c>
      <c r="D283" s="30">
        <v>709</v>
      </c>
      <c r="E283" s="31" t="s">
        <v>249</v>
      </c>
      <c r="F283" s="31"/>
      <c r="G283" s="33"/>
      <c r="H283" s="33"/>
      <c r="I283" s="34">
        <f>SUM(I284+I286+I288)</f>
        <v>173</v>
      </c>
      <c r="J283" s="34">
        <f>SUM(J284+J286+J288)</f>
        <v>180.1</v>
      </c>
      <c r="K283" s="8"/>
    </row>
    <row r="284" spans="1:11" ht="33" customHeight="1">
      <c r="A284" s="19">
        <v>276</v>
      </c>
      <c r="B284" s="46" t="s">
        <v>246</v>
      </c>
      <c r="C284" s="19">
        <v>901</v>
      </c>
      <c r="D284" s="30">
        <v>709</v>
      </c>
      <c r="E284" s="31" t="s">
        <v>250</v>
      </c>
      <c r="F284" s="31"/>
      <c r="G284" s="33"/>
      <c r="H284" s="33"/>
      <c r="I284" s="34">
        <f>SUM(I285)</f>
        <v>20</v>
      </c>
      <c r="J284" s="34">
        <f>SUM(J285)</f>
        <v>20</v>
      </c>
      <c r="K284" s="8"/>
    </row>
    <row r="285" spans="1:11" ht="29.25" customHeight="1">
      <c r="A285" s="19">
        <v>277</v>
      </c>
      <c r="B285" s="27" t="s">
        <v>176</v>
      </c>
      <c r="C285" s="21">
        <v>901</v>
      </c>
      <c r="D285" s="35">
        <v>709</v>
      </c>
      <c r="E285" s="32" t="s">
        <v>250</v>
      </c>
      <c r="F285" s="32" t="s">
        <v>60</v>
      </c>
      <c r="G285" s="33"/>
      <c r="H285" s="33"/>
      <c r="I285" s="36">
        <v>20</v>
      </c>
      <c r="J285" s="36">
        <v>20</v>
      </c>
      <c r="K285" s="8"/>
    </row>
    <row r="286" spans="1:11" ht="78.75" customHeight="1">
      <c r="A286" s="19">
        <v>278</v>
      </c>
      <c r="B286" s="47" t="s">
        <v>247</v>
      </c>
      <c r="C286" s="19">
        <v>901</v>
      </c>
      <c r="D286" s="30">
        <v>709</v>
      </c>
      <c r="E286" s="31" t="s">
        <v>251</v>
      </c>
      <c r="F286" s="31"/>
      <c r="G286" s="33"/>
      <c r="H286" s="33"/>
      <c r="I286" s="34">
        <f>SUM(I287)</f>
        <v>148</v>
      </c>
      <c r="J286" s="34">
        <f>SUM(J287)</f>
        <v>155.1</v>
      </c>
      <c r="K286" s="8"/>
    </row>
    <row r="287" spans="1:11" ht="29.25" customHeight="1">
      <c r="A287" s="19">
        <v>279</v>
      </c>
      <c r="B287" s="27" t="s">
        <v>176</v>
      </c>
      <c r="C287" s="21">
        <v>901</v>
      </c>
      <c r="D287" s="35">
        <v>709</v>
      </c>
      <c r="E287" s="32" t="s">
        <v>251</v>
      </c>
      <c r="F287" s="32" t="s">
        <v>60</v>
      </c>
      <c r="G287" s="33"/>
      <c r="H287" s="33"/>
      <c r="I287" s="36">
        <v>148</v>
      </c>
      <c r="J287" s="36">
        <v>155.1</v>
      </c>
      <c r="K287" s="8"/>
    </row>
    <row r="288" spans="1:11" ht="43.5" customHeight="1">
      <c r="A288" s="19">
        <v>280</v>
      </c>
      <c r="B288" s="47" t="s">
        <v>248</v>
      </c>
      <c r="C288" s="19">
        <v>901</v>
      </c>
      <c r="D288" s="30">
        <v>709</v>
      </c>
      <c r="E288" s="31" t="s">
        <v>252</v>
      </c>
      <c r="F288" s="31"/>
      <c r="G288" s="33"/>
      <c r="H288" s="33"/>
      <c r="I288" s="34">
        <f>SUM(I289)</f>
        <v>5</v>
      </c>
      <c r="J288" s="34">
        <f>SUM(J289)</f>
        <v>5</v>
      </c>
      <c r="K288" s="8"/>
    </row>
    <row r="289" spans="1:11" ht="29.25" customHeight="1">
      <c r="A289" s="19">
        <v>281</v>
      </c>
      <c r="B289" s="27" t="s">
        <v>176</v>
      </c>
      <c r="C289" s="21">
        <v>901</v>
      </c>
      <c r="D289" s="35">
        <v>709</v>
      </c>
      <c r="E289" s="32" t="s">
        <v>252</v>
      </c>
      <c r="F289" s="32" t="s">
        <v>60</v>
      </c>
      <c r="G289" s="33"/>
      <c r="H289" s="33"/>
      <c r="I289" s="36">
        <v>5</v>
      </c>
      <c r="J289" s="36">
        <v>5</v>
      </c>
      <c r="K289" s="8"/>
    </row>
    <row r="290" spans="1:11" ht="19.5" customHeight="1">
      <c r="A290" s="19">
        <v>282</v>
      </c>
      <c r="B290" s="13" t="s">
        <v>30</v>
      </c>
      <c r="C290" s="19">
        <v>901</v>
      </c>
      <c r="D290" s="30">
        <v>800</v>
      </c>
      <c r="E290" s="31"/>
      <c r="F290" s="32"/>
      <c r="G290" s="33"/>
      <c r="H290" s="33"/>
      <c r="I290" s="34">
        <f>I291</f>
        <v>30452.200000000004</v>
      </c>
      <c r="J290" s="34">
        <f>J291</f>
        <v>29669.800000000003</v>
      </c>
      <c r="K290" s="8"/>
    </row>
    <row r="291" spans="1:11" ht="21.75" customHeight="1">
      <c r="A291" s="19">
        <v>283</v>
      </c>
      <c r="B291" s="13" t="s">
        <v>19</v>
      </c>
      <c r="C291" s="19">
        <v>901</v>
      </c>
      <c r="D291" s="30">
        <v>801</v>
      </c>
      <c r="E291" s="31"/>
      <c r="F291" s="32"/>
      <c r="G291" s="33"/>
      <c r="H291" s="33"/>
      <c r="I291" s="34">
        <f>SUM(I292)</f>
        <v>30452.200000000004</v>
      </c>
      <c r="J291" s="34">
        <f>SUM(J292)</f>
        <v>29669.800000000003</v>
      </c>
      <c r="K291" s="8"/>
    </row>
    <row r="292" spans="1:11" ht="27" customHeight="1">
      <c r="A292" s="19">
        <v>284</v>
      </c>
      <c r="B292" s="13" t="s">
        <v>234</v>
      </c>
      <c r="C292" s="19">
        <v>901</v>
      </c>
      <c r="D292" s="30">
        <v>801</v>
      </c>
      <c r="E292" s="31" t="s">
        <v>151</v>
      </c>
      <c r="F292" s="32"/>
      <c r="G292" s="33"/>
      <c r="H292" s="33"/>
      <c r="I292" s="34">
        <f>SUM(I293+I297+I300+I304+I306+I308)</f>
        <v>30452.200000000004</v>
      </c>
      <c r="J292" s="34">
        <f>SUM(J293+J297+J300+J304+J306+J308)</f>
        <v>29669.800000000003</v>
      </c>
      <c r="K292" s="8"/>
    </row>
    <row r="293" spans="1:11" ht="25.5" customHeight="1">
      <c r="A293" s="19">
        <v>285</v>
      </c>
      <c r="B293" s="13" t="s">
        <v>82</v>
      </c>
      <c r="C293" s="19">
        <v>901</v>
      </c>
      <c r="D293" s="30">
        <v>801</v>
      </c>
      <c r="E293" s="31" t="s">
        <v>152</v>
      </c>
      <c r="F293" s="32"/>
      <c r="G293" s="33"/>
      <c r="H293" s="33"/>
      <c r="I293" s="34">
        <f>SUM(I294:I296)</f>
        <v>15842.3</v>
      </c>
      <c r="J293" s="34">
        <f>SUM(J294:J296)</f>
        <v>15842.3</v>
      </c>
      <c r="K293" s="8"/>
    </row>
    <row r="294" spans="1:11" ht="18" customHeight="1">
      <c r="A294" s="19">
        <v>286</v>
      </c>
      <c r="B294" s="27" t="s">
        <v>34</v>
      </c>
      <c r="C294" s="21">
        <v>901</v>
      </c>
      <c r="D294" s="35">
        <v>801</v>
      </c>
      <c r="E294" s="32" t="s">
        <v>152</v>
      </c>
      <c r="F294" s="32" t="s">
        <v>33</v>
      </c>
      <c r="G294" s="33"/>
      <c r="H294" s="33"/>
      <c r="I294" s="36">
        <v>11818.8</v>
      </c>
      <c r="J294" s="36">
        <v>11818.8</v>
      </c>
      <c r="K294" s="8"/>
    </row>
    <row r="295" spans="1:11" ht="29.25" customHeight="1">
      <c r="A295" s="19">
        <v>287</v>
      </c>
      <c r="B295" s="27" t="s">
        <v>176</v>
      </c>
      <c r="C295" s="21">
        <v>901</v>
      </c>
      <c r="D295" s="35">
        <v>801</v>
      </c>
      <c r="E295" s="32" t="s">
        <v>152</v>
      </c>
      <c r="F295" s="32" t="s">
        <v>60</v>
      </c>
      <c r="G295" s="33"/>
      <c r="H295" s="33"/>
      <c r="I295" s="36">
        <v>3873.5</v>
      </c>
      <c r="J295" s="36">
        <v>3873.5</v>
      </c>
      <c r="K295" s="8"/>
    </row>
    <row r="296" spans="1:11" ht="17.25" customHeight="1">
      <c r="A296" s="19">
        <v>288</v>
      </c>
      <c r="B296" s="27" t="s">
        <v>173</v>
      </c>
      <c r="C296" s="21">
        <v>901</v>
      </c>
      <c r="D296" s="35">
        <v>801</v>
      </c>
      <c r="E296" s="32" t="s">
        <v>152</v>
      </c>
      <c r="F296" s="32" t="s">
        <v>174</v>
      </c>
      <c r="G296" s="33"/>
      <c r="H296" s="33"/>
      <c r="I296" s="36">
        <v>150</v>
      </c>
      <c r="J296" s="36">
        <v>150</v>
      </c>
      <c r="K296" s="8"/>
    </row>
    <row r="297" spans="1:11" ht="39.75" customHeight="1">
      <c r="A297" s="19">
        <v>289</v>
      </c>
      <c r="B297" s="13" t="s">
        <v>83</v>
      </c>
      <c r="C297" s="19">
        <v>901</v>
      </c>
      <c r="D297" s="30">
        <v>801</v>
      </c>
      <c r="E297" s="31" t="s">
        <v>153</v>
      </c>
      <c r="F297" s="32"/>
      <c r="G297" s="33"/>
      <c r="H297" s="33"/>
      <c r="I297" s="34">
        <f>I298+I299</f>
        <v>4494.1000000000004</v>
      </c>
      <c r="J297" s="34">
        <f>J298+J299</f>
        <v>4494.1000000000004</v>
      </c>
      <c r="K297" s="8"/>
    </row>
    <row r="298" spans="1:11" ht="18" customHeight="1">
      <c r="A298" s="19">
        <v>290</v>
      </c>
      <c r="B298" s="27" t="s">
        <v>34</v>
      </c>
      <c r="C298" s="21">
        <v>901</v>
      </c>
      <c r="D298" s="35">
        <v>801</v>
      </c>
      <c r="E298" s="32" t="s">
        <v>153</v>
      </c>
      <c r="F298" s="32" t="s">
        <v>33</v>
      </c>
      <c r="G298" s="33"/>
      <c r="H298" s="33"/>
      <c r="I298" s="36">
        <v>3726.6</v>
      </c>
      <c r="J298" s="36">
        <v>3726.6</v>
      </c>
      <c r="K298" s="8"/>
    </row>
    <row r="299" spans="1:11" ht="29.25" customHeight="1">
      <c r="A299" s="19">
        <v>291</v>
      </c>
      <c r="B299" s="27" t="s">
        <v>176</v>
      </c>
      <c r="C299" s="21">
        <v>901</v>
      </c>
      <c r="D299" s="35">
        <v>801</v>
      </c>
      <c r="E299" s="32" t="s">
        <v>153</v>
      </c>
      <c r="F299" s="32" t="s">
        <v>60</v>
      </c>
      <c r="G299" s="33"/>
      <c r="H299" s="33"/>
      <c r="I299" s="36">
        <v>767.5</v>
      </c>
      <c r="J299" s="36">
        <v>767.5</v>
      </c>
      <c r="K299" s="8"/>
    </row>
    <row r="300" spans="1:11" ht="36.75" customHeight="1">
      <c r="A300" s="19">
        <v>292</v>
      </c>
      <c r="B300" s="13" t="s">
        <v>84</v>
      </c>
      <c r="C300" s="19">
        <v>901</v>
      </c>
      <c r="D300" s="30">
        <v>801</v>
      </c>
      <c r="E300" s="31" t="s">
        <v>154</v>
      </c>
      <c r="F300" s="32"/>
      <c r="G300" s="33"/>
      <c r="H300" s="33"/>
      <c r="I300" s="34">
        <f>SUM(I301:I303)</f>
        <v>3370.7</v>
      </c>
      <c r="J300" s="34">
        <f>SUM(J301:J303)</f>
        <v>3370.7</v>
      </c>
      <c r="K300" s="8"/>
    </row>
    <row r="301" spans="1:11" ht="20.25" customHeight="1">
      <c r="A301" s="19">
        <v>293</v>
      </c>
      <c r="B301" s="27" t="s">
        <v>63</v>
      </c>
      <c r="C301" s="21">
        <v>901</v>
      </c>
      <c r="D301" s="35">
        <v>801</v>
      </c>
      <c r="E301" s="32" t="s">
        <v>154</v>
      </c>
      <c r="F301" s="32" t="s">
        <v>33</v>
      </c>
      <c r="G301" s="33"/>
      <c r="H301" s="33"/>
      <c r="I301" s="36">
        <v>2533.5</v>
      </c>
      <c r="J301" s="36">
        <v>2533.5</v>
      </c>
      <c r="K301" s="8"/>
    </row>
    <row r="302" spans="1:11" ht="30" customHeight="1">
      <c r="A302" s="19">
        <v>294</v>
      </c>
      <c r="B302" s="27" t="s">
        <v>176</v>
      </c>
      <c r="C302" s="21">
        <v>901</v>
      </c>
      <c r="D302" s="35">
        <v>801</v>
      </c>
      <c r="E302" s="32" t="s">
        <v>154</v>
      </c>
      <c r="F302" s="32" t="s">
        <v>60</v>
      </c>
      <c r="G302" s="33"/>
      <c r="H302" s="33"/>
      <c r="I302" s="36">
        <v>835.2</v>
      </c>
      <c r="J302" s="36">
        <v>835.2</v>
      </c>
      <c r="K302" s="8"/>
    </row>
    <row r="303" spans="1:11" ht="18" customHeight="1">
      <c r="A303" s="19">
        <v>295</v>
      </c>
      <c r="B303" s="27" t="s">
        <v>173</v>
      </c>
      <c r="C303" s="21">
        <v>901</v>
      </c>
      <c r="D303" s="35">
        <v>801</v>
      </c>
      <c r="E303" s="32" t="s">
        <v>154</v>
      </c>
      <c r="F303" s="32" t="s">
        <v>174</v>
      </c>
      <c r="G303" s="33"/>
      <c r="H303" s="33"/>
      <c r="I303" s="36">
        <v>2</v>
      </c>
      <c r="J303" s="36">
        <v>2</v>
      </c>
      <c r="K303" s="8"/>
    </row>
    <row r="304" spans="1:11" ht="45" customHeight="1">
      <c r="A304" s="19">
        <v>296</v>
      </c>
      <c r="B304" s="13" t="s">
        <v>85</v>
      </c>
      <c r="C304" s="19">
        <v>901</v>
      </c>
      <c r="D304" s="30">
        <v>801</v>
      </c>
      <c r="E304" s="31" t="s">
        <v>155</v>
      </c>
      <c r="F304" s="32"/>
      <c r="G304" s="33"/>
      <c r="H304" s="33"/>
      <c r="I304" s="34">
        <f>I305</f>
        <v>286</v>
      </c>
      <c r="J304" s="34">
        <f>J305</f>
        <v>0</v>
      </c>
      <c r="K304" s="8"/>
    </row>
    <row r="305" spans="1:11" ht="29.25" customHeight="1">
      <c r="A305" s="19">
        <v>297</v>
      </c>
      <c r="B305" s="27" t="s">
        <v>176</v>
      </c>
      <c r="C305" s="21">
        <v>901</v>
      </c>
      <c r="D305" s="35">
        <v>801</v>
      </c>
      <c r="E305" s="32" t="s">
        <v>155</v>
      </c>
      <c r="F305" s="32" t="s">
        <v>60</v>
      </c>
      <c r="G305" s="33"/>
      <c r="H305" s="33"/>
      <c r="I305" s="36">
        <v>286</v>
      </c>
      <c r="J305" s="36">
        <v>0</v>
      </c>
      <c r="K305" s="8"/>
    </row>
    <row r="306" spans="1:11" ht="15" customHeight="1">
      <c r="A306" s="19">
        <v>298</v>
      </c>
      <c r="B306" s="13" t="s">
        <v>86</v>
      </c>
      <c r="C306" s="19">
        <v>901</v>
      </c>
      <c r="D306" s="30">
        <v>801</v>
      </c>
      <c r="E306" s="31" t="s">
        <v>156</v>
      </c>
      <c r="F306" s="32"/>
      <c r="G306" s="33"/>
      <c r="H306" s="33"/>
      <c r="I306" s="34">
        <f>I307</f>
        <v>496.4</v>
      </c>
      <c r="J306" s="34">
        <f>J307</f>
        <v>0</v>
      </c>
      <c r="K306" s="8"/>
    </row>
    <row r="307" spans="1:11" ht="26.25" customHeight="1">
      <c r="A307" s="19">
        <v>299</v>
      </c>
      <c r="B307" s="27" t="s">
        <v>176</v>
      </c>
      <c r="C307" s="21">
        <v>901</v>
      </c>
      <c r="D307" s="35">
        <v>801</v>
      </c>
      <c r="E307" s="32" t="s">
        <v>156</v>
      </c>
      <c r="F307" s="32" t="s">
        <v>60</v>
      </c>
      <c r="G307" s="33"/>
      <c r="H307" s="33"/>
      <c r="I307" s="36">
        <v>496.4</v>
      </c>
      <c r="J307" s="36">
        <v>0</v>
      </c>
      <c r="K307" s="8"/>
    </row>
    <row r="308" spans="1:11" ht="26.25" customHeight="1">
      <c r="A308" s="19">
        <v>300</v>
      </c>
      <c r="B308" s="13" t="s">
        <v>225</v>
      </c>
      <c r="C308" s="19">
        <v>901</v>
      </c>
      <c r="D308" s="30">
        <v>801</v>
      </c>
      <c r="E308" s="31" t="s">
        <v>226</v>
      </c>
      <c r="F308" s="31"/>
      <c r="G308" s="37"/>
      <c r="H308" s="37"/>
      <c r="I308" s="34">
        <f>SUM(I309)</f>
        <v>5962.7</v>
      </c>
      <c r="J308" s="34">
        <f>SUM(J309)</f>
        <v>5962.7</v>
      </c>
      <c r="K308" s="8"/>
    </row>
    <row r="309" spans="1:11" ht="26.25" customHeight="1">
      <c r="A309" s="19">
        <v>301</v>
      </c>
      <c r="B309" s="27" t="s">
        <v>63</v>
      </c>
      <c r="C309" s="21">
        <v>901</v>
      </c>
      <c r="D309" s="35">
        <v>801</v>
      </c>
      <c r="E309" s="32" t="s">
        <v>226</v>
      </c>
      <c r="F309" s="32" t="s">
        <v>33</v>
      </c>
      <c r="G309" s="33"/>
      <c r="H309" s="33"/>
      <c r="I309" s="36">
        <v>5962.7</v>
      </c>
      <c r="J309" s="36">
        <v>5962.7</v>
      </c>
      <c r="K309" s="8"/>
    </row>
    <row r="310" spans="1:11" ht="12.75" customHeight="1">
      <c r="A310" s="19">
        <v>302</v>
      </c>
      <c r="B310" s="13" t="s">
        <v>20</v>
      </c>
      <c r="C310" s="19">
        <v>901</v>
      </c>
      <c r="D310" s="30">
        <v>1000</v>
      </c>
      <c r="E310" s="31"/>
      <c r="F310" s="32"/>
      <c r="G310" s="33"/>
      <c r="H310" s="33"/>
      <c r="I310" s="34">
        <f>SUM(I312+I315+I348)</f>
        <v>31578.3</v>
      </c>
      <c r="J310" s="34">
        <f>SUM(J312+J315+J348)</f>
        <v>31730.9</v>
      </c>
      <c r="K310" s="8"/>
    </row>
    <row r="311" spans="1:11" ht="12.75" customHeight="1">
      <c r="A311" s="19">
        <v>303</v>
      </c>
      <c r="B311" s="13" t="s">
        <v>24</v>
      </c>
      <c r="C311" s="19">
        <v>901</v>
      </c>
      <c r="D311" s="30">
        <v>1001</v>
      </c>
      <c r="E311" s="31"/>
      <c r="F311" s="32"/>
      <c r="G311" s="21"/>
      <c r="H311" s="21"/>
      <c r="I311" s="34">
        <f>SUM(I312)</f>
        <v>2183.1999999999998</v>
      </c>
      <c r="J311" s="34">
        <f>SUM(J312)</f>
        <v>2183.1999999999998</v>
      </c>
      <c r="K311" s="8"/>
    </row>
    <row r="312" spans="1:11" ht="37.5" customHeight="1">
      <c r="A312" s="19">
        <v>304</v>
      </c>
      <c r="B312" s="13" t="s">
        <v>320</v>
      </c>
      <c r="C312" s="19">
        <v>901</v>
      </c>
      <c r="D312" s="30">
        <v>1001</v>
      </c>
      <c r="E312" s="31" t="s">
        <v>118</v>
      </c>
      <c r="F312" s="32"/>
      <c r="G312" s="33"/>
      <c r="H312" s="33"/>
      <c r="I312" s="34">
        <f>I313</f>
        <v>2183.1999999999998</v>
      </c>
      <c r="J312" s="34">
        <f>J313</f>
        <v>2183.1999999999998</v>
      </c>
      <c r="K312" s="8"/>
    </row>
    <row r="313" spans="1:11" ht="54.75" customHeight="1">
      <c r="A313" s="19">
        <v>305</v>
      </c>
      <c r="B313" s="39" t="s">
        <v>87</v>
      </c>
      <c r="C313" s="19">
        <v>901</v>
      </c>
      <c r="D313" s="30">
        <v>1001</v>
      </c>
      <c r="E313" s="31" t="s">
        <v>157</v>
      </c>
      <c r="F313" s="32"/>
      <c r="G313" s="33"/>
      <c r="H313" s="33"/>
      <c r="I313" s="34">
        <f>I314</f>
        <v>2183.1999999999998</v>
      </c>
      <c r="J313" s="34">
        <f>J314</f>
        <v>2183.1999999999998</v>
      </c>
      <c r="K313" s="8"/>
    </row>
    <row r="314" spans="1:11" ht="25.5" customHeight="1">
      <c r="A314" s="19">
        <v>306</v>
      </c>
      <c r="B314" s="27" t="s">
        <v>38</v>
      </c>
      <c r="C314" s="21">
        <v>901</v>
      </c>
      <c r="D314" s="35">
        <v>1001</v>
      </c>
      <c r="E314" s="32" t="s">
        <v>157</v>
      </c>
      <c r="F314" s="50" t="s">
        <v>37</v>
      </c>
      <c r="G314" s="33"/>
      <c r="H314" s="33"/>
      <c r="I314" s="36">
        <v>2183.1999999999998</v>
      </c>
      <c r="J314" s="36">
        <v>2183.1999999999998</v>
      </c>
      <c r="K314" s="8"/>
    </row>
    <row r="315" spans="1:11" ht="19.5" customHeight="1">
      <c r="A315" s="19">
        <v>307</v>
      </c>
      <c r="B315" s="13" t="s">
        <v>22</v>
      </c>
      <c r="C315" s="19">
        <v>901</v>
      </c>
      <c r="D315" s="30">
        <v>1003</v>
      </c>
      <c r="E315" s="31"/>
      <c r="F315" s="32"/>
      <c r="G315" s="33"/>
      <c r="H315" s="33"/>
      <c r="I315" s="34">
        <f>SUM(I316+I326+I329+I338+I342+I345)</f>
        <v>27399.199999999997</v>
      </c>
      <c r="J315" s="34">
        <f>SUM(J316+J326+J329+J338+J342+J345)</f>
        <v>27551.8</v>
      </c>
      <c r="K315" s="8"/>
    </row>
    <row r="316" spans="1:11" ht="25.5" customHeight="1">
      <c r="A316" s="19">
        <v>308</v>
      </c>
      <c r="B316" s="64" t="s">
        <v>362</v>
      </c>
      <c r="C316" s="19">
        <v>901</v>
      </c>
      <c r="D316" s="30">
        <v>1003</v>
      </c>
      <c r="E316" s="31" t="s">
        <v>158</v>
      </c>
      <c r="F316" s="32"/>
      <c r="G316" s="33"/>
      <c r="H316" s="33"/>
      <c r="I316" s="34">
        <f>SUM(I317+I320+I323)</f>
        <v>25661</v>
      </c>
      <c r="J316" s="34">
        <f>SUM(J317+J320+J323)</f>
        <v>25660.9</v>
      </c>
      <c r="K316" s="8"/>
    </row>
    <row r="317" spans="1:11" ht="130.5" customHeight="1">
      <c r="A317" s="19">
        <v>309</v>
      </c>
      <c r="B317" s="13" t="s">
        <v>89</v>
      </c>
      <c r="C317" s="19">
        <v>901</v>
      </c>
      <c r="D317" s="30">
        <v>1003</v>
      </c>
      <c r="E317" s="31" t="s">
        <v>298</v>
      </c>
      <c r="F317" s="32"/>
      <c r="G317" s="33"/>
      <c r="H317" s="33"/>
      <c r="I317" s="34">
        <f>SUM(I318:I319)</f>
        <v>4253</v>
      </c>
      <c r="J317" s="34">
        <f>SUM(J318:J319)</f>
        <v>4253</v>
      </c>
      <c r="K317" s="8"/>
    </row>
    <row r="318" spans="1:11" ht="25.5" customHeight="1">
      <c r="A318" s="19">
        <v>310</v>
      </c>
      <c r="B318" s="27" t="s">
        <v>176</v>
      </c>
      <c r="C318" s="21">
        <v>901</v>
      </c>
      <c r="D318" s="35">
        <v>1003</v>
      </c>
      <c r="E318" s="32" t="s">
        <v>298</v>
      </c>
      <c r="F318" s="32" t="s">
        <v>60</v>
      </c>
      <c r="G318" s="33"/>
      <c r="H318" s="33"/>
      <c r="I318" s="36">
        <v>50</v>
      </c>
      <c r="J318" s="36">
        <v>50</v>
      </c>
      <c r="K318" s="8"/>
    </row>
    <row r="319" spans="1:11" ht="25.5" customHeight="1">
      <c r="A319" s="19">
        <v>311</v>
      </c>
      <c r="B319" s="27" t="s">
        <v>36</v>
      </c>
      <c r="C319" s="21">
        <v>901</v>
      </c>
      <c r="D319" s="35">
        <v>1003</v>
      </c>
      <c r="E319" s="32" t="s">
        <v>298</v>
      </c>
      <c r="F319" s="32" t="s">
        <v>35</v>
      </c>
      <c r="G319" s="33"/>
      <c r="H319" s="33"/>
      <c r="I319" s="36">
        <v>4203</v>
      </c>
      <c r="J319" s="36">
        <v>4203</v>
      </c>
      <c r="K319" s="8"/>
    </row>
    <row r="320" spans="1:11" ht="123" customHeight="1">
      <c r="A320" s="19">
        <v>312</v>
      </c>
      <c r="B320" s="13" t="s">
        <v>88</v>
      </c>
      <c r="C320" s="19">
        <v>901</v>
      </c>
      <c r="D320" s="30">
        <v>1003</v>
      </c>
      <c r="E320" s="31" t="s">
        <v>159</v>
      </c>
      <c r="F320" s="32"/>
      <c r="G320" s="33"/>
      <c r="H320" s="33"/>
      <c r="I320" s="34">
        <f>SUM(I321:I322)</f>
        <v>2692</v>
      </c>
      <c r="J320" s="34">
        <f>SUM(J321:J322)</f>
        <v>2691.9</v>
      </c>
      <c r="K320" s="8"/>
    </row>
    <row r="321" spans="1:11" ht="38.25" customHeight="1">
      <c r="A321" s="19">
        <v>313</v>
      </c>
      <c r="B321" s="27" t="s">
        <v>176</v>
      </c>
      <c r="C321" s="21">
        <v>901</v>
      </c>
      <c r="D321" s="35">
        <v>1003</v>
      </c>
      <c r="E321" s="32" t="s">
        <v>159</v>
      </c>
      <c r="F321" s="32" t="s">
        <v>60</v>
      </c>
      <c r="G321" s="33"/>
      <c r="H321" s="33"/>
      <c r="I321" s="36">
        <v>39.799999999999997</v>
      </c>
      <c r="J321" s="36">
        <v>39.799999999999997</v>
      </c>
      <c r="K321" s="8"/>
    </row>
    <row r="322" spans="1:11" ht="18.75" customHeight="1">
      <c r="A322" s="19">
        <v>314</v>
      </c>
      <c r="B322" s="27" t="s">
        <v>38</v>
      </c>
      <c r="C322" s="21">
        <v>901</v>
      </c>
      <c r="D322" s="35">
        <v>1003</v>
      </c>
      <c r="E322" s="32" t="s">
        <v>159</v>
      </c>
      <c r="F322" s="32" t="s">
        <v>37</v>
      </c>
      <c r="G322" s="33"/>
      <c r="H322" s="33"/>
      <c r="I322" s="36">
        <v>2652.2</v>
      </c>
      <c r="J322" s="36">
        <v>2652.1</v>
      </c>
      <c r="K322" s="8"/>
    </row>
    <row r="323" spans="1:11" ht="132" customHeight="1">
      <c r="A323" s="19">
        <v>315</v>
      </c>
      <c r="B323" s="13" t="s">
        <v>90</v>
      </c>
      <c r="C323" s="19">
        <v>901</v>
      </c>
      <c r="D323" s="30">
        <v>1003</v>
      </c>
      <c r="E323" s="31" t="s">
        <v>299</v>
      </c>
      <c r="F323" s="32"/>
      <c r="G323" s="33"/>
      <c r="H323" s="33"/>
      <c r="I323" s="34">
        <f>SUM(I324:I325)</f>
        <v>18716</v>
      </c>
      <c r="J323" s="34">
        <f>SUM(J324:J325)</f>
        <v>18716</v>
      </c>
      <c r="K323" s="8"/>
    </row>
    <row r="324" spans="1:11" ht="27" customHeight="1">
      <c r="A324" s="19">
        <v>316</v>
      </c>
      <c r="B324" s="27" t="s">
        <v>176</v>
      </c>
      <c r="C324" s="21">
        <v>901</v>
      </c>
      <c r="D324" s="35">
        <v>1003</v>
      </c>
      <c r="E324" s="32" t="s">
        <v>299</v>
      </c>
      <c r="F324" s="32" t="s">
        <v>60</v>
      </c>
      <c r="G324" s="33"/>
      <c r="H324" s="33"/>
      <c r="I324" s="36">
        <v>216</v>
      </c>
      <c r="J324" s="36">
        <v>216</v>
      </c>
      <c r="K324" s="8"/>
    </row>
    <row r="325" spans="1:11" ht="12.75" customHeight="1">
      <c r="A325" s="19">
        <v>317</v>
      </c>
      <c r="B325" s="27" t="s">
        <v>36</v>
      </c>
      <c r="C325" s="21">
        <v>901</v>
      </c>
      <c r="D325" s="35">
        <v>1003</v>
      </c>
      <c r="E325" s="32" t="s">
        <v>299</v>
      </c>
      <c r="F325" s="32" t="s">
        <v>35</v>
      </c>
      <c r="G325" s="33"/>
      <c r="H325" s="33"/>
      <c r="I325" s="36">
        <v>18500</v>
      </c>
      <c r="J325" s="36">
        <v>18500</v>
      </c>
      <c r="K325" s="8"/>
    </row>
    <row r="326" spans="1:11" ht="43.5" customHeight="1">
      <c r="A326" s="19">
        <v>318</v>
      </c>
      <c r="B326" s="13" t="s">
        <v>353</v>
      </c>
      <c r="C326" s="19">
        <v>901</v>
      </c>
      <c r="D326" s="30">
        <v>1003</v>
      </c>
      <c r="E326" s="31" t="s">
        <v>160</v>
      </c>
      <c r="F326" s="32"/>
      <c r="G326" s="33"/>
      <c r="H326" s="33"/>
      <c r="I326" s="34">
        <f>I327</f>
        <v>8.3000000000000007</v>
      </c>
      <c r="J326" s="34">
        <f>J327</f>
        <v>8.3000000000000007</v>
      </c>
      <c r="K326" s="8"/>
    </row>
    <row r="327" spans="1:11" ht="46.5" customHeight="1">
      <c r="A327" s="19">
        <v>319</v>
      </c>
      <c r="B327" s="45" t="s">
        <v>300</v>
      </c>
      <c r="C327" s="19">
        <v>901</v>
      </c>
      <c r="D327" s="30">
        <v>1003</v>
      </c>
      <c r="E327" s="48" t="s">
        <v>172</v>
      </c>
      <c r="F327" s="32"/>
      <c r="G327" s="33"/>
      <c r="H327" s="33"/>
      <c r="I327" s="34">
        <f>SUM(I328)</f>
        <v>8.3000000000000007</v>
      </c>
      <c r="J327" s="34">
        <f>SUM(J328)</f>
        <v>8.3000000000000007</v>
      </c>
      <c r="K327" s="8"/>
    </row>
    <row r="328" spans="1:11" ht="18.75" customHeight="1">
      <c r="A328" s="19">
        <v>320</v>
      </c>
      <c r="B328" s="27" t="s">
        <v>36</v>
      </c>
      <c r="C328" s="21">
        <v>901</v>
      </c>
      <c r="D328" s="35">
        <v>1003</v>
      </c>
      <c r="E328" s="50" t="s">
        <v>172</v>
      </c>
      <c r="F328" s="50" t="s">
        <v>35</v>
      </c>
      <c r="G328" s="33"/>
      <c r="H328" s="33"/>
      <c r="I328" s="36">
        <v>8.3000000000000007</v>
      </c>
      <c r="J328" s="36">
        <v>8.3000000000000007</v>
      </c>
      <c r="K328" s="8"/>
    </row>
    <row r="329" spans="1:11" ht="39.75" customHeight="1">
      <c r="A329" s="19">
        <v>321</v>
      </c>
      <c r="B329" s="13" t="s">
        <v>354</v>
      </c>
      <c r="C329" s="19">
        <v>901</v>
      </c>
      <c r="D329" s="30">
        <v>1003</v>
      </c>
      <c r="E329" s="48" t="s">
        <v>161</v>
      </c>
      <c r="F329" s="32"/>
      <c r="G329" s="33"/>
      <c r="H329" s="33"/>
      <c r="I329" s="34">
        <f>SUM(I330+I332+I334+I336)</f>
        <v>442.1</v>
      </c>
      <c r="J329" s="34">
        <f>SUM(J330+J332+J334+J336)</f>
        <v>594.1</v>
      </c>
      <c r="K329" s="8"/>
    </row>
    <row r="330" spans="1:11" ht="33.75" customHeight="1">
      <c r="A330" s="19">
        <v>322</v>
      </c>
      <c r="B330" s="13" t="s">
        <v>355</v>
      </c>
      <c r="C330" s="19">
        <v>901</v>
      </c>
      <c r="D330" s="30">
        <v>1003</v>
      </c>
      <c r="E330" s="48" t="s">
        <v>301</v>
      </c>
      <c r="F330" s="32"/>
      <c r="G330" s="33"/>
      <c r="H330" s="33"/>
      <c r="I330" s="34">
        <f>I331</f>
        <v>0</v>
      </c>
      <c r="J330" s="34">
        <f>J331</f>
        <v>0</v>
      </c>
      <c r="K330" s="8"/>
    </row>
    <row r="331" spans="1:11" ht="29.25" customHeight="1">
      <c r="A331" s="19">
        <v>323</v>
      </c>
      <c r="B331" s="27" t="s">
        <v>38</v>
      </c>
      <c r="C331" s="21">
        <v>901</v>
      </c>
      <c r="D331" s="35">
        <v>1003</v>
      </c>
      <c r="E331" s="50" t="s">
        <v>301</v>
      </c>
      <c r="F331" s="32" t="s">
        <v>37</v>
      </c>
      <c r="G331" s="33"/>
      <c r="H331" s="33"/>
      <c r="I331" s="36">
        <f>305.3-305.3</f>
        <v>0</v>
      </c>
      <c r="J331" s="36">
        <f>317.6-317.6</f>
        <v>0</v>
      </c>
      <c r="K331" s="8"/>
    </row>
    <row r="332" spans="1:11" ht="29.25" customHeight="1">
      <c r="A332" s="19">
        <v>324</v>
      </c>
      <c r="B332" s="80" t="s">
        <v>373</v>
      </c>
      <c r="C332" s="65">
        <v>901</v>
      </c>
      <c r="D332" s="66">
        <v>1003</v>
      </c>
      <c r="E332" s="67" t="s">
        <v>376</v>
      </c>
      <c r="F332" s="68"/>
      <c r="G332" s="33"/>
      <c r="H332" s="33"/>
      <c r="I332" s="34">
        <f>SUM(I333)</f>
        <v>65.2</v>
      </c>
      <c r="J332" s="34">
        <f>SUM(J333)</f>
        <v>39</v>
      </c>
      <c r="K332" s="8"/>
    </row>
    <row r="333" spans="1:11" ht="29.25" customHeight="1">
      <c r="A333" s="19">
        <v>325</v>
      </c>
      <c r="B333" s="71" t="s">
        <v>38</v>
      </c>
      <c r="C333" s="72">
        <v>901</v>
      </c>
      <c r="D333" s="73">
        <v>1003</v>
      </c>
      <c r="E333" s="74" t="s">
        <v>376</v>
      </c>
      <c r="F333" s="75" t="s">
        <v>37</v>
      </c>
      <c r="G333" s="33"/>
      <c r="H333" s="33"/>
      <c r="I333" s="36">
        <v>65.2</v>
      </c>
      <c r="J333" s="36">
        <v>39</v>
      </c>
      <c r="K333" s="8"/>
    </row>
    <row r="334" spans="1:11" ht="36" customHeight="1">
      <c r="A334" s="19">
        <v>326</v>
      </c>
      <c r="B334" s="80" t="s">
        <v>374</v>
      </c>
      <c r="C334" s="65">
        <v>901</v>
      </c>
      <c r="D334" s="66">
        <v>1003</v>
      </c>
      <c r="E334" s="67" t="s">
        <v>377</v>
      </c>
      <c r="F334" s="68"/>
      <c r="G334" s="33"/>
      <c r="H334" s="33"/>
      <c r="I334" s="34">
        <f>SUM(I335)</f>
        <v>71.600000000000009</v>
      </c>
      <c r="J334" s="34">
        <f>SUM(J335)</f>
        <v>237.5</v>
      </c>
      <c r="K334" s="8"/>
    </row>
    <row r="335" spans="1:11" ht="29.25" customHeight="1">
      <c r="A335" s="19">
        <v>327</v>
      </c>
      <c r="B335" s="71" t="s">
        <v>38</v>
      </c>
      <c r="C335" s="72">
        <v>901</v>
      </c>
      <c r="D335" s="73">
        <v>1003</v>
      </c>
      <c r="E335" s="74" t="s">
        <v>377</v>
      </c>
      <c r="F335" s="75" t="s">
        <v>37</v>
      </c>
      <c r="G335" s="33"/>
      <c r="H335" s="33"/>
      <c r="I335" s="36">
        <f>15.4+56.2</f>
        <v>71.600000000000009</v>
      </c>
      <c r="J335" s="36">
        <f>59.8+177.7</f>
        <v>237.5</v>
      </c>
      <c r="K335" s="8"/>
    </row>
    <row r="336" spans="1:11" ht="40.5" customHeight="1">
      <c r="A336" s="19">
        <v>328</v>
      </c>
      <c r="B336" s="80" t="s">
        <v>375</v>
      </c>
      <c r="C336" s="65">
        <v>901</v>
      </c>
      <c r="D336" s="66">
        <v>1003</v>
      </c>
      <c r="E336" s="67" t="s">
        <v>378</v>
      </c>
      <c r="F336" s="68"/>
      <c r="G336" s="37"/>
      <c r="H336" s="37"/>
      <c r="I336" s="34">
        <f>SUM(I337)</f>
        <v>305.3</v>
      </c>
      <c r="J336" s="34">
        <f>SUM(J337)</f>
        <v>317.60000000000002</v>
      </c>
      <c r="K336" s="8"/>
    </row>
    <row r="337" spans="1:11" ht="29.25" customHeight="1">
      <c r="A337" s="19">
        <v>329</v>
      </c>
      <c r="B337" s="71" t="s">
        <v>38</v>
      </c>
      <c r="C337" s="72">
        <v>901</v>
      </c>
      <c r="D337" s="73">
        <v>1003</v>
      </c>
      <c r="E337" s="74" t="s">
        <v>378</v>
      </c>
      <c r="F337" s="75" t="s">
        <v>37</v>
      </c>
      <c r="G337" s="33"/>
      <c r="H337" s="33"/>
      <c r="I337" s="36">
        <v>305.3</v>
      </c>
      <c r="J337" s="36">
        <v>317.60000000000002</v>
      </c>
      <c r="K337" s="8"/>
    </row>
    <row r="338" spans="1:11" ht="38.25" customHeight="1">
      <c r="A338" s="19">
        <v>330</v>
      </c>
      <c r="B338" s="64" t="s">
        <v>383</v>
      </c>
      <c r="C338" s="65">
        <v>901</v>
      </c>
      <c r="D338" s="66">
        <v>1003</v>
      </c>
      <c r="E338" s="67" t="s">
        <v>227</v>
      </c>
      <c r="F338" s="68"/>
      <c r="G338" s="37"/>
      <c r="H338" s="37"/>
      <c r="I338" s="34">
        <f t="shared" ref="I338:J340" si="10">SUM(I339)</f>
        <v>1256.5999999999999</v>
      </c>
      <c r="J338" s="34">
        <f t="shared" si="10"/>
        <v>1256.5999999999999</v>
      </c>
      <c r="K338" s="8"/>
    </row>
    <row r="339" spans="1:11" ht="38.25" customHeight="1">
      <c r="A339" s="19">
        <v>331</v>
      </c>
      <c r="B339" s="13" t="s">
        <v>314</v>
      </c>
      <c r="C339" s="19">
        <v>901</v>
      </c>
      <c r="D339" s="30">
        <v>1003</v>
      </c>
      <c r="E339" s="48" t="s">
        <v>316</v>
      </c>
      <c r="F339" s="31"/>
      <c r="G339" s="37"/>
      <c r="H339" s="37"/>
      <c r="I339" s="34">
        <f t="shared" si="10"/>
        <v>1256.5999999999999</v>
      </c>
      <c r="J339" s="34">
        <f t="shared" si="10"/>
        <v>1256.5999999999999</v>
      </c>
      <c r="K339" s="8"/>
    </row>
    <row r="340" spans="1:11" ht="38.25" customHeight="1">
      <c r="A340" s="19">
        <v>332</v>
      </c>
      <c r="B340" s="64" t="s">
        <v>315</v>
      </c>
      <c r="C340" s="65">
        <v>901</v>
      </c>
      <c r="D340" s="66">
        <v>1003</v>
      </c>
      <c r="E340" s="67" t="s">
        <v>317</v>
      </c>
      <c r="F340" s="68"/>
      <c r="G340" s="69"/>
      <c r="H340" s="69"/>
      <c r="I340" s="70">
        <f t="shared" si="10"/>
        <v>1256.5999999999999</v>
      </c>
      <c r="J340" s="70">
        <f t="shared" si="10"/>
        <v>1256.5999999999999</v>
      </c>
      <c r="K340" s="8"/>
    </row>
    <row r="341" spans="1:11" ht="38.25" customHeight="1">
      <c r="A341" s="19">
        <v>333</v>
      </c>
      <c r="B341" s="71" t="s">
        <v>38</v>
      </c>
      <c r="C341" s="72">
        <v>901</v>
      </c>
      <c r="D341" s="73">
        <v>1003</v>
      </c>
      <c r="E341" s="74" t="s">
        <v>317</v>
      </c>
      <c r="F341" s="75" t="s">
        <v>37</v>
      </c>
      <c r="G341" s="69"/>
      <c r="H341" s="69"/>
      <c r="I341" s="78">
        <v>1256.5999999999999</v>
      </c>
      <c r="J341" s="78">
        <v>1256.5999999999999</v>
      </c>
      <c r="K341" s="8"/>
    </row>
    <row r="342" spans="1:11" ht="36.75" customHeight="1">
      <c r="A342" s="19">
        <v>334</v>
      </c>
      <c r="B342" s="45" t="s">
        <v>230</v>
      </c>
      <c r="C342" s="19">
        <v>901</v>
      </c>
      <c r="D342" s="30">
        <v>1003</v>
      </c>
      <c r="E342" s="48" t="s">
        <v>231</v>
      </c>
      <c r="F342" s="31"/>
      <c r="G342" s="37"/>
      <c r="H342" s="37"/>
      <c r="I342" s="34">
        <f>SUM(I343)</f>
        <v>16.2</v>
      </c>
      <c r="J342" s="34">
        <f>SUM(J343)</f>
        <v>16.899999999999999</v>
      </c>
      <c r="K342" s="8"/>
    </row>
    <row r="343" spans="1:11" ht="38.25" customHeight="1">
      <c r="A343" s="19">
        <v>335</v>
      </c>
      <c r="B343" s="13" t="s">
        <v>302</v>
      </c>
      <c r="C343" s="19">
        <v>901</v>
      </c>
      <c r="D343" s="30">
        <v>1003</v>
      </c>
      <c r="E343" s="48" t="s">
        <v>303</v>
      </c>
      <c r="F343" s="31"/>
      <c r="G343" s="37"/>
      <c r="H343" s="37"/>
      <c r="I343" s="34">
        <f>SUM(I344)</f>
        <v>16.2</v>
      </c>
      <c r="J343" s="34">
        <f>SUM(J344)</f>
        <v>16.899999999999999</v>
      </c>
      <c r="K343" s="8"/>
    </row>
    <row r="344" spans="1:11" ht="30" customHeight="1">
      <c r="A344" s="19">
        <v>336</v>
      </c>
      <c r="B344" s="27" t="s">
        <v>176</v>
      </c>
      <c r="C344" s="21">
        <v>901</v>
      </c>
      <c r="D344" s="35">
        <v>1003</v>
      </c>
      <c r="E344" s="50" t="s">
        <v>303</v>
      </c>
      <c r="F344" s="32" t="s">
        <v>60</v>
      </c>
      <c r="G344" s="33"/>
      <c r="H344" s="33"/>
      <c r="I344" s="36">
        <v>16.2</v>
      </c>
      <c r="J344" s="36">
        <v>16.899999999999999</v>
      </c>
      <c r="K344" s="8"/>
    </row>
    <row r="345" spans="1:11" ht="16.5" customHeight="1">
      <c r="A345" s="19">
        <v>337</v>
      </c>
      <c r="B345" s="13" t="s">
        <v>56</v>
      </c>
      <c r="C345" s="19">
        <v>901</v>
      </c>
      <c r="D345" s="30">
        <v>1003</v>
      </c>
      <c r="E345" s="48" t="s">
        <v>111</v>
      </c>
      <c r="F345" s="31"/>
      <c r="G345" s="37"/>
      <c r="H345" s="37"/>
      <c r="I345" s="34">
        <f>SUM(I346)</f>
        <v>15</v>
      </c>
      <c r="J345" s="34">
        <f>SUM(J346)</f>
        <v>15</v>
      </c>
      <c r="K345" s="8"/>
    </row>
    <row r="346" spans="1:11" ht="63.75" customHeight="1">
      <c r="A346" s="19">
        <v>338</v>
      </c>
      <c r="B346" s="38" t="s">
        <v>104</v>
      </c>
      <c r="C346" s="19">
        <v>901</v>
      </c>
      <c r="D346" s="30">
        <v>1003</v>
      </c>
      <c r="E346" s="48" t="s">
        <v>304</v>
      </c>
      <c r="F346" s="50"/>
      <c r="G346" s="33"/>
      <c r="H346" s="33"/>
      <c r="I346" s="34">
        <f>I347</f>
        <v>15</v>
      </c>
      <c r="J346" s="34">
        <f>J347</f>
        <v>15</v>
      </c>
      <c r="K346" s="8"/>
    </row>
    <row r="347" spans="1:11" ht="38.25" customHeight="1">
      <c r="A347" s="19">
        <v>339</v>
      </c>
      <c r="B347" s="27" t="s">
        <v>178</v>
      </c>
      <c r="C347" s="21">
        <v>901</v>
      </c>
      <c r="D347" s="35">
        <v>1003</v>
      </c>
      <c r="E347" s="50" t="s">
        <v>304</v>
      </c>
      <c r="F347" s="50" t="s">
        <v>41</v>
      </c>
      <c r="G347" s="33"/>
      <c r="H347" s="33"/>
      <c r="I347" s="36">
        <v>15</v>
      </c>
      <c r="J347" s="36">
        <v>15</v>
      </c>
      <c r="K347" s="8"/>
    </row>
    <row r="348" spans="1:11" ht="20.25" customHeight="1">
      <c r="A348" s="19">
        <v>340</v>
      </c>
      <c r="B348" s="13" t="s">
        <v>31</v>
      </c>
      <c r="C348" s="19">
        <v>901</v>
      </c>
      <c r="D348" s="30">
        <v>1006</v>
      </c>
      <c r="E348" s="48"/>
      <c r="F348" s="50"/>
      <c r="G348" s="33"/>
      <c r="H348" s="33"/>
      <c r="I348" s="34">
        <f>SUM(I349)</f>
        <v>1995.8999999999999</v>
      </c>
      <c r="J348" s="34">
        <f>SUM(J349)</f>
        <v>1995.8999999999999</v>
      </c>
      <c r="K348" s="8"/>
    </row>
    <row r="349" spans="1:11" ht="25.5" customHeight="1">
      <c r="A349" s="19">
        <v>341</v>
      </c>
      <c r="B349" s="64" t="s">
        <v>362</v>
      </c>
      <c r="C349" s="19">
        <v>901</v>
      </c>
      <c r="D349" s="30">
        <v>1006</v>
      </c>
      <c r="E349" s="31" t="s">
        <v>158</v>
      </c>
      <c r="F349" s="32"/>
      <c r="G349" s="33"/>
      <c r="H349" s="33"/>
      <c r="I349" s="34">
        <f>I350+I353</f>
        <v>1995.8999999999999</v>
      </c>
      <c r="J349" s="34">
        <f>J350+J353</f>
        <v>1995.8999999999999</v>
      </c>
      <c r="K349" s="8"/>
    </row>
    <row r="350" spans="1:11" ht="102" customHeight="1">
      <c r="A350" s="19">
        <v>342</v>
      </c>
      <c r="B350" s="13" t="s">
        <v>91</v>
      </c>
      <c r="C350" s="19">
        <v>901</v>
      </c>
      <c r="D350" s="30">
        <v>1006</v>
      </c>
      <c r="E350" s="31" t="s">
        <v>298</v>
      </c>
      <c r="F350" s="32"/>
      <c r="G350" s="33"/>
      <c r="H350" s="33"/>
      <c r="I350" s="34">
        <f>I351+I352</f>
        <v>638.79999999999995</v>
      </c>
      <c r="J350" s="34">
        <f>J351+J352</f>
        <v>638.79999999999995</v>
      </c>
      <c r="K350" s="8"/>
    </row>
    <row r="351" spans="1:11" ht="25.5" customHeight="1">
      <c r="A351" s="19">
        <v>343</v>
      </c>
      <c r="B351" s="27" t="s">
        <v>177</v>
      </c>
      <c r="C351" s="21">
        <v>901</v>
      </c>
      <c r="D351" s="35">
        <v>1006</v>
      </c>
      <c r="E351" s="32" t="s">
        <v>298</v>
      </c>
      <c r="F351" s="32" t="s">
        <v>39</v>
      </c>
      <c r="G351" s="33"/>
      <c r="H351" s="33"/>
      <c r="I351" s="36">
        <v>419</v>
      </c>
      <c r="J351" s="36">
        <v>419</v>
      </c>
      <c r="K351" s="8"/>
    </row>
    <row r="352" spans="1:11" ht="30" customHeight="1">
      <c r="A352" s="19">
        <v>344</v>
      </c>
      <c r="B352" s="27" t="s">
        <v>176</v>
      </c>
      <c r="C352" s="21">
        <v>901</v>
      </c>
      <c r="D352" s="35">
        <v>1006</v>
      </c>
      <c r="E352" s="32" t="s">
        <v>298</v>
      </c>
      <c r="F352" s="32" t="s">
        <v>60</v>
      </c>
      <c r="G352" s="33"/>
      <c r="H352" s="33"/>
      <c r="I352" s="36">
        <v>219.8</v>
      </c>
      <c r="J352" s="36">
        <v>219.8</v>
      </c>
      <c r="K352" s="8"/>
    </row>
    <row r="353" spans="1:11" ht="130.5" customHeight="1">
      <c r="A353" s="19">
        <v>345</v>
      </c>
      <c r="B353" s="13" t="s">
        <v>92</v>
      </c>
      <c r="C353" s="19">
        <v>901</v>
      </c>
      <c r="D353" s="30">
        <v>1006</v>
      </c>
      <c r="E353" s="31" t="s">
        <v>299</v>
      </c>
      <c r="F353" s="32"/>
      <c r="G353" s="33"/>
      <c r="H353" s="33"/>
      <c r="I353" s="34">
        <f>I354+I355</f>
        <v>1357.1</v>
      </c>
      <c r="J353" s="34">
        <f>J354+J355</f>
        <v>1357.1</v>
      </c>
      <c r="K353" s="8"/>
    </row>
    <row r="354" spans="1:11" ht="25.5" customHeight="1">
      <c r="A354" s="19">
        <v>346</v>
      </c>
      <c r="B354" s="27" t="s">
        <v>177</v>
      </c>
      <c r="C354" s="21">
        <v>901</v>
      </c>
      <c r="D354" s="35">
        <v>1006</v>
      </c>
      <c r="E354" s="32" t="s">
        <v>299</v>
      </c>
      <c r="F354" s="32" t="s">
        <v>39</v>
      </c>
      <c r="G354" s="33"/>
      <c r="H354" s="33"/>
      <c r="I354" s="36">
        <v>764</v>
      </c>
      <c r="J354" s="36">
        <v>764</v>
      </c>
      <c r="K354" s="8"/>
    </row>
    <row r="355" spans="1:11" ht="30" customHeight="1">
      <c r="A355" s="19">
        <v>347</v>
      </c>
      <c r="B355" s="27" t="s">
        <v>176</v>
      </c>
      <c r="C355" s="21">
        <v>901</v>
      </c>
      <c r="D355" s="35">
        <v>1006</v>
      </c>
      <c r="E355" s="32" t="s">
        <v>299</v>
      </c>
      <c r="F355" s="32" t="s">
        <v>60</v>
      </c>
      <c r="G355" s="33"/>
      <c r="H355" s="33"/>
      <c r="I355" s="36">
        <v>593.1</v>
      </c>
      <c r="J355" s="36">
        <v>593.1</v>
      </c>
      <c r="K355" s="8"/>
    </row>
    <row r="356" spans="1:11" ht="12.75" customHeight="1">
      <c r="A356" s="19">
        <v>348</v>
      </c>
      <c r="B356" s="13" t="s">
        <v>26</v>
      </c>
      <c r="C356" s="19">
        <v>901</v>
      </c>
      <c r="D356" s="30">
        <v>1100</v>
      </c>
      <c r="E356" s="48"/>
      <c r="F356" s="50"/>
      <c r="G356" s="33"/>
      <c r="H356" s="33"/>
      <c r="I356" s="34">
        <f>SUM(I357)</f>
        <v>8689.2999999999993</v>
      </c>
      <c r="J356" s="34">
        <f>SUM(J357)</f>
        <v>8682.1999999999989</v>
      </c>
      <c r="K356" s="8"/>
    </row>
    <row r="357" spans="1:11" ht="12.75" customHeight="1">
      <c r="A357" s="19">
        <v>349</v>
      </c>
      <c r="B357" s="13" t="s">
        <v>170</v>
      </c>
      <c r="C357" s="19">
        <v>901</v>
      </c>
      <c r="D357" s="30">
        <v>1102</v>
      </c>
      <c r="E357" s="48"/>
      <c r="F357" s="50"/>
      <c r="G357" s="33"/>
      <c r="H357" s="33"/>
      <c r="I357" s="34">
        <f>SUM(I358)</f>
        <v>8689.2999999999993</v>
      </c>
      <c r="J357" s="34">
        <f>SUM(J358)</f>
        <v>8682.1999999999989</v>
      </c>
      <c r="K357" s="8"/>
    </row>
    <row r="358" spans="1:11" ht="42.75" customHeight="1">
      <c r="A358" s="19">
        <v>350</v>
      </c>
      <c r="B358" s="64" t="s">
        <v>361</v>
      </c>
      <c r="C358" s="19">
        <v>901</v>
      </c>
      <c r="D358" s="30">
        <v>1102</v>
      </c>
      <c r="E358" s="31" t="s">
        <v>125</v>
      </c>
      <c r="F358" s="32"/>
      <c r="G358" s="33"/>
      <c r="H358" s="33"/>
      <c r="I358" s="34">
        <f>SUM(I359+I361)</f>
        <v>8689.2999999999993</v>
      </c>
      <c r="J358" s="34">
        <f>SUM(J359+J361)</f>
        <v>8682.1999999999989</v>
      </c>
      <c r="K358" s="8"/>
    </row>
    <row r="359" spans="1:11" ht="35.25" customHeight="1">
      <c r="A359" s="19">
        <v>351</v>
      </c>
      <c r="B359" s="13" t="s">
        <v>102</v>
      </c>
      <c r="C359" s="19">
        <v>901</v>
      </c>
      <c r="D359" s="30">
        <v>1102</v>
      </c>
      <c r="E359" s="31" t="s">
        <v>168</v>
      </c>
      <c r="F359" s="32"/>
      <c r="G359" s="33"/>
      <c r="H359" s="33"/>
      <c r="I359" s="34">
        <f>I360</f>
        <v>148.9</v>
      </c>
      <c r="J359" s="34">
        <f>J360</f>
        <v>141.80000000000001</v>
      </c>
      <c r="K359" s="8"/>
    </row>
    <row r="360" spans="1:11" ht="28.5" customHeight="1">
      <c r="A360" s="19">
        <v>352</v>
      </c>
      <c r="B360" s="27" t="s">
        <v>176</v>
      </c>
      <c r="C360" s="21">
        <v>901</v>
      </c>
      <c r="D360" s="35">
        <v>1102</v>
      </c>
      <c r="E360" s="32" t="s">
        <v>168</v>
      </c>
      <c r="F360" s="32" t="s">
        <v>60</v>
      </c>
      <c r="G360" s="33"/>
      <c r="H360" s="33"/>
      <c r="I360" s="36">
        <v>148.9</v>
      </c>
      <c r="J360" s="36">
        <v>141.80000000000001</v>
      </c>
      <c r="K360" s="8"/>
    </row>
    <row r="361" spans="1:11" ht="31.5" customHeight="1">
      <c r="A361" s="19">
        <v>353</v>
      </c>
      <c r="B361" s="13" t="s">
        <v>93</v>
      </c>
      <c r="C361" s="19">
        <v>901</v>
      </c>
      <c r="D361" s="30">
        <v>1102</v>
      </c>
      <c r="E361" s="31" t="s">
        <v>169</v>
      </c>
      <c r="F361" s="32"/>
      <c r="G361" s="33"/>
      <c r="H361" s="33"/>
      <c r="I361" s="34">
        <f>SUM(I362:I364)</f>
        <v>8540.4</v>
      </c>
      <c r="J361" s="34">
        <f>SUM(J362:J364)</f>
        <v>8540.4</v>
      </c>
      <c r="K361" s="8"/>
    </row>
    <row r="362" spans="1:11" ht="19.5" customHeight="1">
      <c r="A362" s="19">
        <v>354</v>
      </c>
      <c r="B362" s="27" t="s">
        <v>63</v>
      </c>
      <c r="C362" s="21">
        <v>901</v>
      </c>
      <c r="D362" s="35">
        <v>1102</v>
      </c>
      <c r="E362" s="32" t="s">
        <v>169</v>
      </c>
      <c r="F362" s="32" t="s">
        <v>33</v>
      </c>
      <c r="G362" s="33"/>
      <c r="H362" s="33"/>
      <c r="I362" s="36">
        <v>6937.1</v>
      </c>
      <c r="J362" s="36">
        <v>6937.1</v>
      </c>
      <c r="K362" s="8"/>
    </row>
    <row r="363" spans="1:11" ht="25.5" customHeight="1">
      <c r="A363" s="19">
        <v>355</v>
      </c>
      <c r="B363" s="27" t="s">
        <v>94</v>
      </c>
      <c r="C363" s="21">
        <v>901</v>
      </c>
      <c r="D363" s="35">
        <v>1102</v>
      </c>
      <c r="E363" s="32" t="s">
        <v>169</v>
      </c>
      <c r="F363" s="32" t="s">
        <v>60</v>
      </c>
      <c r="G363" s="33"/>
      <c r="H363" s="33"/>
      <c r="I363" s="36">
        <v>1572.3</v>
      </c>
      <c r="J363" s="36">
        <v>1572.3</v>
      </c>
      <c r="K363" s="8"/>
    </row>
    <row r="364" spans="1:11" ht="17.25" customHeight="1">
      <c r="A364" s="19">
        <v>356</v>
      </c>
      <c r="B364" s="27" t="s">
        <v>173</v>
      </c>
      <c r="C364" s="21">
        <v>901</v>
      </c>
      <c r="D364" s="35">
        <v>1102</v>
      </c>
      <c r="E364" s="32" t="s">
        <v>169</v>
      </c>
      <c r="F364" s="32" t="s">
        <v>174</v>
      </c>
      <c r="G364" s="33"/>
      <c r="H364" s="33"/>
      <c r="I364" s="36">
        <v>31</v>
      </c>
      <c r="J364" s="36">
        <v>31</v>
      </c>
      <c r="K364" s="8"/>
    </row>
    <row r="365" spans="1:11" ht="18" customHeight="1">
      <c r="A365" s="19">
        <v>357</v>
      </c>
      <c r="B365" s="13" t="s">
        <v>45</v>
      </c>
      <c r="C365" s="19">
        <v>901</v>
      </c>
      <c r="D365" s="30">
        <v>1200</v>
      </c>
      <c r="E365" s="31"/>
      <c r="F365" s="32"/>
      <c r="G365" s="33"/>
      <c r="H365" s="33"/>
      <c r="I365" s="34">
        <f>SUM(I366)</f>
        <v>353</v>
      </c>
      <c r="J365" s="34">
        <f>SUM(J366)</f>
        <v>353</v>
      </c>
      <c r="K365" s="8"/>
    </row>
    <row r="366" spans="1:11" ht="16.5" customHeight="1">
      <c r="A366" s="19">
        <v>358</v>
      </c>
      <c r="B366" s="13" t="s">
        <v>46</v>
      </c>
      <c r="C366" s="19">
        <v>901</v>
      </c>
      <c r="D366" s="30">
        <v>1202</v>
      </c>
      <c r="E366" s="31"/>
      <c r="F366" s="32"/>
      <c r="G366" s="33"/>
      <c r="H366" s="33"/>
      <c r="I366" s="34">
        <f>SUM(I367)</f>
        <v>353</v>
      </c>
      <c r="J366" s="34">
        <f>SUM(J367)</f>
        <v>353</v>
      </c>
      <c r="K366" s="8"/>
    </row>
    <row r="367" spans="1:11" ht="39" customHeight="1">
      <c r="A367" s="19">
        <v>359</v>
      </c>
      <c r="B367" s="13" t="s">
        <v>320</v>
      </c>
      <c r="C367" s="19">
        <v>901</v>
      </c>
      <c r="D367" s="30">
        <v>1202</v>
      </c>
      <c r="E367" s="31" t="s">
        <v>118</v>
      </c>
      <c r="F367" s="32"/>
      <c r="G367" s="33"/>
      <c r="H367" s="33"/>
      <c r="I367" s="34">
        <f>I368</f>
        <v>353</v>
      </c>
      <c r="J367" s="34">
        <f>J368</f>
        <v>353</v>
      </c>
      <c r="K367" s="8"/>
    </row>
    <row r="368" spans="1:11" ht="36" customHeight="1">
      <c r="A368" s="19">
        <v>360</v>
      </c>
      <c r="B368" s="13" t="s">
        <v>95</v>
      </c>
      <c r="C368" s="19">
        <v>901</v>
      </c>
      <c r="D368" s="30">
        <v>1202</v>
      </c>
      <c r="E368" s="31" t="s">
        <v>162</v>
      </c>
      <c r="F368" s="32"/>
      <c r="G368" s="33"/>
      <c r="H368" s="33"/>
      <c r="I368" s="34">
        <f>SUM(I369)</f>
        <v>353</v>
      </c>
      <c r="J368" s="34">
        <f>SUM(J369)</f>
        <v>353</v>
      </c>
      <c r="K368" s="8"/>
    </row>
    <row r="369" spans="1:11" ht="23.25" customHeight="1">
      <c r="A369" s="19">
        <v>361</v>
      </c>
      <c r="B369" s="33" t="s">
        <v>305</v>
      </c>
      <c r="C369" s="21">
        <v>901</v>
      </c>
      <c r="D369" s="35">
        <v>1202</v>
      </c>
      <c r="E369" s="32" t="s">
        <v>162</v>
      </c>
      <c r="F369" s="32" t="s">
        <v>306</v>
      </c>
      <c r="G369" s="33"/>
      <c r="H369" s="33"/>
      <c r="I369" s="36">
        <v>353</v>
      </c>
      <c r="J369" s="36">
        <v>353</v>
      </c>
      <c r="K369" s="8"/>
    </row>
    <row r="370" spans="1:11" ht="15.75" customHeight="1">
      <c r="A370" s="19">
        <v>362</v>
      </c>
      <c r="B370" s="20" t="s">
        <v>105</v>
      </c>
      <c r="C370" s="19">
        <v>912</v>
      </c>
      <c r="D370" s="30"/>
      <c r="E370" s="31"/>
      <c r="F370" s="32"/>
      <c r="G370" s="33"/>
      <c r="H370" s="33"/>
      <c r="I370" s="52">
        <f>SUM(I371+I378)</f>
        <v>1313.1</v>
      </c>
      <c r="J370" s="52">
        <f>SUM(J371+J378)</f>
        <v>1313.1</v>
      </c>
      <c r="K370" s="8"/>
    </row>
    <row r="371" spans="1:11" ht="15.75" customHeight="1">
      <c r="A371" s="19">
        <v>363</v>
      </c>
      <c r="B371" s="13" t="s">
        <v>4</v>
      </c>
      <c r="C371" s="19">
        <v>912</v>
      </c>
      <c r="D371" s="22">
        <v>100</v>
      </c>
      <c r="E371" s="31"/>
      <c r="F371" s="32"/>
      <c r="G371" s="33"/>
      <c r="H371" s="33"/>
      <c r="I371" s="52">
        <f>SUM(I372)</f>
        <v>1163.0999999999999</v>
      </c>
      <c r="J371" s="52">
        <f>SUM(J372)</f>
        <v>1163.0999999999999</v>
      </c>
      <c r="K371" s="8"/>
    </row>
    <row r="372" spans="1:11" ht="38.25" customHeight="1">
      <c r="A372" s="19">
        <v>364</v>
      </c>
      <c r="B372" s="13" t="s">
        <v>107</v>
      </c>
      <c r="C372" s="19">
        <v>912</v>
      </c>
      <c r="D372" s="30">
        <v>103</v>
      </c>
      <c r="E372" s="31"/>
      <c r="F372" s="32"/>
      <c r="G372" s="33"/>
      <c r="H372" s="33"/>
      <c r="I372" s="34">
        <f>SUM(I374+I376)</f>
        <v>1163.0999999999999</v>
      </c>
      <c r="J372" s="34">
        <f>SUM(J374+J376)</f>
        <v>1163.0999999999999</v>
      </c>
      <c r="K372" s="8"/>
    </row>
    <row r="373" spans="1:11" ht="12.75" customHeight="1">
      <c r="A373" s="19">
        <v>365</v>
      </c>
      <c r="B373" s="13" t="s">
        <v>56</v>
      </c>
      <c r="C373" s="19">
        <v>912</v>
      </c>
      <c r="D373" s="49">
        <v>103</v>
      </c>
      <c r="E373" s="53" t="s">
        <v>111</v>
      </c>
      <c r="F373" s="50"/>
      <c r="G373" s="33"/>
      <c r="H373" s="33"/>
      <c r="I373" s="34">
        <f>SUM(I374+I376)</f>
        <v>1163.0999999999999</v>
      </c>
      <c r="J373" s="34">
        <f>SUM(J374+J376)</f>
        <v>1163.0999999999999</v>
      </c>
      <c r="K373" s="8"/>
    </row>
    <row r="374" spans="1:11" ht="27.75" customHeight="1">
      <c r="A374" s="19">
        <v>366</v>
      </c>
      <c r="B374" s="13" t="s">
        <v>163</v>
      </c>
      <c r="C374" s="19">
        <v>912</v>
      </c>
      <c r="D374" s="49">
        <v>103</v>
      </c>
      <c r="E374" s="53" t="s">
        <v>109</v>
      </c>
      <c r="F374" s="50"/>
      <c r="G374" s="33"/>
      <c r="H374" s="33"/>
      <c r="I374" s="34">
        <f>SUM(I375)</f>
        <v>532.6</v>
      </c>
      <c r="J374" s="34">
        <f>SUM(J375)</f>
        <v>532.6</v>
      </c>
      <c r="K374" s="8"/>
    </row>
    <row r="375" spans="1:11" ht="12.75" customHeight="1">
      <c r="A375" s="19">
        <v>367</v>
      </c>
      <c r="B375" s="27" t="s">
        <v>59</v>
      </c>
      <c r="C375" s="21">
        <v>912</v>
      </c>
      <c r="D375" s="51">
        <v>103</v>
      </c>
      <c r="E375" s="54" t="s">
        <v>109</v>
      </c>
      <c r="F375" s="50" t="s">
        <v>39</v>
      </c>
      <c r="G375" s="33"/>
      <c r="H375" s="33"/>
      <c r="I375" s="36">
        <v>532.6</v>
      </c>
      <c r="J375" s="36">
        <v>532.6</v>
      </c>
      <c r="K375" s="8"/>
    </row>
    <row r="376" spans="1:11" ht="25.5" customHeight="1">
      <c r="A376" s="19">
        <v>368</v>
      </c>
      <c r="B376" s="13" t="s">
        <v>57</v>
      </c>
      <c r="C376" s="19">
        <v>912</v>
      </c>
      <c r="D376" s="49">
        <v>103</v>
      </c>
      <c r="E376" s="53" t="s">
        <v>110</v>
      </c>
      <c r="F376" s="50"/>
      <c r="G376" s="33"/>
      <c r="H376" s="33"/>
      <c r="I376" s="34">
        <f>I377</f>
        <v>630.5</v>
      </c>
      <c r="J376" s="34">
        <f>J377</f>
        <v>630.5</v>
      </c>
      <c r="K376" s="8"/>
    </row>
    <row r="377" spans="1:11" ht="25.5" customHeight="1">
      <c r="A377" s="19">
        <v>369</v>
      </c>
      <c r="B377" s="27" t="s">
        <v>177</v>
      </c>
      <c r="C377" s="21">
        <v>912</v>
      </c>
      <c r="D377" s="51">
        <v>103</v>
      </c>
      <c r="E377" s="54" t="s">
        <v>110</v>
      </c>
      <c r="F377" s="32" t="s">
        <v>39</v>
      </c>
      <c r="G377" s="33"/>
      <c r="H377" s="33"/>
      <c r="I377" s="36">
        <v>630.5</v>
      </c>
      <c r="J377" s="36">
        <v>630.5</v>
      </c>
      <c r="K377" s="8"/>
    </row>
    <row r="378" spans="1:11" ht="12.75" customHeight="1">
      <c r="A378" s="19">
        <v>370</v>
      </c>
      <c r="B378" s="13" t="s">
        <v>45</v>
      </c>
      <c r="C378" s="19">
        <v>912</v>
      </c>
      <c r="D378" s="30">
        <v>1200</v>
      </c>
      <c r="E378" s="54"/>
      <c r="F378" s="32"/>
      <c r="G378" s="37"/>
      <c r="H378" s="37"/>
      <c r="I378" s="52">
        <f t="shared" ref="I378:J380" si="11">SUM(I379)</f>
        <v>150</v>
      </c>
      <c r="J378" s="52">
        <f t="shared" si="11"/>
        <v>150</v>
      </c>
      <c r="K378" s="8"/>
    </row>
    <row r="379" spans="1:11" ht="12.75" customHeight="1">
      <c r="A379" s="19">
        <v>371</v>
      </c>
      <c r="B379" s="13" t="s">
        <v>46</v>
      </c>
      <c r="C379" s="19">
        <v>912</v>
      </c>
      <c r="D379" s="30">
        <v>1202</v>
      </c>
      <c r="E379" s="54"/>
      <c r="F379" s="32"/>
      <c r="G379" s="33"/>
      <c r="H379" s="33"/>
      <c r="I379" s="52">
        <f t="shared" si="11"/>
        <v>150</v>
      </c>
      <c r="J379" s="52">
        <f t="shared" si="11"/>
        <v>150</v>
      </c>
      <c r="K379" s="8"/>
    </row>
    <row r="380" spans="1:11" ht="12.75" customHeight="1">
      <c r="A380" s="19">
        <v>372</v>
      </c>
      <c r="B380" s="13" t="s">
        <v>56</v>
      </c>
      <c r="C380" s="19">
        <v>912</v>
      </c>
      <c r="D380" s="30">
        <v>1202</v>
      </c>
      <c r="E380" s="31" t="s">
        <v>111</v>
      </c>
      <c r="F380" s="32"/>
      <c r="G380" s="33"/>
      <c r="H380" s="33"/>
      <c r="I380" s="52">
        <f t="shared" si="11"/>
        <v>150</v>
      </c>
      <c r="J380" s="52">
        <f t="shared" si="11"/>
        <v>150</v>
      </c>
      <c r="K380" s="8"/>
    </row>
    <row r="381" spans="1:11" ht="25.5" customHeight="1">
      <c r="A381" s="19">
        <v>373</v>
      </c>
      <c r="B381" s="13" t="s">
        <v>96</v>
      </c>
      <c r="C381" s="19">
        <v>912</v>
      </c>
      <c r="D381" s="30">
        <v>1202</v>
      </c>
      <c r="E381" s="31" t="s">
        <v>171</v>
      </c>
      <c r="F381" s="32"/>
      <c r="G381" s="33"/>
      <c r="H381" s="33"/>
      <c r="I381" s="52">
        <f>SUM(I382)</f>
        <v>150</v>
      </c>
      <c r="J381" s="52">
        <f>SUM(J382)</f>
        <v>150</v>
      </c>
      <c r="K381" s="8"/>
    </row>
    <row r="382" spans="1:11" ht="21" customHeight="1">
      <c r="A382" s="19">
        <v>374</v>
      </c>
      <c r="B382" s="33" t="s">
        <v>305</v>
      </c>
      <c r="C382" s="21">
        <v>912</v>
      </c>
      <c r="D382" s="35">
        <v>1202</v>
      </c>
      <c r="E382" s="32" t="s">
        <v>171</v>
      </c>
      <c r="F382" s="32" t="s">
        <v>306</v>
      </c>
      <c r="G382" s="33"/>
      <c r="H382" s="33"/>
      <c r="I382" s="55">
        <v>150</v>
      </c>
      <c r="J382" s="55">
        <v>150</v>
      </c>
      <c r="K382" s="8"/>
    </row>
    <row r="383" spans="1:11" ht="31.5" customHeight="1">
      <c r="A383" s="19">
        <v>375</v>
      </c>
      <c r="B383" s="20" t="s">
        <v>47</v>
      </c>
      <c r="C383" s="41">
        <v>913</v>
      </c>
      <c r="D383" s="19"/>
      <c r="E383" s="19"/>
      <c r="F383" s="21"/>
      <c r="G383" s="21"/>
      <c r="H383" s="21"/>
      <c r="I383" s="15">
        <f>SUM(I384)</f>
        <v>1007</v>
      </c>
      <c r="J383" s="15">
        <f>SUM(J384)</f>
        <v>1007</v>
      </c>
      <c r="K383" s="8"/>
    </row>
    <row r="384" spans="1:11" ht="21" customHeight="1">
      <c r="A384" s="19">
        <v>376</v>
      </c>
      <c r="B384" s="13" t="s">
        <v>4</v>
      </c>
      <c r="C384" s="19">
        <v>913</v>
      </c>
      <c r="D384" s="22">
        <v>100</v>
      </c>
      <c r="E384" s="19"/>
      <c r="F384" s="21"/>
      <c r="G384" s="25"/>
      <c r="H384" s="25"/>
      <c r="I384" s="15">
        <f>SUM(I385)</f>
        <v>1007</v>
      </c>
      <c r="J384" s="15">
        <f>SUM(J385)</f>
        <v>1007</v>
      </c>
      <c r="K384" s="8"/>
    </row>
    <row r="385" spans="1:11" ht="44.25" customHeight="1">
      <c r="A385" s="19">
        <v>377</v>
      </c>
      <c r="B385" s="13" t="s">
        <v>313</v>
      </c>
      <c r="C385" s="19">
        <v>913</v>
      </c>
      <c r="D385" s="56">
        <v>106</v>
      </c>
      <c r="E385" s="19"/>
      <c r="F385" s="21"/>
      <c r="G385" s="25"/>
      <c r="H385" s="25"/>
      <c r="I385" s="15">
        <f>SUM(I387+I389)</f>
        <v>1007</v>
      </c>
      <c r="J385" s="15">
        <f>SUM(J387+J389)</f>
        <v>1007</v>
      </c>
      <c r="K385" s="8"/>
    </row>
    <row r="386" spans="1:11" ht="17.25" customHeight="1">
      <c r="A386" s="19">
        <v>378</v>
      </c>
      <c r="B386" s="13" t="s">
        <v>56</v>
      </c>
      <c r="C386" s="19">
        <v>913</v>
      </c>
      <c r="D386" s="30">
        <v>106</v>
      </c>
      <c r="E386" s="31" t="s">
        <v>111</v>
      </c>
      <c r="F386" s="32"/>
      <c r="G386" s="33"/>
      <c r="H386" s="33"/>
      <c r="I386" s="34">
        <f>SUM(I387+I389)</f>
        <v>1007</v>
      </c>
      <c r="J386" s="34">
        <f>SUM(J387+J389)</f>
        <v>1007</v>
      </c>
      <c r="K386" s="8"/>
    </row>
    <row r="387" spans="1:11" ht="25.5" customHeight="1">
      <c r="A387" s="19">
        <v>379</v>
      </c>
      <c r="B387" s="13" t="s">
        <v>57</v>
      </c>
      <c r="C387" s="19">
        <v>913</v>
      </c>
      <c r="D387" s="30">
        <v>106</v>
      </c>
      <c r="E387" s="31" t="s">
        <v>110</v>
      </c>
      <c r="F387" s="32"/>
      <c r="G387" s="33"/>
      <c r="H387" s="33"/>
      <c r="I387" s="34">
        <f>SUM(I388)</f>
        <v>563.9</v>
      </c>
      <c r="J387" s="34">
        <f>SUM(J388)</f>
        <v>563.9</v>
      </c>
      <c r="K387" s="8"/>
    </row>
    <row r="388" spans="1:11" ht="25.5" customHeight="1">
      <c r="A388" s="19">
        <v>380</v>
      </c>
      <c r="B388" s="27" t="s">
        <v>177</v>
      </c>
      <c r="C388" s="21">
        <v>913</v>
      </c>
      <c r="D388" s="35">
        <v>106</v>
      </c>
      <c r="E388" s="32" t="s">
        <v>110</v>
      </c>
      <c r="F388" s="32" t="s">
        <v>39</v>
      </c>
      <c r="G388" s="33"/>
      <c r="H388" s="33"/>
      <c r="I388" s="36">
        <v>563.9</v>
      </c>
      <c r="J388" s="36">
        <v>563.9</v>
      </c>
      <c r="K388" s="8"/>
    </row>
    <row r="389" spans="1:11" ht="25.5" customHeight="1">
      <c r="A389" s="19">
        <v>381</v>
      </c>
      <c r="B389" s="13" t="s">
        <v>23</v>
      </c>
      <c r="C389" s="19">
        <v>913</v>
      </c>
      <c r="D389" s="30">
        <v>106</v>
      </c>
      <c r="E389" s="31" t="s">
        <v>164</v>
      </c>
      <c r="F389" s="32"/>
      <c r="G389" s="33"/>
      <c r="H389" s="33"/>
      <c r="I389" s="34">
        <f>I390</f>
        <v>443.1</v>
      </c>
      <c r="J389" s="34">
        <f>J390</f>
        <v>443.1</v>
      </c>
      <c r="K389" s="8"/>
    </row>
    <row r="390" spans="1:11" ht="25.5" customHeight="1">
      <c r="A390" s="19">
        <v>382</v>
      </c>
      <c r="B390" s="27" t="s">
        <v>177</v>
      </c>
      <c r="C390" s="21">
        <v>913</v>
      </c>
      <c r="D390" s="35">
        <v>106</v>
      </c>
      <c r="E390" s="32" t="s">
        <v>164</v>
      </c>
      <c r="F390" s="32" t="s">
        <v>39</v>
      </c>
      <c r="G390" s="33"/>
      <c r="H390" s="33"/>
      <c r="I390" s="36">
        <v>443.1</v>
      </c>
      <c r="J390" s="36">
        <v>443.1</v>
      </c>
      <c r="K390" s="8"/>
    </row>
    <row r="391" spans="1:11" ht="31.5" customHeight="1">
      <c r="A391" s="19">
        <v>383</v>
      </c>
      <c r="B391" s="20" t="s">
        <v>50</v>
      </c>
      <c r="C391" s="41">
        <v>919</v>
      </c>
      <c r="D391" s="56"/>
      <c r="E391" s="57"/>
      <c r="F391" s="58"/>
      <c r="G391" s="33"/>
      <c r="H391" s="33"/>
      <c r="I391" s="15">
        <f t="shared" ref="I391:J393" si="12">SUM(I392)</f>
        <v>2154.9</v>
      </c>
      <c r="J391" s="15">
        <f t="shared" si="12"/>
        <v>2154.94</v>
      </c>
      <c r="K391" s="8"/>
    </row>
    <row r="392" spans="1:11" ht="31.5" customHeight="1">
      <c r="A392" s="19">
        <v>384</v>
      </c>
      <c r="B392" s="13" t="s">
        <v>4</v>
      </c>
      <c r="C392" s="19">
        <v>919</v>
      </c>
      <c r="D392" s="30">
        <v>100</v>
      </c>
      <c r="E392" s="57"/>
      <c r="F392" s="58"/>
      <c r="G392" s="33"/>
      <c r="H392" s="33"/>
      <c r="I392" s="16">
        <f t="shared" si="12"/>
        <v>2154.9</v>
      </c>
      <c r="J392" s="16">
        <f t="shared" si="12"/>
        <v>2154.94</v>
      </c>
      <c r="K392" s="8"/>
    </row>
    <row r="393" spans="1:11" ht="27.75" customHeight="1">
      <c r="A393" s="19">
        <v>385</v>
      </c>
      <c r="B393" s="13" t="s">
        <v>313</v>
      </c>
      <c r="C393" s="59">
        <v>919</v>
      </c>
      <c r="D393" s="56">
        <v>106</v>
      </c>
      <c r="E393" s="57"/>
      <c r="F393" s="58"/>
      <c r="G393" s="33"/>
      <c r="H393" s="33"/>
      <c r="I393" s="52">
        <f t="shared" si="12"/>
        <v>2154.9</v>
      </c>
      <c r="J393" s="52">
        <f t="shared" si="12"/>
        <v>2154.94</v>
      </c>
      <c r="K393" s="8"/>
    </row>
    <row r="394" spans="1:11" ht="40.5" customHeight="1">
      <c r="A394" s="19">
        <v>386</v>
      </c>
      <c r="B394" s="13" t="s">
        <v>356</v>
      </c>
      <c r="C394" s="59">
        <v>919</v>
      </c>
      <c r="D394" s="30">
        <v>106</v>
      </c>
      <c r="E394" s="31" t="s">
        <v>166</v>
      </c>
      <c r="F394" s="32"/>
      <c r="G394" s="33"/>
      <c r="H394" s="33"/>
      <c r="I394" s="34">
        <f>I395</f>
        <v>2154.9</v>
      </c>
      <c r="J394" s="34">
        <f>J395</f>
        <v>2154.94</v>
      </c>
      <c r="K394" s="8"/>
    </row>
    <row r="395" spans="1:11" ht="38.25" customHeight="1">
      <c r="A395" s="19">
        <v>387</v>
      </c>
      <c r="B395" s="60" t="s">
        <v>357</v>
      </c>
      <c r="C395" s="59">
        <v>919</v>
      </c>
      <c r="D395" s="30">
        <v>106</v>
      </c>
      <c r="E395" s="31" t="s">
        <v>165</v>
      </c>
      <c r="F395" s="32"/>
      <c r="G395" s="33"/>
      <c r="H395" s="33"/>
      <c r="I395" s="34">
        <f>I396</f>
        <v>2154.9</v>
      </c>
      <c r="J395" s="34">
        <f>J396</f>
        <v>2154.94</v>
      </c>
      <c r="K395" s="8"/>
    </row>
    <row r="396" spans="1:11" ht="33" customHeight="1">
      <c r="A396" s="19">
        <v>388</v>
      </c>
      <c r="B396" s="13" t="s">
        <v>97</v>
      </c>
      <c r="C396" s="59">
        <v>919</v>
      </c>
      <c r="D396" s="30">
        <v>106</v>
      </c>
      <c r="E396" s="31" t="s">
        <v>167</v>
      </c>
      <c r="F396" s="32"/>
      <c r="G396" s="33"/>
      <c r="H396" s="33"/>
      <c r="I396" s="34">
        <f>SUM(I397:I398)</f>
        <v>2154.9</v>
      </c>
      <c r="J396" s="34">
        <f>SUM(J397:J398)</f>
        <v>2154.94</v>
      </c>
      <c r="K396" s="8"/>
    </row>
    <row r="397" spans="1:11" ht="25.5" customHeight="1">
      <c r="A397" s="19">
        <v>389</v>
      </c>
      <c r="B397" s="27" t="s">
        <v>177</v>
      </c>
      <c r="C397" s="61">
        <v>919</v>
      </c>
      <c r="D397" s="35">
        <v>106</v>
      </c>
      <c r="E397" s="32" t="s">
        <v>167</v>
      </c>
      <c r="F397" s="32" t="s">
        <v>39</v>
      </c>
      <c r="G397" s="33"/>
      <c r="H397" s="33"/>
      <c r="I397" s="36">
        <v>2027.4</v>
      </c>
      <c r="J397" s="36">
        <v>2027.4</v>
      </c>
      <c r="K397" s="8"/>
    </row>
    <row r="398" spans="1:11" ht="38.25" customHeight="1">
      <c r="A398" s="19">
        <v>390</v>
      </c>
      <c r="B398" s="27" t="s">
        <v>176</v>
      </c>
      <c r="C398" s="61">
        <v>919</v>
      </c>
      <c r="D398" s="35">
        <v>106</v>
      </c>
      <c r="E398" s="32" t="s">
        <v>167</v>
      </c>
      <c r="F398" s="32" t="s">
        <v>60</v>
      </c>
      <c r="G398" s="33"/>
      <c r="H398" s="33"/>
      <c r="I398" s="36">
        <v>127.5</v>
      </c>
      <c r="J398" s="36">
        <v>127.54</v>
      </c>
      <c r="K398" s="8"/>
    </row>
    <row r="399" spans="1:11" ht="15.75" customHeight="1">
      <c r="A399" s="19">
        <v>391</v>
      </c>
      <c r="B399" s="13" t="s">
        <v>48</v>
      </c>
      <c r="C399" s="21"/>
      <c r="D399" s="21"/>
      <c r="E399" s="21"/>
      <c r="F399" s="21"/>
      <c r="G399" s="21"/>
      <c r="H399" s="21"/>
      <c r="I399" s="15">
        <f>SUM(I9+I370+I383+I391)</f>
        <v>328011.78999999998</v>
      </c>
      <c r="J399" s="15">
        <f>SUM(J9+J370+J383+J391)</f>
        <v>309228.88000000006</v>
      </c>
      <c r="K399" s="8"/>
    </row>
    <row r="400" spans="1:11" ht="27.75" customHeight="1">
      <c r="A400" s="87"/>
      <c r="B400" s="88"/>
      <c r="C400" s="62"/>
      <c r="D400" s="62"/>
      <c r="E400" s="62"/>
      <c r="F400" s="62"/>
      <c r="G400" s="63"/>
      <c r="H400" s="8"/>
      <c r="I400" s="11"/>
      <c r="J400" s="11"/>
      <c r="K400" s="8"/>
    </row>
    <row r="401" spans="1:11" ht="12.75" customHeight="1">
      <c r="A401" s="83" t="s">
        <v>318</v>
      </c>
      <c r="B401" s="84"/>
      <c r="C401" s="84"/>
      <c r="D401" s="84"/>
      <c r="E401" s="84"/>
      <c r="F401" s="84"/>
      <c r="G401" s="84"/>
      <c r="H401" s="84"/>
      <c r="I401" s="84"/>
      <c r="J401" s="85"/>
      <c r="K401" s="8"/>
    </row>
    <row r="402" spans="1:11" ht="9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5"/>
      <c r="K402" s="8"/>
    </row>
    <row r="403" spans="1:11" ht="16.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5"/>
      <c r="K403" s="8"/>
    </row>
  </sheetData>
  <autoFilter ref="A8:I403"/>
  <mergeCells count="7">
    <mergeCell ref="A401:J403"/>
    <mergeCell ref="C4:J4"/>
    <mergeCell ref="A400:B400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70" fitToHeight="11" orientation="portrait" r:id="rId1"/>
  <rowBreaks count="8" manualBreakCount="8">
    <brk id="42" max="9" man="1"/>
    <brk id="73" max="9" man="1"/>
    <brk id="106" max="9" man="1"/>
    <brk id="139" max="9" man="1"/>
    <brk id="173" max="9" man="1"/>
    <brk id="208" max="9" man="1"/>
    <brk id="307" max="9" man="1"/>
    <brk id="3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2020-11-25T10:00:37Z</cp:lastPrinted>
  <dcterms:created xsi:type="dcterms:W3CDTF">1996-10-08T23:32:33Z</dcterms:created>
  <dcterms:modified xsi:type="dcterms:W3CDTF">2020-12-02T11:25:56Z</dcterms:modified>
</cp:coreProperties>
</file>