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 refMode="R1C1"/>
</workbook>
</file>

<file path=xl/sharedStrings.xml><?xml version="1.0" encoding="utf-8"?>
<sst xmlns="http://schemas.openxmlformats.org/spreadsheetml/2006/main" count="474" uniqueCount="129">
  <si>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</si>
  <si>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</si>
  <si>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</si>
  <si>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</si>
  <si>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</si>
  <si>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</si>
  <si>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</si>
  <si>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</si>
  <si>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</si>
  <si>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</si>
  <si>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</si>
  <si>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</si>
  <si>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</si>
  <si>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</si>
  <si>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</si>
  <si>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</si>
  <si>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</si>
  <si>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</si>
  <si>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</si>
  <si>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</si>
  <si>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</si>
  <si>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</si>
  <si>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</si>
  <si>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</si>
  <si>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</si>
  <si>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</si>
  <si>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</si>
  <si>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</si>
  <si>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</si>
  <si>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</si>
  <si>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</si>
  <si>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</si>
  <si>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</si>
  <si>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</si>
  <si>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</si>
  <si>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</si>
  <si>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</si>
  <si>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</si>
  <si>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</si>
  <si>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</si>
  <si>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</si>
  <si>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</si>
  <si>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</si>
  <si>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</si>
  <si>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</si>
  <si>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</si>
  <si>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</si>
  <si>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</si>
  <si>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</si>
  <si>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</si>
  <si>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</si>
  <si>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</si>
  <si>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</si>
  <si>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</si>
  <si>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</si>
  <si>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</si>
  <si>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</si>
  <si>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</si>
  <si>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</si>
  <si>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</si>
  <si>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</si>
  <si>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</si>
  <si>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</si>
  <si>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</si>
  <si>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</si>
  <si>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</si>
  <si>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</si>
  <si>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</si>
  <si>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</si>
  <si>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</si>
  <si>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</si>
  <si>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</si>
  <si>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</si>
  <si>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</si>
  <si>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</si>
  <si>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</si>
  <si>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</si>
  <si>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</si>
  <si>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</si>
  <si>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</si>
  <si>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</si>
  <si>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</si>
  <si>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</si>
  <si>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</si>
  <si>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</si>
  <si>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</si>
  <si>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</si>
  <si>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</si>
  <si>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</si>
  <si>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</si>
  <si>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</si>
  <si>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</si>
  <si>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</si>
  <si>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</si>
  <si>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</si>
  <si>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</si>
  <si>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</si>
  <si>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</si>
  <si>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</si>
  <si>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</si>
  <si>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</si>
  <si>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</si>
  <si>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</si>
  <si>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</si>
  <si>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</si>
  <si>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</si>
  <si>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</si>
  <si>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</si>
  <si>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</si>
  <si>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</si>
  <si>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</si>
  <si>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</si>
  <si>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</si>
  <si>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</si>
  <si>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</si>
  <si>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</si>
  <si>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</si>
  <si>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</si>
  <si>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</si>
  <si>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</si>
  <si>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</si>
  <si>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</si>
  <si>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</si>
  <si>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</si>
  <si>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</si>
  <si>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</si>
  <si>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40000</t>
  </si>
  <si>
    <t>Иные межбюджетные трансферты</t>
  </si>
  <si>
    <t xml:space="preserve"> к Решению Думы Махнёвского муниципального образования  от 03.02.2021 № 43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</si>
</sst>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180" fontId="6" fillId="34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wrapText="1"/>
    </xf>
    <xf numFmtId="180" fontId="12" fillId="34" borderId="45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180" fontId="6" fillId="34" borderId="44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68"/>
      <c r="K1" s="168"/>
      <c r="L1" s="169"/>
      <c r="M1" s="169"/>
      <c r="N1" s="169"/>
      <c r="O1" s="169"/>
      <c r="P1" s="169"/>
      <c r="Q1" s="5"/>
    </row>
    <row r="2" spans="10:17" ht="12.75" hidden="1">
      <c r="J2" s="170"/>
      <c r="K2" s="170"/>
      <c r="L2" s="169"/>
      <c r="M2" s="169"/>
      <c r="N2" s="169"/>
      <c r="O2" s="169"/>
      <c r="P2" s="169"/>
      <c r="Q2" s="5"/>
    </row>
    <row r="3" spans="10:17" ht="12.75" hidden="1">
      <c r="J3" s="171"/>
      <c r="K3" s="171"/>
      <c r="L3" s="172"/>
      <c r="M3" s="172"/>
      <c r="N3" s="172"/>
      <c r="O3" s="172"/>
      <c r="P3" s="172"/>
      <c r="Q3" s="6"/>
    </row>
    <row r="4" spans="10:17" ht="15" hidden="1">
      <c r="J4" s="173"/>
      <c r="K4" s="173"/>
      <c r="L4" s="173"/>
      <c r="M4" s="173"/>
      <c r="N4" s="173"/>
      <c r="O4" s="173"/>
      <c r="P4" s="173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6" t="s">
        <v>62</v>
      </c>
      <c r="K5" s="177"/>
      <c r="L5" s="177"/>
      <c r="M5" s="177"/>
      <c r="N5" s="177"/>
      <c r="O5" s="177"/>
      <c r="P5" s="177"/>
      <c r="Q5" s="177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91" t="s">
        <v>128</v>
      </c>
      <c r="K6" s="191"/>
      <c r="L6" s="191"/>
      <c r="M6" s="191"/>
      <c r="N6" s="191"/>
      <c r="O6" s="191"/>
      <c r="P6" s="191"/>
      <c r="Q6" s="177"/>
      <c r="R6" s="8"/>
      <c r="S6" s="8"/>
      <c r="T6" s="8"/>
      <c r="U6" s="8"/>
      <c r="V6" s="8"/>
      <c r="W6" s="8"/>
    </row>
    <row r="7" spans="1:23" ht="26.25" customHeight="1">
      <c r="A7" s="174" t="s">
        <v>106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5"/>
      <c r="T7" s="175"/>
      <c r="U7" s="175"/>
      <c r="V7" s="175"/>
      <c r="W7" s="175"/>
    </row>
    <row r="8" spans="1:23" ht="24.75" customHeight="1" hidden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5"/>
      <c r="S8" s="175"/>
      <c r="T8" s="175"/>
      <c r="U8" s="175"/>
      <c r="V8" s="175"/>
      <c r="W8" s="175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92" t="s">
        <v>30</v>
      </c>
      <c r="C12" s="193"/>
      <c r="D12" s="193"/>
      <c r="E12" s="193"/>
      <c r="F12" s="193"/>
      <c r="G12" s="193"/>
      <c r="H12" s="193"/>
      <c r="I12" s="194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95">
        <v>2</v>
      </c>
      <c r="C13" s="196"/>
      <c r="D13" s="196"/>
      <c r="E13" s="196"/>
      <c r="F13" s="196"/>
      <c r="G13" s="196"/>
      <c r="H13" s="196"/>
      <c r="I13" s="197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98" t="s">
        <v>4</v>
      </c>
      <c r="F14" s="199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235662.96000000002</v>
      </c>
      <c r="Q14" s="127">
        <f>SUM(Q15+Q17+Q19+Q22+Q26+Q28+Q34+Q36+Q38)</f>
        <v>240511.65999999997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78" t="s">
        <v>4</v>
      </c>
      <c r="F15" s="179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62" t="s">
        <v>7</v>
      </c>
      <c r="F16" s="163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78" t="s">
        <v>4</v>
      </c>
      <c r="F17" s="179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5" t="s">
        <v>4</v>
      </c>
      <c r="F19" s="166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62" t="s">
        <v>12</v>
      </c>
      <c r="F20" s="163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62" t="s">
        <v>88</v>
      </c>
      <c r="F21" s="164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65" t="s">
        <v>4</v>
      </c>
      <c r="F22" s="166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62" t="s">
        <v>63</v>
      </c>
      <c r="F23" s="163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62" t="s">
        <v>64</v>
      </c>
      <c r="F24" s="163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62" t="s">
        <v>65</v>
      </c>
      <c r="F25" s="164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65" t="s">
        <v>4</v>
      </c>
      <c r="F26" s="166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62" t="s">
        <v>83</v>
      </c>
      <c r="F27" s="163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65" t="s">
        <v>4</v>
      </c>
      <c r="F28" s="166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62" t="s">
        <v>66</v>
      </c>
      <c r="F29" s="163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62" t="s">
        <v>67</v>
      </c>
      <c r="F30" s="164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62" t="s">
        <v>67</v>
      </c>
      <c r="F31" s="164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62" t="s">
        <v>105</v>
      </c>
      <c r="F32" s="164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62" t="s">
        <v>105</v>
      </c>
      <c r="F33" s="164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5" t="s">
        <v>4</v>
      </c>
      <c r="F34" s="166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62" t="s">
        <v>12</v>
      </c>
      <c r="F35" s="163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5" t="s">
        <v>4</v>
      </c>
      <c r="F36" s="166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62" t="s">
        <v>69</v>
      </c>
      <c r="F37" s="164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5" t="s">
        <v>4</v>
      </c>
      <c r="F38" s="166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172585.2</v>
      </c>
      <c r="Q38" s="120">
        <f>SUM(Q39+Q40+Q41+Q42+Q43)</f>
        <v>173051.9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62" t="s">
        <v>72</v>
      </c>
      <c r="F39" s="163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62" t="s">
        <v>75</v>
      </c>
      <c r="F40" s="163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f>3670+114665</f>
        <v>118335</v>
      </c>
      <c r="Q40" s="133">
        <f>3783+115031.7</f>
        <v>118814.7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62" t="s">
        <v>75</v>
      </c>
      <c r="F41" s="164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33">
        <f>95.5+1000</f>
        <v>1095.5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62" t="s">
        <v>79</v>
      </c>
      <c r="F42" s="164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62" t="s">
        <v>81</v>
      </c>
      <c r="F43" s="164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33">
        <f>210.5+53835</f>
        <v>54045.5</v>
      </c>
      <c r="Q43" s="133">
        <f>217.7+52809</f>
        <v>53026.7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5" t="s">
        <v>4</v>
      </c>
      <c r="F44" s="166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 t="shared" si="0"/>
        <v>262644.5</v>
      </c>
      <c r="Q44" s="120">
        <f t="shared" si="0"/>
        <v>269321.60000000003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88" t="s">
        <v>4</v>
      </c>
      <c r="F45" s="189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SUM(P46+P47+P48+P53+P68+P70)</f>
        <v>262644.5</v>
      </c>
      <c r="Q45" s="120">
        <f>SUM(Q46+Q47+Q48+Q53+Q68+Q70)</f>
        <v>269321.60000000003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65" t="s">
        <v>52</v>
      </c>
      <c r="F46" s="167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33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65" t="s">
        <v>90</v>
      </c>
      <c r="F47" s="166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29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65" t="s">
        <v>53</v>
      </c>
      <c r="F48" s="166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2023.6</v>
      </c>
      <c r="Q48" s="120">
        <f>SUM(Q49:Q50)</f>
        <v>2210.7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65" t="s">
        <v>54</v>
      </c>
      <c r="F50" s="166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2023.6</v>
      </c>
      <c r="Q50" s="128">
        <f>SUM(Q51:Q52)</f>
        <v>2210.7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9" t="s">
        <v>54</v>
      </c>
      <c r="F51" s="160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52">
        <v>2023.6</v>
      </c>
      <c r="Q51" s="152">
        <v>2210.7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9" t="s">
        <v>54</v>
      </c>
      <c r="F52" s="160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85" t="s">
        <v>55</v>
      </c>
      <c r="F53" s="186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9" t="s">
        <v>57</v>
      </c>
      <c r="F54" s="161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9" t="s">
        <v>58</v>
      </c>
      <c r="F55" s="161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9" t="s">
        <v>59</v>
      </c>
      <c r="F56" s="161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9" t="s">
        <v>82</v>
      </c>
      <c r="F57" s="164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85" t="s">
        <v>60</v>
      </c>
      <c r="F58" s="186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9" t="s">
        <v>60</v>
      </c>
      <c r="F59" s="160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9" t="s">
        <v>60</v>
      </c>
      <c r="F60" s="160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9" t="s">
        <v>60</v>
      </c>
      <c r="F61" s="160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9" t="s">
        <v>60</v>
      </c>
      <c r="F62" s="160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9" t="s">
        <v>60</v>
      </c>
      <c r="F63" s="160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9" t="s">
        <v>60</v>
      </c>
      <c r="F64" s="160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85" t="s">
        <v>61</v>
      </c>
      <c r="F65" s="186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9" t="s">
        <v>61</v>
      </c>
      <c r="F66" s="160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9" t="s">
        <v>61</v>
      </c>
      <c r="F67" s="161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12.75">
      <c r="A68" s="158">
        <v>55</v>
      </c>
      <c r="B68" s="99" t="s">
        <v>2</v>
      </c>
      <c r="C68" s="143" t="s">
        <v>20</v>
      </c>
      <c r="D68" s="143" t="s">
        <v>10</v>
      </c>
      <c r="E68" s="185" t="s">
        <v>126</v>
      </c>
      <c r="F68" s="186"/>
      <c r="G68" s="143" t="s">
        <v>3</v>
      </c>
      <c r="H68" s="143" t="s">
        <v>1</v>
      </c>
      <c r="I68" s="144" t="s">
        <v>87</v>
      </c>
      <c r="J68" s="145" t="s">
        <v>127</v>
      </c>
      <c r="K68" s="139"/>
      <c r="L68" s="139"/>
      <c r="M68" s="13"/>
      <c r="N68" s="139"/>
      <c r="O68" s="140"/>
      <c r="P68" s="146">
        <f>SUM(P69)</f>
        <v>4851.3</v>
      </c>
      <c r="Q68" s="146">
        <f>SUM(Q69)</f>
        <v>4851.3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9" t="s">
        <v>124</v>
      </c>
      <c r="F69" s="190"/>
      <c r="G69" s="148" t="s">
        <v>13</v>
      </c>
      <c r="H69" s="148" t="s">
        <v>1</v>
      </c>
      <c r="I69" s="149" t="s">
        <v>87</v>
      </c>
      <c r="J69" s="153" t="s">
        <v>125</v>
      </c>
      <c r="K69" s="154"/>
      <c r="L69" s="154"/>
      <c r="M69" s="155"/>
      <c r="N69" s="154"/>
      <c r="O69" s="156"/>
      <c r="P69" s="157">
        <v>4851.3</v>
      </c>
      <c r="Q69" s="157">
        <v>4851.3</v>
      </c>
      <c r="R69" s="8"/>
      <c r="S69" s="8"/>
      <c r="T69" s="8"/>
      <c r="U69" s="8"/>
      <c r="V69" s="8"/>
      <c r="W69" s="8"/>
    </row>
    <row r="70" spans="1:23" ht="25.5">
      <c r="A70" s="141">
        <v>57</v>
      </c>
      <c r="B70" s="142" t="s">
        <v>2</v>
      </c>
      <c r="C70" s="143" t="s">
        <v>20</v>
      </c>
      <c r="D70" s="143" t="s">
        <v>10</v>
      </c>
      <c r="E70" s="185" t="s">
        <v>120</v>
      </c>
      <c r="F70" s="186"/>
      <c r="G70" s="143" t="s">
        <v>13</v>
      </c>
      <c r="H70" s="143" t="s">
        <v>1</v>
      </c>
      <c r="I70" s="144" t="s">
        <v>87</v>
      </c>
      <c r="J70" s="145" t="s">
        <v>121</v>
      </c>
      <c r="K70" s="139"/>
      <c r="L70" s="139"/>
      <c r="M70" s="13"/>
      <c r="N70" s="139"/>
      <c r="O70" s="140"/>
      <c r="P70" s="146">
        <f>P71</f>
        <v>2994.1</v>
      </c>
      <c r="Q70" s="146">
        <f>Q71</f>
        <v>2896.4</v>
      </c>
      <c r="R70" s="8"/>
      <c r="S70" s="8"/>
      <c r="T70" s="8"/>
      <c r="U70" s="8"/>
      <c r="V70" s="8"/>
      <c r="W70" s="8"/>
    </row>
    <row r="71" spans="1:23" ht="51">
      <c r="A71" s="151">
        <v>58</v>
      </c>
      <c r="B71" s="147" t="s">
        <v>2</v>
      </c>
      <c r="C71" s="148" t="s">
        <v>20</v>
      </c>
      <c r="D71" s="148" t="s">
        <v>10</v>
      </c>
      <c r="E71" s="159" t="s">
        <v>120</v>
      </c>
      <c r="F71" s="161"/>
      <c r="G71" s="148" t="s">
        <v>13</v>
      </c>
      <c r="H71" s="148" t="s">
        <v>1</v>
      </c>
      <c r="I71" s="149" t="s">
        <v>87</v>
      </c>
      <c r="J71" s="150" t="s">
        <v>122</v>
      </c>
      <c r="K71" s="139"/>
      <c r="L71" s="139"/>
      <c r="M71" s="13"/>
      <c r="N71" s="139"/>
      <c r="O71" s="140"/>
      <c r="P71" s="137">
        <v>2994.1</v>
      </c>
      <c r="Q71" s="137">
        <v>2896.4</v>
      </c>
      <c r="R71" s="8"/>
      <c r="S71" s="8"/>
      <c r="T71" s="8"/>
      <c r="U71" s="8"/>
      <c r="V71" s="8"/>
      <c r="W71" s="8"/>
    </row>
    <row r="72" spans="1:23" ht="13.5" thickBot="1">
      <c r="A72" s="40">
        <v>59</v>
      </c>
      <c r="B72" s="117"/>
      <c r="C72" s="118"/>
      <c r="D72" s="118"/>
      <c r="E72" s="184"/>
      <c r="F72" s="184"/>
      <c r="G72" s="118"/>
      <c r="H72" s="118"/>
      <c r="I72" s="118"/>
      <c r="J72" s="119" t="s">
        <v>39</v>
      </c>
      <c r="K72" s="120" t="e">
        <f>SUM(K14,K44)</f>
        <v>#REF!</v>
      </c>
      <c r="L72" s="120" t="e">
        <f>SUM(L14,L44)-9.126-6078.162</f>
        <v>#REF!</v>
      </c>
      <c r="M72" s="120" t="e">
        <f>SUM(M14,M44)-6078.16-9.126</f>
        <v>#REF!</v>
      </c>
      <c r="N72" s="120" t="e">
        <f>SUM(N14,N44)</f>
        <v>#REF!</v>
      </c>
      <c r="O72" s="120" t="e">
        <f>SUM(O14,O44)</f>
        <v>#REF!</v>
      </c>
      <c r="P72" s="121">
        <f>SUM(P14+P44)</f>
        <v>498307.46</v>
      </c>
      <c r="Q72" s="121">
        <f>SUM(Q14+Q44)</f>
        <v>509833.26</v>
      </c>
      <c r="R72" s="8"/>
      <c r="S72" s="8"/>
      <c r="T72" s="8"/>
      <c r="U72" s="8"/>
      <c r="V72" s="8"/>
      <c r="W72" s="8"/>
    </row>
    <row r="73" spans="1:23" ht="11.25">
      <c r="A73" s="180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25">
      <c r="A74" s="181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22"/>
      <c r="R74" s="8"/>
      <c r="S74" s="8"/>
      <c r="T74" s="8"/>
      <c r="U74" s="8"/>
      <c r="V74" s="8"/>
      <c r="W74" s="8"/>
    </row>
    <row r="75" spans="1:23" ht="14.25">
      <c r="A75" s="182"/>
      <c r="B75" s="187" t="s">
        <v>123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3"/>
      <c r="R75" s="8"/>
      <c r="S75" s="8"/>
      <c r="T75" s="8"/>
      <c r="U75" s="8"/>
      <c r="V75" s="8"/>
      <c r="W75" s="8"/>
    </row>
    <row r="76" spans="1:23" ht="11.25">
      <c r="A76" s="183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83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 customHeight="1">
      <c r="A78" s="183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3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1.25">
      <c r="A80" s="183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2" spans="1:23" s="4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69">
    <mergeCell ref="E68:F68"/>
    <mergeCell ref="E69:F69"/>
    <mergeCell ref="E71:F71"/>
    <mergeCell ref="J6:Q6"/>
    <mergeCell ref="B12:I12"/>
    <mergeCell ref="B13:I13"/>
    <mergeCell ref="E14:F14"/>
    <mergeCell ref="E36:F36"/>
    <mergeCell ref="E17:F17"/>
    <mergeCell ref="E34:F34"/>
    <mergeCell ref="E35:F35"/>
    <mergeCell ref="E19:F19"/>
    <mergeCell ref="E20:F20"/>
    <mergeCell ref="E39:F39"/>
    <mergeCell ref="E27:F27"/>
    <mergeCell ref="E23:F23"/>
    <mergeCell ref="E24:F24"/>
    <mergeCell ref="E31:F31"/>
    <mergeCell ref="E30:F30"/>
    <mergeCell ref="E26:F26"/>
    <mergeCell ref="B75:Q75"/>
    <mergeCell ref="E54:F54"/>
    <mergeCell ref="E44:F44"/>
    <mergeCell ref="E45:F45"/>
    <mergeCell ref="E58:F58"/>
    <mergeCell ref="B74:P74"/>
    <mergeCell ref="E48:F48"/>
    <mergeCell ref="E53:F53"/>
    <mergeCell ref="E47:F47"/>
    <mergeCell ref="E70:F70"/>
    <mergeCell ref="E51:F51"/>
    <mergeCell ref="A73:A80"/>
    <mergeCell ref="E72:F72"/>
    <mergeCell ref="E55:F55"/>
    <mergeCell ref="E43:F43"/>
    <mergeCell ref="E25:F25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2021-01-18T06:31:27Z</cp:lastPrinted>
  <dcterms:created xsi:type="dcterms:W3CDTF">2004-11-29T04:51:36Z</dcterms:created>
  <dcterms:modified xsi:type="dcterms:W3CDTF">2021-02-03T10:24:00Z</dcterms:modified>
  <cp:category/>
  <cp:version/>
  <cp:contentType/>
  <cp:contentStatus/>
</cp:coreProperties>
</file>