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Print_Area" localSheetId="0">'Прил.4'!$A$1:$L$100</definedName>
  </definedNames>
  <calcPr calcId="125725"/>
</workbook>
</file>

<file path=xl/sharedStrings.xml><?xml version="1.0" encoding="utf-8"?>
<sst xmlns="http://schemas.openxmlformats.org/spreadsheetml/2006/main" count="153" uniqueCount="122">
  <si>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</si>
  <si>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</si>
  <si>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</si>
  <si>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</si>
  <si>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</si>
  <si>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</si>
  <si>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</si>
  <si>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</si>
  <si>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</si>
  <si>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</si>
  <si>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</si>
  <si>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</si>
  <si>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</si>
  <si>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</si>
  <si>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</si>
  <si>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</si>
  <si>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</si>
  <si>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</si>
  <si>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</si>
  <si>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</si>
  <si>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</si>
  <si>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</si>
  <si>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</si>
  <si>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</si>
  <si>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</si>
  <si>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0500020000</t>
  </si>
  <si>
    <t>0600020000</t>
  </si>
  <si>
    <t>0100000000</t>
  </si>
  <si>
    <t>0200020000</t>
  </si>
  <si>
    <t>0800022110</t>
  </si>
  <si>
    <t>0700000000</t>
  </si>
  <si>
    <t>0900020000</t>
  </si>
  <si>
    <t>1000020000</t>
  </si>
  <si>
    <t>1100020000</t>
  </si>
  <si>
    <t>1200020000</t>
  </si>
  <si>
    <t>1300000000</t>
  </si>
  <si>
    <t>1300020000</t>
  </si>
  <si>
    <t>1400020000</t>
  </si>
  <si>
    <t>1500020000</t>
  </si>
  <si>
    <t>1600000000</t>
  </si>
  <si>
    <t>1600020000</t>
  </si>
  <si>
    <t>1600040000</t>
  </si>
  <si>
    <t>1800000000</t>
  </si>
  <si>
    <t>1800050000</t>
  </si>
  <si>
    <t>1800040000</t>
  </si>
  <si>
    <t>1900020000</t>
  </si>
  <si>
    <t>0400000000</t>
  </si>
  <si>
    <t>0400121000</t>
  </si>
  <si>
    <t>0300000000</t>
  </si>
  <si>
    <t>0900000000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</si>
  <si>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</si>
  <si>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</si>
  <si>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</si>
  <si>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</si>
  <si>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</si>
  <si>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</si>
  <si>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</si>
  <si>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</si>
  <si>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</si>
  <si>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</si>
  <si>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</si>
  <si>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</si>
  <si>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</si>
  <si>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</si>
  <si>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</si>
  <si>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</si>
  <si>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</si>
  <si>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</si>
  <si>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</si>
  <si>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</si>
  <si>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</si>
  <si>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</si>
  <si>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</si>
  <si>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</si>
  <si>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</si>
  <si>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2600040000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</si>
  <si>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</si>
  <si>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</si>
  <si>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0700040000</t>
  </si>
  <si>
    <t>0700020000</t>
  </si>
  <si>
    <t>1700020000</t>
  </si>
  <si>
    <t>17000R0000</t>
  </si>
  <si>
    <t>0200040000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</si>
  <si>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</si>
  <si>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3100020000</t>
  </si>
  <si>
    <t>Муниципальная программа "Обеспечение пожарной безопасности Махнёвского МО на 2014-2021гг."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</si>
  <si>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</si>
  <si>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</si>
  <si>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</si>
  <si>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</si>
  <si>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</si>
  <si>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</si>
  <si>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</si>
  <si>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</si>
  <si>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</si>
  <si>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</si>
  <si>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</si>
  <si>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</si>
  <si>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</si>
  <si>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17000L0000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</si>
  <si>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</si>
  <si>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</si>
  <si>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1700040000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</si>
  <si>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</si>
  <si>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</si>
  <si>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</si>
  <si>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</si>
  <si>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 xml:space="preserve">% исполнения к году </t>
  </si>
  <si>
    <t>Приложение №  5</t>
  </si>
  <si>
    <r>
      <t>Муниципальная программа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</si>
  <si>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.5"/>
        <color indexed="10"/>
        <rFont val="Times New Roman"/>
        <family val="1"/>
      </rPr>
      <t xml:space="preserve"> </t>
    </r>
  </si>
  <si>
    <t>1300040000</t>
  </si>
  <si>
    <t>0100040000</t>
  </si>
  <si>
    <t>2100040000</t>
  </si>
  <si>
    <t xml:space="preserve">Муниципальная программа  «Устойчивое развитие сельских территорий Махнёвского муниципального образования на 2014-2021 годы» </t>
  </si>
  <si>
    <t>2000020000</t>
  </si>
  <si>
    <t>2700020000</t>
  </si>
  <si>
    <t>Исполненно за  2018 год</t>
  </si>
  <si>
    <t>Утвержденные бюджетные назначения с учетом уточнения на 2018 год, тыс. руб.</t>
  </si>
  <si>
    <t>Сумма средств, предусмотринная на 2018 год  решением Думы о бюджете, в тыс. руб.</t>
  </si>
  <si>
    <t>Исполнение по реализации муниципальных целевых программ Махнёвского муниципального образования за  2018 год</t>
  </si>
  <si>
    <t xml:space="preserve">от 23.07.2019   № 428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</si>
</sst>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rgb="FF000000"/>
      <name val="Times New Roman"/>
      <family val="1"/>
    </font>
    <font>
      <sz val="10.5"/>
      <color indexed="1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 shrinkToFit="1"/>
    </xf>
    <xf numFmtId="165" fontId="8" fillId="0" borderId="1" xfId="0" applyNumberFormat="1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2" fillId="3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1">
      <selection activeCell="C4" sqref="C4:L4"/>
    </sheetView>
  </sheetViews>
  <sheetFormatPr defaultColWidth="9.140625" defaultRowHeight="12.75"/>
  <cols>
    <col min="1" max="1" width="5.140625" style="0" customWidth="1"/>
    <col min="2" max="2" width="53.421875" style="2" customWidth="1"/>
    <col min="3" max="3" width="4.57421875" style="5" customWidth="1"/>
    <col min="4" max="4" width="5.57421875" style="6" customWidth="1"/>
    <col min="5" max="6" width="15.421875" style="6" customWidth="1"/>
    <col min="7" max="7" width="13.8515625" style="6" customWidth="1"/>
    <col min="8" max="8" width="12.57421875" style="6" customWidth="1"/>
    <col min="9" max="9" width="4.8515625" style="6" hidden="1" customWidth="1"/>
    <col min="10" max="10" width="9.57421875" style="4" hidden="1" customWidth="1"/>
    <col min="11" max="11" width="9.140625" style="0" hidden="1" customWidth="1"/>
    <col min="12" max="12" width="14.00390625" style="1" customWidth="1"/>
    <col min="13" max="13" width="8.28125" style="0" customWidth="1"/>
    <col min="14" max="15" width="10.28125" style="0" customWidth="1"/>
  </cols>
  <sheetData>
    <row r="1" spans="1:13" ht="16.5" customHeight="1">
      <c r="A1" s="21"/>
      <c r="B1" s="21"/>
      <c r="C1" s="103" t="s">
        <v>108</v>
      </c>
      <c r="D1" s="103"/>
      <c r="E1" s="103"/>
      <c r="F1" s="103"/>
      <c r="G1" s="103"/>
      <c r="H1" s="103"/>
      <c r="I1" s="103"/>
      <c r="J1" s="103"/>
      <c r="K1" s="103"/>
      <c r="L1" s="104"/>
      <c r="M1" s="22"/>
    </row>
    <row r="2" spans="1:13" ht="17.25" customHeight="1">
      <c r="A2" s="21"/>
      <c r="B2" s="21"/>
      <c r="C2" s="103" t="s">
        <v>50</v>
      </c>
      <c r="D2" s="103"/>
      <c r="E2" s="103"/>
      <c r="F2" s="103"/>
      <c r="G2" s="103"/>
      <c r="H2" s="103"/>
      <c r="I2" s="103"/>
      <c r="J2" s="103"/>
      <c r="K2" s="103"/>
      <c r="L2" s="104"/>
      <c r="M2" s="22"/>
    </row>
    <row r="3" spans="1:13" ht="17.25" customHeight="1">
      <c r="A3" s="21"/>
      <c r="B3" s="23"/>
      <c r="C3" s="103" t="s">
        <v>51</v>
      </c>
      <c r="D3" s="103"/>
      <c r="E3" s="103"/>
      <c r="F3" s="103"/>
      <c r="G3" s="103"/>
      <c r="H3" s="103"/>
      <c r="I3" s="103"/>
      <c r="J3" s="103"/>
      <c r="K3" s="103"/>
      <c r="L3" s="104"/>
      <c r="M3" s="22"/>
    </row>
    <row r="4" spans="1:13" ht="12.75" customHeight="1">
      <c r="A4" s="21"/>
      <c r="B4" s="21"/>
      <c r="C4" s="103" t="s">
        <v>121</v>
      </c>
      <c r="D4" s="103"/>
      <c r="E4" s="103"/>
      <c r="F4" s="103"/>
      <c r="G4" s="103"/>
      <c r="H4" s="103"/>
      <c r="I4" s="103"/>
      <c r="J4" s="103"/>
      <c r="K4" s="103"/>
      <c r="L4" s="104"/>
      <c r="M4" s="22"/>
    </row>
    <row r="5" spans="1:13" ht="15.75">
      <c r="A5" s="21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24"/>
      <c r="M5" s="22"/>
    </row>
    <row r="6" spans="1:13" ht="55.5" customHeight="1">
      <c r="A6" s="105" t="s">
        <v>120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2" ht="121.5">
      <c r="A7" s="25" t="s">
        <v>0</v>
      </c>
      <c r="B7" s="26" t="s">
        <v>9</v>
      </c>
      <c r="C7" s="25" t="s">
        <v>5</v>
      </c>
      <c r="D7" s="25" t="s">
        <v>1</v>
      </c>
      <c r="E7" s="25" t="s">
        <v>2</v>
      </c>
      <c r="F7" s="27" t="s">
        <v>119</v>
      </c>
      <c r="G7" s="28" t="s">
        <v>118</v>
      </c>
      <c r="H7" s="28" t="s">
        <v>117</v>
      </c>
      <c r="I7" s="25" t="s">
        <v>3</v>
      </c>
      <c r="J7" s="29" t="s">
        <v>6</v>
      </c>
      <c r="K7" s="28" t="s">
        <v>6</v>
      </c>
      <c r="L7" s="28" t="s">
        <v>107</v>
      </c>
    </row>
    <row r="8" spans="1:12" ht="54">
      <c r="A8" s="30">
        <v>1</v>
      </c>
      <c r="B8" s="31" t="s">
        <v>109</v>
      </c>
      <c r="C8" s="30"/>
      <c r="D8" s="32"/>
      <c r="E8" s="33" t="s">
        <v>73</v>
      </c>
      <c r="F8" s="67">
        <f>SUM(F9:F11)</f>
        <v>930</v>
      </c>
      <c r="G8" s="68">
        <f>SUM(G9:G11)</f>
        <v>967.3</v>
      </c>
      <c r="H8" s="67">
        <f>SUM(H9:H11)</f>
        <v>572.5</v>
      </c>
      <c r="I8" s="67"/>
      <c r="J8" s="69"/>
      <c r="K8" s="70"/>
      <c r="L8" s="68">
        <f>H8/G8*100</f>
        <v>59.18536131500052</v>
      </c>
    </row>
    <row r="9" spans="1:12" ht="13.5">
      <c r="A9" s="30"/>
      <c r="B9" s="31"/>
      <c r="C9" s="34">
        <v>901</v>
      </c>
      <c r="D9" s="35">
        <v>113</v>
      </c>
      <c r="E9" s="36" t="s">
        <v>28</v>
      </c>
      <c r="F9" s="71">
        <v>930</v>
      </c>
      <c r="G9" s="72">
        <v>0</v>
      </c>
      <c r="H9" s="71">
        <v>0</v>
      </c>
      <c r="I9" s="71"/>
      <c r="J9" s="69"/>
      <c r="K9" s="70"/>
      <c r="L9" s="72">
        <v>0</v>
      </c>
    </row>
    <row r="10" spans="1:12" ht="13.5">
      <c r="A10" s="30"/>
      <c r="B10" s="31"/>
      <c r="C10" s="34">
        <v>901</v>
      </c>
      <c r="D10" s="35">
        <v>412</v>
      </c>
      <c r="E10" s="36" t="s">
        <v>28</v>
      </c>
      <c r="F10" s="71">
        <v>0</v>
      </c>
      <c r="G10" s="72">
        <v>787.3</v>
      </c>
      <c r="H10" s="71">
        <v>572.5</v>
      </c>
      <c r="I10" s="71"/>
      <c r="J10" s="69"/>
      <c r="K10" s="70"/>
      <c r="L10" s="72">
        <f>H10/G10*100</f>
        <v>72.71688047758161</v>
      </c>
    </row>
    <row r="11" spans="1:12" ht="13.5">
      <c r="A11" s="30"/>
      <c r="B11" s="31"/>
      <c r="C11" s="34">
        <v>901</v>
      </c>
      <c r="D11" s="35">
        <v>412</v>
      </c>
      <c r="E11" s="36" t="s">
        <v>82</v>
      </c>
      <c r="F11" s="71">
        <v>0</v>
      </c>
      <c r="G11" s="72">
        <v>180</v>
      </c>
      <c r="H11" s="71">
        <v>0</v>
      </c>
      <c r="I11" s="71"/>
      <c r="J11" s="69"/>
      <c r="K11" s="70"/>
      <c r="L11" s="72">
        <v>0</v>
      </c>
    </row>
    <row r="12" spans="1:12" ht="42" customHeight="1">
      <c r="A12" s="30">
        <v>2</v>
      </c>
      <c r="B12" s="26" t="s">
        <v>87</v>
      </c>
      <c r="C12" s="37"/>
      <c r="D12" s="32"/>
      <c r="E12" s="33" t="s">
        <v>27</v>
      </c>
      <c r="F12" s="67">
        <f>SUM(F13:F19)</f>
        <v>24925.100000000002</v>
      </c>
      <c r="G12" s="68">
        <f>SUM(G13:G19)</f>
        <v>30614.300000000003</v>
      </c>
      <c r="H12" s="67">
        <f>SUM(H13:H19)</f>
        <v>30116.5</v>
      </c>
      <c r="I12" s="71"/>
      <c r="J12" s="73"/>
      <c r="K12" s="73"/>
      <c r="L12" s="68">
        <f>H12/G12*100</f>
        <v>98.37396249465118</v>
      </c>
    </row>
    <row r="13" spans="1:12" ht="13.5">
      <c r="A13" s="30"/>
      <c r="B13" s="26"/>
      <c r="C13" s="38">
        <v>901</v>
      </c>
      <c r="D13" s="35">
        <v>113</v>
      </c>
      <c r="E13" s="36" t="s">
        <v>24</v>
      </c>
      <c r="F13" s="71">
        <v>19318.4</v>
      </c>
      <c r="G13" s="72">
        <v>23197.1</v>
      </c>
      <c r="H13" s="71">
        <v>22924</v>
      </c>
      <c r="I13" s="71"/>
      <c r="J13" s="73"/>
      <c r="K13" s="73"/>
      <c r="L13" s="72">
        <f>H13/G13*100</f>
        <v>98.82269766479432</v>
      </c>
    </row>
    <row r="14" spans="1:12" ht="13.5">
      <c r="A14" s="30"/>
      <c r="B14" s="26"/>
      <c r="C14" s="38">
        <v>901</v>
      </c>
      <c r="D14" s="35">
        <v>113</v>
      </c>
      <c r="E14" s="36" t="s">
        <v>112</v>
      </c>
      <c r="F14" s="71">
        <v>0</v>
      </c>
      <c r="G14" s="72">
        <v>1400.9</v>
      </c>
      <c r="H14" s="71">
        <v>1264.9</v>
      </c>
      <c r="I14" s="71"/>
      <c r="J14" s="73"/>
      <c r="K14" s="73"/>
      <c r="L14" s="72">
        <f>H14/G14*100</f>
        <v>90.29195517167535</v>
      </c>
    </row>
    <row r="15" spans="1:12" ht="13.5">
      <c r="A15" s="30"/>
      <c r="B15" s="26"/>
      <c r="C15" s="38">
        <v>901</v>
      </c>
      <c r="D15" s="35">
        <v>309</v>
      </c>
      <c r="E15" s="36" t="s">
        <v>24</v>
      </c>
      <c r="F15" s="71">
        <v>3306</v>
      </c>
      <c r="G15" s="72">
        <v>3483.9</v>
      </c>
      <c r="H15" s="71">
        <v>3418.6</v>
      </c>
      <c r="I15" s="71"/>
      <c r="J15" s="73"/>
      <c r="K15" s="73"/>
      <c r="L15" s="72">
        <f aca="true" t="shared" si="0" ref="L15:L36">H15/G15*100</f>
        <v>98.12566376761674</v>
      </c>
    </row>
    <row r="16" spans="1:12" ht="13.5">
      <c r="A16" s="30"/>
      <c r="B16" s="26"/>
      <c r="C16" s="38">
        <v>901</v>
      </c>
      <c r="D16" s="35">
        <v>309</v>
      </c>
      <c r="E16" s="36" t="s">
        <v>112</v>
      </c>
      <c r="F16" s="71">
        <v>0</v>
      </c>
      <c r="G16" s="72">
        <v>190.7</v>
      </c>
      <c r="H16" s="71">
        <v>190.7</v>
      </c>
      <c r="I16" s="71"/>
      <c r="J16" s="73"/>
      <c r="K16" s="73"/>
      <c r="L16" s="72">
        <f t="shared" si="0"/>
        <v>100</v>
      </c>
    </row>
    <row r="17" spans="1:12" ht="13.5">
      <c r="A17" s="30"/>
      <c r="B17" s="26"/>
      <c r="C17" s="38">
        <v>901</v>
      </c>
      <c r="D17" s="35">
        <v>1001</v>
      </c>
      <c r="E17" s="36" t="s">
        <v>24</v>
      </c>
      <c r="F17" s="71">
        <v>1947</v>
      </c>
      <c r="G17" s="72">
        <v>1965.4</v>
      </c>
      <c r="H17" s="71">
        <v>1965.4</v>
      </c>
      <c r="I17" s="71"/>
      <c r="J17" s="73"/>
      <c r="K17" s="73"/>
      <c r="L17" s="72">
        <f t="shared" si="0"/>
        <v>100</v>
      </c>
    </row>
    <row r="18" spans="1:12" ht="13.5">
      <c r="A18" s="30"/>
      <c r="B18" s="26"/>
      <c r="C18" s="38">
        <v>901</v>
      </c>
      <c r="D18" s="35">
        <v>1202</v>
      </c>
      <c r="E18" s="36" t="s">
        <v>24</v>
      </c>
      <c r="F18" s="71">
        <v>353</v>
      </c>
      <c r="G18" s="72">
        <v>375.6</v>
      </c>
      <c r="H18" s="71">
        <v>352.6</v>
      </c>
      <c r="I18" s="71"/>
      <c r="J18" s="73"/>
      <c r="K18" s="73"/>
      <c r="L18" s="72">
        <f t="shared" si="0"/>
        <v>93.87646432374866</v>
      </c>
    </row>
    <row r="19" spans="1:12" ht="13.5">
      <c r="A19" s="30"/>
      <c r="B19" s="26"/>
      <c r="C19" s="38">
        <v>901</v>
      </c>
      <c r="D19" s="35">
        <v>1301</v>
      </c>
      <c r="E19" s="36" t="s">
        <v>24</v>
      </c>
      <c r="F19" s="71">
        <v>0.7</v>
      </c>
      <c r="G19" s="72">
        <v>0.7</v>
      </c>
      <c r="H19" s="71">
        <v>0.3</v>
      </c>
      <c r="I19" s="71"/>
      <c r="J19" s="73"/>
      <c r="K19" s="73"/>
      <c r="L19" s="72">
        <f t="shared" si="0"/>
        <v>42.85714285714286</v>
      </c>
    </row>
    <row r="20" spans="1:12" ht="39.75" customHeight="1">
      <c r="A20" s="39">
        <v>3</v>
      </c>
      <c r="B20" s="40" t="s">
        <v>86</v>
      </c>
      <c r="C20" s="30">
        <v>901</v>
      </c>
      <c r="D20" s="32">
        <v>309</v>
      </c>
      <c r="E20" s="33" t="s">
        <v>25</v>
      </c>
      <c r="F20" s="67">
        <v>719</v>
      </c>
      <c r="G20" s="68">
        <v>767.6</v>
      </c>
      <c r="H20" s="67">
        <v>767.6</v>
      </c>
      <c r="I20" s="67"/>
      <c r="J20" s="67" t="s">
        <v>8</v>
      </c>
      <c r="K20" s="70"/>
      <c r="L20" s="68">
        <f t="shared" si="0"/>
        <v>100</v>
      </c>
    </row>
    <row r="21" spans="1:12" ht="32.25" customHeight="1">
      <c r="A21" s="30">
        <v>4</v>
      </c>
      <c r="B21" s="26" t="s">
        <v>85</v>
      </c>
      <c r="C21" s="30"/>
      <c r="D21" s="32"/>
      <c r="E21" s="33" t="s">
        <v>67</v>
      </c>
      <c r="F21" s="67">
        <f>SUM(F22:F23)</f>
        <v>4043.5</v>
      </c>
      <c r="G21" s="68">
        <f>SUM(G22:G23)</f>
        <v>4577.91</v>
      </c>
      <c r="H21" s="67">
        <f>SUM(H22:H23)</f>
        <v>4563.7</v>
      </c>
      <c r="I21" s="67"/>
      <c r="J21" s="69"/>
      <c r="K21" s="70"/>
      <c r="L21" s="68">
        <f t="shared" si="0"/>
        <v>99.68959634418326</v>
      </c>
    </row>
    <row r="22" spans="1:12" ht="15" customHeight="1">
      <c r="A22" s="30"/>
      <c r="B22" s="26"/>
      <c r="C22" s="34">
        <v>901</v>
      </c>
      <c r="D22" s="35">
        <v>310</v>
      </c>
      <c r="E22" s="36" t="s">
        <v>26</v>
      </c>
      <c r="F22" s="71">
        <v>3943.5</v>
      </c>
      <c r="G22" s="72">
        <v>4518.4</v>
      </c>
      <c r="H22" s="71">
        <v>4504.2</v>
      </c>
      <c r="I22" s="71"/>
      <c r="J22" s="69"/>
      <c r="K22" s="70"/>
      <c r="L22" s="72">
        <f t="shared" si="0"/>
        <v>99.68572946175638</v>
      </c>
    </row>
    <row r="23" spans="1:12" ht="15" customHeight="1">
      <c r="A23" s="30"/>
      <c r="B23" s="26"/>
      <c r="C23" s="38">
        <v>901</v>
      </c>
      <c r="D23" s="41">
        <v>406</v>
      </c>
      <c r="E23" s="42" t="s">
        <v>26</v>
      </c>
      <c r="F23" s="74">
        <v>100</v>
      </c>
      <c r="G23" s="75">
        <f>100-40.49</f>
        <v>59.51</v>
      </c>
      <c r="H23" s="74">
        <v>59.5</v>
      </c>
      <c r="I23" s="74"/>
      <c r="J23" s="73"/>
      <c r="K23" s="73"/>
      <c r="L23" s="75">
        <f t="shared" si="0"/>
        <v>99.98319610149555</v>
      </c>
    </row>
    <row r="24" spans="1:12" ht="57.75" customHeight="1">
      <c r="A24" s="30">
        <v>5</v>
      </c>
      <c r="B24" s="26" t="s">
        <v>88</v>
      </c>
      <c r="C24" s="30"/>
      <c r="D24" s="32"/>
      <c r="E24" s="33" t="s">
        <v>30</v>
      </c>
      <c r="F24" s="67">
        <f>SUM(F25:F28)</f>
        <v>8994</v>
      </c>
      <c r="G24" s="68">
        <f>SUM(G25:G28)</f>
        <v>10217.4</v>
      </c>
      <c r="H24" s="67">
        <f>SUM(H25:H28)</f>
        <v>10145.2</v>
      </c>
      <c r="I24" s="67"/>
      <c r="J24" s="69"/>
      <c r="K24" s="70"/>
      <c r="L24" s="68">
        <f t="shared" si="0"/>
        <v>99.29336230352146</v>
      </c>
    </row>
    <row r="25" spans="1:12" ht="13.5">
      <c r="A25" s="30"/>
      <c r="B25" s="26"/>
      <c r="C25" s="34">
        <v>901</v>
      </c>
      <c r="D25" s="35">
        <v>707</v>
      </c>
      <c r="E25" s="36" t="s">
        <v>79</v>
      </c>
      <c r="F25" s="71">
        <v>263</v>
      </c>
      <c r="G25" s="72">
        <f>263-0.4</f>
        <v>262.6</v>
      </c>
      <c r="H25" s="71">
        <v>262.6</v>
      </c>
      <c r="I25" s="71"/>
      <c r="J25" s="69"/>
      <c r="K25" s="70"/>
      <c r="L25" s="72">
        <f t="shared" si="0"/>
        <v>100</v>
      </c>
    </row>
    <row r="26" spans="1:12" ht="13.5">
      <c r="A26" s="30"/>
      <c r="B26" s="26"/>
      <c r="C26" s="34">
        <v>901</v>
      </c>
      <c r="D26" s="35">
        <v>707</v>
      </c>
      <c r="E26" s="36" t="s">
        <v>78</v>
      </c>
      <c r="F26" s="71">
        <v>0</v>
      </c>
      <c r="G26" s="72">
        <v>178.9</v>
      </c>
      <c r="H26" s="71">
        <v>178.9</v>
      </c>
      <c r="I26" s="71"/>
      <c r="J26" s="69"/>
      <c r="K26" s="70"/>
      <c r="L26" s="72">
        <f t="shared" si="0"/>
        <v>100</v>
      </c>
    </row>
    <row r="27" spans="1:12" ht="13.5">
      <c r="A27" s="30"/>
      <c r="B27" s="26"/>
      <c r="C27" s="34">
        <v>901</v>
      </c>
      <c r="D27" s="35">
        <v>1102</v>
      </c>
      <c r="E27" s="36" t="s">
        <v>79</v>
      </c>
      <c r="F27" s="71">
        <v>8731</v>
      </c>
      <c r="G27" s="72">
        <v>9662.9</v>
      </c>
      <c r="H27" s="71">
        <v>9590.7</v>
      </c>
      <c r="I27" s="67"/>
      <c r="J27" s="69"/>
      <c r="K27" s="70"/>
      <c r="L27" s="72">
        <f t="shared" si="0"/>
        <v>99.25281230272486</v>
      </c>
    </row>
    <row r="28" spans="1:12" ht="13.5">
      <c r="A28" s="30"/>
      <c r="B28" s="26"/>
      <c r="C28" s="34">
        <v>901</v>
      </c>
      <c r="D28" s="35">
        <v>1102</v>
      </c>
      <c r="E28" s="36" t="s">
        <v>78</v>
      </c>
      <c r="F28" s="71">
        <v>0</v>
      </c>
      <c r="G28" s="72">
        <v>113</v>
      </c>
      <c r="H28" s="71">
        <v>113</v>
      </c>
      <c r="I28" s="67"/>
      <c r="J28" s="69"/>
      <c r="K28" s="70"/>
      <c r="L28" s="72">
        <f t="shared" si="0"/>
        <v>100</v>
      </c>
    </row>
    <row r="29" spans="1:12" ht="56.25" customHeight="1">
      <c r="A29" s="30">
        <v>6</v>
      </c>
      <c r="B29" s="26" t="s">
        <v>89</v>
      </c>
      <c r="C29" s="30">
        <v>901</v>
      </c>
      <c r="D29" s="32">
        <v>314</v>
      </c>
      <c r="E29" s="33" t="s">
        <v>29</v>
      </c>
      <c r="F29" s="67">
        <v>20</v>
      </c>
      <c r="G29" s="68">
        <v>20</v>
      </c>
      <c r="H29" s="67">
        <v>16.4</v>
      </c>
      <c r="I29" s="67"/>
      <c r="J29" s="69"/>
      <c r="K29" s="70"/>
      <c r="L29" s="68">
        <f t="shared" si="0"/>
        <v>82</v>
      </c>
    </row>
    <row r="30" spans="1:12" ht="40.5">
      <c r="A30" s="30">
        <v>7</v>
      </c>
      <c r="B30" s="26" t="s">
        <v>53</v>
      </c>
      <c r="C30" s="30">
        <v>901</v>
      </c>
      <c r="D30" s="32">
        <v>314</v>
      </c>
      <c r="E30" s="33" t="s">
        <v>54</v>
      </c>
      <c r="F30" s="67">
        <v>20</v>
      </c>
      <c r="G30" s="68">
        <v>20</v>
      </c>
      <c r="H30" s="67">
        <v>15</v>
      </c>
      <c r="I30" s="67"/>
      <c r="J30" s="69"/>
      <c r="K30" s="70"/>
      <c r="L30" s="68">
        <f t="shared" si="0"/>
        <v>75</v>
      </c>
    </row>
    <row r="31" spans="1:12" ht="54">
      <c r="A31" s="30">
        <v>8</v>
      </c>
      <c r="B31" s="43" t="s">
        <v>68</v>
      </c>
      <c r="C31" s="30">
        <v>901</v>
      </c>
      <c r="D31" s="32">
        <v>314</v>
      </c>
      <c r="E31" s="33" t="s">
        <v>55</v>
      </c>
      <c r="F31" s="67">
        <v>8</v>
      </c>
      <c r="G31" s="68">
        <v>8</v>
      </c>
      <c r="H31" s="67">
        <v>8</v>
      </c>
      <c r="I31" s="67"/>
      <c r="J31" s="69"/>
      <c r="K31" s="70"/>
      <c r="L31" s="68">
        <f t="shared" si="0"/>
        <v>100</v>
      </c>
    </row>
    <row r="32" spans="1:12" ht="40.5">
      <c r="A32" s="30">
        <v>9</v>
      </c>
      <c r="B32" s="26" t="s">
        <v>110</v>
      </c>
      <c r="C32" s="30"/>
      <c r="D32" s="32"/>
      <c r="E32" s="44" t="s">
        <v>49</v>
      </c>
      <c r="F32" s="76">
        <f>SUM(F33:F34)</f>
        <v>13079.9</v>
      </c>
      <c r="G32" s="68">
        <f>G33+G34</f>
        <v>14946.576570000001</v>
      </c>
      <c r="H32" s="76">
        <f>SUM(H33:H34)</f>
        <v>13857.7</v>
      </c>
      <c r="I32" s="29"/>
      <c r="J32" s="69"/>
      <c r="K32" s="70"/>
      <c r="L32" s="68">
        <f t="shared" si="0"/>
        <v>92.71487644745662</v>
      </c>
    </row>
    <row r="33" spans="1:12" ht="13.5">
      <c r="A33" s="30"/>
      <c r="B33" s="26"/>
      <c r="C33" s="34">
        <v>901</v>
      </c>
      <c r="D33" s="35">
        <v>408</v>
      </c>
      <c r="E33" s="45" t="s">
        <v>31</v>
      </c>
      <c r="F33" s="77">
        <v>6405</v>
      </c>
      <c r="G33" s="72">
        <f>6505.5-100.5</f>
        <v>6405</v>
      </c>
      <c r="H33" s="77">
        <v>6405</v>
      </c>
      <c r="I33" s="78"/>
      <c r="J33" s="69"/>
      <c r="K33" s="70"/>
      <c r="L33" s="72">
        <f t="shared" si="0"/>
        <v>100</v>
      </c>
    </row>
    <row r="34" spans="1:12" ht="13.5">
      <c r="A34" s="30"/>
      <c r="B34" s="46"/>
      <c r="C34" s="38">
        <v>901</v>
      </c>
      <c r="D34" s="41">
        <v>409</v>
      </c>
      <c r="E34" s="42" t="s">
        <v>31</v>
      </c>
      <c r="F34" s="74">
        <v>6674.9</v>
      </c>
      <c r="G34" s="75">
        <f>6674.88457+1866.692</f>
        <v>8541.576570000001</v>
      </c>
      <c r="H34" s="74">
        <v>7452.7</v>
      </c>
      <c r="I34" s="74"/>
      <c r="J34" s="73"/>
      <c r="K34" s="73"/>
      <c r="L34" s="75">
        <f t="shared" si="0"/>
        <v>87.25204227724905</v>
      </c>
    </row>
    <row r="35" spans="1:12" ht="54">
      <c r="A35" s="30">
        <v>10</v>
      </c>
      <c r="B35" s="26" t="s">
        <v>90</v>
      </c>
      <c r="C35" s="30">
        <v>901</v>
      </c>
      <c r="D35" s="47">
        <v>410</v>
      </c>
      <c r="E35" s="48" t="s">
        <v>32</v>
      </c>
      <c r="F35" s="79">
        <v>50</v>
      </c>
      <c r="G35" s="68">
        <v>46.3</v>
      </c>
      <c r="H35" s="79">
        <v>46.3</v>
      </c>
      <c r="I35" s="79"/>
      <c r="J35" s="69"/>
      <c r="K35" s="70"/>
      <c r="L35" s="68">
        <f t="shared" si="0"/>
        <v>100</v>
      </c>
    </row>
    <row r="36" spans="1:12" ht="54">
      <c r="A36" s="30">
        <v>11</v>
      </c>
      <c r="B36" s="26" t="s">
        <v>91</v>
      </c>
      <c r="C36" s="30">
        <v>901</v>
      </c>
      <c r="D36" s="32">
        <v>412</v>
      </c>
      <c r="E36" s="49" t="s">
        <v>33</v>
      </c>
      <c r="F36" s="80">
        <v>77</v>
      </c>
      <c r="G36" s="68">
        <v>20</v>
      </c>
      <c r="H36" s="80">
        <v>20</v>
      </c>
      <c r="I36" s="79"/>
      <c r="J36" s="69"/>
      <c r="K36" s="70"/>
      <c r="L36" s="68">
        <f t="shared" si="0"/>
        <v>100</v>
      </c>
    </row>
    <row r="37" spans="1:15" ht="58.5" customHeight="1">
      <c r="A37" s="30">
        <v>12</v>
      </c>
      <c r="B37" s="50" t="s">
        <v>92</v>
      </c>
      <c r="C37" s="51">
        <v>901</v>
      </c>
      <c r="D37" s="52">
        <v>412</v>
      </c>
      <c r="E37" s="49" t="s">
        <v>34</v>
      </c>
      <c r="F37" s="80">
        <v>1400</v>
      </c>
      <c r="G37" s="68">
        <v>0</v>
      </c>
      <c r="H37" s="80">
        <v>0</v>
      </c>
      <c r="I37" s="81"/>
      <c r="J37" s="69"/>
      <c r="K37" s="70"/>
      <c r="L37" s="68">
        <v>0</v>
      </c>
      <c r="O37" s="10"/>
    </row>
    <row r="38" spans="1:12" ht="54">
      <c r="A38" s="30">
        <v>13</v>
      </c>
      <c r="B38" s="31" t="s">
        <v>93</v>
      </c>
      <c r="C38" s="30"/>
      <c r="D38" s="32"/>
      <c r="E38" s="33" t="s">
        <v>35</v>
      </c>
      <c r="F38" s="67">
        <f>SUM(F39:F45)</f>
        <v>19310.5</v>
      </c>
      <c r="G38" s="68">
        <f>SUM(G39:G44)</f>
        <v>14071.550000000001</v>
      </c>
      <c r="H38" s="67">
        <f>SUM(H39:H45)</f>
        <v>12659.6</v>
      </c>
      <c r="I38" s="67"/>
      <c r="J38" s="69"/>
      <c r="K38" s="70"/>
      <c r="L38" s="68">
        <f aca="true" t="shared" si="1" ref="L38:L43">H38/G38*100</f>
        <v>89.96592415192356</v>
      </c>
    </row>
    <row r="39" spans="1:12" ht="13.5">
      <c r="A39" s="30"/>
      <c r="B39" s="26"/>
      <c r="C39" s="34">
        <v>901</v>
      </c>
      <c r="D39" s="35">
        <v>501</v>
      </c>
      <c r="E39" s="36" t="s">
        <v>36</v>
      </c>
      <c r="F39" s="71">
        <v>620</v>
      </c>
      <c r="G39" s="75">
        <v>484.2</v>
      </c>
      <c r="H39" s="71">
        <v>484.2</v>
      </c>
      <c r="I39" s="71"/>
      <c r="J39" s="69"/>
      <c r="K39" s="70"/>
      <c r="L39" s="75">
        <f t="shared" si="1"/>
        <v>100</v>
      </c>
    </row>
    <row r="40" spans="1:12" ht="13.5">
      <c r="A40" s="30"/>
      <c r="B40" s="53"/>
      <c r="C40" s="34">
        <v>901</v>
      </c>
      <c r="D40" s="35">
        <v>502</v>
      </c>
      <c r="E40" s="36" t="s">
        <v>36</v>
      </c>
      <c r="F40" s="71">
        <v>11887</v>
      </c>
      <c r="G40" s="75">
        <v>6692.1</v>
      </c>
      <c r="H40" s="71">
        <v>5398.7</v>
      </c>
      <c r="I40" s="71" t="s">
        <v>12</v>
      </c>
      <c r="J40" s="69"/>
      <c r="K40" s="70"/>
      <c r="L40" s="75">
        <f t="shared" si="1"/>
        <v>80.67273352161504</v>
      </c>
    </row>
    <row r="41" spans="1:12" ht="13.5">
      <c r="A41" s="30"/>
      <c r="B41" s="53"/>
      <c r="C41" s="34">
        <v>901</v>
      </c>
      <c r="D41" s="35">
        <v>502</v>
      </c>
      <c r="E41" s="36" t="s">
        <v>111</v>
      </c>
      <c r="F41" s="71">
        <v>0</v>
      </c>
      <c r="G41" s="75">
        <v>353.6</v>
      </c>
      <c r="H41" s="71">
        <v>353.6</v>
      </c>
      <c r="I41" s="71"/>
      <c r="J41" s="69"/>
      <c r="K41" s="70"/>
      <c r="L41" s="75">
        <f t="shared" si="1"/>
        <v>100</v>
      </c>
    </row>
    <row r="42" spans="1:12" ht="13.5">
      <c r="A42" s="30"/>
      <c r="B42" s="26"/>
      <c r="C42" s="34">
        <v>901</v>
      </c>
      <c r="D42" s="35">
        <v>503</v>
      </c>
      <c r="E42" s="36" t="s">
        <v>36</v>
      </c>
      <c r="F42" s="71">
        <v>5469.5</v>
      </c>
      <c r="G42" s="75">
        <v>5634.3</v>
      </c>
      <c r="H42" s="71">
        <v>5515.7</v>
      </c>
      <c r="I42" s="67"/>
      <c r="J42" s="69"/>
      <c r="K42" s="70"/>
      <c r="L42" s="75">
        <f t="shared" si="1"/>
        <v>97.8950357630939</v>
      </c>
    </row>
    <row r="43" spans="1:12" ht="13.5">
      <c r="A43" s="30"/>
      <c r="B43" s="26"/>
      <c r="C43" s="34">
        <v>901</v>
      </c>
      <c r="D43" s="35">
        <v>503</v>
      </c>
      <c r="E43" s="36" t="s">
        <v>111</v>
      </c>
      <c r="F43" s="71">
        <v>0</v>
      </c>
      <c r="G43" s="75">
        <v>907.35</v>
      </c>
      <c r="H43" s="71">
        <v>907.4</v>
      </c>
      <c r="I43" s="67"/>
      <c r="J43" s="69"/>
      <c r="K43" s="70"/>
      <c r="L43" s="75">
        <f t="shared" si="1"/>
        <v>100.00551055270843</v>
      </c>
    </row>
    <row r="44" spans="1:12" ht="13.5">
      <c r="A44" s="30"/>
      <c r="B44" s="26"/>
      <c r="C44" s="34">
        <v>901</v>
      </c>
      <c r="D44" s="35">
        <v>505</v>
      </c>
      <c r="E44" s="36" t="s">
        <v>36</v>
      </c>
      <c r="F44" s="71">
        <v>1313</v>
      </c>
      <c r="G44" s="75">
        <v>0</v>
      </c>
      <c r="H44" s="71">
        <v>0</v>
      </c>
      <c r="I44" s="67"/>
      <c r="J44" s="69"/>
      <c r="K44" s="70"/>
      <c r="L44" s="75">
        <v>0</v>
      </c>
    </row>
    <row r="45" spans="1:12" ht="13.5">
      <c r="A45" s="30"/>
      <c r="B45" s="26"/>
      <c r="C45" s="34">
        <v>901</v>
      </c>
      <c r="D45" s="35">
        <v>503</v>
      </c>
      <c r="E45" s="36" t="s">
        <v>111</v>
      </c>
      <c r="F45" s="71">
        <v>21</v>
      </c>
      <c r="G45" s="75">
        <v>0</v>
      </c>
      <c r="H45" s="71">
        <v>0</v>
      </c>
      <c r="I45" s="67"/>
      <c r="J45" s="69"/>
      <c r="K45" s="70"/>
      <c r="L45" s="75">
        <v>0</v>
      </c>
    </row>
    <row r="46" spans="1:12" ht="31.5" customHeight="1">
      <c r="A46" s="30">
        <v>14</v>
      </c>
      <c r="B46" s="26" t="s">
        <v>98</v>
      </c>
      <c r="C46" s="30">
        <v>901</v>
      </c>
      <c r="D46" s="32">
        <v>503</v>
      </c>
      <c r="E46" s="33" t="s">
        <v>59</v>
      </c>
      <c r="F46" s="67">
        <v>1200</v>
      </c>
      <c r="G46" s="82">
        <v>139</v>
      </c>
      <c r="H46" s="67">
        <v>139</v>
      </c>
      <c r="I46" s="83"/>
      <c r="J46" s="84"/>
      <c r="K46" s="85"/>
      <c r="L46" s="82">
        <f>H46/G46*100</f>
        <v>100</v>
      </c>
    </row>
    <row r="47" spans="1:12" ht="54">
      <c r="A47" s="30">
        <v>15</v>
      </c>
      <c r="B47" s="40" t="s">
        <v>69</v>
      </c>
      <c r="C47" s="30"/>
      <c r="D47" s="54"/>
      <c r="E47" s="44" t="s">
        <v>74</v>
      </c>
      <c r="F47" s="76">
        <f>SUM(F48:F49)</f>
        <v>50</v>
      </c>
      <c r="G47" s="80">
        <f>SUM(G48:G49)</f>
        <v>50</v>
      </c>
      <c r="H47" s="76">
        <f>SUM(H48:H49)</f>
        <v>50</v>
      </c>
      <c r="I47" s="76"/>
      <c r="J47" s="86"/>
      <c r="K47" s="86"/>
      <c r="L47" s="80">
        <f>H47/G47*100</f>
        <v>100</v>
      </c>
    </row>
    <row r="48" spans="1:12" ht="13.5">
      <c r="A48" s="30"/>
      <c r="B48" s="40"/>
      <c r="C48" s="34">
        <v>901</v>
      </c>
      <c r="D48" s="55">
        <v>505</v>
      </c>
      <c r="E48" s="45" t="s">
        <v>37</v>
      </c>
      <c r="F48" s="77">
        <v>50</v>
      </c>
      <c r="G48" s="87">
        <v>0</v>
      </c>
      <c r="H48" s="77">
        <v>0</v>
      </c>
      <c r="I48" s="77"/>
      <c r="J48" s="86"/>
      <c r="K48" s="86"/>
      <c r="L48" s="87">
        <v>0</v>
      </c>
    </row>
    <row r="49" spans="1:12" ht="13.5">
      <c r="A49" s="30"/>
      <c r="B49" s="40"/>
      <c r="C49" s="34">
        <v>901</v>
      </c>
      <c r="D49" s="55">
        <v>412</v>
      </c>
      <c r="E49" s="45" t="s">
        <v>37</v>
      </c>
      <c r="F49" s="77">
        <v>0</v>
      </c>
      <c r="G49" s="87">
        <v>50</v>
      </c>
      <c r="H49" s="77">
        <v>50</v>
      </c>
      <c r="I49" s="77"/>
      <c r="J49" s="86"/>
      <c r="K49" s="86"/>
      <c r="L49" s="87">
        <f aca="true" t="shared" si="2" ref="L49:L59">H49/G49*100</f>
        <v>100</v>
      </c>
    </row>
    <row r="50" spans="1:12" ht="40.5">
      <c r="A50" s="30">
        <v>16</v>
      </c>
      <c r="B50" s="26" t="s">
        <v>94</v>
      </c>
      <c r="C50" s="30">
        <v>901</v>
      </c>
      <c r="D50" s="32">
        <v>603</v>
      </c>
      <c r="E50" s="33" t="s">
        <v>38</v>
      </c>
      <c r="F50" s="67">
        <v>440.7</v>
      </c>
      <c r="G50" s="68">
        <v>388.9</v>
      </c>
      <c r="H50" s="67">
        <v>388.9</v>
      </c>
      <c r="I50" s="67"/>
      <c r="J50" s="69"/>
      <c r="K50" s="70"/>
      <c r="L50" s="68">
        <f t="shared" si="2"/>
        <v>100</v>
      </c>
    </row>
    <row r="51" spans="1:12" ht="40.5">
      <c r="A51" s="30">
        <v>17</v>
      </c>
      <c r="B51" s="26" t="s">
        <v>77</v>
      </c>
      <c r="C51" s="30"/>
      <c r="D51" s="32"/>
      <c r="E51" s="33" t="s">
        <v>39</v>
      </c>
      <c r="F51" s="67">
        <f>SUM(F52:F59)</f>
        <v>126543.3</v>
      </c>
      <c r="G51" s="88">
        <f>SUM(G52:G59)</f>
        <v>135773.60000000003</v>
      </c>
      <c r="H51" s="67">
        <f>SUM(H52:H59)</f>
        <v>134294.2</v>
      </c>
      <c r="I51" s="67"/>
      <c r="J51" s="69"/>
      <c r="K51" s="70"/>
      <c r="L51" s="68">
        <f t="shared" si="2"/>
        <v>98.91039200551505</v>
      </c>
    </row>
    <row r="52" spans="1:12" ht="13.5">
      <c r="A52" s="30"/>
      <c r="B52" s="26"/>
      <c r="C52" s="34">
        <v>901</v>
      </c>
      <c r="D52" s="35">
        <v>701</v>
      </c>
      <c r="E52" s="36" t="s">
        <v>40</v>
      </c>
      <c r="F52" s="71">
        <v>22000</v>
      </c>
      <c r="G52" s="89">
        <v>24764.05</v>
      </c>
      <c r="H52" s="71">
        <v>24203.6</v>
      </c>
      <c r="I52" s="71"/>
      <c r="J52" s="69"/>
      <c r="K52" s="70"/>
      <c r="L52" s="72">
        <f t="shared" si="2"/>
        <v>97.73684029873951</v>
      </c>
    </row>
    <row r="53" spans="1:12" ht="13.5">
      <c r="A53" s="30"/>
      <c r="B53" s="26"/>
      <c r="C53" s="34">
        <v>901</v>
      </c>
      <c r="D53" s="35">
        <v>701</v>
      </c>
      <c r="E53" s="36" t="s">
        <v>41</v>
      </c>
      <c r="F53" s="71">
        <v>17447</v>
      </c>
      <c r="G53" s="89">
        <v>20872.9</v>
      </c>
      <c r="H53" s="71">
        <v>20872.9</v>
      </c>
      <c r="I53" s="71"/>
      <c r="J53" s="69"/>
      <c r="K53" s="70"/>
      <c r="L53" s="72">
        <f t="shared" si="2"/>
        <v>100</v>
      </c>
    </row>
    <row r="54" spans="1:12" ht="13.5">
      <c r="A54" s="30"/>
      <c r="B54" s="26"/>
      <c r="C54" s="34">
        <v>901</v>
      </c>
      <c r="D54" s="35">
        <v>702</v>
      </c>
      <c r="E54" s="36" t="s">
        <v>40</v>
      </c>
      <c r="F54" s="71">
        <v>30072.8</v>
      </c>
      <c r="G54" s="89">
        <v>31070.4</v>
      </c>
      <c r="H54" s="71">
        <v>30956.7</v>
      </c>
      <c r="I54" s="71"/>
      <c r="J54" s="69"/>
      <c r="K54" s="70"/>
      <c r="L54" s="75">
        <f t="shared" si="2"/>
        <v>99.63405685153715</v>
      </c>
    </row>
    <row r="55" spans="1:12" ht="13.5">
      <c r="A55" s="30"/>
      <c r="B55" s="26"/>
      <c r="C55" s="34">
        <v>901</v>
      </c>
      <c r="D55" s="35">
        <v>702</v>
      </c>
      <c r="E55" s="36" t="s">
        <v>41</v>
      </c>
      <c r="F55" s="71">
        <v>46566</v>
      </c>
      <c r="G55" s="89">
        <v>48135.6</v>
      </c>
      <c r="H55" s="71">
        <v>47346.6</v>
      </c>
      <c r="I55" s="71"/>
      <c r="J55" s="69"/>
      <c r="K55" s="70"/>
      <c r="L55" s="72">
        <f t="shared" si="2"/>
        <v>98.36088051255204</v>
      </c>
    </row>
    <row r="56" spans="1:12" ht="13.5">
      <c r="A56" s="30"/>
      <c r="B56" s="26"/>
      <c r="C56" s="34">
        <v>901</v>
      </c>
      <c r="D56" s="35">
        <v>703</v>
      </c>
      <c r="E56" s="36" t="s">
        <v>40</v>
      </c>
      <c r="F56" s="71">
        <v>7620</v>
      </c>
      <c r="G56" s="89">
        <f>7620+57</f>
        <v>7677</v>
      </c>
      <c r="H56" s="71">
        <v>7660.7</v>
      </c>
      <c r="I56" s="71"/>
      <c r="J56" s="69"/>
      <c r="K56" s="70"/>
      <c r="L56" s="72">
        <f t="shared" si="2"/>
        <v>99.78767747818158</v>
      </c>
    </row>
    <row r="57" spans="1:12" ht="13.5">
      <c r="A57" s="30"/>
      <c r="B57" s="26"/>
      <c r="C57" s="34">
        <v>901</v>
      </c>
      <c r="D57" s="35">
        <v>703</v>
      </c>
      <c r="E57" s="36" t="s">
        <v>41</v>
      </c>
      <c r="F57" s="71">
        <v>0</v>
      </c>
      <c r="G57" s="89">
        <v>109.85</v>
      </c>
      <c r="H57" s="71">
        <v>109.9</v>
      </c>
      <c r="I57" s="71"/>
      <c r="J57" s="69"/>
      <c r="K57" s="70"/>
      <c r="L57" s="72">
        <f t="shared" si="2"/>
        <v>100.04551661356396</v>
      </c>
    </row>
    <row r="58" spans="1:12" ht="13.5">
      <c r="A58" s="30"/>
      <c r="B58" s="26"/>
      <c r="C58" s="34">
        <v>901</v>
      </c>
      <c r="D58" s="35">
        <v>707</v>
      </c>
      <c r="E58" s="36" t="s">
        <v>40</v>
      </c>
      <c r="F58" s="71">
        <v>1181.8</v>
      </c>
      <c r="G58" s="89">
        <v>1488.1</v>
      </c>
      <c r="H58" s="71">
        <v>1488.1</v>
      </c>
      <c r="I58" s="71"/>
      <c r="J58" s="69"/>
      <c r="K58" s="70"/>
      <c r="L58" s="72">
        <f t="shared" si="2"/>
        <v>100</v>
      </c>
    </row>
    <row r="59" spans="1:12" ht="13.5">
      <c r="A59" s="30"/>
      <c r="B59" s="26"/>
      <c r="C59" s="34">
        <v>901</v>
      </c>
      <c r="D59" s="35">
        <v>707</v>
      </c>
      <c r="E59" s="36" t="s">
        <v>41</v>
      </c>
      <c r="F59" s="71">
        <v>1655.7</v>
      </c>
      <c r="G59" s="89">
        <v>1655.7</v>
      </c>
      <c r="H59" s="71">
        <v>1655.7</v>
      </c>
      <c r="I59" s="71"/>
      <c r="J59" s="69"/>
      <c r="K59" s="70"/>
      <c r="L59" s="72">
        <f t="shared" si="2"/>
        <v>100</v>
      </c>
    </row>
    <row r="60" spans="1:12" ht="81">
      <c r="A60" s="30">
        <v>18</v>
      </c>
      <c r="B60" s="26" t="s">
        <v>56</v>
      </c>
      <c r="C60" s="30">
        <v>901</v>
      </c>
      <c r="D60" s="32">
        <v>702</v>
      </c>
      <c r="E60" s="33" t="s">
        <v>57</v>
      </c>
      <c r="F60" s="67">
        <v>0</v>
      </c>
      <c r="G60" s="68">
        <v>0</v>
      </c>
      <c r="H60" s="67">
        <v>0</v>
      </c>
      <c r="I60" s="67"/>
      <c r="J60" s="90"/>
      <c r="K60" s="91"/>
      <c r="L60" s="68">
        <v>0</v>
      </c>
    </row>
    <row r="61" spans="1:12" ht="40.5">
      <c r="A61" s="30">
        <v>19</v>
      </c>
      <c r="B61" s="26" t="s">
        <v>72</v>
      </c>
      <c r="C61" s="30"/>
      <c r="D61" s="32"/>
      <c r="E61" s="33" t="s">
        <v>52</v>
      </c>
      <c r="F61" s="67">
        <f>SUM(F62:F65)</f>
        <v>26258</v>
      </c>
      <c r="G61" s="68">
        <f>SUM(G62:G65)</f>
        <v>28217.95</v>
      </c>
      <c r="H61" s="67">
        <f>SUM(H62:H65)</f>
        <v>27818.4</v>
      </c>
      <c r="I61" s="71"/>
      <c r="J61" s="69"/>
      <c r="K61" s="70"/>
      <c r="L61" s="68">
        <f>H61/G61*100</f>
        <v>98.58405731103784</v>
      </c>
    </row>
    <row r="62" spans="1:12" ht="13.5">
      <c r="A62" s="30"/>
      <c r="B62" s="26"/>
      <c r="C62" s="34">
        <v>901</v>
      </c>
      <c r="D62" s="35">
        <v>801</v>
      </c>
      <c r="E62" s="36" t="s">
        <v>80</v>
      </c>
      <c r="F62" s="71">
        <v>26258</v>
      </c>
      <c r="G62" s="72">
        <v>27167.25</v>
      </c>
      <c r="H62" s="71">
        <v>26767.7</v>
      </c>
      <c r="I62" s="71"/>
      <c r="J62" s="69"/>
      <c r="K62" s="70"/>
      <c r="L62" s="72">
        <f>H62/G62*100</f>
        <v>98.52929538322796</v>
      </c>
    </row>
    <row r="63" spans="1:12" ht="13.5">
      <c r="A63" s="30"/>
      <c r="B63" s="26"/>
      <c r="C63" s="34">
        <v>901</v>
      </c>
      <c r="D63" s="35">
        <v>801</v>
      </c>
      <c r="E63" s="36" t="s">
        <v>102</v>
      </c>
      <c r="F63" s="71">
        <v>0</v>
      </c>
      <c r="G63" s="72">
        <v>845.5</v>
      </c>
      <c r="H63" s="71">
        <v>845.5</v>
      </c>
      <c r="I63" s="71"/>
      <c r="J63" s="69"/>
      <c r="K63" s="70"/>
      <c r="L63" s="72">
        <f>H63/G63*100</f>
        <v>100</v>
      </c>
    </row>
    <row r="64" spans="1:12" ht="13.5">
      <c r="A64" s="30"/>
      <c r="B64" s="26"/>
      <c r="C64" s="34">
        <v>901</v>
      </c>
      <c r="D64" s="35">
        <v>801</v>
      </c>
      <c r="E64" s="36" t="s">
        <v>81</v>
      </c>
      <c r="F64" s="71">
        <v>0</v>
      </c>
      <c r="G64" s="72">
        <v>0</v>
      </c>
      <c r="H64" s="71">
        <v>0</v>
      </c>
      <c r="I64" s="71"/>
      <c r="J64" s="69"/>
      <c r="K64" s="70"/>
      <c r="L64" s="72">
        <v>0</v>
      </c>
    </row>
    <row r="65" spans="1:12" ht="13.5">
      <c r="A65" s="30"/>
      <c r="B65" s="26"/>
      <c r="C65" s="34">
        <v>901</v>
      </c>
      <c r="D65" s="35">
        <v>801</v>
      </c>
      <c r="E65" s="36" t="s">
        <v>99</v>
      </c>
      <c r="F65" s="71">
        <v>0</v>
      </c>
      <c r="G65" s="72">
        <f>175.2+30</f>
        <v>205.2</v>
      </c>
      <c r="H65" s="71">
        <v>205.2</v>
      </c>
      <c r="I65" s="71"/>
      <c r="J65" s="69"/>
      <c r="K65" s="70"/>
      <c r="L65" s="72">
        <f aca="true" t="shared" si="3" ref="L65:L70">H65/G65*100</f>
        <v>100</v>
      </c>
    </row>
    <row r="66" spans="1:12" ht="27">
      <c r="A66" s="30">
        <v>20</v>
      </c>
      <c r="B66" s="26" t="s">
        <v>95</v>
      </c>
      <c r="C66" s="34"/>
      <c r="D66" s="32"/>
      <c r="E66" s="33" t="s">
        <v>42</v>
      </c>
      <c r="F66" s="67">
        <f>SUM(F67:F69)</f>
        <v>32742</v>
      </c>
      <c r="G66" s="80">
        <f>SUM(G67:G69)</f>
        <v>31246.75</v>
      </c>
      <c r="H66" s="67">
        <f>SUM(H67:H69)</f>
        <v>25802.1</v>
      </c>
      <c r="I66" s="67"/>
      <c r="J66" s="69"/>
      <c r="K66" s="70"/>
      <c r="L66" s="80">
        <f t="shared" si="3"/>
        <v>82.57530783201452</v>
      </c>
    </row>
    <row r="67" spans="1:12" ht="13.5">
      <c r="A67" s="30"/>
      <c r="B67" s="26"/>
      <c r="C67" s="34">
        <v>901</v>
      </c>
      <c r="D67" s="35">
        <v>1003</v>
      </c>
      <c r="E67" s="36" t="s">
        <v>43</v>
      </c>
      <c r="F67" s="71">
        <v>3869</v>
      </c>
      <c r="G67" s="87">
        <v>3869</v>
      </c>
      <c r="H67" s="71">
        <v>2718.6</v>
      </c>
      <c r="I67" s="67"/>
      <c r="J67" s="69"/>
      <c r="K67" s="70"/>
      <c r="L67" s="87">
        <f t="shared" si="3"/>
        <v>70.26621866115275</v>
      </c>
    </row>
    <row r="68" spans="1:12" ht="13.5">
      <c r="A68" s="30"/>
      <c r="B68" s="26"/>
      <c r="C68" s="34">
        <v>901</v>
      </c>
      <c r="D68" s="35">
        <v>1003</v>
      </c>
      <c r="E68" s="36" t="s">
        <v>44</v>
      </c>
      <c r="F68" s="71">
        <v>26507.6</v>
      </c>
      <c r="G68" s="87">
        <v>25012.35</v>
      </c>
      <c r="H68" s="71">
        <v>21580.8</v>
      </c>
      <c r="I68" s="67"/>
      <c r="J68" s="69"/>
      <c r="K68" s="70"/>
      <c r="L68" s="87">
        <f t="shared" si="3"/>
        <v>86.280577394767</v>
      </c>
    </row>
    <row r="69" spans="1:12" ht="13.5">
      <c r="A69" s="30"/>
      <c r="B69" s="26"/>
      <c r="C69" s="34">
        <v>901</v>
      </c>
      <c r="D69" s="35">
        <v>1006</v>
      </c>
      <c r="E69" s="36" t="s">
        <v>44</v>
      </c>
      <c r="F69" s="71">
        <v>2365.4</v>
      </c>
      <c r="G69" s="87">
        <v>2365.4</v>
      </c>
      <c r="H69" s="71">
        <v>1502.7</v>
      </c>
      <c r="I69" s="67"/>
      <c r="J69" s="69"/>
      <c r="K69" s="70"/>
      <c r="L69" s="87">
        <f t="shared" si="3"/>
        <v>63.52836729517206</v>
      </c>
    </row>
    <row r="70" spans="1:12" ht="40.5">
      <c r="A70" s="30">
        <v>21</v>
      </c>
      <c r="B70" s="26" t="s">
        <v>96</v>
      </c>
      <c r="C70" s="30">
        <v>901</v>
      </c>
      <c r="D70" s="32">
        <v>1003</v>
      </c>
      <c r="E70" s="44" t="s">
        <v>45</v>
      </c>
      <c r="F70" s="76">
        <v>140.5</v>
      </c>
      <c r="G70" s="82">
        <v>11.9</v>
      </c>
      <c r="H70" s="76">
        <v>9.4</v>
      </c>
      <c r="I70" s="71"/>
      <c r="J70" s="69"/>
      <c r="K70" s="70"/>
      <c r="L70" s="82">
        <f t="shared" si="3"/>
        <v>78.99159663865547</v>
      </c>
    </row>
    <row r="71" spans="1:12" ht="40.5">
      <c r="A71" s="39">
        <v>22</v>
      </c>
      <c r="B71" s="26" t="s">
        <v>114</v>
      </c>
      <c r="C71" s="30">
        <v>901</v>
      </c>
      <c r="D71" s="32">
        <v>1003</v>
      </c>
      <c r="E71" s="49" t="s">
        <v>115</v>
      </c>
      <c r="F71" s="80">
        <v>400</v>
      </c>
      <c r="G71" s="68">
        <v>0</v>
      </c>
      <c r="H71" s="80">
        <v>0</v>
      </c>
      <c r="I71" s="71"/>
      <c r="J71" s="69"/>
      <c r="K71" s="70"/>
      <c r="L71" s="68">
        <v>0</v>
      </c>
    </row>
    <row r="72" spans="1:12" ht="54" customHeight="1">
      <c r="A72" s="39">
        <v>23</v>
      </c>
      <c r="B72" s="26" t="s">
        <v>97</v>
      </c>
      <c r="C72" s="30">
        <v>901</v>
      </c>
      <c r="D72" s="32">
        <v>405</v>
      </c>
      <c r="E72" s="33" t="s">
        <v>113</v>
      </c>
      <c r="F72" s="67">
        <v>139</v>
      </c>
      <c r="G72" s="68">
        <v>139</v>
      </c>
      <c r="H72" s="67">
        <v>127.6</v>
      </c>
      <c r="I72" s="71"/>
      <c r="J72" s="69"/>
      <c r="K72" s="70"/>
      <c r="L72" s="68">
        <f aca="true" t="shared" si="4" ref="L72:L77">H72/G72*100</f>
        <v>91.79856115107913</v>
      </c>
    </row>
    <row r="73" spans="1:18" ht="54" customHeight="1">
      <c r="A73" s="30">
        <v>24</v>
      </c>
      <c r="B73" s="31" t="s">
        <v>100</v>
      </c>
      <c r="C73" s="30"/>
      <c r="D73" s="32">
        <v>113</v>
      </c>
      <c r="E73" s="33" t="s">
        <v>46</v>
      </c>
      <c r="F73" s="67">
        <f>SUM(F74:F76)</f>
        <v>238</v>
      </c>
      <c r="G73" s="68">
        <f>SUM(G74:G76)</f>
        <v>154.65</v>
      </c>
      <c r="H73" s="67">
        <f>SUM(H74:H76)</f>
        <v>145.2</v>
      </c>
      <c r="I73" s="67"/>
      <c r="J73" s="69"/>
      <c r="K73" s="70"/>
      <c r="L73" s="68">
        <f t="shared" si="4"/>
        <v>93.88942774005818</v>
      </c>
      <c r="R73" s="11"/>
    </row>
    <row r="74" spans="1:12" ht="13.5">
      <c r="A74" s="30"/>
      <c r="B74" s="26"/>
      <c r="C74" s="34">
        <v>901</v>
      </c>
      <c r="D74" s="35">
        <v>113</v>
      </c>
      <c r="E74" s="36" t="s">
        <v>47</v>
      </c>
      <c r="F74" s="71">
        <v>150</v>
      </c>
      <c r="G74" s="72">
        <v>85.5</v>
      </c>
      <c r="H74" s="71">
        <v>76</v>
      </c>
      <c r="I74" s="67"/>
      <c r="J74" s="69"/>
      <c r="K74" s="70"/>
      <c r="L74" s="72">
        <f t="shared" si="4"/>
        <v>88.88888888888889</v>
      </c>
    </row>
    <row r="75" spans="1:12" ht="13.5">
      <c r="A75" s="30"/>
      <c r="B75" s="26"/>
      <c r="C75" s="34">
        <v>913</v>
      </c>
      <c r="D75" s="35">
        <v>113</v>
      </c>
      <c r="E75" s="36" t="s">
        <v>47</v>
      </c>
      <c r="F75" s="71">
        <v>0</v>
      </c>
      <c r="G75" s="72">
        <v>8</v>
      </c>
      <c r="H75" s="71">
        <v>8</v>
      </c>
      <c r="I75" s="67"/>
      <c r="J75" s="69"/>
      <c r="K75" s="70"/>
      <c r="L75" s="72">
        <f t="shared" si="4"/>
        <v>100</v>
      </c>
    </row>
    <row r="76" spans="1:12" ht="13.5">
      <c r="A76" s="34"/>
      <c r="B76" s="53"/>
      <c r="C76" s="34">
        <v>919</v>
      </c>
      <c r="D76" s="35">
        <v>113</v>
      </c>
      <c r="E76" s="36" t="s">
        <v>47</v>
      </c>
      <c r="F76" s="71">
        <v>88</v>
      </c>
      <c r="G76" s="72">
        <v>61.15</v>
      </c>
      <c r="H76" s="71">
        <v>61.2</v>
      </c>
      <c r="I76" s="71"/>
      <c r="J76" s="69"/>
      <c r="K76" s="70"/>
      <c r="L76" s="72">
        <f t="shared" si="4"/>
        <v>100.08176614881438</v>
      </c>
    </row>
    <row r="77" spans="1:12" ht="39.75" customHeight="1">
      <c r="A77" s="30">
        <v>25</v>
      </c>
      <c r="B77" s="26" t="s">
        <v>101</v>
      </c>
      <c r="C77" s="57">
        <v>919</v>
      </c>
      <c r="D77" s="32">
        <v>106</v>
      </c>
      <c r="E77" s="33" t="s">
        <v>48</v>
      </c>
      <c r="F77" s="67">
        <v>2410.9</v>
      </c>
      <c r="G77" s="68">
        <v>2195.2</v>
      </c>
      <c r="H77" s="67">
        <v>2190.4</v>
      </c>
      <c r="I77" s="67"/>
      <c r="J77" s="69"/>
      <c r="K77" s="70"/>
      <c r="L77" s="68">
        <f t="shared" si="4"/>
        <v>99.78134110787174</v>
      </c>
    </row>
    <row r="78" spans="1:12" ht="38.25" customHeight="1" hidden="1">
      <c r="A78" s="30"/>
      <c r="B78" s="58" t="s">
        <v>20</v>
      </c>
      <c r="C78" s="57">
        <v>919</v>
      </c>
      <c r="D78" s="32">
        <v>106</v>
      </c>
      <c r="E78" s="33" t="s">
        <v>21</v>
      </c>
      <c r="F78" s="67"/>
      <c r="G78" s="68">
        <f>G79</f>
        <v>3590</v>
      </c>
      <c r="H78" s="67"/>
      <c r="I78" s="67"/>
      <c r="J78" s="69"/>
      <c r="K78" s="70"/>
      <c r="L78" s="68"/>
    </row>
    <row r="79" spans="1:12" ht="25.5" customHeight="1" hidden="1">
      <c r="A79" s="30"/>
      <c r="B79" s="26" t="s">
        <v>22</v>
      </c>
      <c r="C79" s="57">
        <v>919</v>
      </c>
      <c r="D79" s="32">
        <v>106</v>
      </c>
      <c r="E79" s="33" t="s">
        <v>23</v>
      </c>
      <c r="F79" s="67"/>
      <c r="G79" s="68">
        <f>G80+G81</f>
        <v>3590</v>
      </c>
      <c r="H79" s="67"/>
      <c r="I79" s="67"/>
      <c r="J79" s="69"/>
      <c r="K79" s="70"/>
      <c r="L79" s="68"/>
    </row>
    <row r="80" spans="1:12" ht="12.75" customHeight="1" hidden="1">
      <c r="A80" s="30"/>
      <c r="B80" s="53" t="s">
        <v>10</v>
      </c>
      <c r="C80" s="59">
        <v>919</v>
      </c>
      <c r="D80" s="35">
        <v>106</v>
      </c>
      <c r="E80" s="36" t="s">
        <v>23</v>
      </c>
      <c r="F80" s="71"/>
      <c r="G80" s="72">
        <v>2552</v>
      </c>
      <c r="H80" s="71"/>
      <c r="I80" s="71" t="s">
        <v>4</v>
      </c>
      <c r="J80" s="69"/>
      <c r="K80" s="70"/>
      <c r="L80" s="72"/>
    </row>
    <row r="81" spans="1:12" ht="38.25" customHeight="1" hidden="1">
      <c r="A81" s="30"/>
      <c r="B81" s="53" t="s">
        <v>19</v>
      </c>
      <c r="C81" s="59">
        <v>919</v>
      </c>
      <c r="D81" s="35">
        <v>106</v>
      </c>
      <c r="E81" s="36" t="s">
        <v>23</v>
      </c>
      <c r="F81" s="71"/>
      <c r="G81" s="72">
        <v>1038</v>
      </c>
      <c r="H81" s="71"/>
      <c r="I81" s="71" t="s">
        <v>12</v>
      </c>
      <c r="J81" s="69"/>
      <c r="K81" s="70"/>
      <c r="L81" s="72"/>
    </row>
    <row r="82" spans="1:12" ht="38.25" customHeight="1" hidden="1">
      <c r="A82" s="30"/>
      <c r="B82" s="31" t="s">
        <v>13</v>
      </c>
      <c r="C82" s="57">
        <v>919</v>
      </c>
      <c r="D82" s="32">
        <v>113</v>
      </c>
      <c r="E82" s="33" t="s">
        <v>14</v>
      </c>
      <c r="F82" s="67"/>
      <c r="G82" s="68">
        <f>G83</f>
        <v>40</v>
      </c>
      <c r="H82" s="67"/>
      <c r="I82" s="71"/>
      <c r="J82" s="69"/>
      <c r="K82" s="70"/>
      <c r="L82" s="68"/>
    </row>
    <row r="83" spans="1:12" ht="38.25" customHeight="1" hidden="1">
      <c r="A83" s="30"/>
      <c r="B83" s="31" t="s">
        <v>15</v>
      </c>
      <c r="C83" s="57">
        <v>919</v>
      </c>
      <c r="D83" s="32">
        <v>113</v>
      </c>
      <c r="E83" s="33" t="s">
        <v>18</v>
      </c>
      <c r="F83" s="67"/>
      <c r="G83" s="68">
        <f>G84</f>
        <v>40</v>
      </c>
      <c r="H83" s="67"/>
      <c r="I83" s="71"/>
      <c r="J83" s="69"/>
      <c r="K83" s="70"/>
      <c r="L83" s="68"/>
    </row>
    <row r="84" spans="1:12" ht="25.5" customHeight="1" hidden="1">
      <c r="A84" s="30"/>
      <c r="B84" s="26" t="s">
        <v>17</v>
      </c>
      <c r="C84" s="57">
        <v>919</v>
      </c>
      <c r="D84" s="32">
        <v>113</v>
      </c>
      <c r="E84" s="33" t="s">
        <v>16</v>
      </c>
      <c r="F84" s="67"/>
      <c r="G84" s="68">
        <f>G85</f>
        <v>40</v>
      </c>
      <c r="H84" s="67"/>
      <c r="I84" s="71"/>
      <c r="J84" s="69"/>
      <c r="K84" s="70"/>
      <c r="L84" s="68"/>
    </row>
    <row r="85" spans="1:12" ht="25.5" customHeight="1" hidden="1">
      <c r="A85" s="30"/>
      <c r="B85" s="53" t="s">
        <v>11</v>
      </c>
      <c r="C85" s="59">
        <v>919</v>
      </c>
      <c r="D85" s="35">
        <v>113</v>
      </c>
      <c r="E85" s="36" t="s">
        <v>16</v>
      </c>
      <c r="F85" s="71"/>
      <c r="G85" s="72">
        <v>40</v>
      </c>
      <c r="H85" s="71"/>
      <c r="I85" s="71" t="s">
        <v>12</v>
      </c>
      <c r="J85" s="69"/>
      <c r="K85" s="70"/>
      <c r="L85" s="72"/>
    </row>
    <row r="86" spans="1:12" ht="67.5" customHeight="1">
      <c r="A86" s="30">
        <v>26</v>
      </c>
      <c r="B86" s="26" t="s">
        <v>61</v>
      </c>
      <c r="C86" s="57"/>
      <c r="D86" s="52">
        <v>412</v>
      </c>
      <c r="E86" s="49" t="s">
        <v>76</v>
      </c>
      <c r="F86" s="80">
        <f>SUM(F87:F88)</f>
        <v>236</v>
      </c>
      <c r="G86" s="68">
        <f>SUM(G87:G88)</f>
        <v>544.95</v>
      </c>
      <c r="H86" s="80">
        <v>0</v>
      </c>
      <c r="I86" s="83"/>
      <c r="J86" s="84"/>
      <c r="K86" s="85"/>
      <c r="L86" s="68">
        <v>0</v>
      </c>
    </row>
    <row r="87" spans="1:12" ht="17.25" customHeight="1">
      <c r="A87" s="30"/>
      <c r="B87" s="53"/>
      <c r="C87" s="59">
        <v>901</v>
      </c>
      <c r="D87" s="60">
        <v>412</v>
      </c>
      <c r="E87" s="56" t="s">
        <v>62</v>
      </c>
      <c r="F87" s="87">
        <v>236</v>
      </c>
      <c r="G87" s="72">
        <v>320.55</v>
      </c>
      <c r="H87" s="87">
        <v>0</v>
      </c>
      <c r="I87" s="92"/>
      <c r="J87" s="93"/>
      <c r="K87" s="94"/>
      <c r="L87" s="72">
        <v>0</v>
      </c>
    </row>
    <row r="88" spans="1:12" ht="14.25" customHeight="1">
      <c r="A88" s="30"/>
      <c r="B88" s="53"/>
      <c r="C88" s="59">
        <v>901</v>
      </c>
      <c r="D88" s="60">
        <v>412</v>
      </c>
      <c r="E88" s="56" t="s">
        <v>75</v>
      </c>
      <c r="F88" s="87">
        <v>0</v>
      </c>
      <c r="G88" s="72">
        <v>224.4</v>
      </c>
      <c r="H88" s="87">
        <v>0</v>
      </c>
      <c r="I88" s="92"/>
      <c r="J88" s="93"/>
      <c r="K88" s="94"/>
      <c r="L88" s="72">
        <v>0</v>
      </c>
    </row>
    <row r="89" spans="1:12" ht="45.75" customHeight="1">
      <c r="A89" s="30">
        <v>27</v>
      </c>
      <c r="B89" s="26" t="s">
        <v>60</v>
      </c>
      <c r="C89" s="57">
        <v>901</v>
      </c>
      <c r="D89" s="32">
        <v>314</v>
      </c>
      <c r="E89" s="33" t="s">
        <v>116</v>
      </c>
      <c r="F89" s="67">
        <v>42</v>
      </c>
      <c r="G89" s="68">
        <v>42</v>
      </c>
      <c r="H89" s="67">
        <v>29</v>
      </c>
      <c r="I89" s="83"/>
      <c r="J89" s="84"/>
      <c r="K89" s="85"/>
      <c r="L89" s="68">
        <f>H89/G89*100</f>
        <v>69.04761904761905</v>
      </c>
    </row>
    <row r="90" spans="1:12" ht="59.25" customHeight="1">
      <c r="A90" s="30">
        <v>28</v>
      </c>
      <c r="B90" s="61" t="s">
        <v>63</v>
      </c>
      <c r="C90" s="57">
        <v>901</v>
      </c>
      <c r="D90" s="32">
        <v>501</v>
      </c>
      <c r="E90" s="33" t="s">
        <v>64</v>
      </c>
      <c r="F90" s="67">
        <v>268.2</v>
      </c>
      <c r="G90" s="68">
        <v>0</v>
      </c>
      <c r="H90" s="67">
        <v>0</v>
      </c>
      <c r="I90" s="83"/>
      <c r="J90" s="84"/>
      <c r="K90" s="85"/>
      <c r="L90" s="68">
        <v>0</v>
      </c>
    </row>
    <row r="91" spans="1:12" ht="45.75" customHeight="1">
      <c r="A91" s="30">
        <v>29</v>
      </c>
      <c r="B91" s="26" t="s">
        <v>65</v>
      </c>
      <c r="C91" s="57">
        <v>901</v>
      </c>
      <c r="D91" s="32">
        <v>1003</v>
      </c>
      <c r="E91" s="33" t="s">
        <v>66</v>
      </c>
      <c r="F91" s="67">
        <v>637.9</v>
      </c>
      <c r="G91" s="68">
        <v>0</v>
      </c>
      <c r="H91" s="67">
        <v>0</v>
      </c>
      <c r="I91" s="83"/>
      <c r="J91" s="84"/>
      <c r="K91" s="85"/>
      <c r="L91" s="68">
        <v>0</v>
      </c>
    </row>
    <row r="92" spans="1:12" ht="42" customHeight="1">
      <c r="A92" s="30">
        <v>30</v>
      </c>
      <c r="B92" s="61" t="s">
        <v>70</v>
      </c>
      <c r="C92" s="57">
        <v>901</v>
      </c>
      <c r="D92" s="32">
        <v>1003</v>
      </c>
      <c r="E92" s="33" t="s">
        <v>71</v>
      </c>
      <c r="F92" s="67">
        <v>15</v>
      </c>
      <c r="G92" s="68">
        <v>15</v>
      </c>
      <c r="H92" s="67">
        <v>15</v>
      </c>
      <c r="I92" s="83"/>
      <c r="J92" s="84"/>
      <c r="K92" s="85"/>
      <c r="L92" s="68">
        <f>H92/G92*100</f>
        <v>100</v>
      </c>
    </row>
    <row r="93" spans="1:12" ht="42" customHeight="1">
      <c r="A93" s="30">
        <v>31</v>
      </c>
      <c r="B93" s="62" t="s">
        <v>83</v>
      </c>
      <c r="C93" s="57">
        <v>901</v>
      </c>
      <c r="D93" s="32">
        <v>412</v>
      </c>
      <c r="E93" s="33" t="s">
        <v>84</v>
      </c>
      <c r="F93" s="67">
        <v>0</v>
      </c>
      <c r="G93" s="68">
        <v>3</v>
      </c>
      <c r="H93" s="67">
        <v>0</v>
      </c>
      <c r="I93" s="83"/>
      <c r="J93" s="84"/>
      <c r="K93" s="85"/>
      <c r="L93" s="68">
        <v>0</v>
      </c>
    </row>
    <row r="94" spans="1:12" ht="42" customHeight="1">
      <c r="A94" s="37">
        <v>32</v>
      </c>
      <c r="B94" s="62" t="s">
        <v>103</v>
      </c>
      <c r="C94" s="63">
        <v>901</v>
      </c>
      <c r="D94" s="64">
        <v>314</v>
      </c>
      <c r="E94" s="65" t="s">
        <v>104</v>
      </c>
      <c r="F94" s="95">
        <v>0</v>
      </c>
      <c r="G94" s="82">
        <v>0</v>
      </c>
      <c r="H94" s="95">
        <v>0</v>
      </c>
      <c r="I94" s="96"/>
      <c r="J94" s="97"/>
      <c r="K94" s="97"/>
      <c r="L94" s="82">
        <v>0</v>
      </c>
    </row>
    <row r="95" spans="1:12" ht="42" customHeight="1">
      <c r="A95" s="37">
        <v>33</v>
      </c>
      <c r="B95" s="66" t="s">
        <v>105</v>
      </c>
      <c r="C95" s="63">
        <v>901</v>
      </c>
      <c r="D95" s="64">
        <v>502</v>
      </c>
      <c r="E95" s="65" t="s">
        <v>106</v>
      </c>
      <c r="F95" s="95">
        <v>0</v>
      </c>
      <c r="G95" s="82">
        <v>0</v>
      </c>
      <c r="H95" s="95">
        <v>0</v>
      </c>
      <c r="I95" s="96"/>
      <c r="J95" s="97"/>
      <c r="K95" s="97"/>
      <c r="L95" s="82">
        <v>0</v>
      </c>
    </row>
    <row r="96" spans="1:15" ht="24" customHeight="1">
      <c r="A96" s="30"/>
      <c r="B96" s="26" t="s">
        <v>7</v>
      </c>
      <c r="C96" s="34"/>
      <c r="D96" s="34"/>
      <c r="E96" s="34"/>
      <c r="F96" s="79">
        <f>SUM(F8+F12+F20+F21+F24+F29+F30+F31+F32+F35+F36+F37+F38+F46+F47+F50+F51+F60+F61+F66+F70+F71+F72+F73+F77+F86+F89+F90+F91+F92+F93+F94+F95)</f>
        <v>265338.50000000006</v>
      </c>
      <c r="G96" s="98">
        <f>SUM(G8+G12+G20+G21+G24+G29+G30+G31+G32+G35+G36+G37+G38+G46+G47+G50+G51+G60+G61+G66+G70+G71+G72+G73+G77+G86+G89+G90+G91+G92+G93+G94+G95)</f>
        <v>275198.8365700001</v>
      </c>
      <c r="H96" s="79">
        <f>SUM(H8+H12+H20+H21+H24+H29+H30+H31+H32+H35+H36+H37+H38+H46+H47+H50+H51+H60+H61+H66+H70+H71+H72+H73+H77+H86+H89+H90+H91+H92+H93+H94+H95)</f>
        <v>263797.70000000007</v>
      </c>
      <c r="I96" s="79"/>
      <c r="J96" s="68"/>
      <c r="K96" s="79"/>
      <c r="L96" s="67">
        <f>H96/G96*100</f>
        <v>95.85712762739095</v>
      </c>
      <c r="M96" s="3"/>
      <c r="O96" s="3"/>
    </row>
    <row r="97" spans="1:12" ht="12.75">
      <c r="A97" s="10"/>
      <c r="B97" s="8"/>
      <c r="D97" s="9"/>
      <c r="E97" s="20"/>
      <c r="F97" s="20"/>
      <c r="G97" s="20"/>
      <c r="H97" s="9"/>
      <c r="I97" s="9"/>
      <c r="J97" s="19"/>
      <c r="K97" s="10"/>
      <c r="L97" s="18"/>
    </row>
    <row r="98" spans="1:12" ht="12.75">
      <c r="A98" s="10"/>
      <c r="B98" s="8"/>
      <c r="D98" s="101"/>
      <c r="E98" s="101"/>
      <c r="F98" s="101"/>
      <c r="G98" s="101"/>
      <c r="H98" s="102"/>
      <c r="I98" s="102"/>
      <c r="J98" s="102"/>
      <c r="K98" s="102"/>
      <c r="L98" s="102"/>
    </row>
    <row r="99" spans="1:12" ht="15.75">
      <c r="A99" s="99" t="s">
        <v>58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1:14" ht="15">
      <c r="A100" s="15"/>
      <c r="B100" s="13"/>
      <c r="C100" s="12"/>
      <c r="D100" s="16"/>
      <c r="E100" s="16"/>
      <c r="F100" s="16"/>
      <c r="G100" s="16"/>
      <c r="H100" s="16"/>
      <c r="I100" s="16"/>
      <c r="J100" s="17"/>
      <c r="K100" s="15"/>
      <c r="L100" s="14"/>
      <c r="N100" s="7"/>
    </row>
  </sheetData>
  <mergeCells count="8">
    <mergeCell ref="A99:L99"/>
    <mergeCell ref="D98:L98"/>
    <mergeCell ref="C1:L1"/>
    <mergeCell ref="C2:L2"/>
    <mergeCell ref="C3:L3"/>
    <mergeCell ref="C4:L4"/>
    <mergeCell ref="B5:K5"/>
    <mergeCell ref="A6:M6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65" r:id="rId1"/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2019-07-24T11:50:58Z</cp:lastPrinted>
  <dcterms:created xsi:type="dcterms:W3CDTF">1996-10-08T23:32:33Z</dcterms:created>
  <dcterms:modified xsi:type="dcterms:W3CDTF">2019-07-24T11:51:21Z</dcterms:modified>
  <cp:category/>
  <cp:version/>
  <cp:contentType/>
  <cp:contentStatus/>
</cp:coreProperties>
</file>