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Прил.4!$A$8:$I$349</definedName>
    <definedName name="_xlnm.Print_Area" localSheetId="0">Прил.4!$A$1:$J$350</definedName>
  </definedNames>
  <calcPr calcId="125725"/>
</workbook>
</file>

<file path=xl/calcChain.xml><?xml version="1.0" encoding="utf-8"?>
<calcChain xmlns="http://schemas.openxmlformats.org/spreadsheetml/2006/main">
  <c r="J154" i="7"/>
  <c r="I129"/>
  <c r="J130"/>
  <c r="I130"/>
  <c r="J131"/>
  <c r="I131"/>
  <c r="J181"/>
  <c r="J182"/>
  <c r="I183"/>
  <c r="J80"/>
  <c r="J79" s="1"/>
  <c r="J78" s="1"/>
  <c r="I80"/>
  <c r="J166"/>
  <c r="I166"/>
  <c r="J177"/>
  <c r="I177"/>
  <c r="J167"/>
  <c r="I167"/>
  <c r="J170"/>
  <c r="I170"/>
  <c r="J32"/>
  <c r="I32"/>
  <c r="I79"/>
  <c r="I78" s="1"/>
  <c r="J179"/>
  <c r="I179"/>
  <c r="J220" l="1"/>
  <c r="I220"/>
  <c r="J198"/>
  <c r="J197" s="1"/>
  <c r="I198"/>
  <c r="I197" s="1"/>
  <c r="I182"/>
  <c r="I181" s="1"/>
  <c r="J65"/>
  <c r="I65"/>
  <c r="J54"/>
  <c r="J53" s="1"/>
  <c r="I54"/>
  <c r="I53" s="1"/>
  <c r="J194"/>
  <c r="I194"/>
  <c r="J72"/>
  <c r="I72"/>
  <c r="J70"/>
  <c r="J69" s="1"/>
  <c r="I70"/>
  <c r="I69" l="1"/>
  <c r="J240"/>
  <c r="J238"/>
  <c r="J236"/>
  <c r="I240"/>
  <c r="I238"/>
  <c r="I236"/>
  <c r="J223"/>
  <c r="I223"/>
  <c r="J225"/>
  <c r="I225"/>
  <c r="J228"/>
  <c r="I228"/>
  <c r="J230"/>
  <c r="J227" s="1"/>
  <c r="I230"/>
  <c r="I227" s="1"/>
  <c r="J215"/>
  <c r="I215"/>
  <c r="J213"/>
  <c r="J212" s="1"/>
  <c r="J211" s="1"/>
  <c r="I213"/>
  <c r="I212" s="1"/>
  <c r="I211" s="1"/>
  <c r="J233"/>
  <c r="J232" s="1"/>
  <c r="I233"/>
  <c r="I232" s="1"/>
  <c r="J201"/>
  <c r="I201"/>
  <c r="J203"/>
  <c r="J200" s="1"/>
  <c r="I203"/>
  <c r="I135"/>
  <c r="J282"/>
  <c r="J281" s="1"/>
  <c r="I282"/>
  <c r="I281" s="1"/>
  <c r="J161"/>
  <c r="I161"/>
  <c r="J163"/>
  <c r="I163"/>
  <c r="I235" l="1"/>
  <c r="J222"/>
  <c r="I200"/>
  <c r="I222"/>
  <c r="J235"/>
  <c r="J286"/>
  <c r="J285" s="1"/>
  <c r="J284" s="1"/>
  <c r="J218"/>
  <c r="J217" s="1"/>
  <c r="I218"/>
  <c r="I217" s="1"/>
  <c r="J206"/>
  <c r="I206"/>
  <c r="J208"/>
  <c r="I208"/>
  <c r="J210" l="1"/>
  <c r="I210"/>
  <c r="J205"/>
  <c r="I205"/>
  <c r="J112" l="1"/>
  <c r="J111" s="1"/>
  <c r="I112"/>
  <c r="I111" s="1"/>
  <c r="J272" l="1"/>
  <c r="I272"/>
  <c r="I286"/>
  <c r="I285" s="1"/>
  <c r="I284" s="1"/>
  <c r="J175"/>
  <c r="I175"/>
  <c r="J173"/>
  <c r="I173"/>
  <c r="J289" l="1"/>
  <c r="J288" s="1"/>
  <c r="I289"/>
  <c r="I288" s="1"/>
  <c r="J279"/>
  <c r="I279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42" l="1"/>
  <c r="I342"/>
  <c r="J333"/>
  <c r="I333"/>
  <c r="J260" l="1"/>
  <c r="I260"/>
  <c r="J134" l="1"/>
  <c r="J133" s="1"/>
  <c r="I134"/>
  <c r="I133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27"/>
  <c r="J326" s="1"/>
  <c r="J325" s="1"/>
  <c r="J324" s="1"/>
  <c r="I327"/>
  <c r="I326" s="1"/>
  <c r="I325" s="1"/>
  <c r="I324" s="1"/>
  <c r="J314"/>
  <c r="J313" s="1"/>
  <c r="J312" s="1"/>
  <c r="J311" s="1"/>
  <c r="I314"/>
  <c r="I313" s="1"/>
  <c r="I312" s="1"/>
  <c r="I311" s="1"/>
  <c r="J187"/>
  <c r="J186" s="1"/>
  <c r="J185" s="1"/>
  <c r="J184" s="1"/>
  <c r="I187"/>
  <c r="I186" s="1"/>
  <c r="I185" s="1"/>
  <c r="I184" s="1"/>
  <c r="J341"/>
  <c r="J340" s="1"/>
  <c r="J339" s="1"/>
  <c r="J335"/>
  <c r="J332" s="1"/>
  <c r="J322"/>
  <c r="J320"/>
  <c r="J307"/>
  <c r="J305"/>
  <c r="J299"/>
  <c r="J296"/>
  <c r="J292"/>
  <c r="J291" s="1"/>
  <c r="J278"/>
  <c r="J275"/>
  <c r="J269"/>
  <c r="J265"/>
  <c r="J264" s="1"/>
  <c r="J258"/>
  <c r="J256"/>
  <c r="J252"/>
  <c r="J249"/>
  <c r="J245"/>
  <c r="J192"/>
  <c r="J191" s="1"/>
  <c r="J190" s="1"/>
  <c r="J168"/>
  <c r="J158"/>
  <c r="J157" s="1"/>
  <c r="J152"/>
  <c r="J151" s="1"/>
  <c r="J150" s="1"/>
  <c r="J149" s="1"/>
  <c r="J147"/>
  <c r="J146" s="1"/>
  <c r="J145" s="1"/>
  <c r="J142"/>
  <c r="J140"/>
  <c r="J138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41"/>
  <c r="I340" s="1"/>
  <c r="I339" s="1"/>
  <c r="I31"/>
  <c r="I39"/>
  <c r="I36"/>
  <c r="I34"/>
  <c r="I28"/>
  <c r="I320"/>
  <c r="I152"/>
  <c r="I151" s="1"/>
  <c r="I150" s="1"/>
  <c r="I149" s="1"/>
  <c r="I138"/>
  <c r="I245"/>
  <c r="I307"/>
  <c r="I41"/>
  <c r="I278"/>
  <c r="I140"/>
  <c r="I91"/>
  <c r="I296"/>
  <c r="I252"/>
  <c r="I256"/>
  <c r="I85"/>
  <c r="I57"/>
  <c r="I56" s="1"/>
  <c r="I269"/>
  <c r="I335"/>
  <c r="I332" s="1"/>
  <c r="I147"/>
  <c r="I146" s="1"/>
  <c r="I145" s="1"/>
  <c r="I13"/>
  <c r="I12" s="1"/>
  <c r="I11" s="1"/>
  <c r="I142"/>
  <c r="I305"/>
  <c r="I299"/>
  <c r="I292"/>
  <c r="I291" s="1"/>
  <c r="I265"/>
  <c r="I264" s="1"/>
  <c r="I258"/>
  <c r="I192"/>
  <c r="I191" s="1"/>
  <c r="I190" s="1"/>
  <c r="I108"/>
  <c r="I107" s="1"/>
  <c r="I81"/>
  <c r="I48"/>
  <c r="I47" s="1"/>
  <c r="I46" s="1"/>
  <c r="I45" s="1"/>
  <c r="I20"/>
  <c r="I19" s="1"/>
  <c r="I17"/>
  <c r="I322"/>
  <c r="I249"/>
  <c r="I275"/>
  <c r="I168"/>
  <c r="I158"/>
  <c r="I157" s="1"/>
  <c r="I63"/>
  <c r="I62" s="1"/>
  <c r="I77" l="1"/>
  <c r="I90"/>
  <c r="I89" s="1"/>
  <c r="I338"/>
  <c r="I337" s="1"/>
  <c r="J338"/>
  <c r="J337" s="1"/>
  <c r="J90"/>
  <c r="J89" s="1"/>
  <c r="J77"/>
  <c r="I110"/>
  <c r="J110"/>
  <c r="I61"/>
  <c r="I60" s="1"/>
  <c r="J61"/>
  <c r="J60" s="1"/>
  <c r="I263"/>
  <c r="J263"/>
  <c r="J268"/>
  <c r="J267" s="1"/>
  <c r="J189"/>
  <c r="I268"/>
  <c r="I267" s="1"/>
  <c r="I189"/>
  <c r="I318"/>
  <c r="I317" s="1"/>
  <c r="I316" s="1"/>
  <c r="I319"/>
  <c r="J33"/>
  <c r="J27" s="1"/>
  <c r="J26" s="1"/>
  <c r="I331"/>
  <c r="I330" s="1"/>
  <c r="I329" s="1"/>
  <c r="J295"/>
  <c r="J294" s="1"/>
  <c r="J129"/>
  <c r="J244"/>
  <c r="J243" s="1"/>
  <c r="J242" s="1"/>
  <c r="I244"/>
  <c r="I243" s="1"/>
  <c r="I242" s="1"/>
  <c r="J172"/>
  <c r="I172"/>
  <c r="I160"/>
  <c r="I33"/>
  <c r="J160"/>
  <c r="J318"/>
  <c r="J317" s="1"/>
  <c r="J316" s="1"/>
  <c r="I295"/>
  <c r="I294" s="1"/>
  <c r="J137"/>
  <c r="J331"/>
  <c r="J330" s="1"/>
  <c r="J329" s="1"/>
  <c r="I137"/>
  <c r="I304"/>
  <c r="I303" s="1"/>
  <c r="I302" s="1"/>
  <c r="J304"/>
  <c r="J303" s="1"/>
  <c r="J302" s="1"/>
  <c r="J319"/>
  <c r="I52"/>
  <c r="J16"/>
  <c r="J15" s="1"/>
  <c r="J52"/>
  <c r="I16"/>
  <c r="I15" s="1"/>
  <c r="J165" l="1"/>
  <c r="I165"/>
  <c r="I51"/>
  <c r="J51"/>
  <c r="J136"/>
  <c r="J124" s="1"/>
  <c r="I136"/>
  <c r="J10"/>
  <c r="I95"/>
  <c r="I67" s="1"/>
  <c r="J95"/>
  <c r="J67" s="1"/>
  <c r="I27"/>
  <c r="I26" s="1"/>
  <c r="I10" s="1"/>
  <c r="I262"/>
  <c r="J262"/>
  <c r="J156"/>
  <c r="I156"/>
  <c r="I155" s="1"/>
  <c r="I154" s="1"/>
  <c r="J9" l="1"/>
  <c r="J345" s="1"/>
  <c r="J155"/>
  <c r="I124"/>
  <c r="I9" l="1"/>
  <c r="I345" s="1"/>
</calcChain>
</file>

<file path=xl/sharedStrings.xml><?xml version="1.0" encoding="utf-8"?>
<sst xmlns="http://schemas.openxmlformats.org/spreadsheetml/2006/main" count="757" uniqueCount="374">
  <si>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</si>
  <si>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</si>
  <si>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</si>
  <si>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</si>
  <si>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</si>
  <si>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</si>
  <si>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</si>
  <si>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</si>
  <si>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</si>
  <si>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</si>
  <si>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</si>
  <si>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</si>
  <si>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</si>
  <si>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</si>
  <si>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</si>
  <si>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</si>
  <si>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</si>
  <si>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</si>
  <si>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</si>
  <si>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</si>
  <si>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</si>
  <si>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</si>
  <si>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</si>
  <si>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</si>
  <si>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</si>
  <si>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</si>
  <si>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</si>
  <si>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</si>
  <si>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</si>
  <si>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</si>
  <si>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</si>
  <si>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</si>
  <si>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</si>
  <si>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</si>
  <si>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</si>
  <si>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</si>
  <si>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</si>
  <si>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</si>
  <si>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</si>
  <si>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</si>
  <si>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</si>
  <si>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</si>
  <si>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</si>
  <si>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</si>
  <si>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</si>
  <si>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</si>
  <si>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</si>
  <si>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</si>
  <si>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</si>
  <si>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</si>
  <si>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</si>
  <si>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</si>
  <si>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</si>
  <si>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</si>
  <si>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</si>
  <si>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</si>
  <si>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</si>
  <si>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</si>
  <si>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</si>
  <si>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</si>
  <si>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</si>
  <si>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</si>
  <si>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</si>
  <si>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</si>
  <si>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</si>
  <si>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</si>
  <si>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</si>
  <si>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</si>
  <si>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</si>
  <si>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</si>
  <si>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</si>
  <si>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</si>
  <si>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</si>
  <si>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</si>
  <si>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</si>
  <si>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</si>
  <si>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</si>
  <si>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</si>
  <si>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</si>
  <si>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</si>
  <si>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</si>
  <si>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</si>
  <si>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</si>
  <si>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</si>
  <si>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</si>
  <si>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</si>
  <si>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</si>
  <si>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</si>
  <si>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</si>
  <si>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</si>
  <si>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</si>
  <si>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</si>
  <si>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</si>
  <si>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</si>
  <si>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</si>
  <si>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</si>
  <si>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</si>
  <si>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</si>
  <si>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</si>
  <si>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</si>
  <si>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</si>
  <si>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</si>
  <si>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</si>
  <si>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</si>
  <si>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</si>
  <si>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</si>
  <si>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</si>
  <si>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</si>
  <si>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</si>
  <si>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</si>
  <si>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</si>
  <si>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</si>
  <si>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</si>
  <si>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</si>
  <si>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</si>
  <si>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</si>
  <si>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</si>
  <si>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</si>
  <si>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</si>
  <si>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</si>
  <si>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</si>
  <si>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</si>
  <si>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</si>
  <si>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</si>
  <si>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</si>
  <si>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</si>
  <si>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</si>
  <si>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</si>
  <si>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</si>
  <si>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</si>
  <si>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</si>
  <si>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</si>
  <si>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</si>
  <si>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</si>
  <si>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</si>
  <si>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</si>
  <si>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</si>
  <si>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</si>
  <si>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</si>
  <si>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</si>
  <si>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</si>
  <si>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</si>
  <si>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</si>
  <si>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</si>
  <si>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</si>
  <si>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</si>
  <si>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</si>
  <si>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</si>
  <si>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</si>
  <si>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</si>
  <si>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</si>
  <si>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</si>
  <si>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</si>
  <si>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</si>
  <si>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</si>
  <si>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</si>
  <si>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</si>
  <si>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</si>
  <si>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</si>
  <si>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</si>
  <si>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</si>
  <si>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</si>
  <si>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</si>
  <si>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</si>
  <si>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</si>
  <si>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</si>
  <si>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</si>
  <si>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</si>
  <si>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</si>
  <si>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</si>
  <si>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</si>
  <si>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</si>
  <si>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</si>
  <si>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</si>
  <si>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</si>
  <si>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</si>
  <si>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</si>
  <si>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</si>
  <si>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</si>
  <si>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</si>
  <si>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</si>
  <si>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</si>
  <si>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</si>
  <si>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</si>
  <si>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</si>
  <si>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</si>
  <si>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</si>
  <si>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</si>
  <si>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</si>
  <si>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</si>
  <si>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</si>
  <si>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</si>
  <si>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</si>
  <si>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</si>
  <si>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</si>
  <si>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</si>
  <si>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</si>
  <si>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</si>
  <si>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</si>
  <si>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</si>
  <si>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</si>
  <si>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</si>
  <si>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</si>
  <si>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</si>
  <si>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</si>
  <si>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</si>
  <si>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</si>
  <si>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</si>
  <si>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</si>
  <si>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</si>
  <si>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</si>
  <si>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</si>
  <si>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</si>
  <si>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</si>
  <si>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</si>
  <si>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</si>
  <si>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</si>
  <si>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</si>
  <si>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</si>
  <si>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</si>
  <si>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</si>
  <si>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</si>
  <si>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</si>
  <si>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</si>
  <si>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</si>
  <si>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</si>
  <si>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</si>
  <si>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</si>
  <si>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</si>
  <si>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</si>
  <si>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</si>
  <si>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</si>
  <si>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</si>
  <si>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</si>
  <si>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</si>
  <si>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</si>
  <si>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</si>
  <si>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</si>
  <si>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</si>
  <si>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</si>
  <si>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</si>
  <si>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</si>
  <si>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</si>
  <si>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</si>
  <si>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</si>
  <si>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</si>
  <si>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</si>
  <si>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</si>
  <si>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</si>
  <si>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</si>
  <si>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</si>
  <si>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</si>
  <si>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</si>
  <si>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</si>
  <si>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</si>
  <si>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</si>
  <si>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</si>
  <si>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</si>
  <si>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</si>
  <si>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</si>
  <si>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</si>
  <si>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</si>
  <si>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</si>
  <si>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</si>
  <si>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</si>
  <si>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</si>
  <si>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</si>
  <si>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</si>
  <si>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</si>
  <si>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</si>
  <si>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</si>
  <si>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</si>
  <si>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</si>
  <si>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</si>
  <si>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</si>
  <si>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</si>
  <si>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</si>
  <si>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</si>
  <si>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</si>
  <si>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</si>
  <si>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</si>
  <si>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</si>
  <si>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</si>
  <si>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</si>
  <si>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</si>
  <si>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</si>
  <si>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</si>
  <si>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</si>
  <si>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</si>
  <si>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</si>
  <si>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</si>
  <si>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</si>
  <si>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</si>
  <si>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</si>
  <si>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</si>
  <si>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</si>
  <si>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</si>
  <si>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</si>
  <si>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</si>
  <si>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</si>
  <si>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</si>
  <si>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</si>
  <si>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</si>
  <si>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</si>
  <si>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</si>
  <si>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</si>
  <si>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</si>
  <si>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</si>
  <si>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</si>
  <si>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</si>
  <si>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</si>
  <si>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</si>
  <si>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</si>
  <si>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</si>
  <si>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</si>
  <si>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</si>
  <si>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</si>
  <si>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</si>
  <si>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</si>
  <si>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</si>
  <si>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</si>
  <si>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</si>
  <si>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</si>
  <si>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</si>
  <si>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</si>
  <si>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</si>
  <si>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</si>
  <si>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</si>
  <si>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</si>
  <si>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</si>
  <si>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</si>
  <si>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</si>
  <si>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</si>
  <si>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</si>
  <si>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</si>
  <si>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</si>
  <si>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</si>
  <si>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</si>
  <si>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</si>
  <si>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</si>
  <si>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</si>
  <si>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</si>
  <si>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</si>
  <si>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</si>
  <si>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</si>
  <si>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</si>
  <si>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</si>
  <si>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</si>
  <si>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</si>
  <si>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</si>
  <si>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</si>
  <si>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</si>
  <si>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</si>
  <si>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</si>
  <si>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</si>
  <si>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</si>
  <si>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</si>
  <si>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</si>
  <si>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</si>
  <si>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</si>
  <si>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</si>
  <si>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</si>
  <si>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</si>
  <si>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</si>
  <si>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</si>
  <si>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</si>
  <si>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</si>
  <si>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</si>
  <si>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</si>
  <si>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</si>
  <si>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</si>
  <si>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Мероприятия по строительству объекта «Газоснабжение жилых домов с. Мугай» </t>
  </si>
  <si>
    <t>1300029200</t>
  </si>
  <si>
    <t xml:space="preserve">от 23.06.2021 № 68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</si>
</sst>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92" t="s">
        <v>185</v>
      </c>
      <c r="D1" s="92"/>
      <c r="E1" s="92"/>
      <c r="F1" s="92"/>
      <c r="G1" s="92"/>
      <c r="H1" s="92"/>
      <c r="I1" s="92"/>
      <c r="J1" s="92"/>
      <c r="K1" s="8"/>
    </row>
    <row r="2" spans="1:11" ht="12.75" customHeight="1">
      <c r="A2" s="6"/>
      <c r="B2" s="7"/>
      <c r="C2" s="92" t="s">
        <v>27</v>
      </c>
      <c r="D2" s="92"/>
      <c r="E2" s="92"/>
      <c r="F2" s="92"/>
      <c r="G2" s="92"/>
      <c r="H2" s="92"/>
      <c r="I2" s="92"/>
      <c r="J2" s="92"/>
      <c r="K2" s="8"/>
    </row>
    <row r="3" spans="1:11" ht="12.75" customHeight="1">
      <c r="A3" s="6"/>
      <c r="B3" s="7"/>
      <c r="C3" s="92" t="s">
        <v>48</v>
      </c>
      <c r="D3" s="92"/>
      <c r="E3" s="92"/>
      <c r="F3" s="92"/>
      <c r="G3" s="92"/>
      <c r="H3" s="92"/>
      <c r="I3" s="92"/>
      <c r="J3" s="92"/>
      <c r="K3" s="8"/>
    </row>
    <row r="4" spans="1:11" ht="12.75" customHeight="1">
      <c r="A4" s="6"/>
      <c r="B4" s="7"/>
      <c r="C4" s="92" t="s">
        <v>373</v>
      </c>
      <c r="D4" s="92"/>
      <c r="E4" s="92"/>
      <c r="F4" s="92"/>
      <c r="G4" s="92"/>
      <c r="H4" s="92"/>
      <c r="I4" s="92"/>
      <c r="J4" s="92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5" t="s">
        <v>327</v>
      </c>
      <c r="B6" s="95"/>
      <c r="C6" s="95"/>
      <c r="D6" s="95"/>
      <c r="E6" s="95"/>
      <c r="F6" s="95"/>
      <c r="G6" s="95"/>
      <c r="H6" s="95"/>
      <c r="I6" s="95"/>
      <c r="J6" s="96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SUM(I10+I45+I51+I67+I124+I149+I154+I242+I262+I302+I311)</f>
        <v>484968.9</v>
      </c>
      <c r="J9" s="15">
        <f>SUM(J10+J45+J51+J67+J124+J149+J154+J242+J262+J302+J311)</f>
        <v>490360.7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36">
        <f>935-397.2</f>
        <v>537.79999999999995</v>
      </c>
      <c r="J32" s="36">
        <f>972.8-597.3</f>
        <v>375.5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171234.4</v>
      </c>
      <c r="J67" s="34">
        <f>SUM(J68+J77+J89+J95)</f>
        <v>166797.90000000002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169608</v>
      </c>
      <c r="J77" s="34">
        <f>SUM(J78)</f>
        <v>165824.70000000001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SUM(I79+I81+I83+I85+I87)</f>
        <v>169608</v>
      </c>
      <c r="J78" s="34">
        <f>SUM(J79+J81+J83+J85+J87)</f>
        <v>165824.70000000001</v>
      </c>
      <c r="K78" s="8"/>
    </row>
    <row r="79" spans="1:11" ht="80.25" customHeight="1">
      <c r="A79" s="19">
        <v>71</v>
      </c>
      <c r="B79" s="45" t="s">
        <v>365</v>
      </c>
      <c r="C79" s="19">
        <v>901</v>
      </c>
      <c r="D79" s="30">
        <v>409</v>
      </c>
      <c r="E79" s="31" t="s">
        <v>366</v>
      </c>
      <c r="F79" s="31"/>
      <c r="G79" s="33"/>
      <c r="H79" s="33"/>
      <c r="I79" s="34">
        <f>SUM(I80)</f>
        <v>151308</v>
      </c>
      <c r="J79" s="34">
        <f>SUM(J80)</f>
        <v>146418.70000000001</v>
      </c>
      <c r="K79" s="8"/>
    </row>
    <row r="80" spans="1:11" ht="33" customHeight="1">
      <c r="A80" s="19">
        <v>72</v>
      </c>
      <c r="B80" s="27" t="s">
        <v>168</v>
      </c>
      <c r="C80" s="21">
        <v>901</v>
      </c>
      <c r="D80" s="35">
        <v>409</v>
      </c>
      <c r="E80" s="32" t="s">
        <v>366</v>
      </c>
      <c r="F80" s="32" t="s">
        <v>57</v>
      </c>
      <c r="G80" s="33"/>
      <c r="H80" s="33"/>
      <c r="I80" s="36">
        <f>168500-17192</f>
        <v>151308</v>
      </c>
      <c r="J80" s="36">
        <f>168840.7-22422</f>
        <v>146418.70000000001</v>
      </c>
      <c r="K80" s="8"/>
    </row>
    <row r="81" spans="1:11" ht="34.5" customHeight="1">
      <c r="A81" s="19">
        <v>73</v>
      </c>
      <c r="B81" s="13" t="s">
        <v>67</v>
      </c>
      <c r="C81" s="19">
        <v>901</v>
      </c>
      <c r="D81" s="30">
        <v>409</v>
      </c>
      <c r="E81" s="31" t="s">
        <v>128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128</v>
      </c>
      <c r="F82" s="32" t="s">
        <v>57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237</v>
      </c>
      <c r="C83" s="19">
        <v>901</v>
      </c>
      <c r="D83" s="30">
        <v>409</v>
      </c>
      <c r="E83" s="31" t="s">
        <v>238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238</v>
      </c>
      <c r="F84" s="32" t="s">
        <v>57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336</v>
      </c>
      <c r="C85" s="19">
        <v>901</v>
      </c>
      <c r="D85" s="30">
        <v>409</v>
      </c>
      <c r="E85" s="46" t="s">
        <v>129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129</v>
      </c>
      <c r="F86" s="32" t="s">
        <v>57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239</v>
      </c>
      <c r="C87" s="19">
        <v>901</v>
      </c>
      <c r="D87" s="30">
        <v>409</v>
      </c>
      <c r="E87" s="31" t="s">
        <v>240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168</v>
      </c>
      <c r="C88" s="21">
        <v>901</v>
      </c>
      <c r="D88" s="35">
        <v>409</v>
      </c>
      <c r="E88" s="32" t="s">
        <v>240</v>
      </c>
      <c r="F88" s="32" t="s">
        <v>57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296</v>
      </c>
      <c r="C90" s="19">
        <v>901</v>
      </c>
      <c r="D90" s="47">
        <v>410</v>
      </c>
      <c r="E90" s="46" t="s">
        <v>130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297</v>
      </c>
      <c r="C91" s="19">
        <v>901</v>
      </c>
      <c r="D91" s="47">
        <v>410</v>
      </c>
      <c r="E91" s="46" t="s">
        <v>131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131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298</v>
      </c>
      <c r="C93" s="19">
        <v>901</v>
      </c>
      <c r="D93" s="47">
        <v>410</v>
      </c>
      <c r="E93" s="46" t="s">
        <v>199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168</v>
      </c>
      <c r="C94" s="21">
        <v>901</v>
      </c>
      <c r="D94" s="49">
        <v>410</v>
      </c>
      <c r="E94" s="48" t="s">
        <v>199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94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282</v>
      </c>
      <c r="C96" s="19">
        <v>901</v>
      </c>
      <c r="D96" s="30">
        <v>412</v>
      </c>
      <c r="E96" s="31" t="s">
        <v>107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108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108</v>
      </c>
      <c r="F98" s="32" t="s">
        <v>57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241</v>
      </c>
      <c r="C99" s="19">
        <v>901</v>
      </c>
      <c r="D99" s="30">
        <v>412</v>
      </c>
      <c r="E99" s="31" t="s">
        <v>109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109</v>
      </c>
      <c r="F100" s="32" t="s">
        <v>57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242</v>
      </c>
      <c r="C101" s="19">
        <v>901</v>
      </c>
      <c r="D101" s="30">
        <v>412</v>
      </c>
      <c r="E101" s="31" t="s">
        <v>110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110</v>
      </c>
      <c r="F102" s="32" t="s">
        <v>57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190</v>
      </c>
      <c r="C103" s="19">
        <v>901</v>
      </c>
      <c r="D103" s="30">
        <v>412</v>
      </c>
      <c r="E103" s="31" t="s">
        <v>111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111</v>
      </c>
      <c r="F104" s="32" t="s">
        <v>57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283</v>
      </c>
      <c r="C105" s="19">
        <v>901</v>
      </c>
      <c r="D105" s="30">
        <v>412</v>
      </c>
      <c r="E105" s="31" t="s">
        <v>191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168</v>
      </c>
      <c r="C106" s="21">
        <v>901</v>
      </c>
      <c r="D106" s="35">
        <v>412</v>
      </c>
      <c r="E106" s="32" t="s">
        <v>191</v>
      </c>
      <c r="F106" s="32" t="s">
        <v>57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299</v>
      </c>
      <c r="C107" s="19">
        <v>901</v>
      </c>
      <c r="D107" s="30">
        <v>412</v>
      </c>
      <c r="E107" s="46" t="s">
        <v>132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243</v>
      </c>
      <c r="C108" s="19">
        <v>901</v>
      </c>
      <c r="D108" s="30">
        <v>412</v>
      </c>
      <c r="E108" s="31" t="s">
        <v>133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170</v>
      </c>
      <c r="C109" s="21">
        <v>901</v>
      </c>
      <c r="D109" s="35">
        <v>412</v>
      </c>
      <c r="E109" s="32" t="s">
        <v>133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300</v>
      </c>
      <c r="C110" s="19">
        <v>901</v>
      </c>
      <c r="D110" s="47">
        <v>412</v>
      </c>
      <c r="E110" s="46" t="s">
        <v>246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200</v>
      </c>
      <c r="C111" s="19">
        <v>901</v>
      </c>
      <c r="D111" s="47">
        <v>412</v>
      </c>
      <c r="E111" s="46" t="s">
        <v>136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301</v>
      </c>
      <c r="C112" s="19">
        <v>901</v>
      </c>
      <c r="D112" s="47">
        <v>412</v>
      </c>
      <c r="E112" s="46" t="s">
        <v>302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168</v>
      </c>
      <c r="C113" s="21">
        <v>901</v>
      </c>
      <c r="D113" s="49">
        <v>412</v>
      </c>
      <c r="E113" s="48" t="s">
        <v>302</v>
      </c>
      <c r="F113" s="48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244</v>
      </c>
      <c r="C114" s="19">
        <v>901</v>
      </c>
      <c r="D114" s="30">
        <v>412</v>
      </c>
      <c r="E114" s="31" t="s">
        <v>245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207</v>
      </c>
      <c r="C115" s="19">
        <v>901</v>
      </c>
      <c r="D115" s="30">
        <v>412</v>
      </c>
      <c r="E115" s="31" t="s">
        <v>138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168</v>
      </c>
      <c r="C116" s="21">
        <v>901</v>
      </c>
      <c r="D116" s="35">
        <v>412</v>
      </c>
      <c r="E116" s="32" t="s">
        <v>138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201</v>
      </c>
      <c r="C117" s="19">
        <v>901</v>
      </c>
      <c r="D117" s="47">
        <v>412</v>
      </c>
      <c r="E117" s="46" t="s">
        <v>247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339</v>
      </c>
      <c r="C118" s="19">
        <v>901</v>
      </c>
      <c r="D118" s="47">
        <v>412</v>
      </c>
      <c r="E118" s="46" t="s">
        <v>338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168</v>
      </c>
      <c r="C119" s="21">
        <v>901</v>
      </c>
      <c r="D119" s="49">
        <v>412</v>
      </c>
      <c r="E119" s="48" t="s">
        <v>338</v>
      </c>
      <c r="F119" s="48" t="s">
        <v>57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248</v>
      </c>
      <c r="C120" s="19">
        <v>901</v>
      </c>
      <c r="D120" s="47">
        <v>412</v>
      </c>
      <c r="E120" s="46" t="s">
        <v>251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249</v>
      </c>
      <c r="C121" s="19">
        <v>901</v>
      </c>
      <c r="D121" s="47">
        <v>412</v>
      </c>
      <c r="E121" s="46" t="s">
        <v>252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250</v>
      </c>
      <c r="C122" s="19">
        <v>901</v>
      </c>
      <c r="D122" s="47">
        <v>412</v>
      </c>
      <c r="E122" s="46" t="s">
        <v>253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168</v>
      </c>
      <c r="C123" s="21">
        <v>901</v>
      </c>
      <c r="D123" s="49">
        <v>412</v>
      </c>
      <c r="E123" s="48" t="s">
        <v>253</v>
      </c>
      <c r="F123" s="48" t="s">
        <v>57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I125+I129+I136+I145</f>
        <v>11534.699999999999</v>
      </c>
      <c r="J124" s="34">
        <f>J125+J129+J136+J145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202</v>
      </c>
      <c r="C126" s="19">
        <v>901</v>
      </c>
      <c r="D126" s="30">
        <v>501</v>
      </c>
      <c r="E126" s="31" t="s">
        <v>204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203</v>
      </c>
      <c r="C127" s="19">
        <v>901</v>
      </c>
      <c r="D127" s="30">
        <v>501</v>
      </c>
      <c r="E127" s="31" t="s">
        <v>205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168</v>
      </c>
      <c r="C128" s="21">
        <v>901</v>
      </c>
      <c r="D128" s="35">
        <v>501</v>
      </c>
      <c r="E128" s="32" t="s">
        <v>205</v>
      </c>
      <c r="F128" s="32" t="s">
        <v>57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f>SUM(I130+I133)</f>
        <v>2000</v>
      </c>
      <c r="J129" s="34">
        <f>SUM(J133)</f>
        <v>1693</v>
      </c>
      <c r="K129" s="8"/>
    </row>
    <row r="130" spans="1:11" ht="42" customHeight="1">
      <c r="A130" s="19">
        <v>122</v>
      </c>
      <c r="B130" s="39" t="s">
        <v>340</v>
      </c>
      <c r="C130" s="19">
        <v>901</v>
      </c>
      <c r="D130" s="30">
        <v>502</v>
      </c>
      <c r="E130" s="31" t="s">
        <v>137</v>
      </c>
      <c r="F130" s="31"/>
      <c r="G130" s="33"/>
      <c r="H130" s="33"/>
      <c r="I130" s="34">
        <f>SUM(I131)</f>
        <v>2000</v>
      </c>
      <c r="J130" s="34">
        <f>SUM(J131)</f>
        <v>0</v>
      </c>
      <c r="K130" s="8"/>
    </row>
    <row r="131" spans="1:11" ht="33" customHeight="1">
      <c r="A131" s="19">
        <v>123</v>
      </c>
      <c r="B131" s="81" t="s">
        <v>371</v>
      </c>
      <c r="C131" s="87">
        <v>901</v>
      </c>
      <c r="D131" s="83">
        <v>502</v>
      </c>
      <c r="E131" s="84" t="s">
        <v>372</v>
      </c>
      <c r="F131" s="84"/>
      <c r="G131" s="33"/>
      <c r="H131" s="33"/>
      <c r="I131" s="34">
        <f>SUM(I132)</f>
        <v>2000</v>
      </c>
      <c r="J131" s="34">
        <f>SUM(J132)</f>
        <v>0</v>
      </c>
      <c r="K131" s="8"/>
    </row>
    <row r="132" spans="1:11" ht="31.5" customHeight="1">
      <c r="A132" s="19">
        <v>124</v>
      </c>
      <c r="B132" s="82" t="s">
        <v>168</v>
      </c>
      <c r="C132" s="88">
        <v>901</v>
      </c>
      <c r="D132" s="85">
        <v>502</v>
      </c>
      <c r="E132" s="86" t="s">
        <v>372</v>
      </c>
      <c r="F132" s="86" t="s">
        <v>57</v>
      </c>
      <c r="G132" s="33"/>
      <c r="H132" s="33"/>
      <c r="I132" s="36">
        <v>2000</v>
      </c>
      <c r="J132" s="36">
        <v>0</v>
      </c>
      <c r="K132" s="8"/>
    </row>
    <row r="133" spans="1:11" ht="38.25" customHeight="1">
      <c r="A133" s="19">
        <v>125</v>
      </c>
      <c r="B133" s="76" t="s">
        <v>315</v>
      </c>
      <c r="C133" s="19">
        <v>901</v>
      </c>
      <c r="D133" s="30">
        <v>502</v>
      </c>
      <c r="E133" s="31" t="s">
        <v>255</v>
      </c>
      <c r="F133" s="31"/>
      <c r="G133" s="33"/>
      <c r="H133" s="33"/>
      <c r="I133" s="34">
        <f t="shared" ref="I133:J134" si="8">SUM(I134)</f>
        <v>0</v>
      </c>
      <c r="J133" s="34">
        <f t="shared" si="8"/>
        <v>1693</v>
      </c>
      <c r="K133" s="8"/>
    </row>
    <row r="134" spans="1:11" ht="61.5" customHeight="1">
      <c r="A134" s="19">
        <v>126</v>
      </c>
      <c r="B134" s="39" t="s">
        <v>254</v>
      </c>
      <c r="C134" s="19">
        <v>901</v>
      </c>
      <c r="D134" s="30">
        <v>502</v>
      </c>
      <c r="E134" s="31" t="s">
        <v>319</v>
      </c>
      <c r="F134" s="31"/>
      <c r="G134" s="33"/>
      <c r="H134" s="33"/>
      <c r="I134" s="34">
        <f t="shared" si="8"/>
        <v>0</v>
      </c>
      <c r="J134" s="34">
        <f t="shared" si="8"/>
        <v>1693</v>
      </c>
      <c r="K134" s="8"/>
    </row>
    <row r="135" spans="1:11" ht="30.75" customHeight="1">
      <c r="A135" s="19">
        <v>127</v>
      </c>
      <c r="B135" s="27" t="s">
        <v>168</v>
      </c>
      <c r="C135" s="21">
        <v>901</v>
      </c>
      <c r="D135" s="35">
        <v>502</v>
      </c>
      <c r="E135" s="32" t="s">
        <v>319</v>
      </c>
      <c r="F135" s="32" t="s">
        <v>57</v>
      </c>
      <c r="G135" s="33"/>
      <c r="H135" s="33"/>
      <c r="I135" s="36">
        <f>961.6-961.6</f>
        <v>0</v>
      </c>
      <c r="J135" s="36">
        <v>1693</v>
      </c>
      <c r="K135" s="8"/>
    </row>
    <row r="136" spans="1:11" ht="21.75" customHeight="1">
      <c r="A136" s="19">
        <v>128</v>
      </c>
      <c r="B136" s="13" t="s">
        <v>12</v>
      </c>
      <c r="C136" s="19">
        <v>901</v>
      </c>
      <c r="D136" s="30">
        <v>503</v>
      </c>
      <c r="E136" s="31"/>
      <c r="F136" s="32"/>
      <c r="G136" s="33"/>
      <c r="H136" s="33"/>
      <c r="I136" s="34">
        <f>SUM(I137+I144)</f>
        <v>9427.2999999999993</v>
      </c>
      <c r="J136" s="34">
        <f>SUM(J137+J144)</f>
        <v>9359.7999999999993</v>
      </c>
      <c r="K136" s="8"/>
    </row>
    <row r="137" spans="1:11" ht="38.25" customHeight="1">
      <c r="A137" s="19">
        <v>129</v>
      </c>
      <c r="B137" s="39" t="s">
        <v>340</v>
      </c>
      <c r="C137" s="19">
        <v>901</v>
      </c>
      <c r="D137" s="30">
        <v>503</v>
      </c>
      <c r="E137" s="31" t="s">
        <v>137</v>
      </c>
      <c r="F137" s="32"/>
      <c r="G137" s="33"/>
      <c r="H137" s="33"/>
      <c r="I137" s="34">
        <f>SUM(I138+I140+I142)</f>
        <v>9427.2999999999993</v>
      </c>
      <c r="J137" s="34">
        <f>SUM(J138+J140+J142)</f>
        <v>9359.7999999999993</v>
      </c>
      <c r="K137" s="8"/>
    </row>
    <row r="138" spans="1:11" ht="25.5" customHeight="1">
      <c r="A138" s="19">
        <v>130</v>
      </c>
      <c r="B138" s="13" t="s">
        <v>206</v>
      </c>
      <c r="C138" s="19">
        <v>901</v>
      </c>
      <c r="D138" s="30">
        <v>503</v>
      </c>
      <c r="E138" s="31" t="s">
        <v>257</v>
      </c>
      <c r="F138" s="31"/>
      <c r="G138" s="33"/>
      <c r="H138" s="33"/>
      <c r="I138" s="34">
        <f>I139</f>
        <v>6057</v>
      </c>
      <c r="J138" s="34">
        <f>J139</f>
        <v>6284.9</v>
      </c>
      <c r="K138" s="8"/>
    </row>
    <row r="139" spans="1:11" ht="28.5" customHeight="1">
      <c r="A139" s="19">
        <v>131</v>
      </c>
      <c r="B139" s="27" t="s">
        <v>168</v>
      </c>
      <c r="C139" s="21">
        <v>901</v>
      </c>
      <c r="D139" s="35">
        <v>503</v>
      </c>
      <c r="E139" s="32" t="s">
        <v>257</v>
      </c>
      <c r="F139" s="32" t="s">
        <v>57</v>
      </c>
      <c r="G139" s="33"/>
      <c r="H139" s="33"/>
      <c r="I139" s="36">
        <v>6057</v>
      </c>
      <c r="J139" s="36">
        <v>6284.9</v>
      </c>
      <c r="K139" s="8"/>
    </row>
    <row r="140" spans="1:11" ht="24" customHeight="1">
      <c r="A140" s="19">
        <v>132</v>
      </c>
      <c r="B140" s="13" t="s">
        <v>13</v>
      </c>
      <c r="C140" s="19">
        <v>901</v>
      </c>
      <c r="D140" s="30">
        <v>503</v>
      </c>
      <c r="E140" s="31" t="s">
        <v>258</v>
      </c>
      <c r="F140" s="31"/>
      <c r="G140" s="33"/>
      <c r="H140" s="33"/>
      <c r="I140" s="34">
        <f>I141</f>
        <v>815.2</v>
      </c>
      <c r="J140" s="34">
        <f>J141</f>
        <v>734.4</v>
      </c>
      <c r="K140" s="8"/>
    </row>
    <row r="141" spans="1:11" ht="30" customHeight="1">
      <c r="A141" s="19">
        <v>133</v>
      </c>
      <c r="B141" s="27" t="s">
        <v>168</v>
      </c>
      <c r="C141" s="21">
        <v>901</v>
      </c>
      <c r="D141" s="35">
        <v>503</v>
      </c>
      <c r="E141" s="32" t="s">
        <v>258</v>
      </c>
      <c r="F141" s="32" t="s">
        <v>57</v>
      </c>
      <c r="G141" s="33"/>
      <c r="H141" s="33"/>
      <c r="I141" s="36">
        <v>815.2</v>
      </c>
      <c r="J141" s="36">
        <v>734.4</v>
      </c>
      <c r="K141" s="8"/>
    </row>
    <row r="142" spans="1:11" ht="57.75" customHeight="1">
      <c r="A142" s="19">
        <v>134</v>
      </c>
      <c r="B142" s="13" t="s">
        <v>256</v>
      </c>
      <c r="C142" s="19">
        <v>901</v>
      </c>
      <c r="D142" s="30">
        <v>503</v>
      </c>
      <c r="E142" s="31" t="s">
        <v>259</v>
      </c>
      <c r="F142" s="31"/>
      <c r="G142" s="33"/>
      <c r="H142" s="33"/>
      <c r="I142" s="34">
        <f>I143</f>
        <v>2555.1</v>
      </c>
      <c r="J142" s="34">
        <f>J143</f>
        <v>2340.5</v>
      </c>
      <c r="K142" s="8"/>
    </row>
    <row r="143" spans="1:11" ht="30" customHeight="1">
      <c r="A143" s="19">
        <v>135</v>
      </c>
      <c r="B143" s="27" t="s">
        <v>168</v>
      </c>
      <c r="C143" s="21">
        <v>901</v>
      </c>
      <c r="D143" s="35">
        <v>503</v>
      </c>
      <c r="E143" s="32" t="s">
        <v>259</v>
      </c>
      <c r="F143" s="32" t="s">
        <v>57</v>
      </c>
      <c r="G143" s="33"/>
      <c r="H143" s="33"/>
      <c r="I143" s="36">
        <v>2555.1</v>
      </c>
      <c r="J143" s="36">
        <v>2340.5</v>
      </c>
      <c r="K143" s="8"/>
    </row>
    <row r="144" spans="1:11" ht="35.25" customHeight="1">
      <c r="A144" s="19">
        <v>136</v>
      </c>
      <c r="B144" s="13" t="s">
        <v>289</v>
      </c>
      <c r="C144" s="19">
        <v>901</v>
      </c>
      <c r="D144" s="30">
        <v>503</v>
      </c>
      <c r="E144" s="31" t="s">
        <v>212</v>
      </c>
      <c r="F144" s="31"/>
      <c r="G144" s="37"/>
      <c r="H144" s="37"/>
      <c r="I144" s="34">
        <v>0</v>
      </c>
      <c r="J144" s="34">
        <v>0</v>
      </c>
      <c r="K144" s="8"/>
    </row>
    <row r="145" spans="1:11" ht="20.25" customHeight="1">
      <c r="A145" s="19">
        <v>137</v>
      </c>
      <c r="B145" s="13" t="s">
        <v>52</v>
      </c>
      <c r="C145" s="19">
        <v>901</v>
      </c>
      <c r="D145" s="30">
        <v>505</v>
      </c>
      <c r="E145" s="31"/>
      <c r="F145" s="32"/>
      <c r="G145" s="33"/>
      <c r="H145" s="33"/>
      <c r="I145" s="34">
        <f>SUM(I146)</f>
        <v>27</v>
      </c>
      <c r="J145" s="34">
        <f>SUM(J146)</f>
        <v>27</v>
      </c>
      <c r="K145" s="8"/>
    </row>
    <row r="146" spans="1:11" ht="38.25" customHeight="1">
      <c r="A146" s="19">
        <v>138</v>
      </c>
      <c r="B146" s="39" t="s">
        <v>340</v>
      </c>
      <c r="C146" s="19">
        <v>901</v>
      </c>
      <c r="D146" s="30">
        <v>505</v>
      </c>
      <c r="E146" s="31" t="s">
        <v>137</v>
      </c>
      <c r="F146" s="32"/>
      <c r="G146" s="33"/>
      <c r="H146" s="33"/>
      <c r="I146" s="34">
        <f>SUM(I147)</f>
        <v>27</v>
      </c>
      <c r="J146" s="34">
        <f>SUM(J147)</f>
        <v>27</v>
      </c>
      <c r="K146" s="8"/>
    </row>
    <row r="147" spans="1:11" ht="63.75" customHeight="1">
      <c r="A147" s="19">
        <v>139</v>
      </c>
      <c r="B147" s="41" t="s">
        <v>95</v>
      </c>
      <c r="C147" s="19">
        <v>901</v>
      </c>
      <c r="D147" s="30">
        <v>505</v>
      </c>
      <c r="E147" s="31" t="s">
        <v>303</v>
      </c>
      <c r="F147" s="31"/>
      <c r="G147" s="33"/>
      <c r="H147" s="33"/>
      <c r="I147" s="34">
        <f>I148</f>
        <v>27</v>
      </c>
      <c r="J147" s="34">
        <f>J148</f>
        <v>27</v>
      </c>
      <c r="K147" s="8"/>
    </row>
    <row r="148" spans="1:11" ht="41.25" customHeight="1">
      <c r="A148" s="19">
        <v>140</v>
      </c>
      <c r="B148" s="27" t="s">
        <v>170</v>
      </c>
      <c r="C148" s="21">
        <v>901</v>
      </c>
      <c r="D148" s="35">
        <v>505</v>
      </c>
      <c r="E148" s="32" t="s">
        <v>303</v>
      </c>
      <c r="F148" s="32" t="s">
        <v>40</v>
      </c>
      <c r="G148" s="33"/>
      <c r="H148" s="33"/>
      <c r="I148" s="36">
        <v>27</v>
      </c>
      <c r="J148" s="36">
        <v>27</v>
      </c>
      <c r="K148" s="8"/>
    </row>
    <row r="149" spans="1:11" ht="19.5" customHeight="1">
      <c r="A149" s="19">
        <v>141</v>
      </c>
      <c r="B149" s="13" t="s">
        <v>14</v>
      </c>
      <c r="C149" s="19">
        <v>901</v>
      </c>
      <c r="D149" s="30">
        <v>600</v>
      </c>
      <c r="E149" s="31"/>
      <c r="F149" s="32"/>
      <c r="G149" s="33"/>
      <c r="H149" s="33"/>
      <c r="I149" s="34">
        <f>I150</f>
        <v>472.1</v>
      </c>
      <c r="J149" s="34">
        <f>J150</f>
        <v>438.9</v>
      </c>
      <c r="K149" s="8"/>
    </row>
    <row r="150" spans="1:11" ht="25.5" customHeight="1">
      <c r="A150" s="19">
        <v>142</v>
      </c>
      <c r="B150" s="13" t="s">
        <v>15</v>
      </c>
      <c r="C150" s="19">
        <v>901</v>
      </c>
      <c r="D150" s="30">
        <v>603</v>
      </c>
      <c r="E150" s="31"/>
      <c r="F150" s="32"/>
      <c r="G150" s="33"/>
      <c r="H150" s="33"/>
      <c r="I150" s="34">
        <f>SUM(I151)</f>
        <v>472.1</v>
      </c>
      <c r="J150" s="34">
        <f>SUM(J151)</f>
        <v>438.9</v>
      </c>
      <c r="K150" s="8"/>
    </row>
    <row r="151" spans="1:11" ht="30.75" customHeight="1">
      <c r="A151" s="19">
        <v>143</v>
      </c>
      <c r="B151" s="13" t="s">
        <v>341</v>
      </c>
      <c r="C151" s="19">
        <v>901</v>
      </c>
      <c r="D151" s="30">
        <v>603</v>
      </c>
      <c r="E151" s="31" t="s">
        <v>360</v>
      </c>
      <c r="F151" s="32"/>
      <c r="G151" s="33"/>
      <c r="H151" s="33"/>
      <c r="I151" s="34">
        <f>SUM(I152)</f>
        <v>472.1</v>
      </c>
      <c r="J151" s="34">
        <f>SUM(J152)</f>
        <v>438.9</v>
      </c>
      <c r="K151" s="8"/>
    </row>
    <row r="152" spans="1:11" ht="38.25" customHeight="1">
      <c r="A152" s="19">
        <v>144</v>
      </c>
      <c r="B152" s="13" t="s">
        <v>68</v>
      </c>
      <c r="C152" s="19">
        <v>901</v>
      </c>
      <c r="D152" s="30">
        <v>603</v>
      </c>
      <c r="E152" s="31" t="s">
        <v>139</v>
      </c>
      <c r="F152" s="32"/>
      <c r="G152" s="33"/>
      <c r="H152" s="33"/>
      <c r="I152" s="34">
        <f>I153</f>
        <v>472.1</v>
      </c>
      <c r="J152" s="34">
        <f>J153</f>
        <v>438.9</v>
      </c>
      <c r="K152" s="8"/>
    </row>
    <row r="153" spans="1:11" ht="31.5" customHeight="1">
      <c r="A153" s="19">
        <v>145</v>
      </c>
      <c r="B153" s="27" t="s">
        <v>168</v>
      </c>
      <c r="C153" s="21">
        <v>901</v>
      </c>
      <c r="D153" s="35">
        <v>603</v>
      </c>
      <c r="E153" s="32" t="s">
        <v>139</v>
      </c>
      <c r="F153" s="32" t="s">
        <v>57</v>
      </c>
      <c r="G153" s="33"/>
      <c r="H153" s="33"/>
      <c r="I153" s="36">
        <v>472.1</v>
      </c>
      <c r="J153" s="36">
        <v>438.9</v>
      </c>
      <c r="K153" s="8"/>
    </row>
    <row r="154" spans="1:11" ht="19.5" customHeight="1">
      <c r="A154" s="19">
        <v>146</v>
      </c>
      <c r="B154" s="13" t="s">
        <v>16</v>
      </c>
      <c r="C154" s="19">
        <v>901</v>
      </c>
      <c r="D154" s="30">
        <v>700</v>
      </c>
      <c r="E154" s="31"/>
      <c r="F154" s="32"/>
      <c r="G154" s="33"/>
      <c r="H154" s="33"/>
      <c r="I154" s="34">
        <f>SUM(I155+I165+I184+I189+I210)</f>
        <v>175601.6</v>
      </c>
      <c r="J154" s="34">
        <f>SUM(J155+J165+J184+J189+J210)</f>
        <v>181535.49999999997</v>
      </c>
      <c r="K154" s="8"/>
    </row>
    <row r="155" spans="1:11" ht="18.75" customHeight="1">
      <c r="A155" s="19">
        <v>147</v>
      </c>
      <c r="B155" s="13" t="s">
        <v>17</v>
      </c>
      <c r="C155" s="19">
        <v>901</v>
      </c>
      <c r="D155" s="30">
        <v>701</v>
      </c>
      <c r="E155" s="31"/>
      <c r="F155" s="32"/>
      <c r="G155" s="33"/>
      <c r="H155" s="33"/>
      <c r="I155" s="34">
        <f>SUM(I156)</f>
        <v>52250</v>
      </c>
      <c r="J155" s="34">
        <f>SUM(J156)</f>
        <v>52716</v>
      </c>
      <c r="K155" s="8"/>
    </row>
    <row r="156" spans="1:11" ht="39" customHeight="1">
      <c r="A156" s="19">
        <v>148</v>
      </c>
      <c r="B156" s="13" t="s">
        <v>318</v>
      </c>
      <c r="C156" s="19">
        <v>901</v>
      </c>
      <c r="D156" s="30">
        <v>701</v>
      </c>
      <c r="E156" s="31" t="s">
        <v>140</v>
      </c>
      <c r="F156" s="32"/>
      <c r="G156" s="33"/>
      <c r="H156" s="33"/>
      <c r="I156" s="34">
        <f>SUM(I157+I160)</f>
        <v>52250</v>
      </c>
      <c r="J156" s="34">
        <f>SUM(J157+J160)</f>
        <v>52716</v>
      </c>
      <c r="K156" s="8"/>
    </row>
    <row r="157" spans="1:11" ht="25.5" customHeight="1">
      <c r="A157" s="19">
        <v>149</v>
      </c>
      <c r="B157" s="13" t="s">
        <v>260</v>
      </c>
      <c r="C157" s="19">
        <v>901</v>
      </c>
      <c r="D157" s="30">
        <v>701</v>
      </c>
      <c r="E157" s="31" t="s">
        <v>342</v>
      </c>
      <c r="F157" s="32"/>
      <c r="G157" s="33"/>
      <c r="H157" s="33"/>
      <c r="I157" s="34">
        <f>SUM(I158)</f>
        <v>29000</v>
      </c>
      <c r="J157" s="34">
        <f>SUM(J158)</f>
        <v>29000</v>
      </c>
      <c r="K157" s="8"/>
    </row>
    <row r="158" spans="1:11" ht="42.75" customHeight="1">
      <c r="A158" s="19">
        <v>150</v>
      </c>
      <c r="B158" s="13" t="s">
        <v>69</v>
      </c>
      <c r="C158" s="19">
        <v>901</v>
      </c>
      <c r="D158" s="30">
        <v>701</v>
      </c>
      <c r="E158" s="31" t="s">
        <v>141</v>
      </c>
      <c r="F158" s="32"/>
      <c r="G158" s="33"/>
      <c r="H158" s="33"/>
      <c r="I158" s="34">
        <f>SUM(I159:I159)</f>
        <v>29000</v>
      </c>
      <c r="J158" s="34">
        <f>SUM(J159:J159)</f>
        <v>29000</v>
      </c>
      <c r="K158" s="8"/>
    </row>
    <row r="159" spans="1:11" ht="20.25" customHeight="1">
      <c r="A159" s="19">
        <v>151</v>
      </c>
      <c r="B159" s="27" t="s">
        <v>280</v>
      </c>
      <c r="C159" s="21">
        <v>901</v>
      </c>
      <c r="D159" s="35">
        <v>701</v>
      </c>
      <c r="E159" s="32" t="s">
        <v>141</v>
      </c>
      <c r="F159" s="32" t="s">
        <v>281</v>
      </c>
      <c r="G159" s="33"/>
      <c r="H159" s="33"/>
      <c r="I159" s="36">
        <v>29000</v>
      </c>
      <c r="J159" s="36">
        <v>29000</v>
      </c>
      <c r="K159" s="8"/>
    </row>
    <row r="160" spans="1:11" ht="60" customHeight="1">
      <c r="A160" s="19">
        <v>152</v>
      </c>
      <c r="B160" s="13" t="s">
        <v>70</v>
      </c>
      <c r="C160" s="19">
        <v>901</v>
      </c>
      <c r="D160" s="30">
        <v>701</v>
      </c>
      <c r="E160" s="31" t="s">
        <v>142</v>
      </c>
      <c r="F160" s="32"/>
      <c r="G160" s="33"/>
      <c r="H160" s="33"/>
      <c r="I160" s="34">
        <f>SUM(I161+I163)</f>
        <v>23250</v>
      </c>
      <c r="J160" s="34">
        <f>SUM(J161+J163)</f>
        <v>23716</v>
      </c>
      <c r="K160" s="8"/>
    </row>
    <row r="161" spans="1:11" ht="77.25" customHeight="1">
      <c r="A161" s="19">
        <v>153</v>
      </c>
      <c r="B161" s="13" t="s">
        <v>71</v>
      </c>
      <c r="C161" s="19">
        <v>901</v>
      </c>
      <c r="D161" s="30">
        <v>701</v>
      </c>
      <c r="E161" s="31" t="s">
        <v>167</v>
      </c>
      <c r="F161" s="31"/>
      <c r="G161" s="37"/>
      <c r="H161" s="37"/>
      <c r="I161" s="34">
        <f>SUM(I162:I162)</f>
        <v>22877</v>
      </c>
      <c r="J161" s="34">
        <f>SUM(J162:J162)</f>
        <v>23328</v>
      </c>
      <c r="K161" s="8"/>
    </row>
    <row r="162" spans="1:11" ht="16.5" customHeight="1">
      <c r="A162" s="19">
        <v>154</v>
      </c>
      <c r="B162" s="27" t="s">
        <v>280</v>
      </c>
      <c r="C162" s="21">
        <v>901</v>
      </c>
      <c r="D162" s="35">
        <v>701</v>
      </c>
      <c r="E162" s="32" t="s">
        <v>167</v>
      </c>
      <c r="F162" s="32" t="s">
        <v>281</v>
      </c>
      <c r="G162" s="33"/>
      <c r="H162" s="33"/>
      <c r="I162" s="36">
        <v>22877</v>
      </c>
      <c r="J162" s="36">
        <v>23328</v>
      </c>
      <c r="K162" s="8"/>
    </row>
    <row r="163" spans="1:11" ht="69" customHeight="1">
      <c r="A163" s="19">
        <v>155</v>
      </c>
      <c r="B163" s="13" t="s">
        <v>72</v>
      </c>
      <c r="C163" s="19">
        <v>901</v>
      </c>
      <c r="D163" s="30">
        <v>701</v>
      </c>
      <c r="E163" s="31" t="s">
        <v>261</v>
      </c>
      <c r="F163" s="31"/>
      <c r="G163" s="37"/>
      <c r="H163" s="37"/>
      <c r="I163" s="34">
        <f>SUM(I164:I164)</f>
        <v>373</v>
      </c>
      <c r="J163" s="34">
        <f>SUM(J164:J164)</f>
        <v>388</v>
      </c>
      <c r="K163" s="8"/>
    </row>
    <row r="164" spans="1:11" ht="22.5" customHeight="1">
      <c r="A164" s="19">
        <v>156</v>
      </c>
      <c r="B164" s="27" t="s">
        <v>280</v>
      </c>
      <c r="C164" s="21">
        <v>901</v>
      </c>
      <c r="D164" s="35">
        <v>701</v>
      </c>
      <c r="E164" s="32" t="s">
        <v>261</v>
      </c>
      <c r="F164" s="32" t="s">
        <v>281</v>
      </c>
      <c r="G164" s="33"/>
      <c r="H164" s="33"/>
      <c r="I164" s="36">
        <v>373</v>
      </c>
      <c r="J164" s="36">
        <v>388</v>
      </c>
      <c r="K164" s="8"/>
    </row>
    <row r="165" spans="1:11" ht="16.5" customHeight="1">
      <c r="A165" s="19">
        <v>157</v>
      </c>
      <c r="B165" s="13" t="s">
        <v>18</v>
      </c>
      <c r="C165" s="19">
        <v>901</v>
      </c>
      <c r="D165" s="30">
        <v>702</v>
      </c>
      <c r="E165" s="31"/>
      <c r="F165" s="32"/>
      <c r="G165" s="33"/>
      <c r="H165" s="33"/>
      <c r="I165" s="34">
        <f>SUM(I166+I181)</f>
        <v>111905.00000000001</v>
      </c>
      <c r="J165" s="34">
        <f>SUM(J166+J181)</f>
        <v>117304.4</v>
      </c>
      <c r="K165" s="8"/>
    </row>
    <row r="166" spans="1:11" ht="39" customHeight="1">
      <c r="A166" s="19">
        <v>158</v>
      </c>
      <c r="B166" s="13" t="s">
        <v>318</v>
      </c>
      <c r="C166" s="19">
        <v>901</v>
      </c>
      <c r="D166" s="30">
        <v>702</v>
      </c>
      <c r="E166" s="31" t="s">
        <v>140</v>
      </c>
      <c r="F166" s="32"/>
      <c r="G166" s="33"/>
      <c r="H166" s="33"/>
      <c r="I166" s="34">
        <f>SUM(I167+I172+I177+I179)</f>
        <v>93957.000000000015</v>
      </c>
      <c r="J166" s="34">
        <f>SUM(J167+J172+J177+J179)</f>
        <v>94882.4</v>
      </c>
      <c r="K166" s="8"/>
    </row>
    <row r="167" spans="1:11" ht="25.5" customHeight="1">
      <c r="A167" s="19">
        <v>159</v>
      </c>
      <c r="B167" s="13" t="s">
        <v>262</v>
      </c>
      <c r="C167" s="19">
        <v>901</v>
      </c>
      <c r="D167" s="30">
        <v>702</v>
      </c>
      <c r="E167" s="31" t="s">
        <v>326</v>
      </c>
      <c r="F167" s="32"/>
      <c r="G167" s="33"/>
      <c r="H167" s="33"/>
      <c r="I167" s="34">
        <f>SUM(I168+I170)</f>
        <v>40451.300000000003</v>
      </c>
      <c r="J167" s="34">
        <f>SUM(J168+J170)</f>
        <v>40451.300000000003</v>
      </c>
      <c r="K167" s="8"/>
    </row>
    <row r="168" spans="1:11" ht="38.25" customHeight="1">
      <c r="A168" s="19">
        <v>160</v>
      </c>
      <c r="B168" s="13" t="s">
        <v>73</v>
      </c>
      <c r="C168" s="19">
        <v>901</v>
      </c>
      <c r="D168" s="30">
        <v>702</v>
      </c>
      <c r="E168" s="31" t="s">
        <v>263</v>
      </c>
      <c r="F168" s="32"/>
      <c r="G168" s="33"/>
      <c r="H168" s="33"/>
      <c r="I168" s="34">
        <f>SUM(I169:I169)</f>
        <v>35600</v>
      </c>
      <c r="J168" s="34">
        <f>SUM(J169:J169)</f>
        <v>35600</v>
      </c>
      <c r="K168" s="8"/>
    </row>
    <row r="169" spans="1:11" ht="29.25" customHeight="1">
      <c r="A169" s="19">
        <v>161</v>
      </c>
      <c r="B169" s="27" t="s">
        <v>280</v>
      </c>
      <c r="C169" s="21">
        <v>901</v>
      </c>
      <c r="D169" s="35">
        <v>702</v>
      </c>
      <c r="E169" s="32" t="s">
        <v>263</v>
      </c>
      <c r="F169" s="32" t="s">
        <v>281</v>
      </c>
      <c r="G169" s="33"/>
      <c r="H169" s="33"/>
      <c r="I169" s="36">
        <v>35600</v>
      </c>
      <c r="J169" s="36">
        <v>35600</v>
      </c>
      <c r="K169" s="8"/>
    </row>
    <row r="170" spans="1:11" ht="39.75" customHeight="1">
      <c r="A170" s="19">
        <v>162</v>
      </c>
      <c r="B170" s="80" t="s">
        <v>367</v>
      </c>
      <c r="C170" s="19">
        <v>901</v>
      </c>
      <c r="D170" s="30">
        <v>702</v>
      </c>
      <c r="E170" s="31" t="s">
        <v>368</v>
      </c>
      <c r="F170" s="31"/>
      <c r="G170" s="33"/>
      <c r="H170" s="33"/>
      <c r="I170" s="34">
        <f>SUM(I171)</f>
        <v>4851.3</v>
      </c>
      <c r="J170" s="34">
        <f>SUM(J171)</f>
        <v>4851.3</v>
      </c>
      <c r="K170" s="8"/>
    </row>
    <row r="171" spans="1:11" ht="29.25" customHeight="1">
      <c r="A171" s="19">
        <v>163</v>
      </c>
      <c r="B171" s="27" t="s">
        <v>280</v>
      </c>
      <c r="C171" s="21">
        <v>901</v>
      </c>
      <c r="D171" s="35">
        <v>702</v>
      </c>
      <c r="E171" s="32" t="s">
        <v>368</v>
      </c>
      <c r="F171" s="32" t="s">
        <v>281</v>
      </c>
      <c r="G171" s="33"/>
      <c r="H171" s="33"/>
      <c r="I171" s="36">
        <v>4851.3</v>
      </c>
      <c r="J171" s="36">
        <v>4851.3</v>
      </c>
      <c r="K171" s="8"/>
    </row>
    <row r="172" spans="1:11" ht="58.5" customHeight="1">
      <c r="A172" s="19">
        <v>164</v>
      </c>
      <c r="B172" s="13" t="s">
        <v>75</v>
      </c>
      <c r="C172" s="19">
        <v>901</v>
      </c>
      <c r="D172" s="30">
        <v>702</v>
      </c>
      <c r="E172" s="31" t="s">
        <v>264</v>
      </c>
      <c r="F172" s="32"/>
      <c r="G172" s="33"/>
      <c r="H172" s="33"/>
      <c r="I172" s="34">
        <f>SUM(I173+I175)</f>
        <v>48488</v>
      </c>
      <c r="J172" s="34">
        <f>SUM(J173+J175)</f>
        <v>49324</v>
      </c>
      <c r="K172" s="8"/>
    </row>
    <row r="173" spans="1:11" ht="69.75" customHeight="1">
      <c r="A173" s="19">
        <v>165</v>
      </c>
      <c r="B173" s="13" t="s">
        <v>76</v>
      </c>
      <c r="C173" s="19">
        <v>901</v>
      </c>
      <c r="D173" s="30">
        <v>702</v>
      </c>
      <c r="E173" s="31" t="s">
        <v>265</v>
      </c>
      <c r="F173" s="31"/>
      <c r="G173" s="37"/>
      <c r="H173" s="37"/>
      <c r="I173" s="34">
        <f>SUM(I174:I174)</f>
        <v>46319</v>
      </c>
      <c r="J173" s="34">
        <f>SUM(J174:J174)</f>
        <v>47068</v>
      </c>
      <c r="K173" s="8"/>
    </row>
    <row r="174" spans="1:11" ht="17.25" customHeight="1">
      <c r="A174" s="19">
        <v>166</v>
      </c>
      <c r="B174" s="27" t="s">
        <v>280</v>
      </c>
      <c r="C174" s="21">
        <v>901</v>
      </c>
      <c r="D174" s="35">
        <v>702</v>
      </c>
      <c r="E174" s="32" t="s">
        <v>265</v>
      </c>
      <c r="F174" s="32" t="s">
        <v>281</v>
      </c>
      <c r="G174" s="33"/>
      <c r="H174" s="33"/>
      <c r="I174" s="36">
        <v>46319</v>
      </c>
      <c r="J174" s="36">
        <v>47068</v>
      </c>
      <c r="K174" s="8"/>
    </row>
    <row r="175" spans="1:11" ht="109.5" customHeight="1">
      <c r="A175" s="19">
        <v>167</v>
      </c>
      <c r="B175" s="38" t="s">
        <v>187</v>
      </c>
      <c r="C175" s="19">
        <v>901</v>
      </c>
      <c r="D175" s="30">
        <v>702</v>
      </c>
      <c r="E175" s="31" t="s">
        <v>266</v>
      </c>
      <c r="F175" s="31"/>
      <c r="G175" s="37"/>
      <c r="H175" s="37"/>
      <c r="I175" s="34">
        <f>SUM(I176:I176)</f>
        <v>2169</v>
      </c>
      <c r="J175" s="34">
        <f>SUM(J176:J176)</f>
        <v>2256</v>
      </c>
      <c r="K175" s="8"/>
    </row>
    <row r="176" spans="1:11" ht="29.25" customHeight="1">
      <c r="A176" s="19">
        <v>168</v>
      </c>
      <c r="B176" s="27" t="s">
        <v>280</v>
      </c>
      <c r="C176" s="21">
        <v>901</v>
      </c>
      <c r="D176" s="35">
        <v>702</v>
      </c>
      <c r="E176" s="32" t="s">
        <v>266</v>
      </c>
      <c r="F176" s="32" t="s">
        <v>281</v>
      </c>
      <c r="G176" s="33"/>
      <c r="H176" s="33"/>
      <c r="I176" s="36">
        <v>2169</v>
      </c>
      <c r="J176" s="36">
        <v>2256</v>
      </c>
      <c r="K176" s="8"/>
    </row>
    <row r="177" spans="1:11" ht="29.25" customHeight="1">
      <c r="A177" s="19">
        <v>169</v>
      </c>
      <c r="B177" s="13" t="s">
        <v>369</v>
      </c>
      <c r="C177" s="19">
        <v>901</v>
      </c>
      <c r="D177" s="30">
        <v>702</v>
      </c>
      <c r="E177" s="31" t="s">
        <v>370</v>
      </c>
      <c r="F177" s="32"/>
      <c r="G177" s="33"/>
      <c r="H177" s="33"/>
      <c r="I177" s="34">
        <f>SUM(I178)</f>
        <v>2023.6</v>
      </c>
      <c r="J177" s="34">
        <f>SUM(J178)</f>
        <v>2210.6999999999998</v>
      </c>
      <c r="K177" s="8"/>
    </row>
    <row r="178" spans="1:11" ht="29.25" customHeight="1">
      <c r="A178" s="19">
        <v>170</v>
      </c>
      <c r="B178" s="27" t="s">
        <v>280</v>
      </c>
      <c r="C178" s="21">
        <v>901</v>
      </c>
      <c r="D178" s="35">
        <v>702</v>
      </c>
      <c r="E178" s="32" t="s">
        <v>370</v>
      </c>
      <c r="F178" s="32" t="s">
        <v>281</v>
      </c>
      <c r="G178" s="33"/>
      <c r="H178" s="33"/>
      <c r="I178" s="36">
        <v>2023.6</v>
      </c>
      <c r="J178" s="36">
        <v>2210.6999999999998</v>
      </c>
      <c r="K178" s="8"/>
    </row>
    <row r="179" spans="1:11" ht="47.25" customHeight="1">
      <c r="A179" s="19">
        <v>171</v>
      </c>
      <c r="B179" s="43" t="s">
        <v>362</v>
      </c>
      <c r="C179" s="19">
        <v>901</v>
      </c>
      <c r="D179" s="30">
        <v>702</v>
      </c>
      <c r="E179" s="19" t="s">
        <v>363</v>
      </c>
      <c r="F179" s="31"/>
      <c r="G179" s="33"/>
      <c r="H179" s="33"/>
      <c r="I179" s="34">
        <f>SUM(I180)</f>
        <v>2994.1</v>
      </c>
      <c r="J179" s="34">
        <f>SUM(J180)</f>
        <v>2896.4</v>
      </c>
      <c r="K179" s="8"/>
    </row>
    <row r="180" spans="1:11" ht="29.25" customHeight="1">
      <c r="A180" s="19">
        <v>172</v>
      </c>
      <c r="B180" s="27" t="s">
        <v>280</v>
      </c>
      <c r="C180" s="21">
        <v>901</v>
      </c>
      <c r="D180" s="35">
        <v>702</v>
      </c>
      <c r="E180" s="33" t="s">
        <v>363</v>
      </c>
      <c r="F180" s="32" t="s">
        <v>281</v>
      </c>
      <c r="G180" s="33"/>
      <c r="H180" s="33"/>
      <c r="I180" s="36">
        <v>2994.1</v>
      </c>
      <c r="J180" s="36">
        <v>2896.4</v>
      </c>
      <c r="K180" s="8"/>
    </row>
    <row r="181" spans="1:11" ht="54" customHeight="1">
      <c r="A181" s="19">
        <v>173</v>
      </c>
      <c r="B181" s="13" t="s">
        <v>182</v>
      </c>
      <c r="C181" s="19">
        <v>901</v>
      </c>
      <c r="D181" s="30">
        <v>702</v>
      </c>
      <c r="E181" s="31" t="s">
        <v>183</v>
      </c>
      <c r="F181" s="32"/>
      <c r="G181" s="33"/>
      <c r="H181" s="33"/>
      <c r="I181" s="34">
        <f>SUM(I182)</f>
        <v>17948</v>
      </c>
      <c r="J181" s="34">
        <f>SUM(J182)</f>
        <v>22422</v>
      </c>
      <c r="K181" s="8"/>
    </row>
    <row r="182" spans="1:11" ht="54" customHeight="1">
      <c r="A182" s="19">
        <v>174</v>
      </c>
      <c r="B182" s="43" t="s">
        <v>343</v>
      </c>
      <c r="C182" s="19">
        <v>901</v>
      </c>
      <c r="D182" s="30">
        <v>702</v>
      </c>
      <c r="E182" s="31" t="s">
        <v>344</v>
      </c>
      <c r="F182" s="31"/>
      <c r="G182" s="33"/>
      <c r="H182" s="33"/>
      <c r="I182" s="34">
        <f>SUM(I183)</f>
        <v>17948</v>
      </c>
      <c r="J182" s="34">
        <f>SUM(J183)</f>
        <v>22422</v>
      </c>
      <c r="K182" s="8"/>
    </row>
    <row r="183" spans="1:11" ht="33" customHeight="1">
      <c r="A183" s="19">
        <v>175</v>
      </c>
      <c r="B183" s="27" t="s">
        <v>168</v>
      </c>
      <c r="C183" s="21">
        <v>901</v>
      </c>
      <c r="D183" s="35">
        <v>702</v>
      </c>
      <c r="E183" s="32" t="s">
        <v>344</v>
      </c>
      <c r="F183" s="32" t="s">
        <v>57</v>
      </c>
      <c r="G183" s="33"/>
      <c r="H183" s="33"/>
      <c r="I183" s="36">
        <f>2756+15192</f>
        <v>17948</v>
      </c>
      <c r="J183" s="36">
        <v>22422</v>
      </c>
      <c r="K183" s="8"/>
    </row>
    <row r="184" spans="1:11" ht="29.25" customHeight="1">
      <c r="A184" s="19">
        <v>176</v>
      </c>
      <c r="B184" s="13" t="s">
        <v>186</v>
      </c>
      <c r="C184" s="19">
        <v>901</v>
      </c>
      <c r="D184" s="30">
        <v>703</v>
      </c>
      <c r="E184" s="31"/>
      <c r="F184" s="31"/>
      <c r="G184" s="37"/>
      <c r="H184" s="37"/>
      <c r="I184" s="34">
        <f>SUM(I185)</f>
        <v>9000</v>
      </c>
      <c r="J184" s="34">
        <f>SUM(J185)</f>
        <v>9000</v>
      </c>
      <c r="K184" s="8"/>
    </row>
    <row r="185" spans="1:11" ht="41.25" customHeight="1">
      <c r="A185" s="19">
        <v>177</v>
      </c>
      <c r="B185" s="13" t="s">
        <v>318</v>
      </c>
      <c r="C185" s="19">
        <v>901</v>
      </c>
      <c r="D185" s="30">
        <v>703</v>
      </c>
      <c r="E185" s="31" t="s">
        <v>140</v>
      </c>
      <c r="F185" s="32"/>
      <c r="G185" s="33"/>
      <c r="H185" s="33"/>
      <c r="I185" s="34">
        <f>SUM(I186)</f>
        <v>9000</v>
      </c>
      <c r="J185" s="34">
        <f>SUM(J186)</f>
        <v>9000</v>
      </c>
      <c r="K185" s="8"/>
    </row>
    <row r="186" spans="1:11" ht="29.25" customHeight="1">
      <c r="A186" s="19">
        <v>178</v>
      </c>
      <c r="B186" s="13" t="s">
        <v>267</v>
      </c>
      <c r="C186" s="19">
        <v>901</v>
      </c>
      <c r="D186" s="30">
        <v>703</v>
      </c>
      <c r="E186" s="31" t="s">
        <v>345</v>
      </c>
      <c r="F186" s="32"/>
      <c r="G186" s="33"/>
      <c r="H186" s="33"/>
      <c r="I186" s="34">
        <f>I187</f>
        <v>9000</v>
      </c>
      <c r="J186" s="34">
        <f>J187</f>
        <v>9000</v>
      </c>
      <c r="K186" s="8"/>
    </row>
    <row r="187" spans="1:11" ht="29.25" customHeight="1">
      <c r="A187" s="19">
        <v>179</v>
      </c>
      <c r="B187" s="13" t="s">
        <v>74</v>
      </c>
      <c r="C187" s="19">
        <v>901</v>
      </c>
      <c r="D187" s="30">
        <v>703</v>
      </c>
      <c r="E187" s="31" t="s">
        <v>268</v>
      </c>
      <c r="F187" s="32"/>
      <c r="G187" s="33"/>
      <c r="H187" s="33"/>
      <c r="I187" s="34">
        <f>SUM(I188:I188)</f>
        <v>9000</v>
      </c>
      <c r="J187" s="34">
        <f>SUM(J188:J188)</f>
        <v>9000</v>
      </c>
      <c r="K187" s="8"/>
    </row>
    <row r="188" spans="1:11" ht="29.25" customHeight="1">
      <c r="A188" s="19">
        <v>180</v>
      </c>
      <c r="B188" s="27" t="s">
        <v>280</v>
      </c>
      <c r="C188" s="21">
        <v>901</v>
      </c>
      <c r="D188" s="35">
        <v>703</v>
      </c>
      <c r="E188" s="32" t="s">
        <v>268</v>
      </c>
      <c r="F188" s="32" t="s">
        <v>281</v>
      </c>
      <c r="G188" s="33"/>
      <c r="H188" s="33"/>
      <c r="I188" s="36">
        <v>9000</v>
      </c>
      <c r="J188" s="36">
        <v>9000</v>
      </c>
      <c r="K188" s="8"/>
    </row>
    <row r="189" spans="1:11" ht="18.75" customHeight="1">
      <c r="A189" s="19">
        <v>181</v>
      </c>
      <c r="B189" s="13" t="s">
        <v>213</v>
      </c>
      <c r="C189" s="19">
        <v>901</v>
      </c>
      <c r="D189" s="30">
        <v>707</v>
      </c>
      <c r="E189" s="31"/>
      <c r="F189" s="32"/>
      <c r="G189" s="33"/>
      <c r="H189" s="33"/>
      <c r="I189" s="34">
        <f>SUM(I190+I200+I205)</f>
        <v>2182</v>
      </c>
      <c r="J189" s="34">
        <f>SUM(J190+J200+J205)</f>
        <v>2241.7999999999997</v>
      </c>
      <c r="K189" s="8"/>
    </row>
    <row r="190" spans="1:11" ht="42" customHeight="1">
      <c r="A190" s="19">
        <v>182</v>
      </c>
      <c r="B190" s="13" t="s">
        <v>318</v>
      </c>
      <c r="C190" s="19">
        <v>901</v>
      </c>
      <c r="D190" s="30">
        <v>707</v>
      </c>
      <c r="E190" s="31" t="s">
        <v>140</v>
      </c>
      <c r="F190" s="31"/>
      <c r="G190" s="33"/>
      <c r="H190" s="33"/>
      <c r="I190" s="34">
        <f>SUM(I191+I197)</f>
        <v>2121.4</v>
      </c>
      <c r="J190" s="34">
        <f>SUM(J191+J197)</f>
        <v>2179.6</v>
      </c>
      <c r="K190" s="8"/>
    </row>
    <row r="191" spans="1:11" ht="34.5" customHeight="1">
      <c r="A191" s="19">
        <v>183</v>
      </c>
      <c r="B191" s="43" t="s">
        <v>208</v>
      </c>
      <c r="C191" s="19">
        <v>901</v>
      </c>
      <c r="D191" s="30">
        <v>707</v>
      </c>
      <c r="E191" s="31" t="s">
        <v>270</v>
      </c>
      <c r="F191" s="31"/>
      <c r="G191" s="33"/>
      <c r="H191" s="33"/>
      <c r="I191" s="34">
        <f>SUM(I192+I194)</f>
        <v>2089.9</v>
      </c>
      <c r="J191" s="34">
        <f>SUM(J192+J194)</f>
        <v>2131.2999999999997</v>
      </c>
      <c r="K191" s="8"/>
    </row>
    <row r="192" spans="1:11" ht="74.25" customHeight="1">
      <c r="A192" s="19">
        <v>184</v>
      </c>
      <c r="B192" s="38" t="s">
        <v>269</v>
      </c>
      <c r="C192" s="19">
        <v>901</v>
      </c>
      <c r="D192" s="30">
        <v>707</v>
      </c>
      <c r="E192" s="31" t="s">
        <v>271</v>
      </c>
      <c r="F192" s="31"/>
      <c r="G192" s="33"/>
      <c r="H192" s="33"/>
      <c r="I192" s="34">
        <f>I193</f>
        <v>185.1</v>
      </c>
      <c r="J192" s="34">
        <f>J193</f>
        <v>191.6</v>
      </c>
      <c r="K192" s="8"/>
    </row>
    <row r="193" spans="1:11" ht="29.25" customHeight="1">
      <c r="A193" s="19">
        <v>185</v>
      </c>
      <c r="B193" s="27" t="s">
        <v>280</v>
      </c>
      <c r="C193" s="21">
        <v>901</v>
      </c>
      <c r="D193" s="35">
        <v>707</v>
      </c>
      <c r="E193" s="32" t="s">
        <v>271</v>
      </c>
      <c r="F193" s="32" t="s">
        <v>281</v>
      </c>
      <c r="G193" s="33"/>
      <c r="H193" s="33"/>
      <c r="I193" s="36">
        <v>185.1</v>
      </c>
      <c r="J193" s="36">
        <v>191.6</v>
      </c>
      <c r="K193" s="8"/>
    </row>
    <row r="194" spans="1:11" ht="44.25" customHeight="1">
      <c r="A194" s="19">
        <v>186</v>
      </c>
      <c r="B194" s="62" t="s">
        <v>323</v>
      </c>
      <c r="C194" s="63">
        <v>901</v>
      </c>
      <c r="D194" s="64">
        <v>707</v>
      </c>
      <c r="E194" s="66" t="s">
        <v>324</v>
      </c>
      <c r="F194" s="66"/>
      <c r="G194" s="37"/>
      <c r="H194" s="37"/>
      <c r="I194" s="34">
        <f>SUM(I195:I196)</f>
        <v>1904.8</v>
      </c>
      <c r="J194" s="34">
        <f>SUM(J195:J196)</f>
        <v>1939.6999999999998</v>
      </c>
      <c r="K194" s="8"/>
    </row>
    <row r="195" spans="1:11" ht="29.25" customHeight="1">
      <c r="A195" s="19">
        <v>187</v>
      </c>
      <c r="B195" s="69" t="s">
        <v>168</v>
      </c>
      <c r="C195" s="70">
        <v>901</v>
      </c>
      <c r="D195" s="71">
        <v>707</v>
      </c>
      <c r="E195" s="73" t="s">
        <v>324</v>
      </c>
      <c r="F195" s="73" t="s">
        <v>57</v>
      </c>
      <c r="G195" s="33"/>
      <c r="H195" s="33"/>
      <c r="I195" s="36">
        <v>948.4</v>
      </c>
      <c r="J195" s="36">
        <v>913.4</v>
      </c>
      <c r="K195" s="8"/>
    </row>
    <row r="196" spans="1:11" ht="20.25" customHeight="1">
      <c r="A196" s="19">
        <v>188</v>
      </c>
      <c r="B196" s="69" t="s">
        <v>280</v>
      </c>
      <c r="C196" s="70">
        <v>901</v>
      </c>
      <c r="D196" s="71">
        <v>707</v>
      </c>
      <c r="E196" s="73" t="s">
        <v>324</v>
      </c>
      <c r="F196" s="73" t="s">
        <v>281</v>
      </c>
      <c r="G196" s="33"/>
      <c r="H196" s="33"/>
      <c r="I196" s="36">
        <v>956.4</v>
      </c>
      <c r="J196" s="36">
        <v>1026.3</v>
      </c>
      <c r="K196" s="8"/>
    </row>
    <row r="197" spans="1:11" ht="48.75" customHeight="1">
      <c r="A197" s="19">
        <v>189</v>
      </c>
      <c r="B197" s="62" t="s">
        <v>346</v>
      </c>
      <c r="C197" s="63">
        <v>901</v>
      </c>
      <c r="D197" s="64">
        <v>707</v>
      </c>
      <c r="E197" s="66" t="s">
        <v>348</v>
      </c>
      <c r="F197" s="66"/>
      <c r="G197" s="37"/>
      <c r="H197" s="37"/>
      <c r="I197" s="34">
        <f>SUM(I198)</f>
        <v>31.5</v>
      </c>
      <c r="J197" s="34">
        <f>SUM(J198)</f>
        <v>48.3</v>
      </c>
      <c r="K197" s="8"/>
    </row>
    <row r="198" spans="1:11" ht="48" customHeight="1">
      <c r="A198" s="19">
        <v>190</v>
      </c>
      <c r="B198" s="77" t="s">
        <v>347</v>
      </c>
      <c r="C198" s="63">
        <v>901</v>
      </c>
      <c r="D198" s="64">
        <v>707</v>
      </c>
      <c r="E198" s="66" t="s">
        <v>349</v>
      </c>
      <c r="F198" s="66"/>
      <c r="G198" s="37"/>
      <c r="H198" s="37"/>
      <c r="I198" s="34">
        <f>SUM(I199)</f>
        <v>31.5</v>
      </c>
      <c r="J198" s="34">
        <f>SUM(J199)</f>
        <v>48.3</v>
      </c>
      <c r="K198" s="8"/>
    </row>
    <row r="199" spans="1:11" ht="33" customHeight="1">
      <c r="A199" s="19">
        <v>191</v>
      </c>
      <c r="B199" s="69" t="s">
        <v>168</v>
      </c>
      <c r="C199" s="70">
        <v>901</v>
      </c>
      <c r="D199" s="71">
        <v>707</v>
      </c>
      <c r="E199" s="73" t="s">
        <v>349</v>
      </c>
      <c r="F199" s="73" t="s">
        <v>57</v>
      </c>
      <c r="G199" s="33"/>
      <c r="H199" s="33"/>
      <c r="I199" s="36">
        <v>31.5</v>
      </c>
      <c r="J199" s="36">
        <v>48.3</v>
      </c>
      <c r="K199" s="8"/>
    </row>
    <row r="200" spans="1:11" ht="39" customHeight="1">
      <c r="A200" s="19">
        <v>192</v>
      </c>
      <c r="B200" s="62" t="s">
        <v>350</v>
      </c>
      <c r="C200" s="19">
        <v>901</v>
      </c>
      <c r="D200" s="30">
        <v>707</v>
      </c>
      <c r="E200" s="31" t="s">
        <v>196</v>
      </c>
      <c r="F200" s="31"/>
      <c r="G200" s="37"/>
      <c r="H200" s="37"/>
      <c r="I200" s="34">
        <f>SUM(I201+I203)</f>
        <v>34.4</v>
      </c>
      <c r="J200" s="34">
        <f>SUM(J201+J203)</f>
        <v>35.200000000000003</v>
      </c>
      <c r="K200" s="8"/>
    </row>
    <row r="201" spans="1:11" ht="38.25" customHeight="1">
      <c r="A201" s="19">
        <v>193</v>
      </c>
      <c r="B201" s="13" t="s">
        <v>194</v>
      </c>
      <c r="C201" s="19">
        <v>901</v>
      </c>
      <c r="D201" s="30">
        <v>707</v>
      </c>
      <c r="E201" s="31" t="s">
        <v>197</v>
      </c>
      <c r="F201" s="31"/>
      <c r="G201" s="37"/>
      <c r="H201" s="37"/>
      <c r="I201" s="34">
        <f>SUM(I202)</f>
        <v>14</v>
      </c>
      <c r="J201" s="34">
        <f>SUM(J202)</f>
        <v>14.3</v>
      </c>
      <c r="K201" s="8"/>
    </row>
    <row r="202" spans="1:11" ht="29.25" customHeight="1">
      <c r="A202" s="19">
        <v>194</v>
      </c>
      <c r="B202" s="27" t="s">
        <v>168</v>
      </c>
      <c r="C202" s="21">
        <v>901</v>
      </c>
      <c r="D202" s="35">
        <v>707</v>
      </c>
      <c r="E202" s="32" t="s">
        <v>197</v>
      </c>
      <c r="F202" s="32" t="s">
        <v>57</v>
      </c>
      <c r="G202" s="33"/>
      <c r="H202" s="33"/>
      <c r="I202" s="36">
        <v>14</v>
      </c>
      <c r="J202" s="36">
        <v>14.3</v>
      </c>
      <c r="K202" s="8"/>
    </row>
    <row r="203" spans="1:11" ht="32.25" customHeight="1">
      <c r="A203" s="19">
        <v>195</v>
      </c>
      <c r="B203" s="13" t="s">
        <v>195</v>
      </c>
      <c r="C203" s="19">
        <v>901</v>
      </c>
      <c r="D203" s="30">
        <v>707</v>
      </c>
      <c r="E203" s="31" t="s">
        <v>198</v>
      </c>
      <c r="F203" s="31"/>
      <c r="G203" s="37"/>
      <c r="H203" s="37"/>
      <c r="I203" s="34">
        <f>SUM(I204)</f>
        <v>20.399999999999999</v>
      </c>
      <c r="J203" s="34">
        <f>SUM(J204)</f>
        <v>20.9</v>
      </c>
      <c r="K203" s="8"/>
    </row>
    <row r="204" spans="1:11" ht="29.25" customHeight="1">
      <c r="A204" s="19">
        <v>196</v>
      </c>
      <c r="B204" s="27" t="s">
        <v>168</v>
      </c>
      <c r="C204" s="21">
        <v>901</v>
      </c>
      <c r="D204" s="35">
        <v>707</v>
      </c>
      <c r="E204" s="32" t="s">
        <v>198</v>
      </c>
      <c r="F204" s="32" t="s">
        <v>57</v>
      </c>
      <c r="G204" s="33"/>
      <c r="H204" s="33"/>
      <c r="I204" s="36">
        <v>20.399999999999999</v>
      </c>
      <c r="J204" s="36">
        <v>20.9</v>
      </c>
      <c r="K204" s="8"/>
    </row>
    <row r="205" spans="1:11" ht="29.25" customHeight="1">
      <c r="A205" s="19">
        <v>197</v>
      </c>
      <c r="B205" s="13" t="s">
        <v>304</v>
      </c>
      <c r="C205" s="19">
        <v>901</v>
      </c>
      <c r="D205" s="30">
        <v>707</v>
      </c>
      <c r="E205" s="31" t="s">
        <v>307</v>
      </c>
      <c r="F205" s="31"/>
      <c r="G205" s="37"/>
      <c r="H205" s="37"/>
      <c r="I205" s="34">
        <f>SUM(I206+I208)</f>
        <v>26.2</v>
      </c>
      <c r="J205" s="34">
        <f>SUM(J206+J208)</f>
        <v>27</v>
      </c>
      <c r="K205" s="8"/>
    </row>
    <row r="206" spans="1:11" ht="29.25" customHeight="1">
      <c r="A206" s="19">
        <v>198</v>
      </c>
      <c r="B206" s="13" t="s">
        <v>305</v>
      </c>
      <c r="C206" s="19">
        <v>901</v>
      </c>
      <c r="D206" s="30">
        <v>707</v>
      </c>
      <c r="E206" s="31" t="s">
        <v>308</v>
      </c>
      <c r="F206" s="31"/>
      <c r="G206" s="37"/>
      <c r="H206" s="37"/>
      <c r="I206" s="34">
        <f>SUM(I207)</f>
        <v>16.2</v>
      </c>
      <c r="J206" s="34">
        <f>SUM(J207)</f>
        <v>17</v>
      </c>
      <c r="K206" s="8"/>
    </row>
    <row r="207" spans="1:11" ht="29.25" customHeight="1">
      <c r="A207" s="19">
        <v>199</v>
      </c>
      <c r="B207" s="27" t="s">
        <v>168</v>
      </c>
      <c r="C207" s="21">
        <v>901</v>
      </c>
      <c r="D207" s="35">
        <v>707</v>
      </c>
      <c r="E207" s="32" t="s">
        <v>308</v>
      </c>
      <c r="F207" s="32" t="s">
        <v>57</v>
      </c>
      <c r="G207" s="33"/>
      <c r="H207" s="33"/>
      <c r="I207" s="36">
        <v>16.2</v>
      </c>
      <c r="J207" s="36">
        <v>17</v>
      </c>
      <c r="K207" s="8"/>
    </row>
    <row r="208" spans="1:11" ht="29.25" customHeight="1">
      <c r="A208" s="19">
        <v>200</v>
      </c>
      <c r="B208" s="13" t="s">
        <v>306</v>
      </c>
      <c r="C208" s="19">
        <v>901</v>
      </c>
      <c r="D208" s="30">
        <v>707</v>
      </c>
      <c r="E208" s="31" t="s">
        <v>309</v>
      </c>
      <c r="F208" s="31"/>
      <c r="G208" s="37"/>
      <c r="H208" s="37"/>
      <c r="I208" s="34">
        <f>SUM(I209)</f>
        <v>10</v>
      </c>
      <c r="J208" s="34">
        <f>SUM(J209)</f>
        <v>10</v>
      </c>
      <c r="K208" s="8"/>
    </row>
    <row r="209" spans="1:11" ht="29.25" customHeight="1">
      <c r="A209" s="19">
        <v>201</v>
      </c>
      <c r="B209" s="27" t="s">
        <v>168</v>
      </c>
      <c r="C209" s="21">
        <v>901</v>
      </c>
      <c r="D209" s="35">
        <v>707</v>
      </c>
      <c r="E209" s="32" t="s">
        <v>309</v>
      </c>
      <c r="F209" s="32" t="s">
        <v>57</v>
      </c>
      <c r="G209" s="33"/>
      <c r="H209" s="33"/>
      <c r="I209" s="36">
        <v>10</v>
      </c>
      <c r="J209" s="36">
        <v>10</v>
      </c>
      <c r="K209" s="8"/>
    </row>
    <row r="210" spans="1:11" ht="29.25" customHeight="1">
      <c r="A210" s="19">
        <v>202</v>
      </c>
      <c r="B210" s="13" t="s">
        <v>310</v>
      </c>
      <c r="C210" s="19">
        <v>901</v>
      </c>
      <c r="D210" s="30">
        <v>709</v>
      </c>
      <c r="E210" s="31"/>
      <c r="F210" s="31"/>
      <c r="G210" s="37"/>
      <c r="H210" s="37"/>
      <c r="I210" s="34">
        <f>SUM(I211+I217+I222+I227+I232+I235)</f>
        <v>264.60000000000002</v>
      </c>
      <c r="J210" s="34">
        <f>SUM(J211+J217+J222+J227+J232+J235)</f>
        <v>273.3</v>
      </c>
      <c r="K210" s="8"/>
    </row>
    <row r="211" spans="1:11" ht="42" customHeight="1">
      <c r="A211" s="19">
        <v>203</v>
      </c>
      <c r="B211" s="13" t="s">
        <v>351</v>
      </c>
      <c r="C211" s="19">
        <v>901</v>
      </c>
      <c r="D211" s="30">
        <v>709</v>
      </c>
      <c r="E211" s="31" t="s">
        <v>224</v>
      </c>
      <c r="F211" s="31"/>
      <c r="G211" s="37"/>
      <c r="H211" s="37"/>
      <c r="I211" s="34">
        <f>SUM(I212)</f>
        <v>22</v>
      </c>
      <c r="J211" s="34">
        <f>SUM(J212)</f>
        <v>22.700000000000003</v>
      </c>
      <c r="K211" s="8"/>
    </row>
    <row r="212" spans="1:11" ht="49.5" customHeight="1">
      <c r="A212" s="19">
        <v>204</v>
      </c>
      <c r="B212" s="43" t="s">
        <v>222</v>
      </c>
      <c r="C212" s="19">
        <v>901</v>
      </c>
      <c r="D212" s="30">
        <v>709</v>
      </c>
      <c r="E212" s="31" t="s">
        <v>225</v>
      </c>
      <c r="F212" s="31"/>
      <c r="G212" s="37"/>
      <c r="H212" s="37"/>
      <c r="I212" s="34">
        <f>SUM(I213+I215)</f>
        <v>22</v>
      </c>
      <c r="J212" s="34">
        <f>SUM(J213+J215)</f>
        <v>22.700000000000003</v>
      </c>
      <c r="K212" s="8"/>
    </row>
    <row r="213" spans="1:11" ht="35.25" customHeight="1">
      <c r="A213" s="19">
        <v>205</v>
      </c>
      <c r="B213" s="41" t="s">
        <v>223</v>
      </c>
      <c r="C213" s="19">
        <v>901</v>
      </c>
      <c r="D213" s="30">
        <v>709</v>
      </c>
      <c r="E213" s="31" t="s">
        <v>226</v>
      </c>
      <c r="F213" s="31"/>
      <c r="G213" s="37"/>
      <c r="H213" s="37"/>
      <c r="I213" s="34">
        <f>SUM(I214)</f>
        <v>19.399999999999999</v>
      </c>
      <c r="J213" s="34">
        <f>SUM(J214)</f>
        <v>20.100000000000001</v>
      </c>
      <c r="K213" s="8"/>
    </row>
    <row r="214" spans="1:11" ht="29.25" customHeight="1">
      <c r="A214" s="19">
        <v>206</v>
      </c>
      <c r="B214" s="27" t="s">
        <v>168</v>
      </c>
      <c r="C214" s="21">
        <v>901</v>
      </c>
      <c r="D214" s="35">
        <v>709</v>
      </c>
      <c r="E214" s="32" t="s">
        <v>226</v>
      </c>
      <c r="F214" s="32" t="s">
        <v>57</v>
      </c>
      <c r="G214" s="33"/>
      <c r="H214" s="33"/>
      <c r="I214" s="36">
        <v>19.399999999999999</v>
      </c>
      <c r="J214" s="36">
        <v>20.100000000000001</v>
      </c>
      <c r="K214" s="8"/>
    </row>
    <row r="215" spans="1:11" ht="48" customHeight="1">
      <c r="A215" s="19">
        <v>207</v>
      </c>
      <c r="B215" s="13" t="s">
        <v>293</v>
      </c>
      <c r="C215" s="19">
        <v>901</v>
      </c>
      <c r="D215" s="30">
        <v>709</v>
      </c>
      <c r="E215" s="31" t="s">
        <v>294</v>
      </c>
      <c r="F215" s="31"/>
      <c r="G215" s="37"/>
      <c r="H215" s="37"/>
      <c r="I215" s="34">
        <f>SUM(I216)</f>
        <v>2.6</v>
      </c>
      <c r="J215" s="34">
        <f>SUM(J216)</f>
        <v>2.6</v>
      </c>
      <c r="K215" s="8"/>
    </row>
    <row r="216" spans="1:11" ht="29.25" customHeight="1">
      <c r="A216" s="19">
        <v>208</v>
      </c>
      <c r="B216" s="27" t="s">
        <v>168</v>
      </c>
      <c r="C216" s="21">
        <v>901</v>
      </c>
      <c r="D216" s="35">
        <v>709</v>
      </c>
      <c r="E216" s="32" t="s">
        <v>294</v>
      </c>
      <c r="F216" s="32" t="s">
        <v>57</v>
      </c>
      <c r="G216" s="33"/>
      <c r="H216" s="33"/>
      <c r="I216" s="36">
        <v>2.6</v>
      </c>
      <c r="J216" s="36">
        <v>2.6</v>
      </c>
      <c r="K216" s="8"/>
    </row>
    <row r="217" spans="1:11" ht="40.5" customHeight="1">
      <c r="A217" s="19">
        <v>209</v>
      </c>
      <c r="B217" s="13" t="s">
        <v>318</v>
      </c>
      <c r="C217" s="19">
        <v>901</v>
      </c>
      <c r="D217" s="30">
        <v>709</v>
      </c>
      <c r="E217" s="31" t="s">
        <v>140</v>
      </c>
      <c r="F217" s="31"/>
      <c r="G217" s="37"/>
      <c r="H217" s="37"/>
      <c r="I217" s="34">
        <f>SUM(I218+I220)</f>
        <v>30.2</v>
      </c>
      <c r="J217" s="34">
        <f>SUM(J218+J220)</f>
        <v>31.8</v>
      </c>
      <c r="K217" s="8"/>
    </row>
    <row r="218" spans="1:11" ht="69" customHeight="1">
      <c r="A218" s="19">
        <v>210</v>
      </c>
      <c r="B218" s="38" t="s">
        <v>269</v>
      </c>
      <c r="C218" s="19">
        <v>901</v>
      </c>
      <c r="D218" s="30">
        <v>709</v>
      </c>
      <c r="E218" s="31" t="s">
        <v>271</v>
      </c>
      <c r="F218" s="31"/>
      <c r="G218" s="37"/>
      <c r="H218" s="37"/>
      <c r="I218" s="34">
        <f t="shared" ref="I218:J218" si="9">SUM(I219)</f>
        <v>15.2</v>
      </c>
      <c r="J218" s="34">
        <f t="shared" si="9"/>
        <v>16.8</v>
      </c>
      <c r="K218" s="8"/>
    </row>
    <row r="219" spans="1:11" ht="29.25" customHeight="1">
      <c r="A219" s="19">
        <v>211</v>
      </c>
      <c r="B219" s="27" t="s">
        <v>168</v>
      </c>
      <c r="C219" s="21">
        <v>901</v>
      </c>
      <c r="D219" s="35">
        <v>709</v>
      </c>
      <c r="E219" s="32" t="s">
        <v>271</v>
      </c>
      <c r="F219" s="32" t="s">
        <v>57</v>
      </c>
      <c r="G219" s="33"/>
      <c r="H219" s="33"/>
      <c r="I219" s="36">
        <v>15.2</v>
      </c>
      <c r="J219" s="36">
        <v>16.8</v>
      </c>
      <c r="K219" s="8"/>
    </row>
    <row r="220" spans="1:11" ht="47.25" customHeight="1">
      <c r="A220" s="19">
        <v>212</v>
      </c>
      <c r="B220" s="13" t="s">
        <v>352</v>
      </c>
      <c r="C220" s="19">
        <v>901</v>
      </c>
      <c r="D220" s="30">
        <v>709</v>
      </c>
      <c r="E220" s="31" t="s">
        <v>354</v>
      </c>
      <c r="F220" s="31"/>
      <c r="G220" s="33"/>
      <c r="H220" s="33"/>
      <c r="I220" s="34">
        <f>SUM(I221)</f>
        <v>15</v>
      </c>
      <c r="J220" s="34">
        <f>SUM(J221)</f>
        <v>15</v>
      </c>
      <c r="K220" s="8"/>
    </row>
    <row r="221" spans="1:11" ht="21.75" customHeight="1">
      <c r="A221" s="19">
        <v>213</v>
      </c>
      <c r="B221" s="27" t="s">
        <v>353</v>
      </c>
      <c r="C221" s="21">
        <v>901</v>
      </c>
      <c r="D221" s="35">
        <v>709</v>
      </c>
      <c r="E221" s="32" t="s">
        <v>354</v>
      </c>
      <c r="F221" s="32" t="s">
        <v>355</v>
      </c>
      <c r="G221" s="33"/>
      <c r="H221" s="33"/>
      <c r="I221" s="36">
        <v>15</v>
      </c>
      <c r="J221" s="36">
        <v>15</v>
      </c>
      <c r="K221" s="8"/>
    </row>
    <row r="222" spans="1:11" ht="44.25" customHeight="1">
      <c r="A222" s="19">
        <v>214</v>
      </c>
      <c r="B222" s="13" t="s">
        <v>356</v>
      </c>
      <c r="C222" s="19">
        <v>901</v>
      </c>
      <c r="D222" s="30">
        <v>709</v>
      </c>
      <c r="E222" s="31" t="s">
        <v>176</v>
      </c>
      <c r="F222" s="31"/>
      <c r="G222" s="37"/>
      <c r="H222" s="37"/>
      <c r="I222" s="34">
        <f>SUM(I223+I225)</f>
        <v>22</v>
      </c>
      <c r="J222" s="34">
        <f>SUM(J223+J225)</f>
        <v>22.7</v>
      </c>
      <c r="K222" s="8"/>
    </row>
    <row r="223" spans="1:11" ht="47.25" customHeight="1">
      <c r="A223" s="19">
        <v>215</v>
      </c>
      <c r="B223" s="43" t="s">
        <v>193</v>
      </c>
      <c r="C223" s="19">
        <v>901</v>
      </c>
      <c r="D223" s="30">
        <v>709</v>
      </c>
      <c r="E223" s="31" t="s">
        <v>177</v>
      </c>
      <c r="F223" s="31"/>
      <c r="G223" s="37"/>
      <c r="H223" s="37"/>
      <c r="I223" s="34">
        <f>SUM(I224)</f>
        <v>10.8</v>
      </c>
      <c r="J223" s="34">
        <f>SUM(J224)</f>
        <v>11.5</v>
      </c>
      <c r="K223" s="8"/>
    </row>
    <row r="224" spans="1:11" ht="29.25" customHeight="1">
      <c r="A224" s="19">
        <v>216</v>
      </c>
      <c r="B224" s="27" t="s">
        <v>168</v>
      </c>
      <c r="C224" s="21">
        <v>901</v>
      </c>
      <c r="D224" s="35">
        <v>709</v>
      </c>
      <c r="E224" s="32" t="s">
        <v>177</v>
      </c>
      <c r="F224" s="32" t="s">
        <v>57</v>
      </c>
      <c r="G224" s="33"/>
      <c r="H224" s="33"/>
      <c r="I224" s="36">
        <v>10.8</v>
      </c>
      <c r="J224" s="36">
        <v>11.5</v>
      </c>
      <c r="K224" s="8"/>
    </row>
    <row r="225" spans="1:11" ht="29.25" customHeight="1">
      <c r="A225" s="19">
        <v>217</v>
      </c>
      <c r="B225" s="79" t="s">
        <v>173</v>
      </c>
      <c r="C225" s="19">
        <v>901</v>
      </c>
      <c r="D225" s="30">
        <v>709</v>
      </c>
      <c r="E225" s="31" t="s">
        <v>178</v>
      </c>
      <c r="F225" s="31"/>
      <c r="G225" s="37"/>
      <c r="H225" s="37"/>
      <c r="I225" s="34">
        <f>SUM(I226)</f>
        <v>11.2</v>
      </c>
      <c r="J225" s="34">
        <f>SUM(J226)</f>
        <v>11.2</v>
      </c>
      <c r="K225" s="8"/>
    </row>
    <row r="226" spans="1:11" ht="29.25" customHeight="1">
      <c r="A226" s="19">
        <v>218</v>
      </c>
      <c r="B226" s="27" t="s">
        <v>168</v>
      </c>
      <c r="C226" s="21">
        <v>901</v>
      </c>
      <c r="D226" s="35">
        <v>709</v>
      </c>
      <c r="E226" s="32" t="s">
        <v>178</v>
      </c>
      <c r="F226" s="32" t="s">
        <v>57</v>
      </c>
      <c r="G226" s="33"/>
      <c r="H226" s="33"/>
      <c r="I226" s="36">
        <v>11.2</v>
      </c>
      <c r="J226" s="36">
        <v>11.2</v>
      </c>
      <c r="K226" s="8"/>
    </row>
    <row r="227" spans="1:11" ht="43.5" customHeight="1">
      <c r="A227" s="19">
        <v>219</v>
      </c>
      <c r="B227" s="41" t="s">
        <v>357</v>
      </c>
      <c r="C227" s="19">
        <v>901</v>
      </c>
      <c r="D227" s="30">
        <v>709</v>
      </c>
      <c r="E227" s="31" t="s">
        <v>179</v>
      </c>
      <c r="F227" s="31"/>
      <c r="G227" s="37"/>
      <c r="H227" s="37"/>
      <c r="I227" s="34">
        <f>SUM(I228+I230)</f>
        <v>8.6999999999999993</v>
      </c>
      <c r="J227" s="34">
        <f>SUM(J228+J230)</f>
        <v>8.9</v>
      </c>
      <c r="K227" s="8"/>
    </row>
    <row r="228" spans="1:11" ht="29.25" customHeight="1">
      <c r="A228" s="19">
        <v>220</v>
      </c>
      <c r="B228" s="43" t="s">
        <v>174</v>
      </c>
      <c r="C228" s="19">
        <v>901</v>
      </c>
      <c r="D228" s="30">
        <v>709</v>
      </c>
      <c r="E228" s="31" t="s">
        <v>180</v>
      </c>
      <c r="F228" s="31"/>
      <c r="G228" s="37"/>
      <c r="H228" s="37"/>
      <c r="I228" s="34">
        <f>SUM(I229)</f>
        <v>2.2999999999999998</v>
      </c>
      <c r="J228" s="34">
        <f>SUM(J229)</f>
        <v>2.5</v>
      </c>
      <c r="K228" s="8"/>
    </row>
    <row r="229" spans="1:11" ht="29.25" customHeight="1">
      <c r="A229" s="19">
        <v>221</v>
      </c>
      <c r="B229" s="27" t="s">
        <v>168</v>
      </c>
      <c r="C229" s="21">
        <v>901</v>
      </c>
      <c r="D229" s="35">
        <v>709</v>
      </c>
      <c r="E229" s="32" t="s">
        <v>180</v>
      </c>
      <c r="F229" s="32" t="s">
        <v>57</v>
      </c>
      <c r="G229" s="33"/>
      <c r="H229" s="33"/>
      <c r="I229" s="36">
        <v>2.2999999999999998</v>
      </c>
      <c r="J229" s="36">
        <v>2.5</v>
      </c>
      <c r="K229" s="8"/>
    </row>
    <row r="230" spans="1:11" ht="46.5" customHeight="1">
      <c r="A230" s="19">
        <v>222</v>
      </c>
      <c r="B230" s="43" t="s">
        <v>175</v>
      </c>
      <c r="C230" s="19">
        <v>901</v>
      </c>
      <c r="D230" s="30">
        <v>709</v>
      </c>
      <c r="E230" s="31" t="s">
        <v>181</v>
      </c>
      <c r="F230" s="31"/>
      <c r="G230" s="37"/>
      <c r="H230" s="37"/>
      <c r="I230" s="34">
        <f>SUM(I231)</f>
        <v>6.4</v>
      </c>
      <c r="J230" s="34">
        <f>SUM(J231)</f>
        <v>6.4</v>
      </c>
      <c r="K230" s="8"/>
    </row>
    <row r="231" spans="1:11" ht="29.25" customHeight="1">
      <c r="A231" s="19">
        <v>223</v>
      </c>
      <c r="B231" s="27" t="s">
        <v>168</v>
      </c>
      <c r="C231" s="21">
        <v>901</v>
      </c>
      <c r="D231" s="35">
        <v>709</v>
      </c>
      <c r="E231" s="32" t="s">
        <v>181</v>
      </c>
      <c r="F231" s="32" t="s">
        <v>57</v>
      </c>
      <c r="G231" s="33"/>
      <c r="H231" s="33"/>
      <c r="I231" s="36">
        <v>6.4</v>
      </c>
      <c r="J231" s="36">
        <v>6.4</v>
      </c>
      <c r="K231" s="8"/>
    </row>
    <row r="232" spans="1:11" ht="39" customHeight="1">
      <c r="A232" s="19">
        <v>224</v>
      </c>
      <c r="B232" s="62" t="s">
        <v>350</v>
      </c>
      <c r="C232" s="19">
        <v>901</v>
      </c>
      <c r="D232" s="30">
        <v>709</v>
      </c>
      <c r="E232" s="31" t="s">
        <v>196</v>
      </c>
      <c r="F232" s="31"/>
      <c r="G232" s="37"/>
      <c r="H232" s="37"/>
      <c r="I232" s="34">
        <f>SUM(I233)</f>
        <v>5.3</v>
      </c>
      <c r="J232" s="34">
        <f>SUM(J233)</f>
        <v>5.5</v>
      </c>
      <c r="K232" s="8"/>
    </row>
    <row r="233" spans="1:11" ht="29.25" customHeight="1">
      <c r="A233" s="19">
        <v>225</v>
      </c>
      <c r="B233" s="13" t="s">
        <v>194</v>
      </c>
      <c r="C233" s="19">
        <v>901</v>
      </c>
      <c r="D233" s="30">
        <v>709</v>
      </c>
      <c r="E233" s="31" t="s">
        <v>197</v>
      </c>
      <c r="F233" s="31"/>
      <c r="G233" s="37"/>
      <c r="H233" s="37"/>
      <c r="I233" s="34">
        <f>SUM(I234)</f>
        <v>5.3</v>
      </c>
      <c r="J233" s="34">
        <f>SUM(J234)</f>
        <v>5.5</v>
      </c>
      <c r="K233" s="8"/>
    </row>
    <row r="234" spans="1:11" ht="29.25" customHeight="1">
      <c r="A234" s="19">
        <v>226</v>
      </c>
      <c r="B234" s="27" t="s">
        <v>168</v>
      </c>
      <c r="C234" s="21">
        <v>901</v>
      </c>
      <c r="D234" s="35">
        <v>709</v>
      </c>
      <c r="E234" s="32" t="s">
        <v>197</v>
      </c>
      <c r="F234" s="32" t="s">
        <v>57</v>
      </c>
      <c r="G234" s="33"/>
      <c r="H234" s="33"/>
      <c r="I234" s="36">
        <v>5.3</v>
      </c>
      <c r="J234" s="36">
        <v>5.5</v>
      </c>
      <c r="K234" s="8"/>
    </row>
    <row r="235" spans="1:11" ht="43.5" customHeight="1">
      <c r="A235" s="19">
        <v>227</v>
      </c>
      <c r="B235" s="43" t="s">
        <v>227</v>
      </c>
      <c r="C235" s="19">
        <v>901</v>
      </c>
      <c r="D235" s="30">
        <v>709</v>
      </c>
      <c r="E235" s="31" t="s">
        <v>231</v>
      </c>
      <c r="F235" s="31"/>
      <c r="G235" s="33"/>
      <c r="H235" s="33"/>
      <c r="I235" s="34">
        <f>SUM(I236+I238+I240)</f>
        <v>176.4</v>
      </c>
      <c r="J235" s="34">
        <f>SUM(J236+J238+J240)</f>
        <v>181.7</v>
      </c>
      <c r="K235" s="8"/>
    </row>
    <row r="236" spans="1:11" ht="33" customHeight="1">
      <c r="A236" s="19">
        <v>228</v>
      </c>
      <c r="B236" s="44" t="s">
        <v>228</v>
      </c>
      <c r="C236" s="19">
        <v>901</v>
      </c>
      <c r="D236" s="30">
        <v>709</v>
      </c>
      <c r="E236" s="31" t="s">
        <v>232</v>
      </c>
      <c r="F236" s="31"/>
      <c r="G236" s="33"/>
      <c r="H236" s="33"/>
      <c r="I236" s="34">
        <f>SUM(I237)</f>
        <v>20</v>
      </c>
      <c r="J236" s="34">
        <f>SUM(J237)</f>
        <v>20</v>
      </c>
      <c r="K236" s="8"/>
    </row>
    <row r="237" spans="1:11" ht="29.25" customHeight="1">
      <c r="A237" s="19">
        <v>229</v>
      </c>
      <c r="B237" s="27" t="s">
        <v>168</v>
      </c>
      <c r="C237" s="21">
        <v>901</v>
      </c>
      <c r="D237" s="35">
        <v>709</v>
      </c>
      <c r="E237" s="32" t="s">
        <v>232</v>
      </c>
      <c r="F237" s="32" t="s">
        <v>57</v>
      </c>
      <c r="G237" s="33"/>
      <c r="H237" s="33"/>
      <c r="I237" s="36">
        <v>20</v>
      </c>
      <c r="J237" s="36">
        <v>20</v>
      </c>
      <c r="K237" s="8"/>
    </row>
    <row r="238" spans="1:11" ht="78.75" customHeight="1">
      <c r="A238" s="19">
        <v>230</v>
      </c>
      <c r="B238" s="45" t="s">
        <v>229</v>
      </c>
      <c r="C238" s="19">
        <v>901</v>
      </c>
      <c r="D238" s="30">
        <v>709</v>
      </c>
      <c r="E238" s="31" t="s">
        <v>233</v>
      </c>
      <c r="F238" s="31"/>
      <c r="G238" s="33"/>
      <c r="H238" s="33"/>
      <c r="I238" s="34">
        <f>SUM(I239)</f>
        <v>151.4</v>
      </c>
      <c r="J238" s="34">
        <f>SUM(J239)</f>
        <v>154.19999999999999</v>
      </c>
      <c r="K238" s="8"/>
    </row>
    <row r="239" spans="1:11" ht="29.25" customHeight="1">
      <c r="A239" s="19">
        <v>231</v>
      </c>
      <c r="B239" s="27" t="s">
        <v>168</v>
      </c>
      <c r="C239" s="21">
        <v>901</v>
      </c>
      <c r="D239" s="35">
        <v>709</v>
      </c>
      <c r="E239" s="32" t="s">
        <v>233</v>
      </c>
      <c r="F239" s="32" t="s">
        <v>57</v>
      </c>
      <c r="G239" s="33"/>
      <c r="H239" s="33"/>
      <c r="I239" s="36">
        <v>151.4</v>
      </c>
      <c r="J239" s="36">
        <v>154.19999999999999</v>
      </c>
      <c r="K239" s="8"/>
    </row>
    <row r="240" spans="1:11" ht="43.5" customHeight="1">
      <c r="A240" s="19">
        <v>232</v>
      </c>
      <c r="B240" s="45" t="s">
        <v>230</v>
      </c>
      <c r="C240" s="19">
        <v>901</v>
      </c>
      <c r="D240" s="30">
        <v>709</v>
      </c>
      <c r="E240" s="31" t="s">
        <v>234</v>
      </c>
      <c r="F240" s="31"/>
      <c r="G240" s="33"/>
      <c r="H240" s="33"/>
      <c r="I240" s="34">
        <f>SUM(I241)</f>
        <v>5</v>
      </c>
      <c r="J240" s="34">
        <f>SUM(J241)</f>
        <v>7.5</v>
      </c>
      <c r="K240" s="8"/>
    </row>
    <row r="241" spans="1:11" ht="29.25" customHeight="1">
      <c r="A241" s="19">
        <v>233</v>
      </c>
      <c r="B241" s="27" t="s">
        <v>168</v>
      </c>
      <c r="C241" s="21">
        <v>901</v>
      </c>
      <c r="D241" s="35">
        <v>709</v>
      </c>
      <c r="E241" s="32" t="s">
        <v>234</v>
      </c>
      <c r="F241" s="32" t="s">
        <v>57</v>
      </c>
      <c r="G241" s="33"/>
      <c r="H241" s="33"/>
      <c r="I241" s="36">
        <v>5</v>
      </c>
      <c r="J241" s="36">
        <v>7.5</v>
      </c>
      <c r="K241" s="8"/>
    </row>
    <row r="242" spans="1:11" ht="19.5" customHeight="1">
      <c r="A242" s="19">
        <v>234</v>
      </c>
      <c r="B242" s="13" t="s">
        <v>29</v>
      </c>
      <c r="C242" s="19">
        <v>901</v>
      </c>
      <c r="D242" s="30">
        <v>800</v>
      </c>
      <c r="E242" s="31"/>
      <c r="F242" s="32"/>
      <c r="G242" s="33"/>
      <c r="H242" s="33"/>
      <c r="I242" s="34">
        <f>I243</f>
        <v>31235.7</v>
      </c>
      <c r="J242" s="34">
        <f>J243</f>
        <v>31129.7</v>
      </c>
      <c r="K242" s="8"/>
    </row>
    <row r="243" spans="1:11" ht="21.75" customHeight="1">
      <c r="A243" s="19">
        <v>235</v>
      </c>
      <c r="B243" s="13" t="s">
        <v>19</v>
      </c>
      <c r="C243" s="19">
        <v>901</v>
      </c>
      <c r="D243" s="30">
        <v>801</v>
      </c>
      <c r="E243" s="31"/>
      <c r="F243" s="32"/>
      <c r="G243" s="33"/>
      <c r="H243" s="33"/>
      <c r="I243" s="34">
        <f>SUM(I244)</f>
        <v>31235.7</v>
      </c>
      <c r="J243" s="34">
        <f>SUM(J244)</f>
        <v>31129.7</v>
      </c>
      <c r="K243" s="8"/>
    </row>
    <row r="244" spans="1:11" ht="27" customHeight="1">
      <c r="A244" s="19">
        <v>236</v>
      </c>
      <c r="B244" s="13" t="s">
        <v>216</v>
      </c>
      <c r="C244" s="19">
        <v>901</v>
      </c>
      <c r="D244" s="30">
        <v>801</v>
      </c>
      <c r="E244" s="31" t="s">
        <v>143</v>
      </c>
      <c r="F244" s="32"/>
      <c r="G244" s="33"/>
      <c r="H244" s="33"/>
      <c r="I244" s="34">
        <f>SUM(I245+I249+I252+I256+I258+I260)</f>
        <v>31235.7</v>
      </c>
      <c r="J244" s="34">
        <f>SUM(J245+J249+J252+J256+J258+J260)</f>
        <v>31129.7</v>
      </c>
      <c r="K244" s="8"/>
    </row>
    <row r="245" spans="1:11" ht="25.5" customHeight="1">
      <c r="A245" s="19">
        <v>237</v>
      </c>
      <c r="B245" s="13" t="s">
        <v>77</v>
      </c>
      <c r="C245" s="19">
        <v>901</v>
      </c>
      <c r="D245" s="30">
        <v>801</v>
      </c>
      <c r="E245" s="31" t="s">
        <v>144</v>
      </c>
      <c r="F245" s="32"/>
      <c r="G245" s="33"/>
      <c r="H245" s="33"/>
      <c r="I245" s="34">
        <f>SUM(I246:I248)</f>
        <v>16153.699999999999</v>
      </c>
      <c r="J245" s="34">
        <f>SUM(J246:J248)</f>
        <v>16153.699999999999</v>
      </c>
      <c r="K245" s="8"/>
    </row>
    <row r="246" spans="1:11" ht="18" customHeight="1">
      <c r="A246" s="19">
        <v>238</v>
      </c>
      <c r="B246" s="27" t="s">
        <v>33</v>
      </c>
      <c r="C246" s="21">
        <v>901</v>
      </c>
      <c r="D246" s="35">
        <v>801</v>
      </c>
      <c r="E246" s="32" t="s">
        <v>144</v>
      </c>
      <c r="F246" s="32" t="s">
        <v>32</v>
      </c>
      <c r="G246" s="33"/>
      <c r="H246" s="33"/>
      <c r="I246" s="36">
        <v>12179.8</v>
      </c>
      <c r="J246" s="36">
        <v>12179.8</v>
      </c>
      <c r="K246" s="8"/>
    </row>
    <row r="247" spans="1:11" ht="29.25" customHeight="1">
      <c r="A247" s="19">
        <v>239</v>
      </c>
      <c r="B247" s="27" t="s">
        <v>168</v>
      </c>
      <c r="C247" s="21">
        <v>901</v>
      </c>
      <c r="D247" s="35">
        <v>801</v>
      </c>
      <c r="E247" s="32" t="s">
        <v>144</v>
      </c>
      <c r="F247" s="32" t="s">
        <v>57</v>
      </c>
      <c r="G247" s="33"/>
      <c r="H247" s="33"/>
      <c r="I247" s="36">
        <v>3873.9</v>
      </c>
      <c r="J247" s="36">
        <v>3873.9</v>
      </c>
      <c r="K247" s="8"/>
    </row>
    <row r="248" spans="1:11" ht="17.25" customHeight="1">
      <c r="A248" s="19">
        <v>240</v>
      </c>
      <c r="B248" s="27" t="s">
        <v>165</v>
      </c>
      <c r="C248" s="21">
        <v>901</v>
      </c>
      <c r="D248" s="35">
        <v>801</v>
      </c>
      <c r="E248" s="32" t="s">
        <v>144</v>
      </c>
      <c r="F248" s="32" t="s">
        <v>166</v>
      </c>
      <c r="G248" s="33"/>
      <c r="H248" s="33"/>
      <c r="I248" s="36">
        <v>100</v>
      </c>
      <c r="J248" s="36">
        <v>100</v>
      </c>
      <c r="K248" s="8"/>
    </row>
    <row r="249" spans="1:11" ht="39.75" customHeight="1">
      <c r="A249" s="19">
        <v>241</v>
      </c>
      <c r="B249" s="13" t="s">
        <v>78</v>
      </c>
      <c r="C249" s="19">
        <v>901</v>
      </c>
      <c r="D249" s="30">
        <v>801</v>
      </c>
      <c r="E249" s="31" t="s">
        <v>145</v>
      </c>
      <c r="F249" s="32"/>
      <c r="G249" s="33"/>
      <c r="H249" s="33"/>
      <c r="I249" s="34">
        <f>I250+I251</f>
        <v>4529.6000000000004</v>
      </c>
      <c r="J249" s="34">
        <f>J250+J251</f>
        <v>4529.6000000000004</v>
      </c>
      <c r="K249" s="8"/>
    </row>
    <row r="250" spans="1:11" ht="18" customHeight="1">
      <c r="A250" s="19">
        <v>242</v>
      </c>
      <c r="B250" s="27" t="s">
        <v>33</v>
      </c>
      <c r="C250" s="21">
        <v>901</v>
      </c>
      <c r="D250" s="35">
        <v>801</v>
      </c>
      <c r="E250" s="32" t="s">
        <v>145</v>
      </c>
      <c r="F250" s="32" t="s">
        <v>32</v>
      </c>
      <c r="G250" s="33"/>
      <c r="H250" s="33"/>
      <c r="I250" s="36">
        <v>3762.1</v>
      </c>
      <c r="J250" s="36">
        <v>3762.1</v>
      </c>
      <c r="K250" s="8"/>
    </row>
    <row r="251" spans="1:11" ht="29.25" customHeight="1">
      <c r="A251" s="19">
        <v>243</v>
      </c>
      <c r="B251" s="27" t="s">
        <v>168</v>
      </c>
      <c r="C251" s="21">
        <v>901</v>
      </c>
      <c r="D251" s="35">
        <v>801</v>
      </c>
      <c r="E251" s="32" t="s">
        <v>145</v>
      </c>
      <c r="F251" s="32" t="s">
        <v>57</v>
      </c>
      <c r="G251" s="33"/>
      <c r="H251" s="33"/>
      <c r="I251" s="36">
        <v>767.5</v>
      </c>
      <c r="J251" s="36">
        <v>767.5</v>
      </c>
      <c r="K251" s="8"/>
    </row>
    <row r="252" spans="1:11" ht="36.75" customHeight="1">
      <c r="A252" s="19">
        <v>244</v>
      </c>
      <c r="B252" s="13" t="s">
        <v>79</v>
      </c>
      <c r="C252" s="19">
        <v>901</v>
      </c>
      <c r="D252" s="30">
        <v>801</v>
      </c>
      <c r="E252" s="31" t="s">
        <v>146</v>
      </c>
      <c r="F252" s="32"/>
      <c r="G252" s="33"/>
      <c r="H252" s="33"/>
      <c r="I252" s="34">
        <f>SUM(I253:I255)</f>
        <v>3398.7</v>
      </c>
      <c r="J252" s="34">
        <f>SUM(J253:J255)</f>
        <v>3398.7</v>
      </c>
      <c r="K252" s="8"/>
    </row>
    <row r="253" spans="1:11" ht="20.25" customHeight="1">
      <c r="A253" s="19">
        <v>245</v>
      </c>
      <c r="B253" s="27" t="s">
        <v>60</v>
      </c>
      <c r="C253" s="21">
        <v>901</v>
      </c>
      <c r="D253" s="35">
        <v>801</v>
      </c>
      <c r="E253" s="32" t="s">
        <v>146</v>
      </c>
      <c r="F253" s="32" t="s">
        <v>32</v>
      </c>
      <c r="G253" s="33"/>
      <c r="H253" s="33"/>
      <c r="I253" s="36">
        <v>2562.1</v>
      </c>
      <c r="J253" s="36">
        <v>2562.1</v>
      </c>
      <c r="K253" s="8"/>
    </row>
    <row r="254" spans="1:11" ht="30" customHeight="1">
      <c r="A254" s="19">
        <v>246</v>
      </c>
      <c r="B254" s="27" t="s">
        <v>168</v>
      </c>
      <c r="C254" s="21">
        <v>901</v>
      </c>
      <c r="D254" s="35">
        <v>801</v>
      </c>
      <c r="E254" s="32" t="s">
        <v>146</v>
      </c>
      <c r="F254" s="32" t="s">
        <v>57</v>
      </c>
      <c r="G254" s="33"/>
      <c r="H254" s="33"/>
      <c r="I254" s="36">
        <v>834.6</v>
      </c>
      <c r="J254" s="36">
        <v>834.6</v>
      </c>
      <c r="K254" s="8"/>
    </row>
    <row r="255" spans="1:11" ht="18" customHeight="1">
      <c r="A255" s="19">
        <v>247</v>
      </c>
      <c r="B255" s="27" t="s">
        <v>165</v>
      </c>
      <c r="C255" s="21">
        <v>901</v>
      </c>
      <c r="D255" s="35">
        <v>801</v>
      </c>
      <c r="E255" s="32" t="s">
        <v>146</v>
      </c>
      <c r="F255" s="32" t="s">
        <v>166</v>
      </c>
      <c r="G255" s="33"/>
      <c r="H255" s="33"/>
      <c r="I255" s="36">
        <v>2</v>
      </c>
      <c r="J255" s="36">
        <v>2</v>
      </c>
      <c r="K255" s="8"/>
    </row>
    <row r="256" spans="1:11" ht="45" customHeight="1">
      <c r="A256" s="19">
        <v>248</v>
      </c>
      <c r="B256" s="13" t="s">
        <v>80</v>
      </c>
      <c r="C256" s="19">
        <v>901</v>
      </c>
      <c r="D256" s="30">
        <v>801</v>
      </c>
      <c r="E256" s="31" t="s">
        <v>147</v>
      </c>
      <c r="F256" s="32"/>
      <c r="G256" s="33"/>
      <c r="H256" s="33"/>
      <c r="I256" s="34">
        <f>I257</f>
        <v>286</v>
      </c>
      <c r="J256" s="34">
        <f>J257</f>
        <v>286</v>
      </c>
      <c r="K256" s="8"/>
    </row>
    <row r="257" spans="1:11" ht="29.25" customHeight="1">
      <c r="A257" s="19">
        <v>249</v>
      </c>
      <c r="B257" s="27" t="s">
        <v>168</v>
      </c>
      <c r="C257" s="21">
        <v>901</v>
      </c>
      <c r="D257" s="35">
        <v>801</v>
      </c>
      <c r="E257" s="32" t="s">
        <v>147</v>
      </c>
      <c r="F257" s="32" t="s">
        <v>57</v>
      </c>
      <c r="G257" s="33"/>
      <c r="H257" s="33"/>
      <c r="I257" s="36">
        <v>286</v>
      </c>
      <c r="J257" s="36">
        <v>286</v>
      </c>
      <c r="K257" s="8"/>
    </row>
    <row r="258" spans="1:11" ht="15" customHeight="1">
      <c r="A258" s="19">
        <v>250</v>
      </c>
      <c r="B258" s="13" t="s">
        <v>81</v>
      </c>
      <c r="C258" s="19">
        <v>901</v>
      </c>
      <c r="D258" s="30">
        <v>801</v>
      </c>
      <c r="E258" s="31" t="s">
        <v>148</v>
      </c>
      <c r="F258" s="32"/>
      <c r="G258" s="33"/>
      <c r="H258" s="33"/>
      <c r="I258" s="34">
        <f>I259</f>
        <v>555.70000000000005</v>
      </c>
      <c r="J258" s="34">
        <f>J259</f>
        <v>449.7</v>
      </c>
      <c r="K258" s="8"/>
    </row>
    <row r="259" spans="1:11" ht="26.25" customHeight="1">
      <c r="A259" s="19">
        <v>251</v>
      </c>
      <c r="B259" s="27" t="s">
        <v>168</v>
      </c>
      <c r="C259" s="21">
        <v>901</v>
      </c>
      <c r="D259" s="35">
        <v>801</v>
      </c>
      <c r="E259" s="32" t="s">
        <v>148</v>
      </c>
      <c r="F259" s="32" t="s">
        <v>57</v>
      </c>
      <c r="G259" s="33"/>
      <c r="H259" s="33"/>
      <c r="I259" s="36">
        <v>555.70000000000005</v>
      </c>
      <c r="J259" s="36">
        <v>449.7</v>
      </c>
      <c r="K259" s="8"/>
    </row>
    <row r="260" spans="1:11" ht="26.25" customHeight="1">
      <c r="A260" s="19">
        <v>252</v>
      </c>
      <c r="B260" s="13" t="s">
        <v>209</v>
      </c>
      <c r="C260" s="19">
        <v>901</v>
      </c>
      <c r="D260" s="30">
        <v>801</v>
      </c>
      <c r="E260" s="31" t="s">
        <v>210</v>
      </c>
      <c r="F260" s="31"/>
      <c r="G260" s="37"/>
      <c r="H260" s="37"/>
      <c r="I260" s="34">
        <f>SUM(I261)</f>
        <v>6312</v>
      </c>
      <c r="J260" s="34">
        <f>SUM(J261)</f>
        <v>6312</v>
      </c>
      <c r="K260" s="8"/>
    </row>
    <row r="261" spans="1:11" ht="26.25" customHeight="1">
      <c r="A261" s="19">
        <v>253</v>
      </c>
      <c r="B261" s="27" t="s">
        <v>60</v>
      </c>
      <c r="C261" s="21">
        <v>901</v>
      </c>
      <c r="D261" s="35">
        <v>801</v>
      </c>
      <c r="E261" s="32" t="s">
        <v>210</v>
      </c>
      <c r="F261" s="32" t="s">
        <v>32</v>
      </c>
      <c r="G261" s="33"/>
      <c r="H261" s="33"/>
      <c r="I261" s="36">
        <v>6312</v>
      </c>
      <c r="J261" s="36">
        <v>6312</v>
      </c>
      <c r="K261" s="8"/>
    </row>
    <row r="262" spans="1:11" ht="18" customHeight="1">
      <c r="A262" s="19">
        <v>254</v>
      </c>
      <c r="B262" s="13" t="s">
        <v>20</v>
      </c>
      <c r="C262" s="19">
        <v>901</v>
      </c>
      <c r="D262" s="30">
        <v>1000</v>
      </c>
      <c r="E262" s="31"/>
      <c r="F262" s="32"/>
      <c r="G262" s="33"/>
      <c r="H262" s="33"/>
      <c r="I262" s="34">
        <f>SUM(I264+I267+I294)</f>
        <v>32092.799999999996</v>
      </c>
      <c r="J262" s="34">
        <f>SUM(J264+J267+J294)</f>
        <v>31856.7</v>
      </c>
      <c r="K262" s="8"/>
    </row>
    <row r="263" spans="1:11" ht="18.75" customHeight="1">
      <c r="A263" s="19">
        <v>255</v>
      </c>
      <c r="B263" s="13" t="s">
        <v>24</v>
      </c>
      <c r="C263" s="19">
        <v>901</v>
      </c>
      <c r="D263" s="30">
        <v>1001</v>
      </c>
      <c r="E263" s="31"/>
      <c r="F263" s="32"/>
      <c r="G263" s="21"/>
      <c r="H263" s="21"/>
      <c r="I263" s="34">
        <f>SUM(I264)</f>
        <v>2850.6</v>
      </c>
      <c r="J263" s="34">
        <f>SUM(J264)</f>
        <v>2850.6</v>
      </c>
      <c r="K263" s="8"/>
    </row>
    <row r="264" spans="1:11" ht="37.5" customHeight="1">
      <c r="A264" s="19">
        <v>256</v>
      </c>
      <c r="B264" s="13" t="s">
        <v>290</v>
      </c>
      <c r="C264" s="19">
        <v>901</v>
      </c>
      <c r="D264" s="30">
        <v>1001</v>
      </c>
      <c r="E264" s="31" t="s">
        <v>112</v>
      </c>
      <c r="F264" s="32"/>
      <c r="G264" s="33"/>
      <c r="H264" s="33"/>
      <c r="I264" s="34">
        <f>I265</f>
        <v>2850.6</v>
      </c>
      <c r="J264" s="34">
        <f>J265</f>
        <v>2850.6</v>
      </c>
      <c r="K264" s="8"/>
    </row>
    <row r="265" spans="1:11" ht="54.75" customHeight="1">
      <c r="A265" s="19">
        <v>257</v>
      </c>
      <c r="B265" s="39" t="s">
        <v>82</v>
      </c>
      <c r="C265" s="19">
        <v>901</v>
      </c>
      <c r="D265" s="30">
        <v>1001</v>
      </c>
      <c r="E265" s="31" t="s">
        <v>149</v>
      </c>
      <c r="F265" s="32"/>
      <c r="G265" s="33"/>
      <c r="H265" s="33"/>
      <c r="I265" s="34">
        <f>I266</f>
        <v>2850.6</v>
      </c>
      <c r="J265" s="34">
        <f>J266</f>
        <v>2850.6</v>
      </c>
      <c r="K265" s="8"/>
    </row>
    <row r="266" spans="1:11" ht="25.5" customHeight="1">
      <c r="A266" s="19">
        <v>258</v>
      </c>
      <c r="B266" s="27" t="s">
        <v>37</v>
      </c>
      <c r="C266" s="21">
        <v>901</v>
      </c>
      <c r="D266" s="35">
        <v>1001</v>
      </c>
      <c r="E266" s="32" t="s">
        <v>149</v>
      </c>
      <c r="F266" s="48" t="s">
        <v>36</v>
      </c>
      <c r="G266" s="33"/>
      <c r="H266" s="33"/>
      <c r="I266" s="36">
        <v>2850.6</v>
      </c>
      <c r="J266" s="36">
        <v>2850.6</v>
      </c>
      <c r="K266" s="8"/>
    </row>
    <row r="267" spans="1:11" ht="19.5" customHeight="1">
      <c r="A267" s="19">
        <v>259</v>
      </c>
      <c r="B267" s="13" t="s">
        <v>22</v>
      </c>
      <c r="C267" s="19">
        <v>901</v>
      </c>
      <c r="D267" s="30">
        <v>1003</v>
      </c>
      <c r="E267" s="31"/>
      <c r="F267" s="32"/>
      <c r="G267" s="33"/>
      <c r="H267" s="33"/>
      <c r="I267" s="34">
        <f>SUM(I268+I278+I281+I284+I288+I291)</f>
        <v>27194.6</v>
      </c>
      <c r="J267" s="34">
        <f>SUM(J268+J278+J281+J284+J288+J291)</f>
        <v>27067.600000000002</v>
      </c>
      <c r="K267" s="8"/>
    </row>
    <row r="268" spans="1:11" ht="25.5" customHeight="1">
      <c r="A268" s="19">
        <v>260</v>
      </c>
      <c r="B268" s="62" t="s">
        <v>358</v>
      </c>
      <c r="C268" s="19">
        <v>901</v>
      </c>
      <c r="D268" s="30">
        <v>1003</v>
      </c>
      <c r="E268" s="31" t="s">
        <v>150</v>
      </c>
      <c r="F268" s="32"/>
      <c r="G268" s="33"/>
      <c r="H268" s="33"/>
      <c r="I268" s="34">
        <f>SUM(I269+I272+I275)</f>
        <v>25580.7</v>
      </c>
      <c r="J268" s="34">
        <f>SUM(J269+J272+J275)</f>
        <v>26697.7</v>
      </c>
      <c r="K268" s="8"/>
    </row>
    <row r="269" spans="1:11" ht="130.5" customHeight="1">
      <c r="A269" s="19">
        <v>261</v>
      </c>
      <c r="B269" s="13" t="s">
        <v>84</v>
      </c>
      <c r="C269" s="19">
        <v>901</v>
      </c>
      <c r="D269" s="30">
        <v>1003</v>
      </c>
      <c r="E269" s="31" t="s">
        <v>272</v>
      </c>
      <c r="F269" s="32"/>
      <c r="G269" s="33"/>
      <c r="H269" s="33"/>
      <c r="I269" s="34">
        <f>SUM(I270:I271)</f>
        <v>3857</v>
      </c>
      <c r="J269" s="34">
        <f>SUM(J270:J271)</f>
        <v>3959</v>
      </c>
      <c r="K269" s="8"/>
    </row>
    <row r="270" spans="1:11" ht="25.5" customHeight="1">
      <c r="A270" s="19">
        <v>262</v>
      </c>
      <c r="B270" s="27" t="s">
        <v>168</v>
      </c>
      <c r="C270" s="21">
        <v>901</v>
      </c>
      <c r="D270" s="35">
        <v>1003</v>
      </c>
      <c r="E270" s="32" t="s">
        <v>272</v>
      </c>
      <c r="F270" s="32" t="s">
        <v>57</v>
      </c>
      <c r="G270" s="33"/>
      <c r="H270" s="33"/>
      <c r="I270" s="36">
        <v>57</v>
      </c>
      <c r="J270" s="36">
        <v>59</v>
      </c>
      <c r="K270" s="8"/>
    </row>
    <row r="271" spans="1:11" ht="25.5" customHeight="1">
      <c r="A271" s="19">
        <v>263</v>
      </c>
      <c r="B271" s="27" t="s">
        <v>35</v>
      </c>
      <c r="C271" s="21">
        <v>901</v>
      </c>
      <c r="D271" s="35">
        <v>1003</v>
      </c>
      <c r="E271" s="32" t="s">
        <v>272</v>
      </c>
      <c r="F271" s="32" t="s">
        <v>34</v>
      </c>
      <c r="G271" s="33"/>
      <c r="H271" s="33"/>
      <c r="I271" s="36">
        <v>3800</v>
      </c>
      <c r="J271" s="36">
        <v>3900</v>
      </c>
      <c r="K271" s="8"/>
    </row>
    <row r="272" spans="1:11" ht="123" customHeight="1">
      <c r="A272" s="19">
        <v>264</v>
      </c>
      <c r="B272" s="13" t="s">
        <v>83</v>
      </c>
      <c r="C272" s="19">
        <v>901</v>
      </c>
      <c r="D272" s="30">
        <v>1003</v>
      </c>
      <c r="E272" s="31" t="s">
        <v>151</v>
      </c>
      <c r="F272" s="32"/>
      <c r="G272" s="33"/>
      <c r="H272" s="33"/>
      <c r="I272" s="34">
        <f>SUM(I273:I274)</f>
        <v>2438.6999999999998</v>
      </c>
      <c r="J272" s="34">
        <f>SUM(J273:J274)</f>
        <v>2438.6999999999998</v>
      </c>
      <c r="K272" s="8"/>
    </row>
    <row r="273" spans="1:11" ht="38.25" customHeight="1">
      <c r="A273" s="19">
        <v>265</v>
      </c>
      <c r="B273" s="27" t="s">
        <v>168</v>
      </c>
      <c r="C273" s="21">
        <v>901</v>
      </c>
      <c r="D273" s="35">
        <v>1003</v>
      </c>
      <c r="E273" s="32" t="s">
        <v>151</v>
      </c>
      <c r="F273" s="32" t="s">
        <v>57</v>
      </c>
      <c r="G273" s="33"/>
      <c r="H273" s="33"/>
      <c r="I273" s="36">
        <v>38.700000000000003</v>
      </c>
      <c r="J273" s="36">
        <v>38.700000000000003</v>
      </c>
      <c r="K273" s="8"/>
    </row>
    <row r="274" spans="1:11" ht="18.75" customHeight="1">
      <c r="A274" s="19">
        <v>266</v>
      </c>
      <c r="B274" s="27" t="s">
        <v>37</v>
      </c>
      <c r="C274" s="21">
        <v>901</v>
      </c>
      <c r="D274" s="35">
        <v>1003</v>
      </c>
      <c r="E274" s="32" t="s">
        <v>151</v>
      </c>
      <c r="F274" s="32" t="s">
        <v>36</v>
      </c>
      <c r="G274" s="33"/>
      <c r="H274" s="33"/>
      <c r="I274" s="36">
        <v>2400</v>
      </c>
      <c r="J274" s="36">
        <v>2400</v>
      </c>
      <c r="K274" s="8"/>
    </row>
    <row r="275" spans="1:11" ht="132" customHeight="1">
      <c r="A275" s="19">
        <v>267</v>
      </c>
      <c r="B275" s="13" t="s">
        <v>85</v>
      </c>
      <c r="C275" s="19">
        <v>901</v>
      </c>
      <c r="D275" s="30">
        <v>1003</v>
      </c>
      <c r="E275" s="31" t="s">
        <v>273</v>
      </c>
      <c r="F275" s="32"/>
      <c r="G275" s="33"/>
      <c r="H275" s="33"/>
      <c r="I275" s="34">
        <f>SUM(I276:I277)</f>
        <v>19285</v>
      </c>
      <c r="J275" s="34">
        <f>SUM(J276:J277)</f>
        <v>20300</v>
      </c>
      <c r="K275" s="8"/>
    </row>
    <row r="276" spans="1:11" ht="27" customHeight="1">
      <c r="A276" s="19">
        <v>268</v>
      </c>
      <c r="B276" s="27" t="s">
        <v>168</v>
      </c>
      <c r="C276" s="21">
        <v>901</v>
      </c>
      <c r="D276" s="35">
        <v>1003</v>
      </c>
      <c r="E276" s="32" t="s">
        <v>273</v>
      </c>
      <c r="F276" s="32" t="s">
        <v>57</v>
      </c>
      <c r="G276" s="33"/>
      <c r="H276" s="33"/>
      <c r="I276" s="36">
        <v>285</v>
      </c>
      <c r="J276" s="36">
        <v>300</v>
      </c>
      <c r="K276" s="8"/>
    </row>
    <row r="277" spans="1:11" ht="18" customHeight="1">
      <c r="A277" s="19">
        <v>269</v>
      </c>
      <c r="B277" s="27" t="s">
        <v>35</v>
      </c>
      <c r="C277" s="21">
        <v>901</v>
      </c>
      <c r="D277" s="35">
        <v>1003</v>
      </c>
      <c r="E277" s="32" t="s">
        <v>273</v>
      </c>
      <c r="F277" s="32" t="s">
        <v>34</v>
      </c>
      <c r="G277" s="33"/>
      <c r="H277" s="33"/>
      <c r="I277" s="36">
        <v>19000</v>
      </c>
      <c r="J277" s="36">
        <v>20000</v>
      </c>
      <c r="K277" s="8"/>
    </row>
    <row r="278" spans="1:11" ht="43.5" customHeight="1">
      <c r="A278" s="19">
        <v>270</v>
      </c>
      <c r="B278" s="13" t="s">
        <v>361</v>
      </c>
      <c r="C278" s="19">
        <v>901</v>
      </c>
      <c r="D278" s="30">
        <v>1003</v>
      </c>
      <c r="E278" s="31" t="s">
        <v>152</v>
      </c>
      <c r="F278" s="32"/>
      <c r="G278" s="33"/>
      <c r="H278" s="33"/>
      <c r="I278" s="34">
        <f>I279</f>
        <v>8.6999999999999993</v>
      </c>
      <c r="J278" s="34">
        <f>J279</f>
        <v>8.9</v>
      </c>
      <c r="K278" s="8"/>
    </row>
    <row r="279" spans="1:11" ht="46.5" customHeight="1">
      <c r="A279" s="19">
        <v>271</v>
      </c>
      <c r="B279" s="43" t="s">
        <v>274</v>
      </c>
      <c r="C279" s="19">
        <v>901</v>
      </c>
      <c r="D279" s="30">
        <v>1003</v>
      </c>
      <c r="E279" s="46" t="s">
        <v>164</v>
      </c>
      <c r="F279" s="32"/>
      <c r="G279" s="33"/>
      <c r="H279" s="33"/>
      <c r="I279" s="34">
        <f>SUM(I280)</f>
        <v>8.6999999999999993</v>
      </c>
      <c r="J279" s="34">
        <f>SUM(J280)</f>
        <v>8.9</v>
      </c>
      <c r="K279" s="8"/>
    </row>
    <row r="280" spans="1:11" ht="18.75" customHeight="1">
      <c r="A280" s="19">
        <v>272</v>
      </c>
      <c r="B280" s="27" t="s">
        <v>35</v>
      </c>
      <c r="C280" s="21">
        <v>901</v>
      </c>
      <c r="D280" s="35">
        <v>1003</v>
      </c>
      <c r="E280" s="48" t="s">
        <v>164</v>
      </c>
      <c r="F280" s="48" t="s">
        <v>34</v>
      </c>
      <c r="G280" s="33"/>
      <c r="H280" s="33"/>
      <c r="I280" s="36">
        <v>8.6999999999999993</v>
      </c>
      <c r="J280" s="36">
        <v>8.9</v>
      </c>
      <c r="K280" s="8"/>
    </row>
    <row r="281" spans="1:11" ht="39.75" customHeight="1">
      <c r="A281" s="19">
        <v>273</v>
      </c>
      <c r="B281" s="13" t="s">
        <v>311</v>
      </c>
      <c r="C281" s="19">
        <v>901</v>
      </c>
      <c r="D281" s="30">
        <v>1003</v>
      </c>
      <c r="E281" s="46" t="s">
        <v>153</v>
      </c>
      <c r="F281" s="32"/>
      <c r="G281" s="33"/>
      <c r="H281" s="33"/>
      <c r="I281" s="34">
        <f>SUM(I282)</f>
        <v>317.60000000000002</v>
      </c>
      <c r="J281" s="34">
        <f>SUM(J282)</f>
        <v>330</v>
      </c>
      <c r="K281" s="8"/>
    </row>
    <row r="282" spans="1:11" ht="40.5" customHeight="1">
      <c r="A282" s="19">
        <v>274</v>
      </c>
      <c r="B282" s="77" t="s">
        <v>320</v>
      </c>
      <c r="C282" s="63">
        <v>901</v>
      </c>
      <c r="D282" s="64">
        <v>1003</v>
      </c>
      <c r="E282" s="65" t="s">
        <v>321</v>
      </c>
      <c r="F282" s="66"/>
      <c r="G282" s="37"/>
      <c r="H282" s="37"/>
      <c r="I282" s="34">
        <f>SUM(I283)</f>
        <v>317.60000000000002</v>
      </c>
      <c r="J282" s="34">
        <f>SUM(J283)</f>
        <v>330</v>
      </c>
      <c r="K282" s="8"/>
    </row>
    <row r="283" spans="1:11" ht="29.25" customHeight="1">
      <c r="A283" s="19">
        <v>275</v>
      </c>
      <c r="B283" s="69" t="s">
        <v>37</v>
      </c>
      <c r="C283" s="70">
        <v>901</v>
      </c>
      <c r="D283" s="71">
        <v>1003</v>
      </c>
      <c r="E283" s="72" t="s">
        <v>321</v>
      </c>
      <c r="F283" s="73" t="s">
        <v>36</v>
      </c>
      <c r="G283" s="33"/>
      <c r="H283" s="33"/>
      <c r="I283" s="36">
        <v>317.60000000000002</v>
      </c>
      <c r="J283" s="36">
        <v>330</v>
      </c>
      <c r="K283" s="8"/>
    </row>
    <row r="284" spans="1:11" ht="38.25" customHeight="1">
      <c r="A284" s="19">
        <v>276</v>
      </c>
      <c r="B284" s="62" t="s">
        <v>325</v>
      </c>
      <c r="C284" s="63">
        <v>901</v>
      </c>
      <c r="D284" s="64">
        <v>1003</v>
      </c>
      <c r="E284" s="65" t="s">
        <v>211</v>
      </c>
      <c r="F284" s="66"/>
      <c r="G284" s="37"/>
      <c r="H284" s="37"/>
      <c r="I284" s="34">
        <f t="shared" ref="I284:J286" si="10">SUM(I285)</f>
        <v>1256.5999999999999</v>
      </c>
      <c r="J284" s="34">
        <f t="shared" si="10"/>
        <v>0</v>
      </c>
      <c r="K284" s="8"/>
    </row>
    <row r="285" spans="1:11" ht="38.25" customHeight="1">
      <c r="A285" s="19">
        <v>277</v>
      </c>
      <c r="B285" s="13" t="s">
        <v>285</v>
      </c>
      <c r="C285" s="19">
        <v>901</v>
      </c>
      <c r="D285" s="30">
        <v>1003</v>
      </c>
      <c r="E285" s="46" t="s">
        <v>287</v>
      </c>
      <c r="F285" s="31"/>
      <c r="G285" s="37"/>
      <c r="H285" s="37"/>
      <c r="I285" s="34">
        <f t="shared" si="10"/>
        <v>1256.5999999999999</v>
      </c>
      <c r="J285" s="34">
        <f t="shared" si="10"/>
        <v>0</v>
      </c>
      <c r="K285" s="8"/>
    </row>
    <row r="286" spans="1:11" ht="38.25" customHeight="1">
      <c r="A286" s="19">
        <v>278</v>
      </c>
      <c r="B286" s="62" t="s">
        <v>286</v>
      </c>
      <c r="C286" s="63">
        <v>901</v>
      </c>
      <c r="D286" s="64">
        <v>1003</v>
      </c>
      <c r="E286" s="65" t="s">
        <v>288</v>
      </c>
      <c r="F286" s="66"/>
      <c r="G286" s="67"/>
      <c r="H286" s="67"/>
      <c r="I286" s="68">
        <f t="shared" si="10"/>
        <v>1256.5999999999999</v>
      </c>
      <c r="J286" s="68">
        <f t="shared" si="10"/>
        <v>0</v>
      </c>
      <c r="K286" s="8"/>
    </row>
    <row r="287" spans="1:11" ht="32.25" customHeight="1">
      <c r="A287" s="19">
        <v>279</v>
      </c>
      <c r="B287" s="69" t="s">
        <v>37</v>
      </c>
      <c r="C287" s="70">
        <v>901</v>
      </c>
      <c r="D287" s="71">
        <v>1003</v>
      </c>
      <c r="E287" s="72" t="s">
        <v>288</v>
      </c>
      <c r="F287" s="73" t="s">
        <v>36</v>
      </c>
      <c r="G287" s="67"/>
      <c r="H287" s="67"/>
      <c r="I287" s="75">
        <v>1256.5999999999999</v>
      </c>
      <c r="J287" s="75">
        <v>0</v>
      </c>
      <c r="K287" s="8"/>
    </row>
    <row r="288" spans="1:11" ht="36.75" customHeight="1">
      <c r="A288" s="19">
        <v>280</v>
      </c>
      <c r="B288" s="43" t="s">
        <v>359</v>
      </c>
      <c r="C288" s="19">
        <v>901</v>
      </c>
      <c r="D288" s="30">
        <v>1003</v>
      </c>
      <c r="E288" s="46" t="s">
        <v>214</v>
      </c>
      <c r="F288" s="31"/>
      <c r="G288" s="37"/>
      <c r="H288" s="37"/>
      <c r="I288" s="34">
        <f>SUM(I289)</f>
        <v>16</v>
      </c>
      <c r="J288" s="34">
        <f>SUM(J289)</f>
        <v>16</v>
      </c>
      <c r="K288" s="8"/>
    </row>
    <row r="289" spans="1:11" ht="38.25" customHeight="1">
      <c r="A289" s="19">
        <v>281</v>
      </c>
      <c r="B289" s="13" t="s">
        <v>275</v>
      </c>
      <c r="C289" s="19">
        <v>901</v>
      </c>
      <c r="D289" s="30">
        <v>1003</v>
      </c>
      <c r="E289" s="46" t="s">
        <v>276</v>
      </c>
      <c r="F289" s="31"/>
      <c r="G289" s="37"/>
      <c r="H289" s="37"/>
      <c r="I289" s="34">
        <f>SUM(I290)</f>
        <v>16</v>
      </c>
      <c r="J289" s="34">
        <f>SUM(J290)</f>
        <v>16</v>
      </c>
      <c r="K289" s="8"/>
    </row>
    <row r="290" spans="1:11" ht="30" customHeight="1">
      <c r="A290" s="19">
        <v>282</v>
      </c>
      <c r="B290" s="27" t="s">
        <v>168</v>
      </c>
      <c r="C290" s="21">
        <v>901</v>
      </c>
      <c r="D290" s="35">
        <v>1003</v>
      </c>
      <c r="E290" s="48" t="s">
        <v>276</v>
      </c>
      <c r="F290" s="32" t="s">
        <v>57</v>
      </c>
      <c r="G290" s="33"/>
      <c r="H290" s="33"/>
      <c r="I290" s="36">
        <v>16</v>
      </c>
      <c r="J290" s="36">
        <v>16</v>
      </c>
      <c r="K290" s="8"/>
    </row>
    <row r="291" spans="1:11" ht="16.5" customHeight="1">
      <c r="A291" s="19">
        <v>283</v>
      </c>
      <c r="B291" s="13" t="s">
        <v>53</v>
      </c>
      <c r="C291" s="19">
        <v>901</v>
      </c>
      <c r="D291" s="30">
        <v>1003</v>
      </c>
      <c r="E291" s="46" t="s">
        <v>105</v>
      </c>
      <c r="F291" s="31"/>
      <c r="G291" s="37"/>
      <c r="H291" s="37"/>
      <c r="I291" s="34">
        <f>SUM(I292)</f>
        <v>15</v>
      </c>
      <c r="J291" s="34">
        <f>SUM(J292)</f>
        <v>15</v>
      </c>
      <c r="K291" s="8"/>
    </row>
    <row r="292" spans="1:11" ht="63.75" customHeight="1">
      <c r="A292" s="19">
        <v>284</v>
      </c>
      <c r="B292" s="38" t="s">
        <v>98</v>
      </c>
      <c r="C292" s="19">
        <v>901</v>
      </c>
      <c r="D292" s="30">
        <v>1003</v>
      </c>
      <c r="E292" s="46" t="s">
        <v>277</v>
      </c>
      <c r="F292" s="48"/>
      <c r="G292" s="33"/>
      <c r="H292" s="33"/>
      <c r="I292" s="34">
        <f>I293</f>
        <v>15</v>
      </c>
      <c r="J292" s="34">
        <f>J293</f>
        <v>15</v>
      </c>
      <c r="K292" s="8"/>
    </row>
    <row r="293" spans="1:11" ht="38.25" customHeight="1">
      <c r="A293" s="19">
        <v>285</v>
      </c>
      <c r="B293" s="27" t="s">
        <v>170</v>
      </c>
      <c r="C293" s="21">
        <v>901</v>
      </c>
      <c r="D293" s="35">
        <v>1003</v>
      </c>
      <c r="E293" s="48" t="s">
        <v>277</v>
      </c>
      <c r="F293" s="48" t="s">
        <v>40</v>
      </c>
      <c r="G293" s="33"/>
      <c r="H293" s="33"/>
      <c r="I293" s="36">
        <v>15</v>
      </c>
      <c r="J293" s="36">
        <v>15</v>
      </c>
      <c r="K293" s="8"/>
    </row>
    <row r="294" spans="1:11" ht="20.25" customHeight="1">
      <c r="A294" s="19">
        <v>286</v>
      </c>
      <c r="B294" s="13" t="s">
        <v>30</v>
      </c>
      <c r="C294" s="19">
        <v>901</v>
      </c>
      <c r="D294" s="30">
        <v>1006</v>
      </c>
      <c r="E294" s="46"/>
      <c r="F294" s="48"/>
      <c r="G294" s="33"/>
      <c r="H294" s="33"/>
      <c r="I294" s="34">
        <f>SUM(I295)</f>
        <v>2047.6</v>
      </c>
      <c r="J294" s="34">
        <f>SUM(J295)</f>
        <v>1938.5</v>
      </c>
      <c r="K294" s="8"/>
    </row>
    <row r="295" spans="1:11" ht="25.5" customHeight="1">
      <c r="A295" s="19">
        <v>287</v>
      </c>
      <c r="B295" s="62" t="s">
        <v>358</v>
      </c>
      <c r="C295" s="19">
        <v>901</v>
      </c>
      <c r="D295" s="30">
        <v>1006</v>
      </c>
      <c r="E295" s="31" t="s">
        <v>150</v>
      </c>
      <c r="F295" s="32"/>
      <c r="G295" s="33"/>
      <c r="H295" s="33"/>
      <c r="I295" s="34">
        <f>I296+I299</f>
        <v>2047.6</v>
      </c>
      <c r="J295" s="34">
        <f>J296+J299</f>
        <v>1938.5</v>
      </c>
      <c r="K295" s="8"/>
    </row>
    <row r="296" spans="1:11" ht="102" customHeight="1">
      <c r="A296" s="19">
        <v>288</v>
      </c>
      <c r="B296" s="13" t="s">
        <v>86</v>
      </c>
      <c r="C296" s="19">
        <v>901</v>
      </c>
      <c r="D296" s="30">
        <v>1006</v>
      </c>
      <c r="E296" s="31" t="s">
        <v>272</v>
      </c>
      <c r="F296" s="32"/>
      <c r="G296" s="33"/>
      <c r="H296" s="33"/>
      <c r="I296" s="34">
        <f>I297+I298</f>
        <v>650.1</v>
      </c>
      <c r="J296" s="34">
        <f>J297+J298</f>
        <v>728.3</v>
      </c>
      <c r="K296" s="8"/>
    </row>
    <row r="297" spans="1:11" ht="25.5" customHeight="1">
      <c r="A297" s="19">
        <v>289</v>
      </c>
      <c r="B297" s="27" t="s">
        <v>169</v>
      </c>
      <c r="C297" s="21">
        <v>901</v>
      </c>
      <c r="D297" s="35">
        <v>1006</v>
      </c>
      <c r="E297" s="32" t="s">
        <v>272</v>
      </c>
      <c r="F297" s="32" t="s">
        <v>38</v>
      </c>
      <c r="G297" s="33"/>
      <c r="H297" s="33"/>
      <c r="I297" s="36">
        <v>435.2</v>
      </c>
      <c r="J297" s="36">
        <v>435.2</v>
      </c>
      <c r="K297" s="8"/>
    </row>
    <row r="298" spans="1:11" ht="30" customHeight="1">
      <c r="A298" s="19">
        <v>290</v>
      </c>
      <c r="B298" s="27" t="s">
        <v>168</v>
      </c>
      <c r="C298" s="21">
        <v>901</v>
      </c>
      <c r="D298" s="35">
        <v>1006</v>
      </c>
      <c r="E298" s="32" t="s">
        <v>272</v>
      </c>
      <c r="F298" s="32" t="s">
        <v>57</v>
      </c>
      <c r="G298" s="33"/>
      <c r="H298" s="33"/>
      <c r="I298" s="36">
        <v>214.9</v>
      </c>
      <c r="J298" s="36">
        <v>293.10000000000002</v>
      </c>
      <c r="K298" s="8"/>
    </row>
    <row r="299" spans="1:11" ht="130.5" customHeight="1">
      <c r="A299" s="19">
        <v>291</v>
      </c>
      <c r="B299" s="13" t="s">
        <v>87</v>
      </c>
      <c r="C299" s="19">
        <v>901</v>
      </c>
      <c r="D299" s="30">
        <v>1006</v>
      </c>
      <c r="E299" s="31" t="s">
        <v>273</v>
      </c>
      <c r="F299" s="32"/>
      <c r="G299" s="33"/>
      <c r="H299" s="33"/>
      <c r="I299" s="34">
        <f>I300+I301</f>
        <v>1397.5</v>
      </c>
      <c r="J299" s="34">
        <f>J300+J301</f>
        <v>1210.2</v>
      </c>
      <c r="K299" s="8"/>
    </row>
    <row r="300" spans="1:11" ht="25.5" customHeight="1">
      <c r="A300" s="19">
        <v>292</v>
      </c>
      <c r="B300" s="27" t="s">
        <v>169</v>
      </c>
      <c r="C300" s="21">
        <v>901</v>
      </c>
      <c r="D300" s="35">
        <v>1006</v>
      </c>
      <c r="E300" s="32" t="s">
        <v>273</v>
      </c>
      <c r="F300" s="32" t="s">
        <v>38</v>
      </c>
      <c r="G300" s="33"/>
      <c r="H300" s="33"/>
      <c r="I300" s="36">
        <v>1036</v>
      </c>
      <c r="J300" s="36">
        <v>1036</v>
      </c>
      <c r="K300" s="8"/>
    </row>
    <row r="301" spans="1:11" ht="30" customHeight="1">
      <c r="A301" s="19">
        <v>293</v>
      </c>
      <c r="B301" s="27" t="s">
        <v>168</v>
      </c>
      <c r="C301" s="21">
        <v>901</v>
      </c>
      <c r="D301" s="35">
        <v>1006</v>
      </c>
      <c r="E301" s="32" t="s">
        <v>273</v>
      </c>
      <c r="F301" s="32" t="s">
        <v>57</v>
      </c>
      <c r="G301" s="33"/>
      <c r="H301" s="33"/>
      <c r="I301" s="36">
        <v>361.5</v>
      </c>
      <c r="J301" s="36">
        <v>174.2</v>
      </c>
      <c r="K301" s="8"/>
    </row>
    <row r="302" spans="1:11" ht="12.75" customHeight="1">
      <c r="A302" s="19">
        <v>294</v>
      </c>
      <c r="B302" s="13" t="s">
        <v>26</v>
      </c>
      <c r="C302" s="19">
        <v>901</v>
      </c>
      <c r="D302" s="30">
        <v>1100</v>
      </c>
      <c r="E302" s="46"/>
      <c r="F302" s="48"/>
      <c r="G302" s="33"/>
      <c r="H302" s="33"/>
      <c r="I302" s="34">
        <f>SUM(I303)</f>
        <v>9260</v>
      </c>
      <c r="J302" s="34">
        <f>SUM(J303)</f>
        <v>9260</v>
      </c>
      <c r="K302" s="8"/>
    </row>
    <row r="303" spans="1:11" ht="12.75" customHeight="1">
      <c r="A303" s="19">
        <v>295</v>
      </c>
      <c r="B303" s="13" t="s">
        <v>162</v>
      </c>
      <c r="C303" s="19">
        <v>901</v>
      </c>
      <c r="D303" s="30">
        <v>1102</v>
      </c>
      <c r="E303" s="46"/>
      <c r="F303" s="48"/>
      <c r="G303" s="33"/>
      <c r="H303" s="33"/>
      <c r="I303" s="34">
        <f>SUM(I304)</f>
        <v>9260</v>
      </c>
      <c r="J303" s="34">
        <f>SUM(J304)</f>
        <v>9260</v>
      </c>
      <c r="K303" s="8"/>
    </row>
    <row r="304" spans="1:11" ht="42.75" customHeight="1">
      <c r="A304" s="19">
        <v>296</v>
      </c>
      <c r="B304" s="62" t="s">
        <v>316</v>
      </c>
      <c r="C304" s="19">
        <v>901</v>
      </c>
      <c r="D304" s="30">
        <v>1102</v>
      </c>
      <c r="E304" s="31" t="s">
        <v>119</v>
      </c>
      <c r="F304" s="32"/>
      <c r="G304" s="33"/>
      <c r="H304" s="33"/>
      <c r="I304" s="34">
        <f>SUM(I305+I307)</f>
        <v>9260</v>
      </c>
      <c r="J304" s="34">
        <f>SUM(J305+J307)</f>
        <v>9260</v>
      </c>
      <c r="K304" s="8"/>
    </row>
    <row r="305" spans="1:11" ht="35.25" customHeight="1">
      <c r="A305" s="19">
        <v>297</v>
      </c>
      <c r="B305" s="13" t="s">
        <v>96</v>
      </c>
      <c r="C305" s="19">
        <v>901</v>
      </c>
      <c r="D305" s="30">
        <v>1102</v>
      </c>
      <c r="E305" s="31" t="s">
        <v>160</v>
      </c>
      <c r="F305" s="32"/>
      <c r="G305" s="33"/>
      <c r="H305" s="33"/>
      <c r="I305" s="34">
        <f>I306</f>
        <v>100</v>
      </c>
      <c r="J305" s="34">
        <f>J306</f>
        <v>100</v>
      </c>
      <c r="K305" s="8"/>
    </row>
    <row r="306" spans="1:11" ht="28.5" customHeight="1">
      <c r="A306" s="19">
        <v>298</v>
      </c>
      <c r="B306" s="27" t="s">
        <v>168</v>
      </c>
      <c r="C306" s="21">
        <v>901</v>
      </c>
      <c r="D306" s="35">
        <v>1102</v>
      </c>
      <c r="E306" s="32" t="s">
        <v>160</v>
      </c>
      <c r="F306" s="32" t="s">
        <v>57</v>
      </c>
      <c r="G306" s="33"/>
      <c r="H306" s="33"/>
      <c r="I306" s="36">
        <v>100</v>
      </c>
      <c r="J306" s="36">
        <v>100</v>
      </c>
      <c r="K306" s="8"/>
    </row>
    <row r="307" spans="1:11" ht="31.5" customHeight="1">
      <c r="A307" s="19">
        <v>299</v>
      </c>
      <c r="B307" s="13" t="s">
        <v>88</v>
      </c>
      <c r="C307" s="19">
        <v>901</v>
      </c>
      <c r="D307" s="30">
        <v>1102</v>
      </c>
      <c r="E307" s="31" t="s">
        <v>161</v>
      </c>
      <c r="F307" s="32"/>
      <c r="G307" s="33"/>
      <c r="H307" s="33"/>
      <c r="I307" s="34">
        <f>SUM(I308:I310)</f>
        <v>9160</v>
      </c>
      <c r="J307" s="34">
        <f>SUM(J308:J310)</f>
        <v>9160</v>
      </c>
      <c r="K307" s="8"/>
    </row>
    <row r="308" spans="1:11" ht="19.5" customHeight="1">
      <c r="A308" s="19">
        <v>300</v>
      </c>
      <c r="B308" s="27" t="s">
        <v>60</v>
      </c>
      <c r="C308" s="21">
        <v>901</v>
      </c>
      <c r="D308" s="35">
        <v>1102</v>
      </c>
      <c r="E308" s="32" t="s">
        <v>161</v>
      </c>
      <c r="F308" s="32" t="s">
        <v>32</v>
      </c>
      <c r="G308" s="33"/>
      <c r="H308" s="33"/>
      <c r="I308" s="36">
        <v>7166.2</v>
      </c>
      <c r="J308" s="36">
        <v>7166.2</v>
      </c>
      <c r="K308" s="8"/>
    </row>
    <row r="309" spans="1:11" ht="25.5" customHeight="1">
      <c r="A309" s="19">
        <v>301</v>
      </c>
      <c r="B309" s="27" t="s">
        <v>89</v>
      </c>
      <c r="C309" s="21">
        <v>901</v>
      </c>
      <c r="D309" s="35">
        <v>1102</v>
      </c>
      <c r="E309" s="32" t="s">
        <v>161</v>
      </c>
      <c r="F309" s="32" t="s">
        <v>57</v>
      </c>
      <c r="G309" s="33"/>
      <c r="H309" s="33"/>
      <c r="I309" s="36">
        <v>1960.8</v>
      </c>
      <c r="J309" s="36">
        <v>1959.8</v>
      </c>
      <c r="K309" s="8"/>
    </row>
    <row r="310" spans="1:11" ht="17.25" customHeight="1">
      <c r="A310" s="19">
        <v>302</v>
      </c>
      <c r="B310" s="27" t="s">
        <v>165</v>
      </c>
      <c r="C310" s="21">
        <v>901</v>
      </c>
      <c r="D310" s="35">
        <v>1102</v>
      </c>
      <c r="E310" s="32" t="s">
        <v>161</v>
      </c>
      <c r="F310" s="32" t="s">
        <v>166</v>
      </c>
      <c r="G310" s="33"/>
      <c r="H310" s="33"/>
      <c r="I310" s="36">
        <v>33</v>
      </c>
      <c r="J310" s="36">
        <v>34</v>
      </c>
      <c r="K310" s="8"/>
    </row>
    <row r="311" spans="1:11" ht="18" customHeight="1">
      <c r="A311" s="19">
        <v>303</v>
      </c>
      <c r="B311" s="13" t="s">
        <v>44</v>
      </c>
      <c r="C311" s="19">
        <v>901</v>
      </c>
      <c r="D311" s="30">
        <v>1200</v>
      </c>
      <c r="E311" s="31"/>
      <c r="F311" s="32"/>
      <c r="G311" s="33"/>
      <c r="H311" s="33"/>
      <c r="I311" s="34">
        <f>SUM(I312)</f>
        <v>353</v>
      </c>
      <c r="J311" s="34">
        <f>SUM(J312)</f>
        <v>353</v>
      </c>
      <c r="K311" s="8"/>
    </row>
    <row r="312" spans="1:11" ht="16.5" customHeight="1">
      <c r="A312" s="19">
        <v>304</v>
      </c>
      <c r="B312" s="13" t="s">
        <v>45</v>
      </c>
      <c r="C312" s="19">
        <v>901</v>
      </c>
      <c r="D312" s="30">
        <v>1202</v>
      </c>
      <c r="E312" s="31"/>
      <c r="F312" s="32"/>
      <c r="G312" s="33"/>
      <c r="H312" s="33"/>
      <c r="I312" s="34">
        <f>SUM(I313)</f>
        <v>353</v>
      </c>
      <c r="J312" s="34">
        <f>SUM(J313)</f>
        <v>353</v>
      </c>
      <c r="K312" s="8"/>
    </row>
    <row r="313" spans="1:11" ht="39" customHeight="1">
      <c r="A313" s="19">
        <v>305</v>
      </c>
      <c r="B313" s="13" t="s">
        <v>290</v>
      </c>
      <c r="C313" s="19">
        <v>901</v>
      </c>
      <c r="D313" s="30">
        <v>1202</v>
      </c>
      <c r="E313" s="31" t="s">
        <v>112</v>
      </c>
      <c r="F313" s="32"/>
      <c r="G313" s="33"/>
      <c r="H313" s="33"/>
      <c r="I313" s="34">
        <f>I314</f>
        <v>353</v>
      </c>
      <c r="J313" s="34">
        <f>J314</f>
        <v>353</v>
      </c>
      <c r="K313" s="8"/>
    </row>
    <row r="314" spans="1:11" ht="36" customHeight="1">
      <c r="A314" s="19">
        <v>306</v>
      </c>
      <c r="B314" s="13" t="s">
        <v>90</v>
      </c>
      <c r="C314" s="19">
        <v>901</v>
      </c>
      <c r="D314" s="30">
        <v>1202</v>
      </c>
      <c r="E314" s="31" t="s">
        <v>154</v>
      </c>
      <c r="F314" s="32"/>
      <c r="G314" s="33"/>
      <c r="H314" s="33"/>
      <c r="I314" s="34">
        <f>SUM(I315)</f>
        <v>353</v>
      </c>
      <c r="J314" s="34">
        <f>SUM(J315)</f>
        <v>353</v>
      </c>
      <c r="K314" s="8"/>
    </row>
    <row r="315" spans="1:11" ht="23.25" customHeight="1">
      <c r="A315" s="19">
        <v>307</v>
      </c>
      <c r="B315" s="33" t="s">
        <v>278</v>
      </c>
      <c r="C315" s="21">
        <v>901</v>
      </c>
      <c r="D315" s="35">
        <v>1202</v>
      </c>
      <c r="E315" s="32" t="s">
        <v>154</v>
      </c>
      <c r="F315" s="32" t="s">
        <v>279</v>
      </c>
      <c r="G315" s="33"/>
      <c r="H315" s="33"/>
      <c r="I315" s="36">
        <v>353</v>
      </c>
      <c r="J315" s="36">
        <v>353</v>
      </c>
      <c r="K315" s="8"/>
    </row>
    <row r="316" spans="1:11" ht="15.75" customHeight="1">
      <c r="A316" s="19">
        <v>308</v>
      </c>
      <c r="B316" s="20" t="s">
        <v>99</v>
      </c>
      <c r="C316" s="19">
        <v>912</v>
      </c>
      <c r="D316" s="30"/>
      <c r="E316" s="31"/>
      <c r="F316" s="32"/>
      <c r="G316" s="33"/>
      <c r="H316" s="33"/>
      <c r="I316" s="50">
        <f>SUM(I317+I324)</f>
        <v>1996.2</v>
      </c>
      <c r="J316" s="50">
        <f>SUM(J317+J324)</f>
        <v>1996.2</v>
      </c>
      <c r="K316" s="8"/>
    </row>
    <row r="317" spans="1:11" ht="15.75" customHeight="1">
      <c r="A317" s="19">
        <v>309</v>
      </c>
      <c r="B317" s="13" t="s">
        <v>4</v>
      </c>
      <c r="C317" s="19">
        <v>912</v>
      </c>
      <c r="D317" s="22">
        <v>100</v>
      </c>
      <c r="E317" s="31"/>
      <c r="F317" s="32"/>
      <c r="G317" s="33"/>
      <c r="H317" s="33"/>
      <c r="I317" s="50">
        <f>SUM(I318)</f>
        <v>1846.2</v>
      </c>
      <c r="J317" s="50">
        <f>SUM(J318)</f>
        <v>1846.2</v>
      </c>
      <c r="K317" s="8"/>
    </row>
    <row r="318" spans="1:11" ht="38.25" customHeight="1">
      <c r="A318" s="19">
        <v>310</v>
      </c>
      <c r="B318" s="13" t="s">
        <v>101</v>
      </c>
      <c r="C318" s="19">
        <v>912</v>
      </c>
      <c r="D318" s="30">
        <v>103</v>
      </c>
      <c r="E318" s="31"/>
      <c r="F318" s="32"/>
      <c r="G318" s="33"/>
      <c r="H318" s="33"/>
      <c r="I318" s="34">
        <f>SUM(I320+I322)</f>
        <v>1846.2</v>
      </c>
      <c r="J318" s="34">
        <f>SUM(J320+J322)</f>
        <v>1846.2</v>
      </c>
      <c r="K318" s="8"/>
    </row>
    <row r="319" spans="1:11" ht="12.75" customHeight="1">
      <c r="A319" s="19">
        <v>311</v>
      </c>
      <c r="B319" s="13" t="s">
        <v>53</v>
      </c>
      <c r="C319" s="19">
        <v>912</v>
      </c>
      <c r="D319" s="47">
        <v>103</v>
      </c>
      <c r="E319" s="51" t="s">
        <v>105</v>
      </c>
      <c r="F319" s="48"/>
      <c r="G319" s="33"/>
      <c r="H319" s="33"/>
      <c r="I319" s="34">
        <f>SUM(I320+I322)</f>
        <v>1846.2</v>
      </c>
      <c r="J319" s="34">
        <f>SUM(J320+J322)</f>
        <v>1846.2</v>
      </c>
      <c r="K319" s="8"/>
    </row>
    <row r="320" spans="1:11" ht="27.75" customHeight="1">
      <c r="A320" s="19">
        <v>312</v>
      </c>
      <c r="B320" s="13" t="s">
        <v>155</v>
      </c>
      <c r="C320" s="19">
        <v>912</v>
      </c>
      <c r="D320" s="47">
        <v>103</v>
      </c>
      <c r="E320" s="51" t="s">
        <v>103</v>
      </c>
      <c r="F320" s="48"/>
      <c r="G320" s="33"/>
      <c r="H320" s="33"/>
      <c r="I320" s="34">
        <f>SUM(I321)</f>
        <v>940.7</v>
      </c>
      <c r="J320" s="34">
        <f>SUM(J321)</f>
        <v>940.7</v>
      </c>
      <c r="K320" s="8"/>
    </row>
    <row r="321" spans="1:11" ht="18.75" customHeight="1">
      <c r="A321" s="19">
        <v>313</v>
      </c>
      <c r="B321" s="27" t="s">
        <v>56</v>
      </c>
      <c r="C321" s="21">
        <v>912</v>
      </c>
      <c r="D321" s="49">
        <v>103</v>
      </c>
      <c r="E321" s="52" t="s">
        <v>103</v>
      </c>
      <c r="F321" s="48" t="s">
        <v>38</v>
      </c>
      <c r="G321" s="33"/>
      <c r="H321" s="33"/>
      <c r="I321" s="36">
        <v>940.7</v>
      </c>
      <c r="J321" s="36">
        <v>940.7</v>
      </c>
      <c r="K321" s="8"/>
    </row>
    <row r="322" spans="1:11" ht="25.5" customHeight="1">
      <c r="A322" s="19">
        <v>314</v>
      </c>
      <c r="B322" s="13" t="s">
        <v>54</v>
      </c>
      <c r="C322" s="19">
        <v>912</v>
      </c>
      <c r="D322" s="47">
        <v>103</v>
      </c>
      <c r="E322" s="51" t="s">
        <v>104</v>
      </c>
      <c r="F322" s="48"/>
      <c r="G322" s="33"/>
      <c r="H322" s="33"/>
      <c r="I322" s="34">
        <f>I323</f>
        <v>905.5</v>
      </c>
      <c r="J322" s="34">
        <f>J323</f>
        <v>905.5</v>
      </c>
      <c r="K322" s="8"/>
    </row>
    <row r="323" spans="1:11" ht="25.5" customHeight="1">
      <c r="A323" s="19">
        <v>315</v>
      </c>
      <c r="B323" s="27" t="s">
        <v>169</v>
      </c>
      <c r="C323" s="21">
        <v>912</v>
      </c>
      <c r="D323" s="49">
        <v>103</v>
      </c>
      <c r="E323" s="52" t="s">
        <v>104</v>
      </c>
      <c r="F323" s="32" t="s">
        <v>38</v>
      </c>
      <c r="G323" s="33"/>
      <c r="H323" s="33"/>
      <c r="I323" s="36">
        <v>905.5</v>
      </c>
      <c r="J323" s="36">
        <v>905.5</v>
      </c>
      <c r="K323" s="8"/>
    </row>
    <row r="324" spans="1:11" ht="12.75" customHeight="1">
      <c r="A324" s="19">
        <v>316</v>
      </c>
      <c r="B324" s="13" t="s">
        <v>44</v>
      </c>
      <c r="C324" s="19">
        <v>912</v>
      </c>
      <c r="D324" s="30">
        <v>1200</v>
      </c>
      <c r="E324" s="52"/>
      <c r="F324" s="32"/>
      <c r="G324" s="37"/>
      <c r="H324" s="37"/>
      <c r="I324" s="50">
        <f t="shared" ref="I324:J326" si="11">SUM(I325)</f>
        <v>150</v>
      </c>
      <c r="J324" s="50">
        <f t="shared" si="11"/>
        <v>150</v>
      </c>
      <c r="K324" s="8"/>
    </row>
    <row r="325" spans="1:11" ht="12.75" customHeight="1">
      <c r="A325" s="19">
        <v>317</v>
      </c>
      <c r="B325" s="13" t="s">
        <v>45</v>
      </c>
      <c r="C325" s="19">
        <v>912</v>
      </c>
      <c r="D325" s="30">
        <v>1202</v>
      </c>
      <c r="E325" s="52"/>
      <c r="F325" s="32"/>
      <c r="G325" s="33"/>
      <c r="H325" s="33"/>
      <c r="I325" s="50">
        <f t="shared" si="11"/>
        <v>150</v>
      </c>
      <c r="J325" s="50">
        <f t="shared" si="11"/>
        <v>150</v>
      </c>
      <c r="K325" s="8"/>
    </row>
    <row r="326" spans="1:11" ht="12.75" customHeight="1">
      <c r="A326" s="19">
        <v>318</v>
      </c>
      <c r="B326" s="13" t="s">
        <v>53</v>
      </c>
      <c r="C326" s="19">
        <v>912</v>
      </c>
      <c r="D326" s="30">
        <v>1202</v>
      </c>
      <c r="E326" s="31" t="s">
        <v>105</v>
      </c>
      <c r="F326" s="32"/>
      <c r="G326" s="33"/>
      <c r="H326" s="33"/>
      <c r="I326" s="50">
        <f t="shared" si="11"/>
        <v>150</v>
      </c>
      <c r="J326" s="50">
        <f t="shared" si="11"/>
        <v>150</v>
      </c>
      <c r="K326" s="8"/>
    </row>
    <row r="327" spans="1:11" ht="25.5" customHeight="1">
      <c r="A327" s="19">
        <v>319</v>
      </c>
      <c r="B327" s="13" t="s">
        <v>91</v>
      </c>
      <c r="C327" s="19">
        <v>912</v>
      </c>
      <c r="D327" s="30">
        <v>1202</v>
      </c>
      <c r="E327" s="31" t="s">
        <v>163</v>
      </c>
      <c r="F327" s="32"/>
      <c r="G327" s="33"/>
      <c r="H327" s="33"/>
      <c r="I327" s="50">
        <f>SUM(I328)</f>
        <v>150</v>
      </c>
      <c r="J327" s="50">
        <f>SUM(J328)</f>
        <v>150</v>
      </c>
      <c r="K327" s="8"/>
    </row>
    <row r="328" spans="1:11" ht="21" customHeight="1">
      <c r="A328" s="19">
        <v>320</v>
      </c>
      <c r="B328" s="33" t="s">
        <v>278</v>
      </c>
      <c r="C328" s="21">
        <v>912</v>
      </c>
      <c r="D328" s="35">
        <v>1202</v>
      </c>
      <c r="E328" s="32" t="s">
        <v>163</v>
      </c>
      <c r="F328" s="32" t="s">
        <v>279</v>
      </c>
      <c r="G328" s="33"/>
      <c r="H328" s="33"/>
      <c r="I328" s="53">
        <v>150</v>
      </c>
      <c r="J328" s="53">
        <v>150</v>
      </c>
      <c r="K328" s="8"/>
    </row>
    <row r="329" spans="1:11" ht="31.5" customHeight="1">
      <c r="A329" s="19">
        <v>321</v>
      </c>
      <c r="B329" s="20" t="s">
        <v>46</v>
      </c>
      <c r="C329" s="41">
        <v>913</v>
      </c>
      <c r="D329" s="19"/>
      <c r="E329" s="19"/>
      <c r="F329" s="21"/>
      <c r="G329" s="21"/>
      <c r="H329" s="21"/>
      <c r="I329" s="15">
        <f>SUM(I330)</f>
        <v>1737.6</v>
      </c>
      <c r="J329" s="15">
        <f>SUM(J330)</f>
        <v>1737.6</v>
      </c>
      <c r="K329" s="8"/>
    </row>
    <row r="330" spans="1:11" ht="21" customHeight="1">
      <c r="A330" s="19">
        <v>322</v>
      </c>
      <c r="B330" s="13" t="s">
        <v>4</v>
      </c>
      <c r="C330" s="19">
        <v>913</v>
      </c>
      <c r="D330" s="22">
        <v>100</v>
      </c>
      <c r="E330" s="19"/>
      <c r="F330" s="21"/>
      <c r="G330" s="25"/>
      <c r="H330" s="25"/>
      <c r="I330" s="15">
        <f>SUM(I331)</f>
        <v>1737.6</v>
      </c>
      <c r="J330" s="15">
        <f>SUM(J331)</f>
        <v>1737.6</v>
      </c>
      <c r="K330" s="8"/>
    </row>
    <row r="331" spans="1:11" ht="44.25" customHeight="1">
      <c r="A331" s="19">
        <v>323</v>
      </c>
      <c r="B331" s="13" t="s">
        <v>284</v>
      </c>
      <c r="C331" s="19">
        <v>913</v>
      </c>
      <c r="D331" s="54">
        <v>106</v>
      </c>
      <c r="E331" s="19"/>
      <c r="F331" s="21"/>
      <c r="G331" s="25"/>
      <c r="H331" s="25"/>
      <c r="I331" s="15">
        <f>SUM(I333+I335)</f>
        <v>1737.6</v>
      </c>
      <c r="J331" s="15">
        <f>SUM(J333+J335)</f>
        <v>1737.6</v>
      </c>
      <c r="K331" s="8"/>
    </row>
    <row r="332" spans="1:11" ht="17.25" customHeight="1">
      <c r="A332" s="19">
        <v>324</v>
      </c>
      <c r="B332" s="13" t="s">
        <v>53</v>
      </c>
      <c r="C332" s="19">
        <v>913</v>
      </c>
      <c r="D332" s="30">
        <v>106</v>
      </c>
      <c r="E332" s="31" t="s">
        <v>105</v>
      </c>
      <c r="F332" s="32"/>
      <c r="G332" s="33"/>
      <c r="H332" s="33"/>
      <c r="I332" s="34">
        <f>SUM(I333+I335)</f>
        <v>1737.6</v>
      </c>
      <c r="J332" s="34">
        <f>SUM(J333+J335)</f>
        <v>1737.6</v>
      </c>
      <c r="K332" s="8"/>
    </row>
    <row r="333" spans="1:11" ht="25.5" customHeight="1">
      <c r="A333" s="19">
        <v>325</v>
      </c>
      <c r="B333" s="13" t="s">
        <v>54</v>
      </c>
      <c r="C333" s="19">
        <v>913</v>
      </c>
      <c r="D333" s="30">
        <v>106</v>
      </c>
      <c r="E333" s="31" t="s">
        <v>104</v>
      </c>
      <c r="F333" s="32"/>
      <c r="G333" s="33"/>
      <c r="H333" s="33"/>
      <c r="I333" s="34">
        <f>SUM(I334)</f>
        <v>982.9</v>
      </c>
      <c r="J333" s="34">
        <f>SUM(J334)</f>
        <v>982.9</v>
      </c>
      <c r="K333" s="8"/>
    </row>
    <row r="334" spans="1:11" ht="25.5" customHeight="1">
      <c r="A334" s="19">
        <v>326</v>
      </c>
      <c r="B334" s="27" t="s">
        <v>169</v>
      </c>
      <c r="C334" s="21">
        <v>913</v>
      </c>
      <c r="D334" s="35">
        <v>106</v>
      </c>
      <c r="E334" s="32" t="s">
        <v>104</v>
      </c>
      <c r="F334" s="32" t="s">
        <v>38</v>
      </c>
      <c r="G334" s="33"/>
      <c r="H334" s="33"/>
      <c r="I334" s="36">
        <v>982.9</v>
      </c>
      <c r="J334" s="36">
        <v>982.9</v>
      </c>
      <c r="K334" s="8"/>
    </row>
    <row r="335" spans="1:11" ht="25.5" customHeight="1">
      <c r="A335" s="19">
        <v>327</v>
      </c>
      <c r="B335" s="13" t="s">
        <v>23</v>
      </c>
      <c r="C335" s="19">
        <v>913</v>
      </c>
      <c r="D335" s="30">
        <v>106</v>
      </c>
      <c r="E335" s="31" t="s">
        <v>156</v>
      </c>
      <c r="F335" s="32"/>
      <c r="G335" s="33"/>
      <c r="H335" s="33"/>
      <c r="I335" s="34">
        <f>I336</f>
        <v>754.7</v>
      </c>
      <c r="J335" s="34">
        <f>J336</f>
        <v>754.7</v>
      </c>
      <c r="K335" s="8"/>
    </row>
    <row r="336" spans="1:11" ht="25.5" customHeight="1">
      <c r="A336" s="19">
        <v>328</v>
      </c>
      <c r="B336" s="27" t="s">
        <v>169</v>
      </c>
      <c r="C336" s="21">
        <v>913</v>
      </c>
      <c r="D336" s="35">
        <v>106</v>
      </c>
      <c r="E336" s="32" t="s">
        <v>156</v>
      </c>
      <c r="F336" s="32" t="s">
        <v>38</v>
      </c>
      <c r="G336" s="33"/>
      <c r="H336" s="33"/>
      <c r="I336" s="36">
        <v>754.7</v>
      </c>
      <c r="J336" s="36">
        <v>754.7</v>
      </c>
      <c r="K336" s="8"/>
    </row>
    <row r="337" spans="1:11" ht="31.5" customHeight="1">
      <c r="A337" s="19">
        <v>329</v>
      </c>
      <c r="B337" s="20" t="s">
        <v>49</v>
      </c>
      <c r="C337" s="41">
        <v>919</v>
      </c>
      <c r="D337" s="54"/>
      <c r="E337" s="55"/>
      <c r="F337" s="56"/>
      <c r="G337" s="33"/>
      <c r="H337" s="33"/>
      <c r="I337" s="15">
        <f t="shared" ref="I337:J339" si="12">SUM(I338)</f>
        <v>3713.2000000000003</v>
      </c>
      <c r="J337" s="15">
        <f t="shared" si="12"/>
        <v>3713.2000000000003</v>
      </c>
      <c r="K337" s="8"/>
    </row>
    <row r="338" spans="1:11" ht="31.5" customHeight="1">
      <c r="A338" s="19">
        <v>330</v>
      </c>
      <c r="B338" s="13" t="s">
        <v>4</v>
      </c>
      <c r="C338" s="19">
        <v>919</v>
      </c>
      <c r="D338" s="30">
        <v>100</v>
      </c>
      <c r="E338" s="55"/>
      <c r="F338" s="56"/>
      <c r="G338" s="33"/>
      <c r="H338" s="33"/>
      <c r="I338" s="16">
        <f t="shared" si="12"/>
        <v>3713.2000000000003</v>
      </c>
      <c r="J338" s="16">
        <f t="shared" si="12"/>
        <v>3713.2000000000003</v>
      </c>
      <c r="K338" s="8"/>
    </row>
    <row r="339" spans="1:11" ht="27.75" customHeight="1">
      <c r="A339" s="19">
        <v>331</v>
      </c>
      <c r="B339" s="13" t="s">
        <v>284</v>
      </c>
      <c r="C339" s="57">
        <v>919</v>
      </c>
      <c r="D339" s="54">
        <v>106</v>
      </c>
      <c r="E339" s="55"/>
      <c r="F339" s="56"/>
      <c r="G339" s="33"/>
      <c r="H339" s="33"/>
      <c r="I339" s="50">
        <f t="shared" si="12"/>
        <v>3713.2000000000003</v>
      </c>
      <c r="J339" s="50">
        <f t="shared" si="12"/>
        <v>3713.2000000000003</v>
      </c>
      <c r="K339" s="8"/>
    </row>
    <row r="340" spans="1:11" ht="40.5" customHeight="1">
      <c r="A340" s="19">
        <v>332</v>
      </c>
      <c r="B340" s="13" t="s">
        <v>312</v>
      </c>
      <c r="C340" s="57">
        <v>919</v>
      </c>
      <c r="D340" s="30">
        <v>106</v>
      </c>
      <c r="E340" s="31" t="s">
        <v>158</v>
      </c>
      <c r="F340" s="32"/>
      <c r="G340" s="33"/>
      <c r="H340" s="33"/>
      <c r="I340" s="34">
        <f>I341</f>
        <v>3713.2000000000003</v>
      </c>
      <c r="J340" s="34">
        <f>J341</f>
        <v>3713.2000000000003</v>
      </c>
      <c r="K340" s="8"/>
    </row>
    <row r="341" spans="1:11" ht="38.25" customHeight="1">
      <c r="A341" s="19">
        <v>333</v>
      </c>
      <c r="B341" s="58" t="s">
        <v>313</v>
      </c>
      <c r="C341" s="57">
        <v>919</v>
      </c>
      <c r="D341" s="30">
        <v>106</v>
      </c>
      <c r="E341" s="31" t="s">
        <v>157</v>
      </c>
      <c r="F341" s="32"/>
      <c r="G341" s="33"/>
      <c r="H341" s="33"/>
      <c r="I341" s="34">
        <f>I342</f>
        <v>3713.2000000000003</v>
      </c>
      <c r="J341" s="34">
        <f>J342</f>
        <v>3713.2000000000003</v>
      </c>
      <c r="K341" s="8"/>
    </row>
    <row r="342" spans="1:11" ht="33" customHeight="1">
      <c r="A342" s="19">
        <v>334</v>
      </c>
      <c r="B342" s="13" t="s">
        <v>92</v>
      </c>
      <c r="C342" s="57">
        <v>919</v>
      </c>
      <c r="D342" s="30">
        <v>106</v>
      </c>
      <c r="E342" s="31" t="s">
        <v>159</v>
      </c>
      <c r="F342" s="32"/>
      <c r="G342" s="33"/>
      <c r="H342" s="33"/>
      <c r="I342" s="34">
        <f>SUM(I343:I344)</f>
        <v>3713.2000000000003</v>
      </c>
      <c r="J342" s="34">
        <f>SUM(J343:J344)</f>
        <v>3713.2000000000003</v>
      </c>
      <c r="K342" s="8"/>
    </row>
    <row r="343" spans="1:11" ht="25.5" customHeight="1">
      <c r="A343" s="19">
        <v>335</v>
      </c>
      <c r="B343" s="27" t="s">
        <v>169</v>
      </c>
      <c r="C343" s="59">
        <v>919</v>
      </c>
      <c r="D343" s="35">
        <v>106</v>
      </c>
      <c r="E343" s="32" t="s">
        <v>159</v>
      </c>
      <c r="F343" s="32" t="s">
        <v>38</v>
      </c>
      <c r="G343" s="33"/>
      <c r="H343" s="33"/>
      <c r="I343" s="36">
        <v>3575.4</v>
      </c>
      <c r="J343" s="36">
        <v>3575.4</v>
      </c>
      <c r="K343" s="8"/>
    </row>
    <row r="344" spans="1:11" ht="38.25" customHeight="1">
      <c r="A344" s="19">
        <v>336</v>
      </c>
      <c r="B344" s="27" t="s">
        <v>168</v>
      </c>
      <c r="C344" s="59">
        <v>919</v>
      </c>
      <c r="D344" s="35">
        <v>106</v>
      </c>
      <c r="E344" s="32" t="s">
        <v>159</v>
      </c>
      <c r="F344" s="32" t="s">
        <v>57</v>
      </c>
      <c r="G344" s="33"/>
      <c r="H344" s="33"/>
      <c r="I344" s="36">
        <v>137.80000000000001</v>
      </c>
      <c r="J344" s="36">
        <v>137.80000000000001</v>
      </c>
      <c r="K344" s="8"/>
    </row>
    <row r="345" spans="1:11" ht="15.75" customHeight="1">
      <c r="A345" s="19">
        <v>337</v>
      </c>
      <c r="B345" s="13" t="s">
        <v>47</v>
      </c>
      <c r="C345" s="21"/>
      <c r="D345" s="21"/>
      <c r="E345" s="21"/>
      <c r="F345" s="21"/>
      <c r="G345" s="21"/>
      <c r="H345" s="21"/>
      <c r="I345" s="15">
        <f>SUM(I9+I316+I329+I337)</f>
        <v>492415.9</v>
      </c>
      <c r="J345" s="15">
        <f>SUM(J9+J316+J329+J337)</f>
        <v>497807.7</v>
      </c>
      <c r="K345" s="8"/>
    </row>
    <row r="346" spans="1:11" ht="27.75" customHeight="1">
      <c r="A346" s="93"/>
      <c r="B346" s="94"/>
      <c r="C346" s="60"/>
      <c r="D346" s="60"/>
      <c r="E346" s="60"/>
      <c r="F346" s="60"/>
      <c r="G346" s="61"/>
      <c r="H346" s="8"/>
      <c r="I346" s="11"/>
      <c r="J346" s="11"/>
      <c r="K346" s="8"/>
    </row>
    <row r="347" spans="1:11" ht="12.75" customHeight="1">
      <c r="A347" s="89" t="s">
        <v>364</v>
      </c>
      <c r="B347" s="90"/>
      <c r="C347" s="90"/>
      <c r="D347" s="90"/>
      <c r="E347" s="90"/>
      <c r="F347" s="90"/>
      <c r="G347" s="90"/>
      <c r="H347" s="90"/>
      <c r="I347" s="90"/>
      <c r="J347" s="91"/>
      <c r="K347" s="8"/>
    </row>
    <row r="348" spans="1:11" ht="9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1"/>
      <c r="K348" s="8"/>
    </row>
    <row r="349" spans="1:11" ht="16.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1"/>
      <c r="K349" s="8"/>
    </row>
  </sheetData>
  <autoFilter ref="A8:I349"/>
  <mergeCells count="7">
    <mergeCell ref="A347:J349"/>
    <mergeCell ref="C4:J4"/>
    <mergeCell ref="A346:B346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8" max="9" man="1"/>
    <brk id="142" max="9" man="1"/>
    <brk id="174" max="9" man="1"/>
    <brk id="237" max="9" man="1"/>
    <brk id="2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2021-05-13T09:20:52Z</cp:lastPrinted>
  <dcterms:created xsi:type="dcterms:W3CDTF">1996-10-08T23:32:33Z</dcterms:created>
  <dcterms:modified xsi:type="dcterms:W3CDTF">2021-06-23T10:55:41Z</dcterms:modified>
</cp:coreProperties>
</file>