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'Прил.4'!$A$1:$L$72</definedName>
  </definedNames>
  <calcPr fullCalcOnLoad="1"/>
</workbook>
</file>

<file path=xl/sharedStrings.xml><?xml version="1.0" encoding="utf-8"?>
<sst xmlns="http://schemas.openxmlformats.org/spreadsheetml/2006/main" count="116" uniqueCount="95">
  <si>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</si>
  <si>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</si>
  <si>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</si>
  <si>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</si>
  <si>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</si>
  <si>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</si>
  <si>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</si>
  <si>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</si>
  <si>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</si>
  <si>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</si>
  <si>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</si>
  <si>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</si>
  <si>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</si>
  <si>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</si>
  <si>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</si>
  <si>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</si>
  <si>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</si>
  <si>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</si>
  <si>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</si>
  <si>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</si>
  <si>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</si>
  <si>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</si>
  <si>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</si>
  <si>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</si>
  <si>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</si>
  <si>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</si>
  <si>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</si>
  <si>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</si>
  <si>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</si>
  <si>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</si>
  <si>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</si>
  <si>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</si>
  <si>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</si>
  <si>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</si>
  <si>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</si>
  <si>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</si>
  <si>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</si>
  <si>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</si>
  <si>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</si>
  <si>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</si>
  <si>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</si>
  <si>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</si>
  <si>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</si>
  <si>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</si>
  <si>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</si>
  <si>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</si>
  <si>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</si>
  <si>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</si>
  <si>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</si>
  <si>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</si>
  <si>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</si>
  <si>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</si>
  <si>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</si>
  <si>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</si>
  <si>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</si>
  <si>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</si>
  <si>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</si>
  <si>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</si>
  <si>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</si>
  <si>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</si>
  <si>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</si>
  <si>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</si>
  <si>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</si>
  <si>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</si>
  <si>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</si>
  <si>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</si>
  <si>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</si>
  <si>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</si>
  <si>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</si>
  <si>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</si>
  <si>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</si>
  <si>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</si>
  <si>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</si>
  <si>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</si>
  <si>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t xml:space="preserve">% исполнения к году </t>
  </si>
  <si>
    <t xml:space="preserve">к Постановлению Администрации </t>
  </si>
  <si>
    <t>Махнёвского муниципального образования</t>
  </si>
  <si>
    <t>1700000000</t>
  </si>
  <si>
    <t>2000000000</t>
  </si>
  <si>
    <t>Глава Махнёвского муниципального образования                                                                                                   А.В.Лызлов</t>
  </si>
  <si>
    <t>Приложение № 4</t>
  </si>
  <si>
    <t>Сумма средств, предусмотринная на 2017 год  решением Думы о бюджете, в тыс. руб.</t>
  </si>
  <si>
    <t>Утвержденные бюджетные назначения с учетом уточнения на 2017 год, тыс. руб.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</si>
  <si>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</si>
  <si>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</si>
  <si>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</si>
  <si>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2300020000</t>
  </si>
  <si>
    <t>2000029100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</si>
  <si>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</si>
  <si>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</si>
  <si>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20000R0180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</si>
  <si>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</si>
  <si>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 xml:space="preserve">от 11.08.2017г № 556                       </t>
  </si>
  <si>
    <t>Информация о распределение бюджетных ассигнований на реализацию муниципальных программ  Махнёвского муниципального образования за  1 полугодие  2017 года</t>
  </si>
  <si>
    <t>Исполненно за  1 полугодие  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</si>
</sst>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164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65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2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6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2" fillId="3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45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6" fillId="0" borderId="1" xfId="33" applyNumberFormat="1" applyFont="1" applyProtection="1">
      <alignment horizontal="center" vertical="top" shrinkToFit="1"/>
      <protection/>
    </xf>
    <xf numFmtId="0" fontId="3" fillId="0" borderId="0" xfId="0" applyFont="1" applyAlignment="1">
      <alignment horizontal="right" vertical="center" wrapText="1"/>
    </xf>
    <xf numFmtId="0" fontId="3" fillId="34" borderId="0" xfId="0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140625" style="0" customWidth="1"/>
    <col min="2" max="2" width="48.71093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5" hidden="1" customWidth="1"/>
    <col min="8" max="8" width="0" style="0" hidden="1" customWidth="1"/>
    <col min="9" max="9" width="10.57421875" style="13" customWidth="1"/>
    <col min="10" max="11" width="10.57421875" style="0" customWidth="1"/>
    <col min="12" max="12" width="7.7109375" style="0" customWidth="1"/>
  </cols>
  <sheetData>
    <row r="1" spans="1:9" ht="12.75" customHeight="1">
      <c r="A1" s="10"/>
      <c r="B1" s="10"/>
      <c r="C1" s="63"/>
      <c r="D1" s="63"/>
      <c r="E1" s="63"/>
      <c r="F1" s="63"/>
      <c r="G1" s="63"/>
      <c r="H1" s="63"/>
      <c r="I1" s="64"/>
    </row>
    <row r="2" spans="1:12" ht="12.75" customHeight="1">
      <c r="A2" s="63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2.75" customHeight="1">
      <c r="A3" s="63" t="s">
        <v>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.75" customHeight="1">
      <c r="A4" s="63" t="s">
        <v>76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2.75">
      <c r="A5" s="63" t="s">
        <v>92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33.75" customHeight="1">
      <c r="A6" s="66" t="s">
        <v>93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27.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41" t="s">
        <v>6</v>
      </c>
      <c r="H7" s="39" t="s">
        <v>6</v>
      </c>
      <c r="I7" s="40" t="s">
        <v>81</v>
      </c>
      <c r="J7" s="38" t="s">
        <v>82</v>
      </c>
      <c r="K7" s="39" t="s">
        <v>94</v>
      </c>
      <c r="L7" s="39" t="s">
        <v>74</v>
      </c>
    </row>
    <row r="8" spans="1:12" ht="51">
      <c r="A8" s="17">
        <v>1</v>
      </c>
      <c r="B8" s="28" t="s">
        <v>25</v>
      </c>
      <c r="C8" s="17">
        <v>901</v>
      </c>
      <c r="D8" s="1">
        <v>113</v>
      </c>
      <c r="E8" s="2" t="s">
        <v>34</v>
      </c>
      <c r="F8" s="2"/>
      <c r="G8" s="42"/>
      <c r="H8" s="20"/>
      <c r="I8" s="43">
        <v>500</v>
      </c>
      <c r="J8" s="43">
        <v>500</v>
      </c>
      <c r="K8" s="43">
        <v>64</v>
      </c>
      <c r="L8" s="43">
        <f>K8/J8*100</f>
        <v>12.8</v>
      </c>
    </row>
    <row r="9" spans="1:12" ht="37.5" customHeight="1">
      <c r="A9" s="17">
        <v>2</v>
      </c>
      <c r="B9" s="25" t="s">
        <v>33</v>
      </c>
      <c r="C9" s="29"/>
      <c r="D9" s="1"/>
      <c r="E9" s="2" t="s">
        <v>32</v>
      </c>
      <c r="F9" s="4"/>
      <c r="G9" s="44"/>
      <c r="H9" s="44"/>
      <c r="I9" s="43">
        <f>I10+I11+I12+I13+I14</f>
        <v>21773.2</v>
      </c>
      <c r="J9" s="45">
        <f>SUM(J10:J14)</f>
        <v>22091.1</v>
      </c>
      <c r="K9" s="45">
        <f>SUM(K10:K14)</f>
        <v>10361.117</v>
      </c>
      <c r="L9" s="43">
        <f aca="true" t="shared" si="0" ref="L9:L65">K9/J9*100</f>
        <v>46.90177039622292</v>
      </c>
    </row>
    <row r="10" spans="1:12" ht="12.75">
      <c r="A10" s="17"/>
      <c r="B10" s="25"/>
      <c r="C10" s="24">
        <v>901</v>
      </c>
      <c r="D10" s="3">
        <v>113</v>
      </c>
      <c r="E10" s="4" t="s">
        <v>32</v>
      </c>
      <c r="F10" s="4"/>
      <c r="G10" s="44"/>
      <c r="H10" s="44"/>
      <c r="I10" s="46">
        <v>15978.7</v>
      </c>
      <c r="J10" s="46">
        <v>16552.6</v>
      </c>
      <c r="K10" s="46">
        <v>8519</v>
      </c>
      <c r="L10" s="47">
        <f>K10/J10*100</f>
        <v>51.46623491173592</v>
      </c>
    </row>
    <row r="11" spans="1:12" ht="12.75">
      <c r="A11" s="17"/>
      <c r="B11" s="25"/>
      <c r="C11" s="24">
        <v>901</v>
      </c>
      <c r="D11" s="3">
        <v>309</v>
      </c>
      <c r="E11" s="4" t="s">
        <v>26</v>
      </c>
      <c r="F11" s="4"/>
      <c r="G11" s="44"/>
      <c r="H11" s="44"/>
      <c r="I11" s="46">
        <v>3619.1</v>
      </c>
      <c r="J11" s="48">
        <v>3363.1</v>
      </c>
      <c r="K11" s="48">
        <v>978.08</v>
      </c>
      <c r="L11" s="46">
        <f t="shared" si="0"/>
        <v>29.08269156433053</v>
      </c>
    </row>
    <row r="12" spans="1:12" ht="12.75">
      <c r="A12" s="17"/>
      <c r="B12" s="25"/>
      <c r="C12" s="24">
        <v>901</v>
      </c>
      <c r="D12" s="3">
        <v>1001</v>
      </c>
      <c r="E12" s="4" t="s">
        <v>26</v>
      </c>
      <c r="F12" s="4"/>
      <c r="G12" s="44"/>
      <c r="H12" s="44"/>
      <c r="I12" s="46">
        <v>1928</v>
      </c>
      <c r="J12" s="48">
        <v>1928</v>
      </c>
      <c r="K12" s="48">
        <v>799.9</v>
      </c>
      <c r="L12" s="46">
        <f t="shared" si="0"/>
        <v>41.488589211618255</v>
      </c>
    </row>
    <row r="13" spans="1:12" ht="12.75">
      <c r="A13" s="17"/>
      <c r="B13" s="25"/>
      <c r="C13" s="24">
        <v>901</v>
      </c>
      <c r="D13" s="3">
        <v>1202</v>
      </c>
      <c r="E13" s="4" t="s">
        <v>26</v>
      </c>
      <c r="F13" s="4"/>
      <c r="G13" s="44"/>
      <c r="H13" s="44"/>
      <c r="I13" s="46">
        <v>246.5</v>
      </c>
      <c r="J13" s="48">
        <v>246.5</v>
      </c>
      <c r="K13" s="48">
        <v>63.858</v>
      </c>
      <c r="L13" s="46">
        <f t="shared" si="0"/>
        <v>25.905882352941173</v>
      </c>
    </row>
    <row r="14" spans="1:12" ht="12.75">
      <c r="A14" s="17"/>
      <c r="B14" s="25"/>
      <c r="C14" s="24">
        <v>901</v>
      </c>
      <c r="D14" s="3">
        <v>1301</v>
      </c>
      <c r="E14" s="4" t="s">
        <v>26</v>
      </c>
      <c r="F14" s="4"/>
      <c r="G14" s="44"/>
      <c r="H14" s="44"/>
      <c r="I14" s="46">
        <v>0.9</v>
      </c>
      <c r="J14" s="48">
        <v>0.9</v>
      </c>
      <c r="K14" s="48">
        <v>0.279</v>
      </c>
      <c r="L14" s="46">
        <f t="shared" si="0"/>
        <v>31</v>
      </c>
    </row>
    <row r="15" spans="1:12" ht="39.75" customHeight="1">
      <c r="A15" s="49">
        <v>3</v>
      </c>
      <c r="B15" s="25" t="s">
        <v>27</v>
      </c>
      <c r="C15" s="17">
        <v>901</v>
      </c>
      <c r="D15" s="1">
        <v>309</v>
      </c>
      <c r="E15" s="2" t="s">
        <v>28</v>
      </c>
      <c r="F15" s="2"/>
      <c r="G15" s="5" t="s">
        <v>8</v>
      </c>
      <c r="H15" s="20"/>
      <c r="I15" s="43">
        <v>299</v>
      </c>
      <c r="J15" s="45">
        <v>299</v>
      </c>
      <c r="K15" s="45">
        <v>199.999</v>
      </c>
      <c r="L15" s="43">
        <f t="shared" si="0"/>
        <v>66.88929765886287</v>
      </c>
    </row>
    <row r="16" spans="1:12" ht="32.25" customHeight="1">
      <c r="A16" s="17">
        <v>4</v>
      </c>
      <c r="B16" s="25" t="s">
        <v>29</v>
      </c>
      <c r="C16" s="17">
        <v>901</v>
      </c>
      <c r="D16" s="1">
        <v>310</v>
      </c>
      <c r="E16" s="2" t="s">
        <v>30</v>
      </c>
      <c r="F16" s="2"/>
      <c r="G16" s="42"/>
      <c r="H16" s="20"/>
      <c r="I16" s="43">
        <v>2629</v>
      </c>
      <c r="J16" s="45">
        <v>2629</v>
      </c>
      <c r="K16" s="45">
        <v>1173.27</v>
      </c>
      <c r="L16" s="43">
        <f t="shared" si="0"/>
        <v>44.62799543552682</v>
      </c>
    </row>
    <row r="17" spans="1:12" ht="51.75" customHeight="1">
      <c r="A17" s="17">
        <v>5</v>
      </c>
      <c r="B17" s="25" t="s">
        <v>31</v>
      </c>
      <c r="C17" s="17"/>
      <c r="D17" s="1"/>
      <c r="E17" s="2" t="s">
        <v>40</v>
      </c>
      <c r="F17" s="2"/>
      <c r="G17" s="42"/>
      <c r="H17" s="20"/>
      <c r="I17" s="43">
        <f>SUM(I18:I20)</f>
        <v>5042</v>
      </c>
      <c r="J17" s="45">
        <f>SUM(J18:J20)</f>
        <v>5042</v>
      </c>
      <c r="K17" s="45">
        <f>SUM(K18:K20)</f>
        <v>2130.73</v>
      </c>
      <c r="L17" s="43">
        <f t="shared" si="0"/>
        <v>42.25961919873066</v>
      </c>
    </row>
    <row r="18" spans="1:12" ht="12.75">
      <c r="A18" s="17"/>
      <c r="B18" s="25"/>
      <c r="C18" s="18">
        <v>901</v>
      </c>
      <c r="D18" s="3">
        <v>314</v>
      </c>
      <c r="E18" s="4" t="s">
        <v>35</v>
      </c>
      <c r="F18" s="4"/>
      <c r="G18" s="42"/>
      <c r="H18" s="20"/>
      <c r="I18" s="46">
        <v>42</v>
      </c>
      <c r="J18" s="46">
        <v>42</v>
      </c>
      <c r="K18" s="46">
        <v>5.96</v>
      </c>
      <c r="L18" s="46">
        <f t="shared" si="0"/>
        <v>14.19047619047619</v>
      </c>
    </row>
    <row r="19" spans="1:12" ht="12.75">
      <c r="A19" s="17"/>
      <c r="B19" s="25"/>
      <c r="C19" s="18">
        <v>901</v>
      </c>
      <c r="D19" s="3">
        <v>707</v>
      </c>
      <c r="E19" s="4" t="s">
        <v>35</v>
      </c>
      <c r="F19" s="4"/>
      <c r="G19" s="42"/>
      <c r="H19" s="20"/>
      <c r="I19" s="46">
        <v>20</v>
      </c>
      <c r="J19" s="48">
        <v>20</v>
      </c>
      <c r="K19" s="48">
        <v>19.6</v>
      </c>
      <c r="L19" s="46">
        <f t="shared" si="0"/>
        <v>98.00000000000001</v>
      </c>
    </row>
    <row r="20" spans="1:12" ht="12.75">
      <c r="A20" s="17"/>
      <c r="B20" s="25"/>
      <c r="C20" s="18">
        <v>901</v>
      </c>
      <c r="D20" s="3">
        <v>1102</v>
      </c>
      <c r="E20" s="4" t="s">
        <v>36</v>
      </c>
      <c r="F20" s="2"/>
      <c r="G20" s="42"/>
      <c r="H20" s="20"/>
      <c r="I20" s="46">
        <v>4980</v>
      </c>
      <c r="J20" s="48">
        <v>4980</v>
      </c>
      <c r="K20" s="48">
        <v>2105.17</v>
      </c>
      <c r="L20" s="46">
        <f t="shared" si="0"/>
        <v>42.27248995983936</v>
      </c>
    </row>
    <row r="21" spans="1:12" ht="51">
      <c r="A21" s="17">
        <v>6</v>
      </c>
      <c r="B21" s="25" t="s">
        <v>37</v>
      </c>
      <c r="C21" s="17">
        <v>901</v>
      </c>
      <c r="D21" s="1">
        <v>314</v>
      </c>
      <c r="E21" s="2" t="s">
        <v>38</v>
      </c>
      <c r="F21" s="2"/>
      <c r="G21" s="42"/>
      <c r="H21" s="20"/>
      <c r="I21" s="43">
        <v>20</v>
      </c>
      <c r="J21" s="45">
        <v>20</v>
      </c>
      <c r="K21" s="45">
        <v>0</v>
      </c>
      <c r="L21" s="43">
        <f t="shared" si="0"/>
        <v>0</v>
      </c>
    </row>
    <row r="22" spans="1:12" ht="47.25" customHeight="1">
      <c r="A22" s="17">
        <v>7</v>
      </c>
      <c r="B22" s="25" t="s">
        <v>83</v>
      </c>
      <c r="C22" s="17">
        <v>901</v>
      </c>
      <c r="D22" s="1">
        <v>314</v>
      </c>
      <c r="E22" s="2" t="s">
        <v>84</v>
      </c>
      <c r="F22" s="2"/>
      <c r="G22" s="42"/>
      <c r="H22" s="20"/>
      <c r="I22" s="43">
        <v>20</v>
      </c>
      <c r="J22" s="45">
        <v>20</v>
      </c>
      <c r="K22" s="45">
        <v>0</v>
      </c>
      <c r="L22" s="43">
        <f>K22/J22*100</f>
        <v>0</v>
      </c>
    </row>
    <row r="23" spans="1:12" ht="58.5" customHeight="1">
      <c r="A23" s="17">
        <v>8</v>
      </c>
      <c r="B23" s="58" t="s">
        <v>85</v>
      </c>
      <c r="C23" s="17">
        <v>901</v>
      </c>
      <c r="D23" s="1">
        <v>314</v>
      </c>
      <c r="E23" s="2" t="s">
        <v>86</v>
      </c>
      <c r="F23" s="2"/>
      <c r="G23" s="42"/>
      <c r="H23" s="20"/>
      <c r="I23" s="43">
        <v>8</v>
      </c>
      <c r="J23" s="45">
        <v>8</v>
      </c>
      <c r="K23" s="45">
        <v>4</v>
      </c>
      <c r="L23" s="43">
        <f>K23/J23*100</f>
        <v>50</v>
      </c>
    </row>
    <row r="24" spans="1:12" ht="38.25">
      <c r="A24" s="17">
        <v>9</v>
      </c>
      <c r="B24" s="25" t="s">
        <v>39</v>
      </c>
      <c r="C24" s="17"/>
      <c r="D24" s="1"/>
      <c r="E24" s="31" t="s">
        <v>73</v>
      </c>
      <c r="F24" s="11"/>
      <c r="G24" s="42"/>
      <c r="H24" s="20"/>
      <c r="I24" s="43">
        <f>I25+I26</f>
        <v>11008.4</v>
      </c>
      <c r="J24" s="45">
        <f>SUM(J25:J26)</f>
        <v>12907.978</v>
      </c>
      <c r="K24" s="45">
        <f>SUM(K25:K26)</f>
        <v>4841.2</v>
      </c>
      <c r="L24" s="43">
        <f t="shared" si="0"/>
        <v>37.505486916696015</v>
      </c>
    </row>
    <row r="25" spans="1:12" ht="12.75">
      <c r="A25" s="17"/>
      <c r="B25" s="25"/>
      <c r="C25" s="18">
        <v>901</v>
      </c>
      <c r="D25" s="3">
        <v>408</v>
      </c>
      <c r="E25" s="23" t="s">
        <v>41</v>
      </c>
      <c r="F25" s="12"/>
      <c r="G25" s="42"/>
      <c r="H25" s="20"/>
      <c r="I25" s="46">
        <v>6405</v>
      </c>
      <c r="J25" s="46">
        <v>6405</v>
      </c>
      <c r="K25" s="46">
        <v>3204</v>
      </c>
      <c r="L25" s="46">
        <f t="shared" si="0"/>
        <v>50.023419203747075</v>
      </c>
    </row>
    <row r="26" spans="1:12" ht="12.75">
      <c r="A26" s="17"/>
      <c r="B26" s="25"/>
      <c r="C26" s="18">
        <v>901</v>
      </c>
      <c r="D26" s="3">
        <v>409</v>
      </c>
      <c r="E26" s="4" t="s">
        <v>41</v>
      </c>
      <c r="F26" s="4"/>
      <c r="G26" s="42"/>
      <c r="H26" s="20"/>
      <c r="I26" s="46">
        <v>4603.4</v>
      </c>
      <c r="J26" s="48">
        <v>6502.978</v>
      </c>
      <c r="K26" s="48">
        <v>1637.2</v>
      </c>
      <c r="L26" s="46">
        <f t="shared" si="0"/>
        <v>25.17615775418585</v>
      </c>
    </row>
    <row r="27" spans="1:12" ht="38.25">
      <c r="A27" s="17">
        <v>10</v>
      </c>
      <c r="B27" s="25" t="s">
        <v>42</v>
      </c>
      <c r="C27" s="17">
        <v>901</v>
      </c>
      <c r="D27" s="7">
        <v>410</v>
      </c>
      <c r="E27" s="8" t="s">
        <v>43</v>
      </c>
      <c r="F27" s="8"/>
      <c r="G27" s="42"/>
      <c r="H27" s="20"/>
      <c r="I27" s="43">
        <v>50</v>
      </c>
      <c r="J27" s="45">
        <v>50</v>
      </c>
      <c r="K27" s="45">
        <v>0</v>
      </c>
      <c r="L27" s="43">
        <f t="shared" si="0"/>
        <v>0</v>
      </c>
    </row>
    <row r="28" spans="1:12" ht="51">
      <c r="A28" s="17">
        <v>11</v>
      </c>
      <c r="B28" s="25" t="s">
        <v>44</v>
      </c>
      <c r="C28" s="17">
        <v>901</v>
      </c>
      <c r="D28" s="1">
        <v>412</v>
      </c>
      <c r="E28" s="34" t="s">
        <v>45</v>
      </c>
      <c r="F28" s="8"/>
      <c r="G28" s="42"/>
      <c r="H28" s="20"/>
      <c r="I28" s="43">
        <v>90</v>
      </c>
      <c r="J28" s="45">
        <v>90</v>
      </c>
      <c r="K28" s="45">
        <v>3</v>
      </c>
      <c r="L28" s="43">
        <f t="shared" si="0"/>
        <v>3.3333333333333335</v>
      </c>
    </row>
    <row r="29" spans="1:12" ht="50.25" customHeight="1">
      <c r="A29" s="17">
        <v>12</v>
      </c>
      <c r="B29" s="30" t="s">
        <v>46</v>
      </c>
      <c r="C29" s="32">
        <v>901</v>
      </c>
      <c r="D29" s="33">
        <v>412</v>
      </c>
      <c r="E29" s="34" t="s">
        <v>47</v>
      </c>
      <c r="F29" s="9"/>
      <c r="G29" s="42"/>
      <c r="H29" s="20"/>
      <c r="I29" s="43">
        <v>100</v>
      </c>
      <c r="J29" s="45">
        <v>200</v>
      </c>
      <c r="K29" s="45">
        <v>85</v>
      </c>
      <c r="L29" s="43">
        <f>K29/J29*100</f>
        <v>42.5</v>
      </c>
    </row>
    <row r="30" spans="1:12" ht="51">
      <c r="A30" s="17">
        <v>13</v>
      </c>
      <c r="B30" s="28" t="s">
        <v>48</v>
      </c>
      <c r="C30" s="17"/>
      <c r="D30" s="1"/>
      <c r="E30" s="2" t="s">
        <v>49</v>
      </c>
      <c r="F30" s="2"/>
      <c r="G30" s="42"/>
      <c r="H30" s="20"/>
      <c r="I30" s="43">
        <f>SUM(I31:I34)</f>
        <v>8313.8</v>
      </c>
      <c r="J30" s="45">
        <f>SUM(J31:J34)</f>
        <v>8364.9</v>
      </c>
      <c r="K30" s="45">
        <f>SUM(K31:K34)</f>
        <v>4077.112</v>
      </c>
      <c r="L30" s="43">
        <f>K30/J30*100</f>
        <v>48.74071417470622</v>
      </c>
    </row>
    <row r="31" spans="1:12" ht="12.75">
      <c r="A31" s="17"/>
      <c r="B31" s="25"/>
      <c r="C31" s="18">
        <v>901</v>
      </c>
      <c r="D31" s="3">
        <v>501</v>
      </c>
      <c r="E31" s="4" t="s">
        <v>50</v>
      </c>
      <c r="F31" s="4"/>
      <c r="G31" s="42"/>
      <c r="H31" s="20"/>
      <c r="I31" s="46">
        <v>770</v>
      </c>
      <c r="J31" s="46">
        <v>770</v>
      </c>
      <c r="K31" s="46">
        <v>121.212</v>
      </c>
      <c r="L31" s="46">
        <f t="shared" si="0"/>
        <v>15.741818181818182</v>
      </c>
    </row>
    <row r="32" spans="1:12" ht="12.75">
      <c r="A32" s="17"/>
      <c r="B32" s="27"/>
      <c r="C32" s="18">
        <v>901</v>
      </c>
      <c r="D32" s="3">
        <v>502</v>
      </c>
      <c r="E32" s="4" t="s">
        <v>50</v>
      </c>
      <c r="F32" s="4" t="s">
        <v>13</v>
      </c>
      <c r="G32" s="42"/>
      <c r="H32" s="20"/>
      <c r="I32" s="46">
        <v>3181.5</v>
      </c>
      <c r="J32" s="48">
        <v>2978.5</v>
      </c>
      <c r="K32" s="48">
        <v>1405.4</v>
      </c>
      <c r="L32" s="46">
        <f t="shared" si="0"/>
        <v>47.184824576128925</v>
      </c>
    </row>
    <row r="33" spans="1:12" ht="12.75">
      <c r="A33" s="17"/>
      <c r="B33" s="25"/>
      <c r="C33" s="18">
        <v>901</v>
      </c>
      <c r="D33" s="3">
        <v>503</v>
      </c>
      <c r="E33" s="4" t="s">
        <v>50</v>
      </c>
      <c r="F33" s="2"/>
      <c r="G33" s="42"/>
      <c r="H33" s="20"/>
      <c r="I33" s="46">
        <v>4341.3</v>
      </c>
      <c r="J33" s="48">
        <v>4595.4</v>
      </c>
      <c r="K33" s="48">
        <v>2550.5</v>
      </c>
      <c r="L33" s="46">
        <f t="shared" si="0"/>
        <v>55.501153327240296</v>
      </c>
    </row>
    <row r="34" spans="1:12" ht="12.75">
      <c r="A34" s="17"/>
      <c r="B34" s="25"/>
      <c r="C34" s="18">
        <v>901</v>
      </c>
      <c r="D34" s="3">
        <v>505</v>
      </c>
      <c r="E34" s="4" t="s">
        <v>72</v>
      </c>
      <c r="F34" s="2"/>
      <c r="G34" s="42"/>
      <c r="H34" s="20"/>
      <c r="I34" s="46">
        <v>21</v>
      </c>
      <c r="J34" s="48">
        <v>21</v>
      </c>
      <c r="K34" s="48">
        <v>0</v>
      </c>
      <c r="L34" s="46">
        <v>0</v>
      </c>
    </row>
    <row r="35" spans="1:12" ht="38.25">
      <c r="A35" s="17">
        <v>14</v>
      </c>
      <c r="B35" s="25" t="s">
        <v>51</v>
      </c>
      <c r="C35" s="17">
        <v>901</v>
      </c>
      <c r="D35" s="36">
        <v>505</v>
      </c>
      <c r="E35" s="31" t="s">
        <v>52</v>
      </c>
      <c r="F35" s="31"/>
      <c r="G35" s="50"/>
      <c r="H35" s="50"/>
      <c r="I35" s="51">
        <v>50</v>
      </c>
      <c r="J35" s="45">
        <v>50</v>
      </c>
      <c r="K35" s="45">
        <v>0</v>
      </c>
      <c r="L35" s="43">
        <f t="shared" si="0"/>
        <v>0</v>
      </c>
    </row>
    <row r="36" spans="1:12" ht="38.25">
      <c r="A36" s="17">
        <v>15</v>
      </c>
      <c r="B36" s="25" t="s">
        <v>53</v>
      </c>
      <c r="C36" s="17">
        <v>901</v>
      </c>
      <c r="D36" s="1">
        <v>603</v>
      </c>
      <c r="E36" s="2" t="s">
        <v>54</v>
      </c>
      <c r="F36" s="2"/>
      <c r="G36" s="42"/>
      <c r="H36" s="20"/>
      <c r="I36" s="43">
        <v>360</v>
      </c>
      <c r="J36" s="45">
        <v>360</v>
      </c>
      <c r="K36" s="45">
        <v>104.388</v>
      </c>
      <c r="L36" s="43">
        <f t="shared" si="0"/>
        <v>28.99666666666667</v>
      </c>
    </row>
    <row r="37" spans="1:12" ht="38.25">
      <c r="A37" s="17">
        <v>16</v>
      </c>
      <c r="B37" s="25" t="s">
        <v>55</v>
      </c>
      <c r="C37" s="17"/>
      <c r="D37" s="1"/>
      <c r="E37" s="2" t="s">
        <v>56</v>
      </c>
      <c r="F37" s="2"/>
      <c r="G37" s="42"/>
      <c r="H37" s="20"/>
      <c r="I37" s="43">
        <f>SUM(I38:I43)</f>
        <v>126421.7</v>
      </c>
      <c r="J37" s="43">
        <f>SUM(J38:J43)</f>
        <v>126121.7</v>
      </c>
      <c r="K37" s="43">
        <f>SUM(K38:K43)</f>
        <v>54622.405</v>
      </c>
      <c r="L37" s="43">
        <f t="shared" si="0"/>
        <v>43.30928381079545</v>
      </c>
    </row>
    <row r="38" spans="1:12" ht="12.75">
      <c r="A38" s="17"/>
      <c r="B38" s="25"/>
      <c r="C38" s="18">
        <v>901</v>
      </c>
      <c r="D38" s="3">
        <v>701</v>
      </c>
      <c r="E38" s="4" t="s">
        <v>57</v>
      </c>
      <c r="F38" s="4"/>
      <c r="G38" s="42"/>
      <c r="H38" s="20"/>
      <c r="I38" s="46">
        <v>29000</v>
      </c>
      <c r="J38" s="48">
        <v>28700</v>
      </c>
      <c r="K38" s="48">
        <v>7173.881</v>
      </c>
      <c r="L38" s="46">
        <f t="shared" si="0"/>
        <v>24.996101045296168</v>
      </c>
    </row>
    <row r="39" spans="1:12" ht="12.75">
      <c r="A39" s="17"/>
      <c r="B39" s="25"/>
      <c r="C39" s="18">
        <v>901</v>
      </c>
      <c r="D39" s="3">
        <v>701</v>
      </c>
      <c r="E39" s="4" t="s">
        <v>60</v>
      </c>
      <c r="F39" s="4"/>
      <c r="G39" s="42"/>
      <c r="H39" s="20"/>
      <c r="I39" s="46">
        <v>17877</v>
      </c>
      <c r="J39" s="48">
        <v>17877</v>
      </c>
      <c r="K39" s="48">
        <v>7061.786</v>
      </c>
      <c r="L39" s="46">
        <f t="shared" si="0"/>
        <v>39.50207529227499</v>
      </c>
    </row>
    <row r="40" spans="1:12" ht="12.75">
      <c r="A40" s="17"/>
      <c r="B40" s="25"/>
      <c r="C40" s="18">
        <v>901</v>
      </c>
      <c r="D40" s="3">
        <v>702</v>
      </c>
      <c r="E40" s="4" t="s">
        <v>57</v>
      </c>
      <c r="F40" s="4"/>
      <c r="G40" s="42"/>
      <c r="H40" s="20"/>
      <c r="I40" s="46">
        <v>31250</v>
      </c>
      <c r="J40" s="48">
        <v>25250</v>
      </c>
      <c r="K40" s="48">
        <v>11227.806</v>
      </c>
      <c r="L40" s="46">
        <f t="shared" si="0"/>
        <v>44.46655841584158</v>
      </c>
    </row>
    <row r="41" spans="1:12" ht="12.75">
      <c r="A41" s="17"/>
      <c r="B41" s="25"/>
      <c r="C41" s="18">
        <v>901</v>
      </c>
      <c r="D41" s="3">
        <v>702</v>
      </c>
      <c r="E41" s="4" t="s">
        <v>60</v>
      </c>
      <c r="F41" s="4"/>
      <c r="G41" s="42"/>
      <c r="H41" s="20"/>
      <c r="I41" s="46">
        <v>45362</v>
      </c>
      <c r="J41" s="48">
        <v>45362</v>
      </c>
      <c r="K41" s="48">
        <v>24883.655</v>
      </c>
      <c r="L41" s="46">
        <f t="shared" si="0"/>
        <v>54.85572726070279</v>
      </c>
    </row>
    <row r="42" spans="1:12" ht="12.75">
      <c r="A42" s="17"/>
      <c r="B42" s="25"/>
      <c r="C42" s="18">
        <v>901</v>
      </c>
      <c r="D42" s="3">
        <v>703</v>
      </c>
      <c r="E42" s="4" t="s">
        <v>57</v>
      </c>
      <c r="F42" s="4"/>
      <c r="G42" s="42"/>
      <c r="H42" s="20"/>
      <c r="I42" s="46">
        <v>0</v>
      </c>
      <c r="J42" s="48">
        <v>6000</v>
      </c>
      <c r="K42" s="48">
        <v>2952.682</v>
      </c>
      <c r="L42" s="46">
        <f t="shared" si="0"/>
        <v>49.21136666666666</v>
      </c>
    </row>
    <row r="43" spans="1:12" ht="12.75">
      <c r="A43" s="17"/>
      <c r="B43" s="25"/>
      <c r="C43" s="18">
        <v>901</v>
      </c>
      <c r="D43" s="3">
        <v>707</v>
      </c>
      <c r="E43" s="4" t="s">
        <v>56</v>
      </c>
      <c r="F43" s="4"/>
      <c r="G43" s="42"/>
      <c r="H43" s="20"/>
      <c r="I43" s="46">
        <v>2932.7</v>
      </c>
      <c r="J43" s="52">
        <v>2932.7</v>
      </c>
      <c r="K43" s="52">
        <v>1322.595</v>
      </c>
      <c r="L43" s="46">
        <f t="shared" si="0"/>
        <v>45.09820302110683</v>
      </c>
    </row>
    <row r="44" spans="1:12" ht="76.5">
      <c r="A44" s="17">
        <v>17</v>
      </c>
      <c r="B44" s="25" t="s">
        <v>88</v>
      </c>
      <c r="C44" s="17">
        <v>901</v>
      </c>
      <c r="D44" s="1">
        <v>702</v>
      </c>
      <c r="E44" s="2" t="s">
        <v>89</v>
      </c>
      <c r="F44" s="2"/>
      <c r="G44" s="60"/>
      <c r="H44" s="61"/>
      <c r="I44" s="43">
        <v>0</v>
      </c>
      <c r="J44" s="51">
        <v>0</v>
      </c>
      <c r="K44" s="51">
        <v>0</v>
      </c>
      <c r="L44" s="43">
        <v>0</v>
      </c>
    </row>
    <row r="45" spans="1:12" ht="38.25">
      <c r="A45" s="17">
        <v>18</v>
      </c>
      <c r="B45" s="25" t="s">
        <v>58</v>
      </c>
      <c r="C45" s="17">
        <v>901</v>
      </c>
      <c r="D45" s="1">
        <v>801</v>
      </c>
      <c r="E45" s="2" t="s">
        <v>77</v>
      </c>
      <c r="F45" s="4"/>
      <c r="G45" s="42"/>
      <c r="H45" s="20"/>
      <c r="I45" s="43">
        <v>24362.6</v>
      </c>
      <c r="J45" s="45">
        <v>24362.6</v>
      </c>
      <c r="K45" s="53">
        <v>11434.1</v>
      </c>
      <c r="L45" s="43">
        <f t="shared" si="0"/>
        <v>46.93300386658239</v>
      </c>
    </row>
    <row r="46" spans="1:12" ht="25.5">
      <c r="A46" s="17">
        <v>19</v>
      </c>
      <c r="B46" s="25" t="s">
        <v>59</v>
      </c>
      <c r="C46" s="18"/>
      <c r="D46" s="1"/>
      <c r="E46" s="2" t="s">
        <v>61</v>
      </c>
      <c r="F46" s="2"/>
      <c r="G46" s="42"/>
      <c r="H46" s="20"/>
      <c r="I46" s="51">
        <f>SUM(I47:I49)</f>
        <v>32651</v>
      </c>
      <c r="J46" s="45">
        <f>SUM(J47:J49)</f>
        <v>32651</v>
      </c>
      <c r="K46" s="45">
        <f>SUM(K47:K49)</f>
        <v>18111.716</v>
      </c>
      <c r="L46" s="43">
        <f t="shared" si="0"/>
        <v>55.4706318336345</v>
      </c>
    </row>
    <row r="47" spans="1:12" ht="12.75">
      <c r="A47" s="17"/>
      <c r="B47" s="25"/>
      <c r="C47" s="18">
        <v>901</v>
      </c>
      <c r="D47" s="3">
        <v>1003</v>
      </c>
      <c r="E47" s="4" t="s">
        <v>62</v>
      </c>
      <c r="F47" s="2"/>
      <c r="G47" s="42"/>
      <c r="H47" s="20"/>
      <c r="I47" s="52">
        <v>3661</v>
      </c>
      <c r="J47" s="48">
        <v>3661</v>
      </c>
      <c r="K47" s="48">
        <v>2028.058</v>
      </c>
      <c r="L47" s="46">
        <f t="shared" si="0"/>
        <v>55.39628516798689</v>
      </c>
    </row>
    <row r="48" spans="1:12" ht="12.75">
      <c r="A48" s="17"/>
      <c r="B48" s="25"/>
      <c r="C48" s="18">
        <v>901</v>
      </c>
      <c r="D48" s="3">
        <v>1003</v>
      </c>
      <c r="E48" s="4" t="s">
        <v>63</v>
      </c>
      <c r="F48" s="2"/>
      <c r="G48" s="42"/>
      <c r="H48" s="20"/>
      <c r="I48" s="52">
        <v>26591.9</v>
      </c>
      <c r="J48" s="48">
        <v>26591.9</v>
      </c>
      <c r="K48" s="48">
        <v>15421.955</v>
      </c>
      <c r="L48" s="46">
        <f>K48/J48*100</f>
        <v>57.99493454773822</v>
      </c>
    </row>
    <row r="49" spans="1:12" ht="12.75">
      <c r="A49" s="17"/>
      <c r="B49" s="25"/>
      <c r="C49" s="18">
        <v>901</v>
      </c>
      <c r="D49" s="3">
        <v>1006</v>
      </c>
      <c r="E49" s="4" t="s">
        <v>63</v>
      </c>
      <c r="F49" s="2"/>
      <c r="G49" s="42"/>
      <c r="H49" s="20"/>
      <c r="I49" s="52">
        <v>2398.1</v>
      </c>
      <c r="J49" s="46">
        <v>2398.1</v>
      </c>
      <c r="K49" s="46">
        <v>661.703</v>
      </c>
      <c r="L49" s="46">
        <f t="shared" si="0"/>
        <v>27.592802635419705</v>
      </c>
    </row>
    <row r="50" spans="1:12" ht="38.25">
      <c r="A50" s="17">
        <v>20</v>
      </c>
      <c r="B50" s="25" t="s">
        <v>64</v>
      </c>
      <c r="C50" s="17">
        <v>901</v>
      </c>
      <c r="D50" s="1">
        <v>1003</v>
      </c>
      <c r="E50" s="31" t="s">
        <v>65</v>
      </c>
      <c r="F50" s="4"/>
      <c r="G50" s="42"/>
      <c r="H50" s="20"/>
      <c r="I50" s="53">
        <v>99.4</v>
      </c>
      <c r="J50" s="45">
        <v>99.4</v>
      </c>
      <c r="K50" s="45">
        <v>76.821</v>
      </c>
      <c r="L50" s="43">
        <f t="shared" si="0"/>
        <v>77.28470824949699</v>
      </c>
    </row>
    <row r="51" spans="1:12" ht="38.25">
      <c r="A51" s="49">
        <v>21</v>
      </c>
      <c r="B51" s="25" t="s">
        <v>66</v>
      </c>
      <c r="C51" s="17">
        <v>901</v>
      </c>
      <c r="D51" s="1">
        <v>1003</v>
      </c>
      <c r="E51" s="34" t="s">
        <v>78</v>
      </c>
      <c r="F51" s="4"/>
      <c r="G51" s="42"/>
      <c r="H51" s="20"/>
      <c r="I51" s="43">
        <f>SUM(I52:I53)</f>
        <v>415.5</v>
      </c>
      <c r="J51" s="45">
        <f>SUM(J52:J53)</f>
        <v>948.8</v>
      </c>
      <c r="K51" s="45">
        <f>SUM(K52:K53)</f>
        <v>948.8</v>
      </c>
      <c r="L51" s="43">
        <f t="shared" si="0"/>
        <v>100</v>
      </c>
    </row>
    <row r="52" spans="1:12" ht="12.75">
      <c r="A52" s="49"/>
      <c r="B52" s="28"/>
      <c r="C52" s="18">
        <v>901</v>
      </c>
      <c r="D52" s="3">
        <v>1003</v>
      </c>
      <c r="E52" s="59" t="s">
        <v>87</v>
      </c>
      <c r="F52" s="4"/>
      <c r="G52" s="42"/>
      <c r="H52" s="20"/>
      <c r="I52" s="46">
        <v>415.5</v>
      </c>
      <c r="J52" s="48">
        <v>240</v>
      </c>
      <c r="K52" s="48">
        <v>240</v>
      </c>
      <c r="L52" s="46">
        <f>K52/J52*100</f>
        <v>100</v>
      </c>
    </row>
    <row r="53" spans="1:12" ht="12.75">
      <c r="A53" s="49"/>
      <c r="B53" s="28"/>
      <c r="C53" s="18">
        <v>901</v>
      </c>
      <c r="D53" s="3">
        <v>1003</v>
      </c>
      <c r="E53" s="62" t="s">
        <v>90</v>
      </c>
      <c r="F53" s="4"/>
      <c r="G53" s="42"/>
      <c r="H53" s="20"/>
      <c r="I53" s="46">
        <v>0</v>
      </c>
      <c r="J53" s="48">
        <v>708.8</v>
      </c>
      <c r="K53" s="48">
        <v>708.8</v>
      </c>
      <c r="L53" s="46">
        <f>K53/J53*100</f>
        <v>100</v>
      </c>
    </row>
    <row r="54" spans="1:12" ht="48" customHeight="1">
      <c r="A54" s="49">
        <v>22</v>
      </c>
      <c r="B54" s="28" t="s">
        <v>67</v>
      </c>
      <c r="C54" s="17">
        <v>901</v>
      </c>
      <c r="D54" s="1">
        <v>405</v>
      </c>
      <c r="E54" s="2" t="s">
        <v>68</v>
      </c>
      <c r="F54" s="4"/>
      <c r="G54" s="42"/>
      <c r="H54" s="20"/>
      <c r="I54" s="43">
        <v>141.3</v>
      </c>
      <c r="J54" s="45">
        <v>141.3</v>
      </c>
      <c r="K54" s="45">
        <v>0</v>
      </c>
      <c r="L54" s="43">
        <f t="shared" si="0"/>
        <v>0</v>
      </c>
    </row>
    <row r="55" spans="1:12" ht="51">
      <c r="A55" s="17">
        <v>23</v>
      </c>
      <c r="B55" s="28" t="s">
        <v>91</v>
      </c>
      <c r="C55" s="17"/>
      <c r="D55" s="1">
        <v>113</v>
      </c>
      <c r="E55" s="2" t="s">
        <v>69</v>
      </c>
      <c r="F55" s="2"/>
      <c r="G55" s="42"/>
      <c r="H55" s="20"/>
      <c r="I55" s="43">
        <f>SUM(I56:I58)</f>
        <v>190</v>
      </c>
      <c r="J55" s="45">
        <f>SUM(J56:J58)</f>
        <v>190</v>
      </c>
      <c r="K55" s="45">
        <f>SUM(K56:K58)</f>
        <v>76.1</v>
      </c>
      <c r="L55" s="43">
        <f t="shared" si="0"/>
        <v>40.05263157894737</v>
      </c>
    </row>
    <row r="56" spans="1:12" ht="12.75">
      <c r="A56" s="17"/>
      <c r="B56" s="25"/>
      <c r="C56" s="18">
        <v>901</v>
      </c>
      <c r="D56" s="3">
        <v>113</v>
      </c>
      <c r="E56" s="4" t="s">
        <v>70</v>
      </c>
      <c r="F56" s="2"/>
      <c r="G56" s="42"/>
      <c r="H56" s="20"/>
      <c r="I56" s="46">
        <v>120</v>
      </c>
      <c r="J56" s="48">
        <v>120</v>
      </c>
      <c r="K56" s="48">
        <v>42.9</v>
      </c>
      <c r="L56" s="46">
        <f t="shared" si="0"/>
        <v>35.75</v>
      </c>
    </row>
    <row r="57" spans="1:12" ht="12.75">
      <c r="A57" s="18"/>
      <c r="B57" s="27"/>
      <c r="C57" s="18">
        <v>912</v>
      </c>
      <c r="D57" s="3">
        <v>113</v>
      </c>
      <c r="E57" s="4" t="s">
        <v>70</v>
      </c>
      <c r="F57" s="4"/>
      <c r="G57" s="42"/>
      <c r="H57" s="20"/>
      <c r="I57" s="46">
        <v>20</v>
      </c>
      <c r="J57" s="48">
        <v>20</v>
      </c>
      <c r="K57" s="48">
        <v>0</v>
      </c>
      <c r="L57" s="46">
        <v>0</v>
      </c>
    </row>
    <row r="58" spans="1:12" ht="12.75">
      <c r="A58" s="18"/>
      <c r="B58" s="27"/>
      <c r="C58" s="18">
        <v>919</v>
      </c>
      <c r="D58" s="3">
        <v>113</v>
      </c>
      <c r="E58" s="4" t="s">
        <v>70</v>
      </c>
      <c r="F58" s="4"/>
      <c r="G58" s="42"/>
      <c r="H58" s="20"/>
      <c r="I58" s="46">
        <v>50</v>
      </c>
      <c r="J58" s="48">
        <v>50</v>
      </c>
      <c r="K58" s="48">
        <v>33.2</v>
      </c>
      <c r="L58" s="46">
        <v>0</v>
      </c>
    </row>
    <row r="59" spans="1:12" ht="52.5" customHeight="1">
      <c r="A59" s="17">
        <v>24</v>
      </c>
      <c r="B59" s="26" t="s">
        <v>9</v>
      </c>
      <c r="C59" s="22">
        <v>919</v>
      </c>
      <c r="D59" s="1">
        <v>106</v>
      </c>
      <c r="E59" s="2" t="s">
        <v>71</v>
      </c>
      <c r="F59" s="2"/>
      <c r="G59" s="42"/>
      <c r="H59" s="20"/>
      <c r="I59" s="43">
        <v>2328.5</v>
      </c>
      <c r="J59" s="45">
        <v>2328.5</v>
      </c>
      <c r="K59" s="45">
        <v>851.017</v>
      </c>
      <c r="L59" s="43">
        <f t="shared" si="0"/>
        <v>36.5478634313936</v>
      </c>
    </row>
    <row r="60" spans="1:12" ht="51" hidden="1">
      <c r="A60" s="17"/>
      <c r="B60" s="35" t="s">
        <v>21</v>
      </c>
      <c r="C60" s="22">
        <v>919</v>
      </c>
      <c r="D60" s="1">
        <v>106</v>
      </c>
      <c r="E60" s="2" t="s">
        <v>22</v>
      </c>
      <c r="F60" s="2"/>
      <c r="G60" s="42"/>
      <c r="H60" s="20"/>
      <c r="I60" s="43">
        <f>I61</f>
        <v>3590</v>
      </c>
      <c r="J60" s="48"/>
      <c r="K60" s="48"/>
      <c r="L60" s="43" t="e">
        <f t="shared" si="0"/>
        <v>#DIV/0!</v>
      </c>
    </row>
    <row r="61" spans="1:12" ht="25.5" hidden="1">
      <c r="A61" s="17"/>
      <c r="B61" s="25" t="s">
        <v>23</v>
      </c>
      <c r="C61" s="22">
        <v>919</v>
      </c>
      <c r="D61" s="1">
        <v>106</v>
      </c>
      <c r="E61" s="2" t="s">
        <v>24</v>
      </c>
      <c r="F61" s="2"/>
      <c r="G61" s="42"/>
      <c r="H61" s="20"/>
      <c r="I61" s="43">
        <f>I62+I63</f>
        <v>3590</v>
      </c>
      <c r="J61" s="48"/>
      <c r="K61" s="48"/>
      <c r="L61" s="43" t="e">
        <f t="shared" si="0"/>
        <v>#DIV/0!</v>
      </c>
    </row>
    <row r="62" spans="1:12" ht="12.75" hidden="1">
      <c r="A62" s="17"/>
      <c r="B62" s="27" t="s">
        <v>11</v>
      </c>
      <c r="C62" s="19">
        <v>919</v>
      </c>
      <c r="D62" s="3">
        <v>106</v>
      </c>
      <c r="E62" s="4" t="s">
        <v>24</v>
      </c>
      <c r="F62" s="4" t="s">
        <v>4</v>
      </c>
      <c r="G62" s="42"/>
      <c r="H62" s="20"/>
      <c r="I62" s="46">
        <v>2552</v>
      </c>
      <c r="J62" s="48"/>
      <c r="K62" s="48"/>
      <c r="L62" s="43" t="e">
        <f t="shared" si="0"/>
        <v>#DIV/0!</v>
      </c>
    </row>
    <row r="63" spans="1:12" ht="38.25" hidden="1">
      <c r="A63" s="17"/>
      <c r="B63" s="27" t="s">
        <v>20</v>
      </c>
      <c r="C63" s="19">
        <v>919</v>
      </c>
      <c r="D63" s="3">
        <v>106</v>
      </c>
      <c r="E63" s="4" t="s">
        <v>24</v>
      </c>
      <c r="F63" s="4" t="s">
        <v>13</v>
      </c>
      <c r="G63" s="42"/>
      <c r="H63" s="20"/>
      <c r="I63" s="46">
        <v>1038</v>
      </c>
      <c r="J63" s="48"/>
      <c r="K63" s="48"/>
      <c r="L63" s="43" t="e">
        <f t="shared" si="0"/>
        <v>#DIV/0!</v>
      </c>
    </row>
    <row r="64" spans="1:12" ht="38.25" hidden="1">
      <c r="A64" s="17"/>
      <c r="B64" s="28" t="s">
        <v>14</v>
      </c>
      <c r="C64" s="22">
        <v>919</v>
      </c>
      <c r="D64" s="1">
        <v>113</v>
      </c>
      <c r="E64" s="2" t="s">
        <v>15</v>
      </c>
      <c r="F64" s="4"/>
      <c r="G64" s="42"/>
      <c r="H64" s="20"/>
      <c r="I64" s="43">
        <f>I65</f>
        <v>40</v>
      </c>
      <c r="J64" s="48"/>
      <c r="K64" s="48"/>
      <c r="L64" s="43" t="e">
        <f t="shared" si="0"/>
        <v>#DIV/0!</v>
      </c>
    </row>
    <row r="65" spans="1:12" ht="51" hidden="1">
      <c r="A65" s="17"/>
      <c r="B65" s="28" t="s">
        <v>16</v>
      </c>
      <c r="C65" s="22">
        <v>919</v>
      </c>
      <c r="D65" s="1">
        <v>113</v>
      </c>
      <c r="E65" s="2" t="s">
        <v>19</v>
      </c>
      <c r="F65" s="4"/>
      <c r="G65" s="42"/>
      <c r="H65" s="20"/>
      <c r="I65" s="43">
        <f>I66</f>
        <v>40</v>
      </c>
      <c r="J65" s="16">
        <f>J56+J49+J8</f>
        <v>3018.1</v>
      </c>
      <c r="K65" s="16">
        <f>K56+K49+K8</f>
        <v>768.603</v>
      </c>
      <c r="L65" s="43">
        <f t="shared" si="0"/>
        <v>25.466452403830225</v>
      </c>
    </row>
    <row r="66" spans="1:12" ht="25.5" hidden="1">
      <c r="A66" s="17"/>
      <c r="B66" s="25" t="s">
        <v>18</v>
      </c>
      <c r="C66" s="22">
        <v>919</v>
      </c>
      <c r="D66" s="1">
        <v>113</v>
      </c>
      <c r="E66" s="2" t="s">
        <v>17</v>
      </c>
      <c r="F66" s="4"/>
      <c r="G66" s="42"/>
      <c r="H66" s="20"/>
      <c r="I66" s="43">
        <f>I67</f>
        <v>40</v>
      </c>
      <c r="J66" s="20"/>
      <c r="K66" s="20"/>
      <c r="L66" s="20"/>
    </row>
    <row r="67" spans="1:12" ht="25.5" hidden="1">
      <c r="A67" s="17"/>
      <c r="B67" s="27" t="s">
        <v>12</v>
      </c>
      <c r="C67" s="19">
        <v>919</v>
      </c>
      <c r="D67" s="3">
        <v>113</v>
      </c>
      <c r="E67" s="4" t="s">
        <v>17</v>
      </c>
      <c r="F67" s="4" t="s">
        <v>13</v>
      </c>
      <c r="G67" s="42"/>
      <c r="H67" s="20"/>
      <c r="I67" s="46">
        <v>40</v>
      </c>
      <c r="J67" s="20"/>
      <c r="K67" s="20"/>
      <c r="L67" s="20"/>
    </row>
    <row r="68" spans="1:12" ht="15.75">
      <c r="A68" s="17"/>
      <c r="B68" s="26" t="s">
        <v>7</v>
      </c>
      <c r="C68" s="18"/>
      <c r="D68" s="18"/>
      <c r="E68" s="18"/>
      <c r="F68" s="18"/>
      <c r="G68" s="24"/>
      <c r="H68" s="18"/>
      <c r="I68" s="16">
        <f>SUM(I8+I9+I15+I16+I17+I21+I22+I23+I24+I27+I28+I29+I30+I35+I36+I37+I44+I45+I46+I50+I51+I54+I55+I59)</f>
        <v>236873.39999999997</v>
      </c>
      <c r="J68" s="16">
        <f>SUM(J8+J9+J15+J16+J17+J21+J22+J23+J24+J27+J28+J29+J30+J35+J36+J37+J44+J45+J46+J50+J51+J54+J55+J59)</f>
        <v>239475.27799999996</v>
      </c>
      <c r="K68" s="16">
        <f>SUM(K8+K9+K15+K16+K17+K21+K22+K23+K24+K27+K28+K29+K30+K35+K36+K37+K44+K45+K46+K50+K51+K54+K55+K59)</f>
        <v>109164.77500000001</v>
      </c>
      <c r="L68" s="43">
        <f>K68/J68*100</f>
        <v>45.58498727371767</v>
      </c>
    </row>
    <row r="69" spans="1:12" ht="12.75">
      <c r="A69" s="54"/>
      <c r="B69" s="55"/>
      <c r="D69" s="20"/>
      <c r="E69" s="20"/>
      <c r="F69" s="20"/>
      <c r="G69" s="56"/>
      <c r="H69" s="54"/>
      <c r="I69" s="57"/>
      <c r="J69" s="54"/>
      <c r="K69" s="54"/>
      <c r="L69" s="54"/>
    </row>
    <row r="70" spans="1:12" ht="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15">
      <c r="A71" s="65" t="s">
        <v>79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ht="12.75">
      <c r="K72" s="37"/>
    </row>
  </sheetData>
  <sheetProtection/>
  <mergeCells count="8">
    <mergeCell ref="C1:I1"/>
    <mergeCell ref="A70:L70"/>
    <mergeCell ref="A71:L71"/>
    <mergeCell ref="A6:L6"/>
    <mergeCell ref="A2:L2"/>
    <mergeCell ref="A3:L3"/>
    <mergeCell ref="A4:L4"/>
    <mergeCell ref="A5:L5"/>
  </mergeCells>
  <printOptions/>
  <pageMargins left="0.7086614173228347" right="0.3937007874015748" top="0.5511811023622047" bottom="0.5905511811023623" header="0.31496062992125984" footer="0.31496062992125984"/>
  <pageSetup fitToHeight="1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2017-08-23T08:15:38Z</cp:lastPrinted>
  <dcterms:created xsi:type="dcterms:W3CDTF">1996-10-08T23:32:33Z</dcterms:created>
  <dcterms:modified xsi:type="dcterms:W3CDTF">2017-08-31T12:33:38Z</dcterms:modified>
  <cp:category/>
  <cp:version/>
  <cp:contentType/>
  <cp:contentStatus/>
</cp:coreProperties>
</file>