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Прил.4!$A$8:$N$324</definedName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284" i="7"/>
  <c r="I291" l="1"/>
  <c r="I274"/>
  <c r="I250"/>
  <c r="I248"/>
  <c r="I231"/>
  <c r="I225"/>
  <c r="I214"/>
  <c r="I201"/>
  <c r="I197"/>
  <c r="I186"/>
  <c r="I146"/>
  <c r="I144"/>
  <c r="I133"/>
  <c r="I132" s="1"/>
  <c r="I100"/>
  <c r="I96"/>
  <c r="I95" s="1"/>
  <c r="I56"/>
  <c r="I55" s="1"/>
  <c r="I34"/>
  <c r="I13" l="1"/>
  <c r="I12" s="1"/>
  <c r="I11" s="1"/>
  <c r="I301" l="1"/>
  <c r="I220" l="1"/>
  <c r="I167" l="1"/>
  <c r="I171"/>
  <c r="I150"/>
  <c r="I138"/>
  <c r="I52"/>
  <c r="I51" s="1"/>
  <c r="I50" s="1"/>
  <c r="I300"/>
  <c r="I299" s="1"/>
  <c r="I286"/>
  <c r="I285" s="1"/>
  <c r="I282"/>
  <c r="I281" s="1"/>
  <c r="I280" s="1"/>
  <c r="I278"/>
  <c r="I277" s="1"/>
  <c r="I272"/>
  <c r="I267"/>
  <c r="I264"/>
  <c r="I260"/>
  <c r="I259" s="1"/>
  <c r="I257"/>
  <c r="I256" s="1"/>
  <c r="I253"/>
  <c r="I252" s="1"/>
  <c r="I245"/>
  <c r="I241"/>
  <c r="I240" s="1"/>
  <c r="I239" s="1"/>
  <c r="I236"/>
  <c r="I234"/>
  <c r="I228"/>
  <c r="I219"/>
  <c r="I218" s="1"/>
  <c r="I216"/>
  <c r="I213"/>
  <c r="I209"/>
  <c r="I207"/>
  <c r="I205"/>
  <c r="I204" s="1"/>
  <c r="I200"/>
  <c r="I192"/>
  <c r="I190"/>
  <c r="I180"/>
  <c r="I179" s="1"/>
  <c r="I178" s="1"/>
  <c r="I175"/>
  <c r="I174" s="1"/>
  <c r="I173" s="1"/>
  <c r="I169"/>
  <c r="I163"/>
  <c r="I161"/>
  <c r="I159"/>
  <c r="I157"/>
  <c r="I155"/>
  <c r="I152"/>
  <c r="I148"/>
  <c r="I140"/>
  <c r="I130"/>
  <c r="I129" s="1"/>
  <c r="I127"/>
  <c r="I125"/>
  <c r="I123"/>
  <c r="I119"/>
  <c r="I117"/>
  <c r="I115"/>
  <c r="I110"/>
  <c r="I108"/>
  <c r="I106"/>
  <c r="I102"/>
  <c r="I99" s="1"/>
  <c r="I98" s="1"/>
  <c r="I92"/>
  <c r="I90"/>
  <c r="I88"/>
  <c r="I82"/>
  <c r="I80"/>
  <c r="I77"/>
  <c r="I72"/>
  <c r="I71" s="1"/>
  <c r="I69"/>
  <c r="I67"/>
  <c r="I61"/>
  <c r="I60" s="1"/>
  <c r="I59" s="1"/>
  <c r="I58" s="1"/>
  <c r="I48"/>
  <c r="I45"/>
  <c r="I43"/>
  <c r="I40"/>
  <c r="I32"/>
  <c r="I30"/>
  <c r="I28"/>
  <c r="I24"/>
  <c r="I23" s="1"/>
  <c r="I22" s="1"/>
  <c r="I20"/>
  <c r="I19" s="1"/>
  <c r="I17"/>
  <c r="I293"/>
  <c r="I297"/>
  <c r="I296" s="1"/>
  <c r="I295" s="1"/>
  <c r="I320"/>
  <c r="I319" s="1"/>
  <c r="I318" s="1"/>
  <c r="I308"/>
  <c r="I315"/>
  <c r="I314" s="1"/>
  <c r="I313" s="1"/>
  <c r="I306"/>
  <c r="I196"/>
  <c r="I312" l="1"/>
  <c r="I311" s="1"/>
  <c r="I305"/>
  <c r="I304" s="1"/>
  <c r="I289"/>
  <c r="I288" s="1"/>
  <c r="I290"/>
  <c r="I271"/>
  <c r="I270" s="1"/>
  <c r="I224"/>
  <c r="I223" s="1"/>
  <c r="I195"/>
  <c r="I194" s="1"/>
  <c r="I166"/>
  <c r="I165" s="1"/>
  <c r="I154"/>
  <c r="I143" s="1"/>
  <c r="I142" s="1"/>
  <c r="I122"/>
  <c r="I121" s="1"/>
  <c r="I105"/>
  <c r="I104" s="1"/>
  <c r="I76"/>
  <c r="I75" s="1"/>
  <c r="I222"/>
  <c r="I27"/>
  <c r="I16"/>
  <c r="I15" s="1"/>
  <c r="I189"/>
  <c r="I185" s="1"/>
  <c r="I184" s="1"/>
  <c r="I183" s="1"/>
  <c r="I244"/>
  <c r="I243" s="1"/>
  <c r="I238" s="1"/>
  <c r="I263"/>
  <c r="I262" s="1"/>
  <c r="I66"/>
  <c r="I65" s="1"/>
  <c r="I114"/>
  <c r="I113" s="1"/>
  <c r="I112" s="1"/>
  <c r="I137"/>
  <c r="I136" s="1"/>
  <c r="I87"/>
  <c r="I86" s="1"/>
  <c r="I85" s="1"/>
  <c r="I37"/>
  <c r="I42"/>
  <c r="I212"/>
  <c r="I211" s="1"/>
  <c r="I177"/>
  <c r="K179"/>
  <c r="I36" l="1"/>
  <c r="I26" s="1"/>
  <c r="I10" s="1"/>
  <c r="I135"/>
  <c r="I303"/>
  <c r="I64"/>
  <c r="I94"/>
  <c r="I182" l="1"/>
  <c r="I9" s="1"/>
  <c r="I322" s="1"/>
</calcChain>
</file>

<file path=xl/sharedStrings.xml><?xml version="1.0" encoding="utf-8"?>
<sst xmlns="http://schemas.openxmlformats.org/spreadsheetml/2006/main" count="713" uniqueCount="327">
  <si>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</si>
  <si>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</si>
  <si>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</si>
  <si>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</si>
  <si>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</si>
  <si>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</si>
  <si>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</si>
  <si>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</si>
  <si>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</si>
  <si>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</si>
  <si>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</si>
  <si>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</si>
  <si>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</si>
  <si>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</si>
  <si>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</si>
  <si>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</si>
  <si>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</si>
  <si>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</si>
  <si>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</si>
  <si>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</si>
  <si>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</si>
  <si>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</si>
  <si>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</si>
  <si>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</si>
  <si>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</si>
  <si>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</si>
  <si>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</si>
  <si>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</si>
  <si>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</si>
  <si>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</si>
  <si>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</si>
  <si>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</si>
  <si>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</si>
  <si>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</si>
  <si>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</si>
  <si>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</si>
  <si>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</si>
  <si>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</si>
  <si>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</si>
  <si>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</si>
  <si>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</si>
  <si>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</si>
  <si>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</si>
  <si>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</si>
  <si>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</si>
  <si>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</si>
  <si>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</si>
  <si>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</si>
  <si>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</si>
  <si>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</si>
  <si>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</si>
  <si>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</si>
  <si>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</si>
  <si>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</si>
  <si>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</si>
  <si>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</si>
  <si>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</si>
  <si>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</si>
  <si>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</si>
  <si>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</si>
  <si>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</si>
  <si>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</si>
  <si>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</si>
  <si>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</si>
  <si>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</si>
  <si>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</si>
  <si>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</si>
  <si>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</si>
  <si>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</si>
  <si>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</si>
  <si>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</si>
  <si>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</si>
  <si>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</si>
  <si>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</si>
  <si>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</si>
  <si>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</si>
  <si>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</si>
  <si>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</si>
  <si>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</si>
  <si>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</si>
  <si>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</si>
  <si>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</si>
  <si>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</si>
  <si>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</si>
  <si>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</si>
  <si>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</si>
  <si>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</si>
  <si>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</si>
  <si>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</si>
  <si>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</si>
  <si>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</si>
  <si>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</si>
  <si>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</si>
  <si>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</si>
  <si>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</si>
  <si>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</si>
  <si>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</si>
  <si>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</si>
  <si>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</si>
  <si>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</si>
  <si>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</si>
  <si>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</si>
  <si>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</si>
  <si>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</si>
  <si>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</si>
  <si>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</si>
  <si>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</si>
  <si>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</si>
  <si>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</si>
  <si>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</si>
  <si>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</si>
  <si>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</si>
  <si>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</si>
  <si>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</si>
  <si>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</si>
  <si>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</si>
  <si>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</si>
  <si>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</si>
  <si>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</si>
  <si>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</si>
  <si>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</si>
  <si>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</si>
  <si>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</si>
  <si>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</si>
  <si>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</si>
  <si>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</si>
  <si>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</si>
  <si>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</si>
  <si>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</si>
  <si>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</si>
  <si>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</si>
  <si>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</si>
  <si>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</si>
  <si>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</si>
  <si>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</si>
  <si>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</si>
  <si>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</si>
  <si>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</si>
  <si>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</si>
  <si>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</si>
  <si>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</si>
  <si>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</si>
  <si>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</si>
  <si>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</si>
  <si>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</si>
  <si>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</si>
  <si>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</si>
  <si>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 xml:space="preserve">Иные закупки товаров, работ и услуг для обеспечения муниципальных нужд
</t>
  </si>
  <si>
    <t>7002109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</si>
  <si>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</si>
  <si>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</si>
  <si>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</si>
  <si>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</si>
  <si>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</si>
  <si>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</si>
  <si>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</si>
  <si>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</si>
  <si>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0202100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</si>
  <si>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</si>
  <si>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</si>
  <si>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</si>
  <si>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Оказание социальной помощи гражданам, проживающих на территории Махнёвского МО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</si>
  <si>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</si>
  <si>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</si>
  <si>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</si>
  <si>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</si>
  <si>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</si>
  <si>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</si>
  <si>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</si>
  <si>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</si>
  <si>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</si>
  <si>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</si>
  <si>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</si>
  <si>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</si>
  <si>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</si>
  <si>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</si>
  <si>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</si>
  <si>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</si>
  <si>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</si>
  <si>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Предоставление муниципальных гарантий</t>
  </si>
  <si>
    <t>Функционирование высшего должностного лица субъекта Российской Федерации и мунициального образования</t>
  </si>
  <si>
    <t xml:space="preserve"> Глава муниципального образования                                                                   А.В.Лызлов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</si>
  <si>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</si>
  <si>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</si>
  <si>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</si>
  <si>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</si>
  <si>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</si>
  <si>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</si>
  <si>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</si>
  <si>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</si>
  <si>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</si>
  <si>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</si>
  <si>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 xml:space="preserve">Совершенствование механизмов управления и распоряжения объектами недвижимости. 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</si>
  <si>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</si>
  <si>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</si>
  <si>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</si>
  <si>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</si>
  <si>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</si>
  <si>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</si>
  <si>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</si>
  <si>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</si>
  <si>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</si>
  <si>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</si>
  <si>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</si>
  <si>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7000721104</t>
  </si>
  <si>
    <t>7000800000</t>
  </si>
  <si>
    <t>7000851180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</si>
  <si>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</si>
  <si>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</si>
  <si>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</si>
  <si>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</si>
  <si>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</si>
  <si>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</si>
  <si>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</si>
  <si>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</si>
  <si>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</si>
  <si>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</si>
  <si>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</si>
  <si>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</si>
  <si>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0700122320</t>
  </si>
  <si>
    <t>0700122330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</si>
  <si>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</si>
  <si>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</si>
  <si>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</si>
  <si>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</si>
  <si>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</si>
  <si>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</si>
  <si>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</si>
  <si>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Предоставление субсидии юридическим лицам на организацию автомобильного транспорта</t>
  </si>
  <si>
    <t>0900220102</t>
  </si>
  <si>
    <t>0900320103</t>
  </si>
  <si>
    <t>0900420104</t>
  </si>
  <si>
    <t>0900520105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</si>
  <si>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</si>
  <si>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</si>
  <si>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</si>
  <si>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</si>
  <si>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</si>
  <si>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</si>
  <si>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</si>
  <si>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</si>
  <si>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</si>
  <si>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</si>
  <si>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</si>
  <si>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</si>
  <si>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</si>
  <si>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</si>
  <si>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</si>
  <si>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7000953910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</si>
  <si>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</si>
  <si>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</si>
  <si>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</si>
  <si>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</si>
  <si>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</si>
  <si>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</si>
  <si>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</si>
  <si>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</si>
  <si>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</si>
  <si>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1300820000</t>
  </si>
  <si>
    <t>1300823И20</t>
  </si>
  <si>
    <t>1300823И30</t>
  </si>
  <si>
    <t>1300923Э00</t>
  </si>
  <si>
    <t>1301023Ю00</t>
  </si>
  <si>
    <t>1301142700</t>
  </si>
  <si>
    <t>1301223710</t>
  </si>
  <si>
    <t>1301323730</t>
  </si>
  <si>
    <t>1301423750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</si>
  <si>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</si>
  <si>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</si>
  <si>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</si>
  <si>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</si>
  <si>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</si>
  <si>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</si>
  <si>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</si>
  <si>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</si>
  <si>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</si>
  <si>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</si>
  <si>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</si>
  <si>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</si>
  <si>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</si>
  <si>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</si>
  <si>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</si>
  <si>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</si>
  <si>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</si>
  <si>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</si>
  <si>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</si>
  <si>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</si>
  <si>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</si>
  <si>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</si>
  <si>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</si>
  <si>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</si>
  <si>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</si>
  <si>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</si>
  <si>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</si>
  <si>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</si>
  <si>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</si>
  <si>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</si>
  <si>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</si>
  <si>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</si>
  <si>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</si>
  <si>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</si>
  <si>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</si>
  <si>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</si>
  <si>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</si>
  <si>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</si>
  <si>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>190002900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</si>
  <si>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</si>
  <si>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</si>
  <si>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</si>
  <si>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7000929000</t>
  </si>
  <si>
    <t>7000929200</t>
  </si>
  <si>
    <t>0100820200</t>
  </si>
  <si>
    <t>0100921400</t>
  </si>
  <si>
    <t>Председатель представительного огргана муниципального образования</t>
  </si>
  <si>
    <t>7001021105</t>
  </si>
  <si>
    <t>7001021000</t>
  </si>
  <si>
    <t>7000521103</t>
  </si>
  <si>
    <t>0300100000</t>
  </si>
  <si>
    <t>0300000000</t>
  </si>
  <si>
    <t>0300121000</t>
  </si>
  <si>
    <t xml:space="preserve">Ведомственная структура расходов бюджета Махнёвского муниципального образования по главным распорядителям на 2016 год </t>
  </si>
  <si>
    <t>0700228100</t>
  </si>
  <si>
    <t>0700328200</t>
  </si>
  <si>
    <t>0700400000</t>
  </si>
  <si>
    <t>0700428300</t>
  </si>
  <si>
    <t>Приложение № 4</t>
  </si>
  <si>
    <t xml:space="preserve">    от 02.12.2015 № 35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</si>
</sst>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%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6" fontId="0" fillId="2" borderId="2" xfId="0" applyNumberFormat="1" applyFill="1" applyBorder="1" applyAlignment="1"/>
    <xf numFmtId="166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6" fontId="3" fillId="4" borderId="3" xfId="0" applyNumberFormat="1" applyFont="1" applyFill="1" applyBorder="1"/>
    <xf numFmtId="166" fontId="3" fillId="2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6" fontId="0" fillId="4" borderId="0" xfId="0" applyNumberFormat="1" applyFill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6" fontId="0" fillId="3" borderId="1" xfId="0" applyNumberFormat="1" applyFill="1" applyBorder="1" applyAlignment="1"/>
    <xf numFmtId="166" fontId="3" fillId="0" borderId="1" xfId="0" applyNumberFormat="1" applyFont="1" applyFill="1" applyBorder="1" applyAlignment="1"/>
    <xf numFmtId="166" fontId="10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11" fillId="4" borderId="0" xfId="0" applyFont="1" applyFill="1"/>
    <xf numFmtId="166" fontId="11" fillId="4" borderId="0" xfId="0" applyNumberFormat="1" applyFont="1" applyFill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/>
    <xf numFmtId="0" fontId="3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/>
    <xf numFmtId="165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2"/>
  <sheetViews>
    <sheetView tabSelected="1" zoomScale="130" zoomScaleNormal="130" workbookViewId="0">
      <selection activeCell="C4" sqref="C4:I4"/>
    </sheetView>
  </sheetViews>
  <sheetFormatPr defaultRowHeight="12.75"/>
  <cols>
    <col min="1" max="1" width="4.28515625" customWidth="1"/>
    <col min="2" max="2" width="53.42578125" style="83" customWidth="1"/>
    <col min="3" max="3" width="4.5703125" style="48" customWidth="1"/>
    <col min="4" max="4" width="5.5703125" style="100" customWidth="1"/>
    <col min="5" max="5" width="11.7109375" style="100" customWidth="1"/>
    <col min="6" max="6" width="4.85546875" style="100" customWidth="1"/>
    <col min="7" max="7" width="9.5703125" style="28" hidden="1" customWidth="1"/>
    <col min="8" max="8" width="0" hidden="1" customWidth="1"/>
    <col min="9" max="9" width="14.5703125" style="25" customWidth="1"/>
    <col min="10" max="10" width="8.28515625" customWidth="1"/>
    <col min="11" max="12" width="10.28515625" customWidth="1"/>
  </cols>
  <sheetData>
    <row r="1" spans="1:13" ht="12.75" customHeight="1">
      <c r="A1" s="13"/>
      <c r="B1" s="71"/>
      <c r="C1" s="112" t="s">
        <v>325</v>
      </c>
      <c r="D1" s="112"/>
      <c r="E1" s="112"/>
      <c r="F1" s="112"/>
      <c r="G1" s="112"/>
      <c r="H1" s="112"/>
      <c r="I1" s="112"/>
    </row>
    <row r="2" spans="1:13" ht="12.75" customHeight="1">
      <c r="A2" s="13"/>
      <c r="B2" s="71"/>
      <c r="C2" s="112" t="s">
        <v>35</v>
      </c>
      <c r="D2" s="112"/>
      <c r="E2" s="112"/>
      <c r="F2" s="112"/>
      <c r="G2" s="112"/>
      <c r="H2" s="112"/>
      <c r="I2" s="112"/>
    </row>
    <row r="3" spans="1:13" ht="12.75" customHeight="1">
      <c r="A3" s="13"/>
      <c r="C3" s="112" t="s">
        <v>62</v>
      </c>
      <c r="D3" s="112"/>
      <c r="E3" s="112"/>
      <c r="F3" s="112"/>
      <c r="G3" s="112"/>
      <c r="H3" s="112"/>
      <c r="I3" s="112"/>
    </row>
    <row r="4" spans="1:13" ht="12.75" customHeight="1">
      <c r="A4" s="13"/>
      <c r="B4" s="71"/>
      <c r="C4" s="112" t="s">
        <v>326</v>
      </c>
      <c r="D4" s="112"/>
      <c r="E4" s="112"/>
      <c r="F4" s="112"/>
      <c r="G4" s="112"/>
      <c r="H4" s="112"/>
      <c r="I4" s="112"/>
    </row>
    <row r="5" spans="1:13">
      <c r="A5" s="13"/>
      <c r="B5" s="72"/>
      <c r="C5" s="70"/>
      <c r="D5" s="70"/>
      <c r="E5" s="70"/>
      <c r="F5" s="70"/>
      <c r="G5" s="70"/>
      <c r="H5" s="70"/>
    </row>
    <row r="6" spans="1:13" ht="38.25" customHeight="1">
      <c r="A6" s="113" t="s">
        <v>320</v>
      </c>
      <c r="B6" s="113"/>
      <c r="C6" s="113"/>
      <c r="D6" s="113"/>
      <c r="E6" s="113"/>
      <c r="F6" s="113"/>
      <c r="G6" s="113"/>
      <c r="H6" s="113"/>
      <c r="I6" s="113"/>
    </row>
    <row r="7" spans="1:13" ht="87">
      <c r="A7" s="6" t="s">
        <v>0</v>
      </c>
      <c r="B7" s="73" t="s">
        <v>162</v>
      </c>
      <c r="C7" s="97" t="s">
        <v>55</v>
      </c>
      <c r="D7" s="97" t="s">
        <v>1</v>
      </c>
      <c r="E7" s="97" t="s">
        <v>2</v>
      </c>
      <c r="F7" s="97" t="s">
        <v>3</v>
      </c>
      <c r="G7" s="26" t="s">
        <v>56</v>
      </c>
      <c r="H7" s="27" t="s">
        <v>56</v>
      </c>
      <c r="I7" s="73" t="s">
        <v>56</v>
      </c>
    </row>
    <row r="8" spans="1:13">
      <c r="A8" s="30"/>
      <c r="B8" s="73"/>
      <c r="C8" s="43"/>
      <c r="D8" s="43"/>
      <c r="E8" s="43"/>
      <c r="F8" s="43"/>
      <c r="G8" s="29"/>
      <c r="H8" s="27"/>
      <c r="I8" s="29"/>
    </row>
    <row r="9" spans="1:13" ht="31.5">
      <c r="A9" s="34">
        <v>1</v>
      </c>
      <c r="B9" s="74" t="s">
        <v>59</v>
      </c>
      <c r="C9" s="44">
        <v>901</v>
      </c>
      <c r="D9" s="101"/>
      <c r="E9" s="101"/>
      <c r="F9" s="98"/>
      <c r="G9" s="33"/>
      <c r="H9" s="32"/>
      <c r="I9" s="37">
        <f>SUM(I10+I58+I64+I94+I135+I177+I182+I222+I238+I270+I280+I284)</f>
        <v>232904.2</v>
      </c>
      <c r="L9" s="54"/>
    </row>
    <row r="10" spans="1:13" ht="15.75">
      <c r="A10" s="34">
        <v>2</v>
      </c>
      <c r="B10" s="74" t="s">
        <v>4</v>
      </c>
      <c r="C10" s="45">
        <v>901</v>
      </c>
      <c r="D10" s="31">
        <v>100</v>
      </c>
      <c r="E10" s="102"/>
      <c r="F10" s="99"/>
      <c r="G10" s="38"/>
      <c r="H10" s="12"/>
      <c r="I10" s="39">
        <f>SUM(I11+I15+I22+I26)</f>
        <v>31774.2</v>
      </c>
      <c r="J10" s="54"/>
      <c r="L10" s="54"/>
    </row>
    <row r="11" spans="1:13" ht="47.25">
      <c r="A11" s="34"/>
      <c r="B11" s="74" t="s">
        <v>180</v>
      </c>
      <c r="C11" s="45">
        <v>901</v>
      </c>
      <c r="D11" s="31">
        <v>102</v>
      </c>
      <c r="E11" s="102"/>
      <c r="F11" s="99"/>
      <c r="G11" s="38"/>
      <c r="H11" s="12"/>
      <c r="I11" s="39">
        <f>SUM(I12)</f>
        <v>875</v>
      </c>
      <c r="J11" s="54"/>
      <c r="L11" s="54"/>
    </row>
    <row r="12" spans="1:13" ht="15.75">
      <c r="A12" s="34"/>
      <c r="B12" s="74" t="s">
        <v>70</v>
      </c>
      <c r="C12" s="45">
        <v>901</v>
      </c>
      <c r="D12" s="31">
        <v>102</v>
      </c>
      <c r="E12" s="102">
        <v>7000000000</v>
      </c>
      <c r="F12" s="99"/>
      <c r="G12" s="38"/>
      <c r="H12" s="12"/>
      <c r="I12" s="39">
        <f>SUM(I13)</f>
        <v>875</v>
      </c>
      <c r="J12" s="54"/>
      <c r="L12" s="54"/>
    </row>
    <row r="13" spans="1:13" ht="15.75">
      <c r="A13" s="34"/>
      <c r="B13" s="74" t="s">
        <v>177</v>
      </c>
      <c r="C13" s="45">
        <v>901</v>
      </c>
      <c r="D13" s="31">
        <v>102</v>
      </c>
      <c r="E13" s="102">
        <v>7000121100</v>
      </c>
      <c r="F13" s="99"/>
      <c r="G13" s="38"/>
      <c r="H13" s="12"/>
      <c r="I13" s="39">
        <f>SUM(I14)</f>
        <v>875</v>
      </c>
      <c r="J13" s="54"/>
      <c r="L13" s="54"/>
    </row>
    <row r="14" spans="1:13" ht="25.5">
      <c r="A14" s="34"/>
      <c r="B14" s="75" t="s">
        <v>72</v>
      </c>
      <c r="C14" s="46">
        <v>901</v>
      </c>
      <c r="D14" s="108">
        <v>102</v>
      </c>
      <c r="E14" s="109">
        <v>7000121100</v>
      </c>
      <c r="F14" s="99">
        <v>120</v>
      </c>
      <c r="G14" s="38"/>
      <c r="H14" s="12"/>
      <c r="I14" s="39">
        <v>875</v>
      </c>
      <c r="J14" s="54"/>
      <c r="L14" s="54"/>
    </row>
    <row r="15" spans="1:13" ht="38.25">
      <c r="A15" s="34">
        <v>3</v>
      </c>
      <c r="B15" s="73" t="s">
        <v>32</v>
      </c>
      <c r="C15" s="45">
        <v>901</v>
      </c>
      <c r="D15" s="1">
        <v>104</v>
      </c>
      <c r="E15" s="2"/>
      <c r="F15" s="4"/>
      <c r="I15" s="15">
        <f>I16</f>
        <v>13016.3</v>
      </c>
      <c r="M15" s="52"/>
    </row>
    <row r="16" spans="1:13">
      <c r="A16" s="34">
        <v>4</v>
      </c>
      <c r="B16" s="73" t="s">
        <v>70</v>
      </c>
      <c r="C16" s="45">
        <v>901</v>
      </c>
      <c r="D16" s="1">
        <v>104</v>
      </c>
      <c r="E16" s="2" t="s">
        <v>183</v>
      </c>
      <c r="F16" s="4"/>
      <c r="I16" s="15">
        <f>SUM(I17+I19)</f>
        <v>13016.3</v>
      </c>
    </row>
    <row r="17" spans="1:13" ht="25.5">
      <c r="A17" s="34">
        <v>5</v>
      </c>
      <c r="B17" s="73" t="s">
        <v>71</v>
      </c>
      <c r="C17" s="45">
        <v>901</v>
      </c>
      <c r="D17" s="1">
        <v>104</v>
      </c>
      <c r="E17" s="2" t="s">
        <v>183</v>
      </c>
      <c r="F17" s="4"/>
      <c r="I17" s="15">
        <f>I18</f>
        <v>10737</v>
      </c>
      <c r="M17" s="53"/>
    </row>
    <row r="18" spans="1:13" ht="25.5">
      <c r="A18" s="34">
        <v>6</v>
      </c>
      <c r="B18" s="75" t="s">
        <v>72</v>
      </c>
      <c r="C18" s="46">
        <v>901</v>
      </c>
      <c r="D18" s="3">
        <v>104</v>
      </c>
      <c r="E18" s="4" t="s">
        <v>183</v>
      </c>
      <c r="F18" s="4" t="s">
        <v>47</v>
      </c>
      <c r="I18" s="16">
        <v>10737</v>
      </c>
    </row>
    <row r="19" spans="1:13">
      <c r="A19" s="34">
        <v>10</v>
      </c>
      <c r="B19" s="73" t="s">
        <v>70</v>
      </c>
      <c r="C19" s="45">
        <v>901</v>
      </c>
      <c r="D19" s="1">
        <v>104</v>
      </c>
      <c r="E19" s="2" t="s">
        <v>184</v>
      </c>
      <c r="F19" s="2"/>
      <c r="I19" s="15">
        <f>I20</f>
        <v>2279.3000000000002</v>
      </c>
    </row>
    <row r="20" spans="1:13" ht="25.5">
      <c r="A20" s="34">
        <v>11</v>
      </c>
      <c r="B20" s="73" t="s">
        <v>73</v>
      </c>
      <c r="C20" s="45">
        <v>901</v>
      </c>
      <c r="D20" s="1">
        <v>104</v>
      </c>
      <c r="E20" s="2" t="s">
        <v>185</v>
      </c>
      <c r="F20" s="2"/>
      <c r="I20" s="15">
        <f>I21</f>
        <v>2279.3000000000002</v>
      </c>
    </row>
    <row r="21" spans="1:13" ht="13.5" customHeight="1">
      <c r="A21" s="34">
        <v>12</v>
      </c>
      <c r="B21" s="75" t="s">
        <v>74</v>
      </c>
      <c r="C21" s="46">
        <v>901</v>
      </c>
      <c r="D21" s="3">
        <v>104</v>
      </c>
      <c r="E21" s="4" t="s">
        <v>185</v>
      </c>
      <c r="F21" s="4" t="s">
        <v>47</v>
      </c>
      <c r="I21" s="16">
        <v>2279.3000000000002</v>
      </c>
    </row>
    <row r="22" spans="1:13" s="67" customFormat="1" ht="13.5" customHeight="1">
      <c r="A22" s="34">
        <v>13</v>
      </c>
      <c r="B22" s="73" t="s">
        <v>6</v>
      </c>
      <c r="C22" s="45">
        <v>901</v>
      </c>
      <c r="D22" s="1">
        <v>111</v>
      </c>
      <c r="E22" s="2"/>
      <c r="F22" s="2"/>
      <c r="I22" s="15">
        <f>I23</f>
        <v>400</v>
      </c>
    </row>
    <row r="23" spans="1:13" ht="13.5" customHeight="1">
      <c r="A23" s="34">
        <v>14</v>
      </c>
      <c r="B23" s="73" t="s">
        <v>70</v>
      </c>
      <c r="C23" s="45">
        <v>901</v>
      </c>
      <c r="D23" s="1">
        <v>111</v>
      </c>
      <c r="E23" s="2" t="s">
        <v>184</v>
      </c>
      <c r="F23" s="2"/>
      <c r="I23" s="15">
        <f>I24</f>
        <v>400</v>
      </c>
    </row>
    <row r="24" spans="1:13" ht="13.5" customHeight="1">
      <c r="A24" s="34">
        <v>15</v>
      </c>
      <c r="B24" s="73" t="s">
        <v>7</v>
      </c>
      <c r="C24" s="45">
        <v>901</v>
      </c>
      <c r="D24" s="1">
        <v>111</v>
      </c>
      <c r="E24" s="2" t="s">
        <v>186</v>
      </c>
      <c r="F24" s="2"/>
      <c r="I24" s="15">
        <f>I25</f>
        <v>400</v>
      </c>
    </row>
    <row r="25" spans="1:13">
      <c r="A25" s="34">
        <v>16</v>
      </c>
      <c r="B25" s="75" t="s">
        <v>50</v>
      </c>
      <c r="C25" s="46">
        <v>901</v>
      </c>
      <c r="D25" s="3">
        <v>111</v>
      </c>
      <c r="E25" s="4" t="s">
        <v>186</v>
      </c>
      <c r="F25" s="4" t="s">
        <v>49</v>
      </c>
      <c r="I25" s="16">
        <v>400</v>
      </c>
    </row>
    <row r="26" spans="1:13">
      <c r="A26" s="34">
        <v>17</v>
      </c>
      <c r="B26" s="73" t="s">
        <v>27</v>
      </c>
      <c r="C26" s="45">
        <v>901</v>
      </c>
      <c r="D26" s="1">
        <v>113</v>
      </c>
      <c r="E26" s="2"/>
      <c r="F26" s="4"/>
      <c r="I26" s="15">
        <f>SUM(I27+I36+I50+I55)</f>
        <v>17482.900000000001</v>
      </c>
    </row>
    <row r="27" spans="1:13" ht="38.25">
      <c r="A27" s="34">
        <v>19</v>
      </c>
      <c r="B27" s="76" t="s">
        <v>187</v>
      </c>
      <c r="C27" s="45">
        <v>901</v>
      </c>
      <c r="D27" s="1">
        <v>113</v>
      </c>
      <c r="E27" s="2" t="s">
        <v>188</v>
      </c>
      <c r="F27" s="4"/>
      <c r="I27" s="15">
        <f>SUM(I28+I30+I32+I34)</f>
        <v>450</v>
      </c>
    </row>
    <row r="28" spans="1:13" ht="25.5">
      <c r="A28" s="34">
        <v>20</v>
      </c>
      <c r="B28" s="76" t="s">
        <v>76</v>
      </c>
      <c r="C28" s="45">
        <v>901</v>
      </c>
      <c r="D28" s="1">
        <v>113</v>
      </c>
      <c r="E28" s="2" t="s">
        <v>189</v>
      </c>
      <c r="F28" s="4"/>
      <c r="I28" s="15">
        <f>I29</f>
        <v>170</v>
      </c>
    </row>
    <row r="29" spans="1:13" ht="39.75" customHeight="1">
      <c r="A29" s="34">
        <v>21</v>
      </c>
      <c r="B29" s="77" t="s">
        <v>77</v>
      </c>
      <c r="C29" s="46">
        <v>901</v>
      </c>
      <c r="D29" s="3">
        <v>113</v>
      </c>
      <c r="E29" s="4" t="s">
        <v>189</v>
      </c>
      <c r="F29" s="4" t="s">
        <v>75</v>
      </c>
      <c r="I29" s="17">
        <v>170</v>
      </c>
    </row>
    <row r="30" spans="1:13" ht="25.5" customHeight="1">
      <c r="A30" s="34">
        <v>22</v>
      </c>
      <c r="B30" s="76" t="s">
        <v>78</v>
      </c>
      <c r="C30" s="45">
        <v>901</v>
      </c>
      <c r="D30" s="1">
        <v>113</v>
      </c>
      <c r="E30" s="2" t="s">
        <v>190</v>
      </c>
      <c r="F30" s="4"/>
      <c r="I30" s="15">
        <f>I31</f>
        <v>180</v>
      </c>
    </row>
    <row r="31" spans="1:13" ht="27" customHeight="1">
      <c r="A31" s="34">
        <v>23</v>
      </c>
      <c r="B31" s="77" t="s">
        <v>77</v>
      </c>
      <c r="C31" s="46">
        <v>901</v>
      </c>
      <c r="D31" s="3">
        <v>113</v>
      </c>
      <c r="E31" s="4" t="s">
        <v>190</v>
      </c>
      <c r="F31" s="4" t="s">
        <v>75</v>
      </c>
      <c r="I31" s="60">
        <v>180</v>
      </c>
    </row>
    <row r="32" spans="1:13" s="51" customFormat="1" ht="40.5" customHeight="1">
      <c r="A32" s="34">
        <v>24</v>
      </c>
      <c r="B32" s="73" t="s">
        <v>79</v>
      </c>
      <c r="C32" s="45">
        <v>901</v>
      </c>
      <c r="D32" s="1">
        <v>113</v>
      </c>
      <c r="E32" s="2" t="s">
        <v>191</v>
      </c>
      <c r="F32" s="4"/>
      <c r="G32" s="50"/>
      <c r="I32" s="15">
        <f>I33</f>
        <v>60</v>
      </c>
    </row>
    <row r="33" spans="1:12" ht="25.5">
      <c r="A33" s="34">
        <v>25</v>
      </c>
      <c r="B33" s="77" t="s">
        <v>77</v>
      </c>
      <c r="C33" s="46">
        <v>901</v>
      </c>
      <c r="D33" s="3">
        <v>113</v>
      </c>
      <c r="E33" s="4" t="s">
        <v>191</v>
      </c>
      <c r="F33" s="4" t="s">
        <v>75</v>
      </c>
      <c r="I33" s="17">
        <v>60</v>
      </c>
    </row>
    <row r="34" spans="1:12" ht="25.5">
      <c r="A34" s="34"/>
      <c r="B34" s="76" t="s">
        <v>192</v>
      </c>
      <c r="C34" s="45">
        <v>901</v>
      </c>
      <c r="D34" s="1">
        <v>113</v>
      </c>
      <c r="E34" s="2" t="s">
        <v>193</v>
      </c>
      <c r="F34" s="4"/>
      <c r="I34" s="15">
        <f>SUM(I35)</f>
        <v>40</v>
      </c>
    </row>
    <row r="35" spans="1:12" ht="25.5">
      <c r="A35" s="34"/>
      <c r="B35" s="77" t="s">
        <v>77</v>
      </c>
      <c r="C35" s="46">
        <v>901</v>
      </c>
      <c r="D35" s="3">
        <v>113</v>
      </c>
      <c r="E35" s="4" t="s">
        <v>193</v>
      </c>
      <c r="F35" s="4" t="s">
        <v>75</v>
      </c>
      <c r="I35" s="17">
        <v>40</v>
      </c>
    </row>
    <row r="36" spans="1:12" ht="38.25">
      <c r="A36" s="34">
        <v>26</v>
      </c>
      <c r="B36" s="73" t="s">
        <v>194</v>
      </c>
      <c r="C36" s="45">
        <v>901</v>
      </c>
      <c r="D36" s="1">
        <v>113</v>
      </c>
      <c r="E36" s="2" t="s">
        <v>195</v>
      </c>
      <c r="F36" s="4"/>
      <c r="I36" s="15">
        <f>SUM(I37+I40+I42+I48)</f>
        <v>13912.9</v>
      </c>
    </row>
    <row r="37" spans="1:12" ht="25.5">
      <c r="A37" s="34">
        <v>27</v>
      </c>
      <c r="B37" s="76" t="s">
        <v>81</v>
      </c>
      <c r="C37" s="45">
        <v>901</v>
      </c>
      <c r="D37" s="1">
        <v>113</v>
      </c>
      <c r="E37" s="2" t="s">
        <v>196</v>
      </c>
      <c r="F37" s="4"/>
      <c r="I37" s="15">
        <f>SUM(I38:I39)</f>
        <v>13659.5</v>
      </c>
    </row>
    <row r="38" spans="1:12">
      <c r="A38" s="34">
        <v>28</v>
      </c>
      <c r="B38" s="77" t="s">
        <v>82</v>
      </c>
      <c r="C38" s="46">
        <v>901</v>
      </c>
      <c r="D38" s="3">
        <v>113</v>
      </c>
      <c r="E38" s="4" t="s">
        <v>196</v>
      </c>
      <c r="F38" s="4" t="s">
        <v>41</v>
      </c>
      <c r="I38" s="17">
        <v>9713</v>
      </c>
    </row>
    <row r="39" spans="1:12" ht="25.5">
      <c r="A39" s="34">
        <v>30</v>
      </c>
      <c r="B39" s="77" t="s">
        <v>77</v>
      </c>
      <c r="C39" s="46">
        <v>901</v>
      </c>
      <c r="D39" s="3">
        <v>113</v>
      </c>
      <c r="E39" s="4" t="s">
        <v>196</v>
      </c>
      <c r="F39" s="4" t="s">
        <v>75</v>
      </c>
      <c r="I39" s="17">
        <v>3946.5</v>
      </c>
      <c r="J39" s="54"/>
    </row>
    <row r="40" spans="1:12" ht="38.25">
      <c r="A40" s="34">
        <v>33</v>
      </c>
      <c r="B40" s="78" t="s">
        <v>83</v>
      </c>
      <c r="C40" s="65">
        <v>901</v>
      </c>
      <c r="D40" s="1">
        <v>113</v>
      </c>
      <c r="E40" s="2" t="s">
        <v>197</v>
      </c>
      <c r="F40" s="4"/>
      <c r="G40" s="56"/>
      <c r="H40" s="25"/>
      <c r="I40" s="15">
        <f>I41</f>
        <v>100</v>
      </c>
      <c r="K40" s="51"/>
      <c r="L40" s="51"/>
    </row>
    <row r="41" spans="1:12" ht="25.5">
      <c r="A41" s="34">
        <v>34</v>
      </c>
      <c r="B41" s="77" t="s">
        <v>77</v>
      </c>
      <c r="C41" s="55">
        <v>901</v>
      </c>
      <c r="D41" s="3">
        <v>113</v>
      </c>
      <c r="E41" s="4" t="s">
        <v>197</v>
      </c>
      <c r="F41" s="4" t="s">
        <v>75</v>
      </c>
      <c r="G41" s="56"/>
      <c r="H41" s="25"/>
      <c r="I41" s="17">
        <v>100</v>
      </c>
    </row>
    <row r="42" spans="1:12" ht="38.25">
      <c r="A42" s="34">
        <v>35</v>
      </c>
      <c r="B42" s="76" t="s">
        <v>84</v>
      </c>
      <c r="C42" s="45">
        <v>901</v>
      </c>
      <c r="D42" s="1">
        <v>113</v>
      </c>
      <c r="E42" s="2" t="s">
        <v>195</v>
      </c>
      <c r="F42" s="4"/>
      <c r="I42" s="15">
        <f>I43+I45</f>
        <v>98.4</v>
      </c>
    </row>
    <row r="43" spans="1:12" ht="63.75">
      <c r="A43" s="34">
        <v>36</v>
      </c>
      <c r="B43" s="76" t="s">
        <v>85</v>
      </c>
      <c r="C43" s="45">
        <v>901</v>
      </c>
      <c r="D43" s="1">
        <v>113</v>
      </c>
      <c r="E43" s="2" t="s">
        <v>198</v>
      </c>
      <c r="F43" s="4"/>
      <c r="I43" s="20">
        <f>I44</f>
        <v>0.1</v>
      </c>
    </row>
    <row r="44" spans="1:12" ht="25.5">
      <c r="A44" s="34">
        <v>37</v>
      </c>
      <c r="B44" s="77" t="s">
        <v>77</v>
      </c>
      <c r="C44" s="46">
        <v>901</v>
      </c>
      <c r="D44" s="3">
        <v>113</v>
      </c>
      <c r="E44" s="4" t="s">
        <v>198</v>
      </c>
      <c r="F44" s="4" t="s">
        <v>75</v>
      </c>
      <c r="I44" s="61">
        <v>0.1</v>
      </c>
    </row>
    <row r="45" spans="1:12" ht="25.5">
      <c r="A45" s="34">
        <v>38</v>
      </c>
      <c r="B45" s="76" t="s">
        <v>86</v>
      </c>
      <c r="C45" s="45">
        <v>901</v>
      </c>
      <c r="D45" s="1">
        <v>113</v>
      </c>
      <c r="E45" s="2" t="s">
        <v>199</v>
      </c>
      <c r="F45" s="4"/>
      <c r="I45" s="20">
        <f>I46+I47</f>
        <v>98.300000000000011</v>
      </c>
    </row>
    <row r="46" spans="1:12" ht="27" customHeight="1">
      <c r="A46" s="34">
        <v>39</v>
      </c>
      <c r="B46" s="75" t="s">
        <v>74</v>
      </c>
      <c r="C46" s="46">
        <v>901</v>
      </c>
      <c r="D46" s="3">
        <v>113</v>
      </c>
      <c r="E46" s="4" t="s">
        <v>199</v>
      </c>
      <c r="F46" s="4" t="s">
        <v>47</v>
      </c>
      <c r="I46" s="61">
        <v>43.6</v>
      </c>
    </row>
    <row r="47" spans="1:12" ht="25.5">
      <c r="A47" s="34">
        <v>40</v>
      </c>
      <c r="B47" s="77" t="s">
        <v>77</v>
      </c>
      <c r="C47" s="46">
        <v>901</v>
      </c>
      <c r="D47" s="3">
        <v>113</v>
      </c>
      <c r="E47" s="4" t="s">
        <v>199</v>
      </c>
      <c r="F47" s="4" t="s">
        <v>75</v>
      </c>
      <c r="I47" s="61">
        <v>54.7</v>
      </c>
    </row>
    <row r="48" spans="1:12">
      <c r="A48" s="34">
        <v>44</v>
      </c>
      <c r="B48" s="76" t="s">
        <v>87</v>
      </c>
      <c r="C48" s="45">
        <v>901</v>
      </c>
      <c r="D48" s="1">
        <v>113</v>
      </c>
      <c r="E48" s="2" t="s">
        <v>200</v>
      </c>
      <c r="F48" s="4"/>
      <c r="I48" s="15">
        <f>I49</f>
        <v>55</v>
      </c>
    </row>
    <row r="49" spans="1:9" ht="25.5">
      <c r="A49" s="34">
        <v>45</v>
      </c>
      <c r="B49" s="77" t="s">
        <v>77</v>
      </c>
      <c r="C49" s="46">
        <v>901</v>
      </c>
      <c r="D49" s="3">
        <v>113</v>
      </c>
      <c r="E49" s="4" t="s">
        <v>200</v>
      </c>
      <c r="F49" s="4" t="s">
        <v>75</v>
      </c>
      <c r="I49" s="17">
        <v>55</v>
      </c>
    </row>
    <row r="50" spans="1:9" ht="38.25">
      <c r="A50" s="34">
        <v>46</v>
      </c>
      <c r="B50" s="76" t="s">
        <v>158</v>
      </c>
      <c r="C50" s="45">
        <v>901</v>
      </c>
      <c r="D50" s="1">
        <v>113</v>
      </c>
      <c r="E50" s="2" t="s">
        <v>201</v>
      </c>
      <c r="F50" s="2"/>
      <c r="I50" s="15">
        <f>I51</f>
        <v>120</v>
      </c>
    </row>
    <row r="51" spans="1:9" ht="38.25">
      <c r="A51" s="34">
        <v>47</v>
      </c>
      <c r="B51" s="76" t="s">
        <v>80</v>
      </c>
      <c r="C51" s="45">
        <v>901</v>
      </c>
      <c r="D51" s="1">
        <v>113</v>
      </c>
      <c r="E51" s="2" t="s">
        <v>202</v>
      </c>
      <c r="F51" s="2"/>
      <c r="I51" s="15">
        <f>I52</f>
        <v>120</v>
      </c>
    </row>
    <row r="52" spans="1:9" ht="25.5">
      <c r="A52" s="34">
        <v>48</v>
      </c>
      <c r="B52" s="73" t="s">
        <v>159</v>
      </c>
      <c r="C52" s="45">
        <v>901</v>
      </c>
      <c r="D52" s="1">
        <v>113</v>
      </c>
      <c r="E52" s="2" t="s">
        <v>202</v>
      </c>
      <c r="F52" s="2"/>
      <c r="I52" s="15">
        <f>SUM(I53:I54)</f>
        <v>120</v>
      </c>
    </row>
    <row r="53" spans="1:9">
      <c r="A53" s="34">
        <v>49</v>
      </c>
      <c r="B53" s="75" t="s">
        <v>74</v>
      </c>
      <c r="C53" s="46">
        <v>901</v>
      </c>
      <c r="D53" s="3">
        <v>113</v>
      </c>
      <c r="E53" s="4" t="s">
        <v>202</v>
      </c>
      <c r="F53" s="4" t="s">
        <v>47</v>
      </c>
      <c r="G53" s="104"/>
      <c r="H53" s="105"/>
      <c r="I53" s="17">
        <v>40</v>
      </c>
    </row>
    <row r="54" spans="1:9" ht="25.5">
      <c r="A54" s="34">
        <v>50</v>
      </c>
      <c r="B54" s="75" t="s">
        <v>77</v>
      </c>
      <c r="C54" s="46">
        <v>901</v>
      </c>
      <c r="D54" s="3">
        <v>113</v>
      </c>
      <c r="E54" s="4" t="s">
        <v>202</v>
      </c>
      <c r="F54" s="4" t="s">
        <v>75</v>
      </c>
      <c r="I54" s="17">
        <v>80</v>
      </c>
    </row>
    <row r="55" spans="1:9">
      <c r="A55" s="34">
        <v>51</v>
      </c>
      <c r="B55" s="73" t="s">
        <v>70</v>
      </c>
      <c r="C55" s="45">
        <v>901</v>
      </c>
      <c r="D55" s="1">
        <v>113</v>
      </c>
      <c r="E55" s="2" t="s">
        <v>184</v>
      </c>
      <c r="F55" s="2"/>
      <c r="G55" s="106"/>
      <c r="H55" s="67"/>
      <c r="I55" s="15">
        <f>SUM(I56)</f>
        <v>3000</v>
      </c>
    </row>
    <row r="56" spans="1:9">
      <c r="A56" s="34">
        <v>52</v>
      </c>
      <c r="B56" s="76" t="s">
        <v>179</v>
      </c>
      <c r="C56" s="45">
        <v>901</v>
      </c>
      <c r="D56" s="1">
        <v>113</v>
      </c>
      <c r="E56" s="2" t="s">
        <v>204</v>
      </c>
      <c r="F56" s="2"/>
      <c r="G56" s="106"/>
      <c r="H56" s="67"/>
      <c r="I56" s="15">
        <f>SUM(I57)</f>
        <v>3000</v>
      </c>
    </row>
    <row r="57" spans="1:9" ht="25.5">
      <c r="A57" s="34">
        <v>53</v>
      </c>
      <c r="B57" s="77" t="s">
        <v>77</v>
      </c>
      <c r="C57" s="46">
        <v>901</v>
      </c>
      <c r="D57" s="3">
        <v>113</v>
      </c>
      <c r="E57" s="4" t="s">
        <v>204</v>
      </c>
      <c r="F57" s="4" t="s">
        <v>75</v>
      </c>
      <c r="I57" s="17">
        <v>3000</v>
      </c>
    </row>
    <row r="58" spans="1:9" ht="15.75">
      <c r="A58" s="34">
        <v>54</v>
      </c>
      <c r="B58" s="74" t="s">
        <v>8</v>
      </c>
      <c r="C58" s="45">
        <v>901</v>
      </c>
      <c r="D58" s="1">
        <v>200</v>
      </c>
      <c r="E58" s="2"/>
      <c r="F58" s="4"/>
      <c r="I58" s="15">
        <f>I59</f>
        <v>318.89999999999998</v>
      </c>
    </row>
    <row r="59" spans="1:9">
      <c r="A59" s="34">
        <v>55</v>
      </c>
      <c r="B59" s="73" t="s">
        <v>9</v>
      </c>
      <c r="C59" s="45">
        <v>901</v>
      </c>
      <c r="D59" s="1">
        <v>203</v>
      </c>
      <c r="E59" s="2"/>
      <c r="F59" s="4"/>
      <c r="I59" s="15">
        <f>I60</f>
        <v>318.89999999999998</v>
      </c>
    </row>
    <row r="60" spans="1:9">
      <c r="A60" s="34">
        <v>56</v>
      </c>
      <c r="B60" s="73" t="s">
        <v>70</v>
      </c>
      <c r="C60" s="45">
        <v>901</v>
      </c>
      <c r="D60" s="1">
        <v>203</v>
      </c>
      <c r="E60" s="2" t="s">
        <v>184</v>
      </c>
      <c r="F60" s="4"/>
      <c r="I60" s="15">
        <f>I61</f>
        <v>318.89999999999998</v>
      </c>
    </row>
    <row r="61" spans="1:9" ht="25.5">
      <c r="A61" s="34">
        <v>57</v>
      </c>
      <c r="B61" s="73" t="s">
        <v>39</v>
      </c>
      <c r="C61" s="45">
        <v>901</v>
      </c>
      <c r="D61" s="1">
        <v>203</v>
      </c>
      <c r="E61" s="2" t="s">
        <v>205</v>
      </c>
      <c r="F61" s="4"/>
      <c r="I61" s="20">
        <f>I62+I63</f>
        <v>318.89999999999998</v>
      </c>
    </row>
    <row r="62" spans="1:9">
      <c r="A62" s="34">
        <v>58</v>
      </c>
      <c r="B62" s="75" t="s">
        <v>74</v>
      </c>
      <c r="C62" s="46">
        <v>901</v>
      </c>
      <c r="D62" s="3">
        <v>203</v>
      </c>
      <c r="E62" s="4" t="s">
        <v>206</v>
      </c>
      <c r="F62" s="4" t="s">
        <v>47</v>
      </c>
      <c r="I62" s="62">
        <v>229.3</v>
      </c>
    </row>
    <row r="63" spans="1:9" ht="33" customHeight="1">
      <c r="A63" s="34">
        <v>59</v>
      </c>
      <c r="B63" s="77" t="s">
        <v>77</v>
      </c>
      <c r="C63" s="46">
        <v>901</v>
      </c>
      <c r="D63" s="3">
        <v>203</v>
      </c>
      <c r="E63" s="4" t="s">
        <v>206</v>
      </c>
      <c r="F63" s="4" t="s">
        <v>75</v>
      </c>
      <c r="G63" s="5" t="s">
        <v>64</v>
      </c>
      <c r="I63" s="62">
        <v>89.6</v>
      </c>
    </row>
    <row r="64" spans="1:9" ht="45.75" customHeight="1">
      <c r="A64" s="34">
        <v>60</v>
      </c>
      <c r="B64" s="74" t="s">
        <v>10</v>
      </c>
      <c r="C64" s="45">
        <v>901</v>
      </c>
      <c r="D64" s="1">
        <v>300</v>
      </c>
      <c r="E64" s="2"/>
      <c r="F64" s="4"/>
      <c r="G64" s="11" t="s">
        <v>51</v>
      </c>
      <c r="I64" s="15">
        <f>I65+I75+I85</f>
        <v>4348.5</v>
      </c>
    </row>
    <row r="65" spans="1:9" ht="29.25" customHeight="1">
      <c r="A65" s="34">
        <v>61</v>
      </c>
      <c r="B65" s="73" t="s">
        <v>34</v>
      </c>
      <c r="C65" s="45">
        <v>901</v>
      </c>
      <c r="D65" s="1">
        <v>309</v>
      </c>
      <c r="E65" s="2"/>
      <c r="F65" s="4"/>
      <c r="G65" s="5" t="s">
        <v>65</v>
      </c>
      <c r="I65" s="15">
        <f>SUM(I66+I71)</f>
        <v>1878</v>
      </c>
    </row>
    <row r="66" spans="1:9" ht="39" customHeight="1">
      <c r="A66" s="34">
        <v>63</v>
      </c>
      <c r="B66" s="73" t="s">
        <v>207</v>
      </c>
      <c r="C66" s="45">
        <v>901</v>
      </c>
      <c r="D66" s="1">
        <v>309</v>
      </c>
      <c r="E66" s="2" t="s">
        <v>208</v>
      </c>
      <c r="F66" s="4"/>
      <c r="G66" s="11" t="s">
        <v>51</v>
      </c>
      <c r="I66" s="15">
        <f>I67++I69</f>
        <v>225</v>
      </c>
    </row>
    <row r="67" spans="1:9" ht="27.75" customHeight="1">
      <c r="A67" s="34">
        <v>64</v>
      </c>
      <c r="B67" s="73" t="s">
        <v>170</v>
      </c>
      <c r="C67" s="45">
        <v>901</v>
      </c>
      <c r="D67" s="1">
        <v>309</v>
      </c>
      <c r="E67" s="2" t="s">
        <v>209</v>
      </c>
      <c r="F67" s="4"/>
      <c r="G67" s="5" t="s">
        <v>66</v>
      </c>
      <c r="I67" s="15">
        <f>I68</f>
        <v>200</v>
      </c>
    </row>
    <row r="68" spans="1:9" ht="25.5" customHeight="1">
      <c r="A68" s="34">
        <v>65</v>
      </c>
      <c r="B68" s="77" t="s">
        <v>77</v>
      </c>
      <c r="C68" s="46">
        <v>901</v>
      </c>
      <c r="D68" s="3">
        <v>309</v>
      </c>
      <c r="E68" s="4" t="s">
        <v>209</v>
      </c>
      <c r="F68" s="4" t="s">
        <v>75</v>
      </c>
      <c r="G68" s="11" t="s">
        <v>51</v>
      </c>
      <c r="I68" s="16">
        <v>200</v>
      </c>
    </row>
    <row r="69" spans="1:9">
      <c r="A69" s="34">
        <v>66</v>
      </c>
      <c r="B69" s="79" t="s">
        <v>88</v>
      </c>
      <c r="C69" s="45">
        <v>901</v>
      </c>
      <c r="D69" s="1">
        <v>309</v>
      </c>
      <c r="E69" s="2" t="s">
        <v>210</v>
      </c>
      <c r="F69" s="4"/>
      <c r="I69" s="15">
        <f>I70</f>
        <v>25</v>
      </c>
    </row>
    <row r="70" spans="1:9" ht="25.5">
      <c r="A70" s="34">
        <v>67</v>
      </c>
      <c r="B70" s="77" t="s">
        <v>77</v>
      </c>
      <c r="C70" s="46">
        <v>901</v>
      </c>
      <c r="D70" s="3">
        <v>309</v>
      </c>
      <c r="E70" s="4" t="s">
        <v>210</v>
      </c>
      <c r="F70" s="4" t="s">
        <v>75</v>
      </c>
      <c r="I70" s="16">
        <v>25</v>
      </c>
    </row>
    <row r="71" spans="1:9" ht="40.5" customHeight="1">
      <c r="A71" s="34">
        <v>69</v>
      </c>
      <c r="B71" s="73" t="s">
        <v>194</v>
      </c>
      <c r="C71" s="45">
        <v>901</v>
      </c>
      <c r="D71" s="1">
        <v>309</v>
      </c>
      <c r="E71" s="2" t="s">
        <v>195</v>
      </c>
      <c r="F71" s="4"/>
      <c r="I71" s="15">
        <f>I72</f>
        <v>1653</v>
      </c>
    </row>
    <row r="72" spans="1:9" ht="38.25">
      <c r="A72" s="34">
        <v>70</v>
      </c>
      <c r="B72" s="73" t="s">
        <v>89</v>
      </c>
      <c r="C72" s="87">
        <v>901</v>
      </c>
      <c r="D72" s="1">
        <v>309</v>
      </c>
      <c r="E72" s="2" t="s">
        <v>211</v>
      </c>
      <c r="F72" s="4"/>
      <c r="I72" s="15">
        <f>I73+I74</f>
        <v>1653</v>
      </c>
    </row>
    <row r="73" spans="1:9">
      <c r="A73" s="34">
        <v>71</v>
      </c>
      <c r="B73" s="75" t="s">
        <v>74</v>
      </c>
      <c r="C73" s="84">
        <v>901</v>
      </c>
      <c r="D73" s="85">
        <v>309</v>
      </c>
      <c r="E73" s="86" t="s">
        <v>211</v>
      </c>
      <c r="F73" s="86" t="s">
        <v>47</v>
      </c>
      <c r="I73" s="16">
        <v>1248.8</v>
      </c>
    </row>
    <row r="74" spans="1:9" ht="25.5">
      <c r="A74" s="34">
        <v>72</v>
      </c>
      <c r="B74" s="77" t="s">
        <v>77</v>
      </c>
      <c r="C74" s="46">
        <v>901</v>
      </c>
      <c r="D74" s="85">
        <v>309</v>
      </c>
      <c r="E74" s="86" t="s">
        <v>211</v>
      </c>
      <c r="F74" s="86" t="s">
        <v>75</v>
      </c>
      <c r="I74" s="16">
        <v>404.2</v>
      </c>
    </row>
    <row r="75" spans="1:9">
      <c r="A75" s="34">
        <v>73</v>
      </c>
      <c r="B75" s="73" t="s">
        <v>69</v>
      </c>
      <c r="C75" s="45">
        <v>901</v>
      </c>
      <c r="D75" s="1">
        <v>310</v>
      </c>
      <c r="E75" s="2"/>
      <c r="F75" s="4"/>
      <c r="I75" s="15">
        <f>SUM(I76)</f>
        <v>2354.5</v>
      </c>
    </row>
    <row r="76" spans="1:9" ht="25.5">
      <c r="A76" s="34">
        <v>75</v>
      </c>
      <c r="B76" s="73" t="s">
        <v>212</v>
      </c>
      <c r="C76" s="45">
        <v>901</v>
      </c>
      <c r="D76" s="1">
        <v>310</v>
      </c>
      <c r="E76" s="2" t="s">
        <v>213</v>
      </c>
      <c r="F76" s="4"/>
      <c r="I76" s="15">
        <f>SUM(I77+I80+I82)</f>
        <v>2354.5</v>
      </c>
    </row>
    <row r="77" spans="1:9" ht="25.5">
      <c r="A77" s="34">
        <v>76</v>
      </c>
      <c r="B77" s="73" t="s">
        <v>90</v>
      </c>
      <c r="C77" s="45">
        <v>901</v>
      </c>
      <c r="D77" s="1">
        <v>310</v>
      </c>
      <c r="E77" s="2" t="s">
        <v>214</v>
      </c>
      <c r="F77" s="4"/>
      <c r="I77" s="15">
        <f>I78+I79</f>
        <v>2058.5</v>
      </c>
    </row>
    <row r="78" spans="1:9" ht="25.5">
      <c r="A78" s="34">
        <v>77</v>
      </c>
      <c r="B78" s="75" t="s">
        <v>48</v>
      </c>
      <c r="C78" s="46">
        <v>901</v>
      </c>
      <c r="D78" s="3">
        <v>310</v>
      </c>
      <c r="E78" s="4" t="s">
        <v>214</v>
      </c>
      <c r="F78" s="4" t="s">
        <v>47</v>
      </c>
      <c r="I78" s="16">
        <v>1824.3</v>
      </c>
    </row>
    <row r="79" spans="1:9" ht="25.5">
      <c r="A79" s="34">
        <v>78</v>
      </c>
      <c r="B79" s="77" t="s">
        <v>77</v>
      </c>
      <c r="C79" s="46">
        <v>901</v>
      </c>
      <c r="D79" s="3">
        <v>310</v>
      </c>
      <c r="E79" s="4" t="s">
        <v>214</v>
      </c>
      <c r="F79" s="4" t="s">
        <v>75</v>
      </c>
      <c r="I79" s="16">
        <v>234.2</v>
      </c>
    </row>
    <row r="80" spans="1:9" ht="25.5">
      <c r="A80" s="34">
        <v>79</v>
      </c>
      <c r="B80" s="73" t="s">
        <v>91</v>
      </c>
      <c r="C80" s="45">
        <v>901</v>
      </c>
      <c r="D80" s="1">
        <v>310</v>
      </c>
      <c r="E80" s="2" t="s">
        <v>215</v>
      </c>
      <c r="F80" s="4"/>
      <c r="I80" s="15">
        <f>I81</f>
        <v>166</v>
      </c>
    </row>
    <row r="81" spans="1:9" ht="25.5">
      <c r="A81" s="34">
        <v>80</v>
      </c>
      <c r="B81" s="77" t="s">
        <v>77</v>
      </c>
      <c r="C81" s="46">
        <v>901</v>
      </c>
      <c r="D81" s="3">
        <v>310</v>
      </c>
      <c r="E81" s="4" t="s">
        <v>215</v>
      </c>
      <c r="F81" s="4" t="s">
        <v>75</v>
      </c>
      <c r="I81" s="16">
        <v>166</v>
      </c>
    </row>
    <row r="82" spans="1:9" ht="25.5">
      <c r="A82" s="34">
        <v>81</v>
      </c>
      <c r="B82" s="73" t="s">
        <v>92</v>
      </c>
      <c r="C82" s="45">
        <v>901</v>
      </c>
      <c r="D82" s="1">
        <v>310</v>
      </c>
      <c r="E82" s="2" t="s">
        <v>216</v>
      </c>
      <c r="F82" s="4"/>
      <c r="I82" s="15">
        <f>I83+I84</f>
        <v>130</v>
      </c>
    </row>
    <row r="83" spans="1:9" ht="25.5">
      <c r="A83" s="34">
        <v>82</v>
      </c>
      <c r="B83" s="77" t="s">
        <v>77</v>
      </c>
      <c r="C83" s="46">
        <v>901</v>
      </c>
      <c r="D83" s="3">
        <v>310</v>
      </c>
      <c r="E83" s="4" t="s">
        <v>216</v>
      </c>
      <c r="F83" s="4" t="s">
        <v>75</v>
      </c>
      <c r="I83" s="16">
        <v>60</v>
      </c>
    </row>
    <row r="84" spans="1:9" ht="38.25">
      <c r="A84" s="34">
        <v>83</v>
      </c>
      <c r="B84" s="75" t="s">
        <v>53</v>
      </c>
      <c r="C84" s="46">
        <v>901</v>
      </c>
      <c r="D84" s="3">
        <v>310</v>
      </c>
      <c r="E84" s="4" t="s">
        <v>216</v>
      </c>
      <c r="F84" s="4" t="s">
        <v>52</v>
      </c>
      <c r="G84" s="66"/>
      <c r="H84" s="67"/>
      <c r="I84" s="16">
        <v>70</v>
      </c>
    </row>
    <row r="85" spans="1:9" ht="25.5">
      <c r="A85" s="34">
        <v>86</v>
      </c>
      <c r="B85" s="73" t="s">
        <v>67</v>
      </c>
      <c r="C85" s="45">
        <v>901</v>
      </c>
      <c r="D85" s="1">
        <v>314</v>
      </c>
      <c r="E85" s="2"/>
      <c r="F85" s="4"/>
      <c r="I85" s="15">
        <f>SUM(I86+I92)</f>
        <v>116</v>
      </c>
    </row>
    <row r="86" spans="1:9" ht="51">
      <c r="A86" s="34">
        <v>88</v>
      </c>
      <c r="B86" s="80" t="s">
        <v>217</v>
      </c>
      <c r="C86" s="45">
        <v>901</v>
      </c>
      <c r="D86" s="1">
        <v>314</v>
      </c>
      <c r="E86" s="2" t="s">
        <v>203</v>
      </c>
      <c r="F86" s="4"/>
      <c r="I86" s="15">
        <f>I87</f>
        <v>96</v>
      </c>
    </row>
    <row r="87" spans="1:9" ht="76.5">
      <c r="A87" s="34">
        <v>89</v>
      </c>
      <c r="B87" s="80" t="s">
        <v>93</v>
      </c>
      <c r="C87" s="45">
        <v>901</v>
      </c>
      <c r="D87" s="1">
        <v>314</v>
      </c>
      <c r="E87" s="2" t="s">
        <v>218</v>
      </c>
      <c r="F87" s="4"/>
      <c r="I87" s="15">
        <f>I88+I90</f>
        <v>96</v>
      </c>
    </row>
    <row r="88" spans="1:9" ht="25.5">
      <c r="A88" s="34">
        <v>90</v>
      </c>
      <c r="B88" s="73" t="s">
        <v>94</v>
      </c>
      <c r="C88" s="45">
        <v>901</v>
      </c>
      <c r="D88" s="1">
        <v>314</v>
      </c>
      <c r="E88" s="2" t="s">
        <v>219</v>
      </c>
      <c r="F88" s="2"/>
      <c r="I88" s="15">
        <f>I89</f>
        <v>41</v>
      </c>
    </row>
    <row r="89" spans="1:9" ht="25.5">
      <c r="A89" s="34">
        <v>91</v>
      </c>
      <c r="B89" s="77" t="s">
        <v>77</v>
      </c>
      <c r="C89" s="46">
        <v>901</v>
      </c>
      <c r="D89" s="3">
        <v>314</v>
      </c>
      <c r="E89" s="4" t="s">
        <v>219</v>
      </c>
      <c r="F89" s="4" t="s">
        <v>75</v>
      </c>
      <c r="I89" s="16">
        <v>41</v>
      </c>
    </row>
    <row r="90" spans="1:9" ht="25.5">
      <c r="A90" s="34">
        <v>92</v>
      </c>
      <c r="B90" s="73" t="s">
        <v>95</v>
      </c>
      <c r="C90" s="45">
        <v>901</v>
      </c>
      <c r="D90" s="1">
        <v>314</v>
      </c>
      <c r="E90" s="2" t="s">
        <v>220</v>
      </c>
      <c r="F90" s="4"/>
      <c r="I90" s="15">
        <f>I91</f>
        <v>55</v>
      </c>
    </row>
    <row r="91" spans="1:9" ht="25.5">
      <c r="A91" s="34">
        <v>93</v>
      </c>
      <c r="B91" s="77" t="s">
        <v>77</v>
      </c>
      <c r="C91" s="46">
        <v>901</v>
      </c>
      <c r="D91" s="3">
        <v>314</v>
      </c>
      <c r="E91" s="4" t="s">
        <v>220</v>
      </c>
      <c r="F91" s="4" t="s">
        <v>75</v>
      </c>
      <c r="I91" s="16">
        <v>55</v>
      </c>
    </row>
    <row r="92" spans="1:9" ht="38.25">
      <c r="A92" s="34">
        <v>95</v>
      </c>
      <c r="B92" s="73" t="s">
        <v>221</v>
      </c>
      <c r="C92" s="45">
        <v>901</v>
      </c>
      <c r="D92" s="1">
        <v>314</v>
      </c>
      <c r="E92" s="2" t="s">
        <v>222</v>
      </c>
      <c r="F92" s="4"/>
      <c r="I92" s="15">
        <f>I93</f>
        <v>20</v>
      </c>
    </row>
    <row r="93" spans="1:9" ht="25.5">
      <c r="A93" s="34">
        <v>96</v>
      </c>
      <c r="B93" s="77" t="s">
        <v>77</v>
      </c>
      <c r="C93" s="46">
        <v>901</v>
      </c>
      <c r="D93" s="3">
        <v>314</v>
      </c>
      <c r="E93" s="4" t="s">
        <v>222</v>
      </c>
      <c r="F93" s="4" t="s">
        <v>75</v>
      </c>
      <c r="I93" s="16">
        <v>20</v>
      </c>
    </row>
    <row r="94" spans="1:9" ht="15.75">
      <c r="A94" s="34">
        <v>97</v>
      </c>
      <c r="B94" s="74" t="s">
        <v>11</v>
      </c>
      <c r="C94" s="45">
        <v>901</v>
      </c>
      <c r="D94" s="1">
        <v>400</v>
      </c>
      <c r="E94" s="2"/>
      <c r="F94" s="4"/>
      <c r="I94" s="15">
        <f>I98+I104+I112+I121+I95</f>
        <v>12397.800000000001</v>
      </c>
    </row>
    <row r="95" spans="1:9" ht="35.25" customHeight="1">
      <c r="A95" s="34">
        <v>98</v>
      </c>
      <c r="B95" s="73" t="s">
        <v>171</v>
      </c>
      <c r="C95" s="45">
        <v>901</v>
      </c>
      <c r="D95" s="1">
        <v>405</v>
      </c>
      <c r="E95" s="2"/>
      <c r="F95" s="4"/>
      <c r="I95" s="15">
        <f>SUM(I96)</f>
        <v>145.9</v>
      </c>
    </row>
    <row r="96" spans="1:9" ht="38.25">
      <c r="A96" s="34">
        <v>100</v>
      </c>
      <c r="B96" s="73" t="s">
        <v>223</v>
      </c>
      <c r="C96" s="45">
        <v>901</v>
      </c>
      <c r="D96" s="1">
        <v>405</v>
      </c>
      <c r="E96" s="2" t="s">
        <v>224</v>
      </c>
      <c r="F96" s="4"/>
      <c r="I96" s="15">
        <f>I97</f>
        <v>145.9</v>
      </c>
    </row>
    <row r="97" spans="1:9" ht="25.5">
      <c r="A97" s="34">
        <v>101</v>
      </c>
      <c r="B97" s="77" t="s">
        <v>77</v>
      </c>
      <c r="C97" s="46">
        <v>901</v>
      </c>
      <c r="D97" s="3">
        <v>405</v>
      </c>
      <c r="E97" s="2" t="s">
        <v>224</v>
      </c>
      <c r="F97" s="4" t="s">
        <v>75</v>
      </c>
      <c r="I97" s="17">
        <v>145.9</v>
      </c>
    </row>
    <row r="98" spans="1:9">
      <c r="A98" s="34">
        <v>102</v>
      </c>
      <c r="B98" s="73" t="s">
        <v>12</v>
      </c>
      <c r="C98" s="45">
        <v>901</v>
      </c>
      <c r="D98" s="1">
        <v>408</v>
      </c>
      <c r="E98" s="2"/>
      <c r="F98" s="4"/>
      <c r="I98" s="15">
        <f>SUM(I99)</f>
        <v>6505.5</v>
      </c>
    </row>
    <row r="99" spans="1:9" ht="25.5">
      <c r="A99" s="34">
        <v>104</v>
      </c>
      <c r="B99" s="73" t="s">
        <v>225</v>
      </c>
      <c r="C99" s="45">
        <v>901</v>
      </c>
      <c r="D99" s="1">
        <v>408</v>
      </c>
      <c r="E99" s="58" t="s">
        <v>226</v>
      </c>
      <c r="F99" s="42"/>
      <c r="I99" s="15">
        <f>SUM(I100+I102)</f>
        <v>6505.5</v>
      </c>
    </row>
    <row r="100" spans="1:9" ht="25.5">
      <c r="A100" s="34"/>
      <c r="B100" s="73" t="s">
        <v>228</v>
      </c>
      <c r="C100" s="45">
        <v>901</v>
      </c>
      <c r="D100" s="1">
        <v>408</v>
      </c>
      <c r="E100" s="58" t="s">
        <v>227</v>
      </c>
      <c r="F100" s="42"/>
      <c r="I100" s="15">
        <f>SUM(I101)</f>
        <v>100.5</v>
      </c>
    </row>
    <row r="101" spans="1:9" ht="38.25">
      <c r="A101" s="34"/>
      <c r="B101" s="75" t="s">
        <v>53</v>
      </c>
      <c r="C101" s="46">
        <v>901</v>
      </c>
      <c r="D101" s="3">
        <v>408</v>
      </c>
      <c r="E101" s="86" t="s">
        <v>227</v>
      </c>
      <c r="F101" s="42" t="s">
        <v>52</v>
      </c>
      <c r="I101" s="107">
        <v>100.5</v>
      </c>
    </row>
    <row r="102" spans="1:9" ht="25.5">
      <c r="A102" s="34">
        <v>105</v>
      </c>
      <c r="B102" s="73" t="s">
        <v>96</v>
      </c>
      <c r="C102" s="45">
        <v>901</v>
      </c>
      <c r="D102" s="1">
        <v>408</v>
      </c>
      <c r="E102" s="58" t="s">
        <v>229</v>
      </c>
      <c r="F102" s="4"/>
      <c r="I102" s="15">
        <f>I103</f>
        <v>6405</v>
      </c>
    </row>
    <row r="103" spans="1:9" ht="38.25">
      <c r="A103" s="34">
        <v>106</v>
      </c>
      <c r="B103" s="75" t="s">
        <v>53</v>
      </c>
      <c r="C103" s="46">
        <v>901</v>
      </c>
      <c r="D103" s="3">
        <v>408</v>
      </c>
      <c r="E103" s="86" t="s">
        <v>229</v>
      </c>
      <c r="F103" s="4" t="s">
        <v>52</v>
      </c>
      <c r="I103" s="16">
        <v>6405</v>
      </c>
    </row>
    <row r="104" spans="1:9">
      <c r="A104" s="34">
        <v>107</v>
      </c>
      <c r="B104" s="73" t="s">
        <v>54</v>
      </c>
      <c r="C104" s="45">
        <v>901</v>
      </c>
      <c r="D104" s="1">
        <v>409</v>
      </c>
      <c r="E104" s="2"/>
      <c r="F104" s="4"/>
      <c r="I104" s="15">
        <f>SUM(I105)</f>
        <v>5177.7</v>
      </c>
    </row>
    <row r="105" spans="1:9" ht="25.5">
      <c r="A105" s="34">
        <v>109</v>
      </c>
      <c r="B105" s="73" t="s">
        <v>225</v>
      </c>
      <c r="C105" s="45">
        <v>901</v>
      </c>
      <c r="D105" s="1">
        <v>409</v>
      </c>
      <c r="E105" s="2" t="s">
        <v>226</v>
      </c>
      <c r="F105" s="4"/>
      <c r="I105" s="15">
        <f>SUM(I106+I108+I110)</f>
        <v>5177.7</v>
      </c>
    </row>
    <row r="106" spans="1:9" ht="38.25">
      <c r="A106" s="34">
        <v>110</v>
      </c>
      <c r="B106" s="73" t="s">
        <v>97</v>
      </c>
      <c r="C106" s="45">
        <v>901</v>
      </c>
      <c r="D106" s="1">
        <v>409</v>
      </c>
      <c r="E106" s="2" t="s">
        <v>230</v>
      </c>
      <c r="F106" s="4"/>
      <c r="I106" s="15">
        <f>I107</f>
        <v>1177.7</v>
      </c>
    </row>
    <row r="107" spans="1:9" ht="25.5">
      <c r="A107" s="34">
        <v>111</v>
      </c>
      <c r="B107" s="77" t="s">
        <v>77</v>
      </c>
      <c r="C107" s="46">
        <v>901</v>
      </c>
      <c r="D107" s="3">
        <v>409</v>
      </c>
      <c r="E107" s="4" t="s">
        <v>230</v>
      </c>
      <c r="F107" s="4" t="s">
        <v>75</v>
      </c>
      <c r="I107" s="17">
        <v>1177.7</v>
      </c>
    </row>
    <row r="108" spans="1:9" ht="25.5">
      <c r="A108" s="34">
        <v>112</v>
      </c>
      <c r="B108" s="73" t="s">
        <v>98</v>
      </c>
      <c r="C108" s="45">
        <v>901</v>
      </c>
      <c r="D108" s="1">
        <v>409</v>
      </c>
      <c r="E108" s="2" t="s">
        <v>231</v>
      </c>
      <c r="F108" s="4"/>
      <c r="I108" s="15">
        <f>I109</f>
        <v>3819</v>
      </c>
    </row>
    <row r="109" spans="1:9" ht="25.5">
      <c r="A109" s="34">
        <v>113</v>
      </c>
      <c r="B109" s="77" t="s">
        <v>77</v>
      </c>
      <c r="C109" s="46">
        <v>901</v>
      </c>
      <c r="D109" s="3">
        <v>409</v>
      </c>
      <c r="E109" s="4" t="s">
        <v>231</v>
      </c>
      <c r="F109" s="4" t="s">
        <v>75</v>
      </c>
      <c r="I109" s="17">
        <v>3819</v>
      </c>
    </row>
    <row r="110" spans="1:9" ht="38.25">
      <c r="A110" s="34">
        <v>118</v>
      </c>
      <c r="B110" s="76" t="s">
        <v>149</v>
      </c>
      <c r="C110" s="45">
        <v>901</v>
      </c>
      <c r="D110" s="1">
        <v>409</v>
      </c>
      <c r="E110" s="8" t="s">
        <v>232</v>
      </c>
      <c r="F110" s="4"/>
      <c r="I110" s="15">
        <f>I111</f>
        <v>181</v>
      </c>
    </row>
    <row r="111" spans="1:9" ht="25.5">
      <c r="A111" s="34">
        <v>119</v>
      </c>
      <c r="B111" s="77" t="s">
        <v>77</v>
      </c>
      <c r="C111" s="46">
        <v>901</v>
      </c>
      <c r="D111" s="3">
        <v>409</v>
      </c>
      <c r="E111" s="4" t="s">
        <v>232</v>
      </c>
      <c r="F111" s="4" t="s">
        <v>75</v>
      </c>
      <c r="I111" s="16">
        <v>181</v>
      </c>
    </row>
    <row r="112" spans="1:9">
      <c r="A112" s="34">
        <v>120</v>
      </c>
      <c r="B112" s="73" t="s">
        <v>36</v>
      </c>
      <c r="C112" s="87">
        <v>901</v>
      </c>
      <c r="D112" s="1">
        <v>410</v>
      </c>
      <c r="E112" s="2"/>
      <c r="F112" s="4"/>
      <c r="G112" s="90"/>
      <c r="H112" s="91"/>
      <c r="I112" s="15">
        <f>SUM(I113)</f>
        <v>150</v>
      </c>
    </row>
    <row r="113" spans="1:9" ht="38.25">
      <c r="A113" s="34">
        <v>122</v>
      </c>
      <c r="B113" s="73" t="s">
        <v>233</v>
      </c>
      <c r="C113" s="87">
        <v>901</v>
      </c>
      <c r="D113" s="7">
        <v>410</v>
      </c>
      <c r="E113" s="8" t="s">
        <v>234</v>
      </c>
      <c r="F113" s="10"/>
      <c r="G113" s="90"/>
      <c r="H113" s="91"/>
      <c r="I113" s="15">
        <f>SUM(I114)</f>
        <v>150</v>
      </c>
    </row>
    <row r="114" spans="1:9" ht="51">
      <c r="A114" s="34">
        <v>123</v>
      </c>
      <c r="B114" s="73" t="s">
        <v>99</v>
      </c>
      <c r="C114" s="87">
        <v>901</v>
      </c>
      <c r="D114" s="88">
        <v>410</v>
      </c>
      <c r="E114" s="89" t="s">
        <v>235</v>
      </c>
      <c r="F114" s="93"/>
      <c r="G114" s="90"/>
      <c r="H114" s="91"/>
      <c r="I114" s="63">
        <f>I115+I117+I119</f>
        <v>150</v>
      </c>
    </row>
    <row r="115" spans="1:9" ht="38.25">
      <c r="A115" s="34">
        <v>124</v>
      </c>
      <c r="B115" s="73" t="s">
        <v>100</v>
      </c>
      <c r="C115" s="87">
        <v>901</v>
      </c>
      <c r="D115" s="88">
        <v>410</v>
      </c>
      <c r="E115" s="89" t="s">
        <v>236</v>
      </c>
      <c r="F115" s="93"/>
      <c r="G115" s="90"/>
      <c r="H115" s="91"/>
      <c r="I115" s="63">
        <f>I116</f>
        <v>40</v>
      </c>
    </row>
    <row r="116" spans="1:9" ht="25.5">
      <c r="A116" s="34">
        <v>125</v>
      </c>
      <c r="B116" s="77" t="s">
        <v>77</v>
      </c>
      <c r="C116" s="84">
        <v>901</v>
      </c>
      <c r="D116" s="92">
        <v>410</v>
      </c>
      <c r="E116" s="93" t="s">
        <v>236</v>
      </c>
      <c r="F116" s="86" t="s">
        <v>75</v>
      </c>
      <c r="G116" s="90"/>
      <c r="H116" s="91"/>
      <c r="I116" s="60">
        <v>40</v>
      </c>
    </row>
    <row r="117" spans="1:9" ht="25.5">
      <c r="A117" s="34">
        <v>126</v>
      </c>
      <c r="B117" s="73" t="s">
        <v>101</v>
      </c>
      <c r="C117" s="87">
        <v>901</v>
      </c>
      <c r="D117" s="88">
        <v>410</v>
      </c>
      <c r="E117" s="89" t="s">
        <v>237</v>
      </c>
      <c r="F117" s="93"/>
      <c r="G117" s="90"/>
      <c r="H117" s="91"/>
      <c r="I117" s="63">
        <f>I118</f>
        <v>60</v>
      </c>
    </row>
    <row r="118" spans="1:9" ht="25.5">
      <c r="A118" s="34">
        <v>127</v>
      </c>
      <c r="B118" s="77" t="s">
        <v>77</v>
      </c>
      <c r="C118" s="46">
        <v>901</v>
      </c>
      <c r="D118" s="92">
        <v>410</v>
      </c>
      <c r="E118" s="93" t="s">
        <v>237</v>
      </c>
      <c r="F118" s="86" t="s">
        <v>75</v>
      </c>
      <c r="I118" s="60">
        <v>60</v>
      </c>
    </row>
    <row r="119" spans="1:9" ht="51">
      <c r="A119" s="34">
        <v>128</v>
      </c>
      <c r="B119" s="73" t="s">
        <v>156</v>
      </c>
      <c r="C119" s="45">
        <v>901</v>
      </c>
      <c r="D119" s="88">
        <v>410</v>
      </c>
      <c r="E119" s="89" t="s">
        <v>238</v>
      </c>
      <c r="F119" s="86"/>
      <c r="I119" s="63">
        <f>I120</f>
        <v>50</v>
      </c>
    </row>
    <row r="120" spans="1:9" ht="25.5">
      <c r="A120" s="34">
        <v>129</v>
      </c>
      <c r="B120" s="77" t="s">
        <v>77</v>
      </c>
      <c r="C120" s="46">
        <v>901</v>
      </c>
      <c r="D120" s="92">
        <v>410</v>
      </c>
      <c r="E120" s="93" t="s">
        <v>238</v>
      </c>
      <c r="F120" s="86" t="s">
        <v>75</v>
      </c>
      <c r="I120" s="60">
        <v>50</v>
      </c>
    </row>
    <row r="121" spans="1:9" ht="40.5" customHeight="1">
      <c r="A121" s="34">
        <v>132</v>
      </c>
      <c r="B121" s="73" t="s">
        <v>163</v>
      </c>
      <c r="C121" s="45">
        <v>901</v>
      </c>
      <c r="D121" s="1">
        <v>412</v>
      </c>
      <c r="E121" s="2"/>
      <c r="F121" s="4"/>
      <c r="I121" s="15">
        <f>SUM(I122+I129+I132)</f>
        <v>418.7</v>
      </c>
    </row>
    <row r="122" spans="1:9" ht="38.25">
      <c r="A122" s="34">
        <v>134</v>
      </c>
      <c r="B122" s="73" t="s">
        <v>239</v>
      </c>
      <c r="C122" s="45">
        <v>901</v>
      </c>
      <c r="D122" s="1">
        <v>412</v>
      </c>
      <c r="E122" s="89" t="s">
        <v>240</v>
      </c>
      <c r="F122" s="10"/>
      <c r="I122" s="15">
        <f>SUM(I123+I125+I127)</f>
        <v>97</v>
      </c>
    </row>
    <row r="123" spans="1:9" ht="63.75">
      <c r="A123" s="34">
        <v>136</v>
      </c>
      <c r="B123" s="73" t="s">
        <v>102</v>
      </c>
      <c r="C123" s="45">
        <v>901</v>
      </c>
      <c r="D123" s="1">
        <v>412</v>
      </c>
      <c r="E123" s="58" t="s">
        <v>241</v>
      </c>
      <c r="F123" s="4"/>
      <c r="I123" s="15">
        <f>I124</f>
        <v>80</v>
      </c>
    </row>
    <row r="124" spans="1:9" ht="38.25">
      <c r="A124" s="34">
        <v>137</v>
      </c>
      <c r="B124" s="75" t="s">
        <v>53</v>
      </c>
      <c r="C124" s="46">
        <v>901</v>
      </c>
      <c r="D124" s="3">
        <v>412</v>
      </c>
      <c r="E124" s="86" t="s">
        <v>241</v>
      </c>
      <c r="F124" s="4" t="s">
        <v>52</v>
      </c>
      <c r="I124" s="17">
        <v>80</v>
      </c>
    </row>
    <row r="125" spans="1:9" ht="25.5">
      <c r="A125" s="34">
        <v>138</v>
      </c>
      <c r="B125" s="73" t="s">
        <v>103</v>
      </c>
      <c r="C125" s="45">
        <v>901</v>
      </c>
      <c r="D125" s="7">
        <v>412</v>
      </c>
      <c r="E125" s="89" t="s">
        <v>242</v>
      </c>
      <c r="F125" s="10"/>
      <c r="I125" s="15">
        <f>I126</f>
        <v>5</v>
      </c>
    </row>
    <row r="126" spans="1:9" ht="25.5">
      <c r="A126" s="34">
        <v>139</v>
      </c>
      <c r="B126" s="75" t="s">
        <v>77</v>
      </c>
      <c r="C126" s="46">
        <v>901</v>
      </c>
      <c r="D126" s="9">
        <v>412</v>
      </c>
      <c r="E126" s="93" t="s">
        <v>242</v>
      </c>
      <c r="F126" s="10" t="s">
        <v>75</v>
      </c>
      <c r="I126" s="17">
        <v>5</v>
      </c>
    </row>
    <row r="127" spans="1:9" ht="38.25">
      <c r="A127" s="34">
        <v>140</v>
      </c>
      <c r="B127" s="73" t="s">
        <v>104</v>
      </c>
      <c r="C127" s="87">
        <v>901</v>
      </c>
      <c r="D127" s="7">
        <v>412</v>
      </c>
      <c r="E127" s="89" t="s">
        <v>243</v>
      </c>
      <c r="F127" s="10"/>
      <c r="I127" s="15">
        <f>I128</f>
        <v>12</v>
      </c>
    </row>
    <row r="128" spans="1:9" ht="25.5">
      <c r="A128" s="34">
        <v>141</v>
      </c>
      <c r="B128" s="75" t="s">
        <v>77</v>
      </c>
      <c r="C128" s="84">
        <v>901</v>
      </c>
      <c r="D128" s="9">
        <v>412</v>
      </c>
      <c r="E128" s="93" t="s">
        <v>243</v>
      </c>
      <c r="F128" s="10" t="s">
        <v>75</v>
      </c>
      <c r="G128" s="90"/>
      <c r="H128" s="91"/>
      <c r="I128" s="17">
        <v>12</v>
      </c>
    </row>
    <row r="129" spans="1:9" ht="38.25">
      <c r="A129" s="34">
        <v>145</v>
      </c>
      <c r="B129" s="79" t="s">
        <v>244</v>
      </c>
      <c r="C129" s="45">
        <v>901</v>
      </c>
      <c r="D129" s="88">
        <v>412</v>
      </c>
      <c r="E129" s="89" t="s">
        <v>245</v>
      </c>
      <c r="F129" s="10"/>
      <c r="I129" s="15">
        <f>I130</f>
        <v>46</v>
      </c>
    </row>
    <row r="130" spans="1:9" ht="25.5">
      <c r="A130" s="34">
        <v>146</v>
      </c>
      <c r="B130" s="79" t="s">
        <v>160</v>
      </c>
      <c r="C130" s="45">
        <v>901</v>
      </c>
      <c r="D130" s="88">
        <v>412</v>
      </c>
      <c r="E130" s="89" t="s">
        <v>246</v>
      </c>
      <c r="F130" s="93"/>
      <c r="I130" s="63">
        <f>I131</f>
        <v>46</v>
      </c>
    </row>
    <row r="131" spans="1:9" ht="25.5">
      <c r="A131" s="34">
        <v>147</v>
      </c>
      <c r="B131" s="94" t="s">
        <v>77</v>
      </c>
      <c r="C131" s="46">
        <v>901</v>
      </c>
      <c r="D131" s="92">
        <v>412</v>
      </c>
      <c r="E131" s="93" t="s">
        <v>246</v>
      </c>
      <c r="F131" s="93" t="s">
        <v>75</v>
      </c>
      <c r="I131" s="60">
        <v>46</v>
      </c>
    </row>
    <row r="132" spans="1:9">
      <c r="A132" s="34"/>
      <c r="B132" s="79" t="s">
        <v>70</v>
      </c>
      <c r="C132" s="45">
        <v>901</v>
      </c>
      <c r="D132" s="88">
        <v>412</v>
      </c>
      <c r="E132" s="89" t="s">
        <v>184</v>
      </c>
      <c r="F132" s="89"/>
      <c r="G132" s="106"/>
      <c r="H132" s="67"/>
      <c r="I132" s="63">
        <f>SUM(I133)</f>
        <v>275.7</v>
      </c>
    </row>
    <row r="133" spans="1:9" ht="38.25">
      <c r="A133" s="34"/>
      <c r="B133" s="79" t="s">
        <v>247</v>
      </c>
      <c r="C133" s="46">
        <v>901</v>
      </c>
      <c r="D133" s="92">
        <v>412</v>
      </c>
      <c r="E133" s="93" t="s">
        <v>248</v>
      </c>
      <c r="F133" s="93"/>
      <c r="I133" s="60">
        <f>SUM(I134)</f>
        <v>275.7</v>
      </c>
    </row>
    <row r="134" spans="1:9" ht="25.5">
      <c r="A134" s="34"/>
      <c r="B134" s="94" t="s">
        <v>77</v>
      </c>
      <c r="C134" s="46">
        <v>901</v>
      </c>
      <c r="D134" s="92">
        <v>412</v>
      </c>
      <c r="E134" s="93" t="s">
        <v>248</v>
      </c>
      <c r="F134" s="93" t="s">
        <v>75</v>
      </c>
      <c r="I134" s="60">
        <v>275.7</v>
      </c>
    </row>
    <row r="135" spans="1:9" ht="15.75">
      <c r="A135" s="34">
        <v>148</v>
      </c>
      <c r="B135" s="74" t="s">
        <v>13</v>
      </c>
      <c r="C135" s="45">
        <v>901</v>
      </c>
      <c r="D135" s="1">
        <v>500</v>
      </c>
      <c r="E135" s="2"/>
      <c r="F135" s="4"/>
      <c r="I135" s="21">
        <f>I136+I142+I165+I173</f>
        <v>13893.7</v>
      </c>
    </row>
    <row r="136" spans="1:9">
      <c r="A136" s="34">
        <v>149</v>
      </c>
      <c r="B136" s="73" t="s">
        <v>14</v>
      </c>
      <c r="C136" s="45">
        <v>901</v>
      </c>
      <c r="D136" s="1">
        <v>501</v>
      </c>
      <c r="E136" s="2"/>
      <c r="F136" s="4"/>
      <c r="I136" s="15">
        <f>SUM(I137)</f>
        <v>1690</v>
      </c>
    </row>
    <row r="137" spans="1:9" ht="38.25">
      <c r="A137" s="34">
        <v>151</v>
      </c>
      <c r="B137" s="76" t="s">
        <v>249</v>
      </c>
      <c r="C137" s="45">
        <v>901</v>
      </c>
      <c r="D137" s="1">
        <v>501</v>
      </c>
      <c r="E137" s="2" t="s">
        <v>250</v>
      </c>
      <c r="F137" s="4"/>
      <c r="I137" s="15">
        <f>I138+I140</f>
        <v>1690</v>
      </c>
    </row>
    <row r="138" spans="1:9" ht="25.5">
      <c r="A138" s="34">
        <v>152</v>
      </c>
      <c r="B138" s="76" t="s">
        <v>172</v>
      </c>
      <c r="C138" s="45">
        <v>901</v>
      </c>
      <c r="D138" s="1">
        <v>501</v>
      </c>
      <c r="E138" s="2" t="s">
        <v>251</v>
      </c>
      <c r="F138" s="4"/>
      <c r="I138" s="15">
        <f>I139</f>
        <v>1210</v>
      </c>
    </row>
    <row r="139" spans="1:9" ht="25.5">
      <c r="A139" s="34">
        <v>153</v>
      </c>
      <c r="B139" s="75" t="s">
        <v>77</v>
      </c>
      <c r="C139" s="46">
        <v>901</v>
      </c>
      <c r="D139" s="3">
        <v>501</v>
      </c>
      <c r="E139" s="4" t="s">
        <v>251</v>
      </c>
      <c r="F139" s="4" t="s">
        <v>75</v>
      </c>
      <c r="I139" s="17">
        <v>1210</v>
      </c>
    </row>
    <row r="140" spans="1:9">
      <c r="A140" s="34">
        <v>154</v>
      </c>
      <c r="B140" s="73" t="s">
        <v>105</v>
      </c>
      <c r="C140" s="45">
        <v>901</v>
      </c>
      <c r="D140" s="1">
        <v>501</v>
      </c>
      <c r="E140" s="2" t="s">
        <v>252</v>
      </c>
      <c r="F140" s="4"/>
      <c r="I140" s="15">
        <f>I141</f>
        <v>480</v>
      </c>
    </row>
    <row r="141" spans="1:9" ht="25.5">
      <c r="A141" s="34">
        <v>155</v>
      </c>
      <c r="B141" s="75" t="s">
        <v>77</v>
      </c>
      <c r="C141" s="46">
        <v>901</v>
      </c>
      <c r="D141" s="3">
        <v>501</v>
      </c>
      <c r="E141" s="4" t="s">
        <v>252</v>
      </c>
      <c r="F141" s="4" t="s">
        <v>75</v>
      </c>
      <c r="I141" s="17">
        <v>480</v>
      </c>
    </row>
    <row r="142" spans="1:9">
      <c r="A142" s="34">
        <v>156</v>
      </c>
      <c r="B142" s="73" t="s">
        <v>15</v>
      </c>
      <c r="C142" s="45">
        <v>901</v>
      </c>
      <c r="D142" s="1">
        <v>502</v>
      </c>
      <c r="E142" s="2"/>
      <c r="F142" s="4"/>
      <c r="I142" s="15">
        <f>SUM(I143)</f>
        <v>8179</v>
      </c>
    </row>
    <row r="143" spans="1:9" ht="38.25">
      <c r="A143" s="34">
        <v>158</v>
      </c>
      <c r="B143" s="76" t="s">
        <v>249</v>
      </c>
      <c r="C143" s="45">
        <v>901</v>
      </c>
      <c r="D143" s="1">
        <v>502</v>
      </c>
      <c r="E143" s="2" t="s">
        <v>250</v>
      </c>
      <c r="F143" s="4"/>
      <c r="I143" s="15">
        <f>SUM(I144+I146+I148+I150+I152+I154+I159+I161+I163)</f>
        <v>8179</v>
      </c>
    </row>
    <row r="144" spans="1:9" ht="25.5">
      <c r="A144" s="34">
        <v>159</v>
      </c>
      <c r="B144" s="76" t="s">
        <v>106</v>
      </c>
      <c r="C144" s="45">
        <v>901</v>
      </c>
      <c r="D144" s="1">
        <v>502</v>
      </c>
      <c r="E144" s="2" t="s">
        <v>253</v>
      </c>
      <c r="F144" s="4"/>
      <c r="I144" s="15">
        <f>SUM(I145)</f>
        <v>351</v>
      </c>
    </row>
    <row r="145" spans="1:9" ht="25.5">
      <c r="A145" s="34">
        <v>160</v>
      </c>
      <c r="B145" s="75" t="s">
        <v>77</v>
      </c>
      <c r="C145" s="46">
        <v>901</v>
      </c>
      <c r="D145" s="3">
        <v>502</v>
      </c>
      <c r="E145" s="4" t="s">
        <v>253</v>
      </c>
      <c r="F145" s="4" t="s">
        <v>75</v>
      </c>
      <c r="I145" s="17">
        <v>351</v>
      </c>
    </row>
    <row r="146" spans="1:9" ht="38.25">
      <c r="A146" s="34">
        <v>162</v>
      </c>
      <c r="B146" s="76" t="s">
        <v>107</v>
      </c>
      <c r="C146" s="45">
        <v>901</v>
      </c>
      <c r="D146" s="1">
        <v>502</v>
      </c>
      <c r="E146" s="2" t="s">
        <v>254</v>
      </c>
      <c r="F146" s="4"/>
      <c r="I146" s="15">
        <f>SUM(I147)</f>
        <v>275</v>
      </c>
    </row>
    <row r="147" spans="1:9" ht="25.5">
      <c r="A147" s="34">
        <v>163</v>
      </c>
      <c r="B147" s="75" t="s">
        <v>77</v>
      </c>
      <c r="C147" s="46">
        <v>901</v>
      </c>
      <c r="D147" s="3">
        <v>502</v>
      </c>
      <c r="E147" s="4" t="s">
        <v>254</v>
      </c>
      <c r="F147" s="4" t="s">
        <v>75</v>
      </c>
      <c r="I147" s="17">
        <v>275</v>
      </c>
    </row>
    <row r="148" spans="1:9" ht="25.5">
      <c r="A148" s="34">
        <v>165</v>
      </c>
      <c r="B148" s="76" t="s">
        <v>150</v>
      </c>
      <c r="C148" s="45">
        <v>901</v>
      </c>
      <c r="D148" s="1">
        <v>502</v>
      </c>
      <c r="E148" s="2" t="s">
        <v>255</v>
      </c>
      <c r="F148" s="4"/>
      <c r="I148" s="15">
        <f>I149</f>
        <v>650</v>
      </c>
    </row>
    <row r="149" spans="1:9" ht="25.5">
      <c r="A149" s="34">
        <v>166</v>
      </c>
      <c r="B149" s="75" t="s">
        <v>77</v>
      </c>
      <c r="C149" s="46">
        <v>901</v>
      </c>
      <c r="D149" s="3">
        <v>502</v>
      </c>
      <c r="E149" s="4" t="s">
        <v>255</v>
      </c>
      <c r="F149" s="4" t="s">
        <v>75</v>
      </c>
      <c r="I149" s="17">
        <v>650</v>
      </c>
    </row>
    <row r="150" spans="1:9" ht="25.5">
      <c r="A150" s="34">
        <v>171</v>
      </c>
      <c r="B150" s="73" t="s">
        <v>151</v>
      </c>
      <c r="C150" s="45">
        <v>901</v>
      </c>
      <c r="D150" s="1">
        <v>502</v>
      </c>
      <c r="E150" s="2" t="s">
        <v>256</v>
      </c>
      <c r="F150" s="4"/>
      <c r="I150" s="15">
        <f>I151</f>
        <v>360</v>
      </c>
    </row>
    <row r="151" spans="1:9" ht="25.5">
      <c r="A151" s="34">
        <v>172</v>
      </c>
      <c r="B151" s="75" t="s">
        <v>77</v>
      </c>
      <c r="C151" s="46">
        <v>901</v>
      </c>
      <c r="D151" s="3">
        <v>502</v>
      </c>
      <c r="E151" s="4" t="s">
        <v>256</v>
      </c>
      <c r="F151" s="4" t="s">
        <v>75</v>
      </c>
      <c r="I151" s="17">
        <v>360</v>
      </c>
    </row>
    <row r="152" spans="1:9">
      <c r="A152" s="34">
        <v>173</v>
      </c>
      <c r="B152" s="73" t="s">
        <v>152</v>
      </c>
      <c r="C152" s="45">
        <v>901</v>
      </c>
      <c r="D152" s="1">
        <v>502</v>
      </c>
      <c r="E152" s="2" t="s">
        <v>257</v>
      </c>
      <c r="F152" s="4"/>
      <c r="I152" s="15">
        <f>I153</f>
        <v>1122</v>
      </c>
    </row>
    <row r="153" spans="1:9" ht="25.5">
      <c r="A153" s="34">
        <v>174</v>
      </c>
      <c r="B153" s="75" t="s">
        <v>77</v>
      </c>
      <c r="C153" s="46">
        <v>901</v>
      </c>
      <c r="D153" s="3">
        <v>502</v>
      </c>
      <c r="E153" s="4" t="s">
        <v>257</v>
      </c>
      <c r="F153" s="4" t="s">
        <v>75</v>
      </c>
      <c r="I153" s="17">
        <v>1122</v>
      </c>
    </row>
    <row r="154" spans="1:9" ht="51">
      <c r="A154" s="34">
        <v>175</v>
      </c>
      <c r="B154" s="73" t="s">
        <v>153</v>
      </c>
      <c r="C154" s="45">
        <v>901</v>
      </c>
      <c r="D154" s="1">
        <v>502</v>
      </c>
      <c r="E154" s="58" t="s">
        <v>258</v>
      </c>
      <c r="F154" s="4"/>
      <c r="I154" s="15">
        <f>SUM(I155+I157)</f>
        <v>3520</v>
      </c>
    </row>
    <row r="155" spans="1:9" ht="25.5">
      <c r="A155" s="34">
        <v>178</v>
      </c>
      <c r="B155" s="73" t="s">
        <v>154</v>
      </c>
      <c r="C155" s="45">
        <v>901</v>
      </c>
      <c r="D155" s="1">
        <v>502</v>
      </c>
      <c r="E155" s="58" t="s">
        <v>259</v>
      </c>
      <c r="F155" s="4"/>
      <c r="I155" s="15">
        <f>I156</f>
        <v>3320</v>
      </c>
    </row>
    <row r="156" spans="1:9" ht="39" customHeight="1">
      <c r="A156" s="34">
        <v>179</v>
      </c>
      <c r="B156" s="75" t="s">
        <v>77</v>
      </c>
      <c r="C156" s="46">
        <v>901</v>
      </c>
      <c r="D156" s="3">
        <v>502</v>
      </c>
      <c r="E156" s="86" t="s">
        <v>259</v>
      </c>
      <c r="F156" s="4" t="s">
        <v>75</v>
      </c>
      <c r="I156" s="17">
        <v>3320</v>
      </c>
    </row>
    <row r="157" spans="1:9" ht="44.25" customHeight="1">
      <c r="A157" s="34">
        <v>180</v>
      </c>
      <c r="B157" s="73" t="s">
        <v>155</v>
      </c>
      <c r="C157" s="45">
        <v>901</v>
      </c>
      <c r="D157" s="1">
        <v>502</v>
      </c>
      <c r="E157" s="58" t="s">
        <v>260</v>
      </c>
      <c r="F157" s="4"/>
      <c r="I157" s="15">
        <f>I158</f>
        <v>200</v>
      </c>
    </row>
    <row r="158" spans="1:9" ht="25.5">
      <c r="A158" s="34">
        <v>181</v>
      </c>
      <c r="B158" s="75" t="s">
        <v>77</v>
      </c>
      <c r="C158" s="46">
        <v>901</v>
      </c>
      <c r="D158" s="3">
        <v>502</v>
      </c>
      <c r="E158" s="86" t="s">
        <v>260</v>
      </c>
      <c r="F158" s="4" t="s">
        <v>75</v>
      </c>
      <c r="I158" s="17">
        <v>200</v>
      </c>
    </row>
    <row r="159" spans="1:9" ht="25.5">
      <c r="A159" s="34">
        <v>182</v>
      </c>
      <c r="B159" s="73" t="s">
        <v>173</v>
      </c>
      <c r="C159" s="45">
        <v>901</v>
      </c>
      <c r="D159" s="1">
        <v>502</v>
      </c>
      <c r="E159" s="58" t="s">
        <v>261</v>
      </c>
      <c r="F159" s="4"/>
      <c r="I159" s="15">
        <f>I160</f>
        <v>1380</v>
      </c>
    </row>
    <row r="160" spans="1:9" ht="38.25">
      <c r="A160" s="34">
        <v>183</v>
      </c>
      <c r="B160" s="75" t="s">
        <v>53</v>
      </c>
      <c r="C160" s="46">
        <v>901</v>
      </c>
      <c r="D160" s="3">
        <v>502</v>
      </c>
      <c r="E160" s="86" t="s">
        <v>261</v>
      </c>
      <c r="F160" s="4" t="s">
        <v>52</v>
      </c>
      <c r="I160" s="17">
        <v>1380</v>
      </c>
    </row>
    <row r="161" spans="1:9" ht="25.5">
      <c r="A161" s="34">
        <v>184</v>
      </c>
      <c r="B161" s="73" t="s">
        <v>174</v>
      </c>
      <c r="C161" s="45">
        <v>901</v>
      </c>
      <c r="D161" s="1">
        <v>502</v>
      </c>
      <c r="E161" s="58" t="s">
        <v>262</v>
      </c>
      <c r="F161" s="4"/>
      <c r="I161" s="15">
        <f>I162</f>
        <v>500</v>
      </c>
    </row>
    <row r="162" spans="1:9" ht="38.25">
      <c r="A162" s="34">
        <v>185</v>
      </c>
      <c r="B162" s="75" t="s">
        <v>53</v>
      </c>
      <c r="C162" s="46">
        <v>901</v>
      </c>
      <c r="D162" s="3">
        <v>502</v>
      </c>
      <c r="E162" s="86" t="s">
        <v>262</v>
      </c>
      <c r="F162" s="4" t="s">
        <v>52</v>
      </c>
      <c r="I162" s="17">
        <v>500</v>
      </c>
    </row>
    <row r="163" spans="1:9" ht="63.75">
      <c r="A163" s="34">
        <v>186</v>
      </c>
      <c r="B163" s="73" t="s">
        <v>164</v>
      </c>
      <c r="C163" s="45">
        <v>901</v>
      </c>
      <c r="D163" s="1">
        <v>502</v>
      </c>
      <c r="E163" s="2" t="s">
        <v>263</v>
      </c>
      <c r="F163" s="4"/>
      <c r="I163" s="15">
        <f>I164</f>
        <v>21</v>
      </c>
    </row>
    <row r="164" spans="1:9" ht="38.25">
      <c r="A164" s="34">
        <v>187</v>
      </c>
      <c r="B164" s="75" t="s">
        <v>53</v>
      </c>
      <c r="C164" s="46">
        <v>901</v>
      </c>
      <c r="D164" s="3">
        <v>502</v>
      </c>
      <c r="E164" s="4" t="s">
        <v>263</v>
      </c>
      <c r="F164" s="4" t="s">
        <v>52</v>
      </c>
      <c r="I164" s="17">
        <v>21</v>
      </c>
    </row>
    <row r="165" spans="1:9">
      <c r="A165" s="34">
        <v>188</v>
      </c>
      <c r="B165" s="79" t="s">
        <v>16</v>
      </c>
      <c r="C165" s="45">
        <v>901</v>
      </c>
      <c r="D165" s="59">
        <v>503</v>
      </c>
      <c r="E165" s="58"/>
      <c r="F165" s="86"/>
      <c r="I165" s="63">
        <f>SUM(I166)</f>
        <v>3974.7</v>
      </c>
    </row>
    <row r="166" spans="1:9" ht="38.25">
      <c r="A166" s="34">
        <v>190</v>
      </c>
      <c r="B166" s="76" t="s">
        <v>249</v>
      </c>
      <c r="C166" s="45">
        <v>901</v>
      </c>
      <c r="D166" s="1">
        <v>503</v>
      </c>
      <c r="E166" s="2" t="s">
        <v>250</v>
      </c>
      <c r="F166" s="4"/>
      <c r="I166" s="15">
        <f>SUM(I167+I169+I171)</f>
        <v>3974.7</v>
      </c>
    </row>
    <row r="167" spans="1:9">
      <c r="A167" s="34">
        <v>192</v>
      </c>
      <c r="B167" s="73" t="s">
        <v>17</v>
      </c>
      <c r="C167" s="45">
        <v>901</v>
      </c>
      <c r="D167" s="1">
        <v>503</v>
      </c>
      <c r="E167" s="2" t="s">
        <v>264</v>
      </c>
      <c r="F167" s="4"/>
      <c r="I167" s="15">
        <f>I168</f>
        <v>2518</v>
      </c>
    </row>
    <row r="168" spans="1:9" ht="25.5">
      <c r="A168" s="34">
        <v>193</v>
      </c>
      <c r="B168" s="75" t="s">
        <v>77</v>
      </c>
      <c r="C168" s="46">
        <v>901</v>
      </c>
      <c r="D168" s="3">
        <v>503</v>
      </c>
      <c r="E168" s="4" t="s">
        <v>264</v>
      </c>
      <c r="F168" s="4" t="s">
        <v>75</v>
      </c>
      <c r="I168" s="17">
        <v>2518</v>
      </c>
    </row>
    <row r="169" spans="1:9">
      <c r="A169" s="34">
        <v>194</v>
      </c>
      <c r="B169" s="73" t="s">
        <v>18</v>
      </c>
      <c r="C169" s="45">
        <v>901</v>
      </c>
      <c r="D169" s="1">
        <v>503</v>
      </c>
      <c r="E169" s="2" t="s">
        <v>265</v>
      </c>
      <c r="F169" s="4"/>
      <c r="I169" s="15">
        <f>I170</f>
        <v>445</v>
      </c>
    </row>
    <row r="170" spans="1:9" ht="25.5">
      <c r="A170" s="34">
        <v>195</v>
      </c>
      <c r="B170" s="75" t="s">
        <v>77</v>
      </c>
      <c r="C170" s="46">
        <v>901</v>
      </c>
      <c r="D170" s="3">
        <v>503</v>
      </c>
      <c r="E170" s="4" t="s">
        <v>265</v>
      </c>
      <c r="F170" s="4" t="s">
        <v>75</v>
      </c>
      <c r="I170" s="17">
        <v>445</v>
      </c>
    </row>
    <row r="171" spans="1:9">
      <c r="A171" s="34">
        <v>198</v>
      </c>
      <c r="B171" s="73" t="s">
        <v>108</v>
      </c>
      <c r="C171" s="45">
        <v>901</v>
      </c>
      <c r="D171" s="1">
        <v>503</v>
      </c>
      <c r="E171" s="2" t="s">
        <v>266</v>
      </c>
      <c r="F171" s="4"/>
      <c r="I171" s="15">
        <f>I172</f>
        <v>1011.7</v>
      </c>
    </row>
    <row r="172" spans="1:9" ht="25.5">
      <c r="A172" s="34">
        <v>199</v>
      </c>
      <c r="B172" s="75" t="s">
        <v>77</v>
      </c>
      <c r="C172" s="46">
        <v>901</v>
      </c>
      <c r="D172" s="3">
        <v>503</v>
      </c>
      <c r="E172" s="4" t="s">
        <v>266</v>
      </c>
      <c r="F172" s="4" t="s">
        <v>75</v>
      </c>
      <c r="I172" s="16">
        <v>1011.7</v>
      </c>
    </row>
    <row r="173" spans="1:9">
      <c r="A173" s="34">
        <v>204</v>
      </c>
      <c r="B173" s="73" t="s">
        <v>68</v>
      </c>
      <c r="C173" s="45">
        <v>901</v>
      </c>
      <c r="D173" s="1">
        <v>505</v>
      </c>
      <c r="E173" s="2"/>
      <c r="F173" s="4"/>
      <c r="I173" s="15">
        <f>SUM(I174)</f>
        <v>50</v>
      </c>
    </row>
    <row r="174" spans="1:9" ht="38.25">
      <c r="A174" s="34">
        <v>206</v>
      </c>
      <c r="B174" s="79" t="s">
        <v>267</v>
      </c>
      <c r="C174" s="45">
        <v>901</v>
      </c>
      <c r="D174" s="59">
        <v>505</v>
      </c>
      <c r="E174" s="58" t="s">
        <v>268</v>
      </c>
      <c r="F174" s="86"/>
      <c r="I174" s="63">
        <f>I175</f>
        <v>50</v>
      </c>
    </row>
    <row r="175" spans="1:9" ht="25.5">
      <c r="A175" s="34">
        <v>207</v>
      </c>
      <c r="B175" s="79" t="s">
        <v>109</v>
      </c>
      <c r="C175" s="45">
        <v>901</v>
      </c>
      <c r="D175" s="59">
        <v>505</v>
      </c>
      <c r="E175" s="58" t="s">
        <v>268</v>
      </c>
      <c r="F175" s="86"/>
      <c r="I175" s="63">
        <f>I176</f>
        <v>50</v>
      </c>
    </row>
    <row r="176" spans="1:9" ht="25.5">
      <c r="A176" s="34">
        <v>208</v>
      </c>
      <c r="B176" s="94" t="s">
        <v>77</v>
      </c>
      <c r="C176" s="46">
        <v>901</v>
      </c>
      <c r="D176" s="85">
        <v>505</v>
      </c>
      <c r="E176" s="86" t="s">
        <v>268</v>
      </c>
      <c r="F176" s="86" t="s">
        <v>75</v>
      </c>
      <c r="I176" s="95">
        <v>50</v>
      </c>
    </row>
    <row r="177" spans="1:11" ht="15.75">
      <c r="A177" s="34">
        <v>209</v>
      </c>
      <c r="B177" s="74" t="s">
        <v>19</v>
      </c>
      <c r="C177" s="45">
        <v>901</v>
      </c>
      <c r="D177" s="1">
        <v>600</v>
      </c>
      <c r="E177" s="2"/>
      <c r="F177" s="4"/>
      <c r="I177" s="15">
        <f>I178</f>
        <v>465</v>
      </c>
    </row>
    <row r="178" spans="1:11" ht="25.5" customHeight="1">
      <c r="A178" s="34">
        <v>210</v>
      </c>
      <c r="B178" s="73" t="s">
        <v>20</v>
      </c>
      <c r="C178" s="45">
        <v>901</v>
      </c>
      <c r="D178" s="1">
        <v>603</v>
      </c>
      <c r="E178" s="2"/>
      <c r="F178" s="4"/>
      <c r="I178" s="15">
        <f>SUM(I179)</f>
        <v>465</v>
      </c>
    </row>
    <row r="179" spans="1:11" ht="38.25">
      <c r="A179" s="34">
        <v>212</v>
      </c>
      <c r="B179" s="73" t="s">
        <v>269</v>
      </c>
      <c r="C179" s="45">
        <v>901</v>
      </c>
      <c r="D179" s="1">
        <v>603</v>
      </c>
      <c r="E179" s="2" t="s">
        <v>270</v>
      </c>
      <c r="F179" s="4"/>
      <c r="I179" s="15">
        <f>I180</f>
        <v>465</v>
      </c>
      <c r="K179" s="54">
        <f>I178-1100</f>
        <v>-635</v>
      </c>
    </row>
    <row r="180" spans="1:11" ht="38.25">
      <c r="A180" s="34">
        <v>213</v>
      </c>
      <c r="B180" s="73" t="s">
        <v>110</v>
      </c>
      <c r="C180" s="45">
        <v>901</v>
      </c>
      <c r="D180" s="1">
        <v>603</v>
      </c>
      <c r="E180" s="2" t="s">
        <v>270</v>
      </c>
      <c r="F180" s="4"/>
      <c r="I180" s="15">
        <f>I181</f>
        <v>465</v>
      </c>
    </row>
    <row r="181" spans="1:11" ht="25.5">
      <c r="A181" s="34">
        <v>214</v>
      </c>
      <c r="B181" s="75" t="s">
        <v>77</v>
      </c>
      <c r="C181" s="46">
        <v>901</v>
      </c>
      <c r="D181" s="3">
        <v>603</v>
      </c>
      <c r="E181" s="4" t="s">
        <v>270</v>
      </c>
      <c r="F181" s="4" t="s">
        <v>75</v>
      </c>
      <c r="I181" s="16">
        <v>465</v>
      </c>
    </row>
    <row r="182" spans="1:11" ht="51" customHeight="1">
      <c r="A182" s="34">
        <v>215</v>
      </c>
      <c r="B182" s="74" t="s">
        <v>21</v>
      </c>
      <c r="C182" s="45">
        <v>901</v>
      </c>
      <c r="D182" s="1">
        <v>700</v>
      </c>
      <c r="E182" s="2"/>
      <c r="F182" s="4"/>
      <c r="I182" s="15">
        <f>SUM(I184+I194+I211)</f>
        <v>116625.8</v>
      </c>
    </row>
    <row r="183" spans="1:11">
      <c r="A183" s="34">
        <v>216</v>
      </c>
      <c r="B183" s="73" t="s">
        <v>22</v>
      </c>
      <c r="C183" s="45">
        <v>901</v>
      </c>
      <c r="D183" s="1">
        <v>701</v>
      </c>
      <c r="E183" s="2"/>
      <c r="F183" s="4"/>
      <c r="I183" s="15">
        <f>SUM(I184)</f>
        <v>42777</v>
      </c>
    </row>
    <row r="184" spans="1:11" ht="38.25">
      <c r="A184" s="34">
        <v>218</v>
      </c>
      <c r="B184" s="73" t="s">
        <v>271</v>
      </c>
      <c r="C184" s="45">
        <v>901</v>
      </c>
      <c r="D184" s="1">
        <v>701</v>
      </c>
      <c r="E184" s="2" t="s">
        <v>272</v>
      </c>
      <c r="F184" s="4"/>
      <c r="I184" s="15">
        <f>SUM(I185)</f>
        <v>42777</v>
      </c>
    </row>
    <row r="185" spans="1:11" ht="25.5">
      <c r="A185" s="34">
        <v>219</v>
      </c>
      <c r="B185" s="73" t="s">
        <v>111</v>
      </c>
      <c r="C185" s="45">
        <v>901</v>
      </c>
      <c r="D185" s="1">
        <v>701</v>
      </c>
      <c r="E185" s="2" t="s">
        <v>273</v>
      </c>
      <c r="F185" s="4"/>
      <c r="I185" s="15">
        <f>SUM(I186+I189)</f>
        <v>42777</v>
      </c>
    </row>
    <row r="186" spans="1:11" ht="51">
      <c r="A186" s="34">
        <v>220</v>
      </c>
      <c r="B186" s="73" t="s">
        <v>112</v>
      </c>
      <c r="C186" s="45">
        <v>901</v>
      </c>
      <c r="D186" s="1">
        <v>701</v>
      </c>
      <c r="E186" s="2" t="s">
        <v>274</v>
      </c>
      <c r="F186" s="4"/>
      <c r="I186" s="15">
        <f>SUM(I187:I188)</f>
        <v>25000</v>
      </c>
    </row>
    <row r="187" spans="1:11">
      <c r="A187" s="34">
        <v>221</v>
      </c>
      <c r="B187" s="75" t="s">
        <v>42</v>
      </c>
      <c r="C187" s="46">
        <v>901</v>
      </c>
      <c r="D187" s="3">
        <v>701</v>
      </c>
      <c r="E187" s="4" t="s">
        <v>274</v>
      </c>
      <c r="F187" s="4" t="s">
        <v>41</v>
      </c>
      <c r="I187" s="17">
        <v>9413</v>
      </c>
    </row>
    <row r="188" spans="1:11" ht="25.5">
      <c r="A188" s="34">
        <v>222</v>
      </c>
      <c r="B188" s="75" t="s">
        <v>77</v>
      </c>
      <c r="C188" s="46">
        <v>901</v>
      </c>
      <c r="D188" s="3">
        <v>701</v>
      </c>
      <c r="E188" s="4" t="s">
        <v>274</v>
      </c>
      <c r="F188" s="4" t="s">
        <v>75</v>
      </c>
      <c r="I188" s="17">
        <v>15587</v>
      </c>
    </row>
    <row r="189" spans="1:11" ht="51">
      <c r="A189" s="34">
        <v>228</v>
      </c>
      <c r="B189" s="73" t="s">
        <v>113</v>
      </c>
      <c r="C189" s="45">
        <v>901</v>
      </c>
      <c r="D189" s="1">
        <v>701</v>
      </c>
      <c r="E189" s="2" t="s">
        <v>275</v>
      </c>
      <c r="F189" s="4"/>
      <c r="I189" s="15">
        <f>I190+I192</f>
        <v>17777</v>
      </c>
    </row>
    <row r="190" spans="1:11" ht="76.5">
      <c r="A190" s="34">
        <v>229</v>
      </c>
      <c r="B190" s="73" t="s">
        <v>114</v>
      </c>
      <c r="C190" s="45">
        <v>901</v>
      </c>
      <c r="D190" s="1">
        <v>701</v>
      </c>
      <c r="E190" s="2" t="s">
        <v>276</v>
      </c>
      <c r="F190" s="4"/>
      <c r="I190" s="15">
        <f>I191</f>
        <v>17505.599999999999</v>
      </c>
    </row>
    <row r="191" spans="1:11">
      <c r="A191" s="34">
        <v>230</v>
      </c>
      <c r="B191" s="75" t="s">
        <v>42</v>
      </c>
      <c r="C191" s="46">
        <v>901</v>
      </c>
      <c r="D191" s="3">
        <v>701</v>
      </c>
      <c r="E191" s="4" t="s">
        <v>276</v>
      </c>
      <c r="F191" s="4" t="s">
        <v>41</v>
      </c>
      <c r="I191" s="17">
        <v>17505.599999999999</v>
      </c>
    </row>
    <row r="192" spans="1:11" ht="76.5">
      <c r="A192" s="34">
        <v>231</v>
      </c>
      <c r="B192" s="73" t="s">
        <v>115</v>
      </c>
      <c r="C192" s="45">
        <v>901</v>
      </c>
      <c r="D192" s="1">
        <v>701</v>
      </c>
      <c r="E192" s="2" t="s">
        <v>277</v>
      </c>
      <c r="F192" s="4"/>
      <c r="I192" s="15">
        <f>I193</f>
        <v>271.39999999999998</v>
      </c>
    </row>
    <row r="193" spans="1:9" ht="25.5">
      <c r="A193" s="34">
        <v>232</v>
      </c>
      <c r="B193" s="75" t="s">
        <v>77</v>
      </c>
      <c r="C193" s="46">
        <v>901</v>
      </c>
      <c r="D193" s="3">
        <v>701</v>
      </c>
      <c r="E193" s="4" t="s">
        <v>277</v>
      </c>
      <c r="F193" s="4" t="s">
        <v>75</v>
      </c>
      <c r="I193" s="17">
        <v>271.39999999999998</v>
      </c>
    </row>
    <row r="194" spans="1:9">
      <c r="A194" s="34">
        <v>237</v>
      </c>
      <c r="B194" s="73" t="s">
        <v>23</v>
      </c>
      <c r="C194" s="45">
        <v>901</v>
      </c>
      <c r="D194" s="1">
        <v>702</v>
      </c>
      <c r="E194" s="2"/>
      <c r="F194" s="4"/>
      <c r="I194" s="15">
        <f>SUM(I195)</f>
        <v>71348.3</v>
      </c>
    </row>
    <row r="195" spans="1:9" ht="38.25">
      <c r="A195" s="34">
        <v>239</v>
      </c>
      <c r="B195" s="73" t="s">
        <v>271</v>
      </c>
      <c r="C195" s="45">
        <v>901</v>
      </c>
      <c r="D195" s="1">
        <v>702</v>
      </c>
      <c r="E195" s="2" t="s">
        <v>272</v>
      </c>
      <c r="F195" s="4"/>
      <c r="I195" s="15">
        <f>SUM(I196+I200+I204+I209)</f>
        <v>71348.3</v>
      </c>
    </row>
    <row r="196" spans="1:9" ht="25.5">
      <c r="A196" s="34">
        <v>240</v>
      </c>
      <c r="B196" s="73" t="s">
        <v>116</v>
      </c>
      <c r="C196" s="45">
        <v>901</v>
      </c>
      <c r="D196" s="1">
        <v>702</v>
      </c>
      <c r="E196" s="2" t="s">
        <v>278</v>
      </c>
      <c r="F196" s="4"/>
      <c r="I196" s="15">
        <f>I197</f>
        <v>23377</v>
      </c>
    </row>
    <row r="197" spans="1:9" ht="38.25">
      <c r="A197" s="34">
        <v>241</v>
      </c>
      <c r="B197" s="73" t="s">
        <v>117</v>
      </c>
      <c r="C197" s="45">
        <v>901</v>
      </c>
      <c r="D197" s="1">
        <v>702</v>
      </c>
      <c r="E197" s="2" t="s">
        <v>279</v>
      </c>
      <c r="F197" s="4"/>
      <c r="I197" s="15">
        <f>SUM(I198:I199)</f>
        <v>23377</v>
      </c>
    </row>
    <row r="198" spans="1:9">
      <c r="A198" s="34">
        <v>242</v>
      </c>
      <c r="B198" s="75" t="s">
        <v>42</v>
      </c>
      <c r="C198" s="46">
        <v>901</v>
      </c>
      <c r="D198" s="3">
        <v>702</v>
      </c>
      <c r="E198" s="4" t="s">
        <v>279</v>
      </c>
      <c r="F198" s="4" t="s">
        <v>41</v>
      </c>
      <c r="I198" s="17">
        <v>12584</v>
      </c>
    </row>
    <row r="199" spans="1:9" ht="25.5">
      <c r="A199" s="34">
        <v>243</v>
      </c>
      <c r="B199" s="75" t="s">
        <v>77</v>
      </c>
      <c r="C199" s="46">
        <v>901</v>
      </c>
      <c r="D199" s="3">
        <v>702</v>
      </c>
      <c r="E199" s="4" t="s">
        <v>279</v>
      </c>
      <c r="F199" s="4" t="s">
        <v>75</v>
      </c>
      <c r="I199" s="17">
        <v>10793</v>
      </c>
    </row>
    <row r="200" spans="1:9" ht="38.25">
      <c r="A200" s="34">
        <v>245</v>
      </c>
      <c r="B200" s="73" t="s">
        <v>118</v>
      </c>
      <c r="C200" s="45">
        <v>901</v>
      </c>
      <c r="D200" s="1">
        <v>702</v>
      </c>
      <c r="E200" s="2" t="s">
        <v>280</v>
      </c>
      <c r="F200" s="4"/>
      <c r="I200" s="15">
        <f>I201</f>
        <v>5890.3</v>
      </c>
    </row>
    <row r="201" spans="1:9" ht="38.25">
      <c r="A201" s="34">
        <v>246</v>
      </c>
      <c r="B201" s="73" t="s">
        <v>119</v>
      </c>
      <c r="C201" s="45">
        <v>901</v>
      </c>
      <c r="D201" s="1">
        <v>702</v>
      </c>
      <c r="E201" s="2" t="s">
        <v>281</v>
      </c>
      <c r="F201" s="4"/>
      <c r="I201" s="15">
        <f>SUM(I202:I203)</f>
        <v>5890.3</v>
      </c>
    </row>
    <row r="202" spans="1:9">
      <c r="A202" s="34">
        <v>247</v>
      </c>
      <c r="B202" s="75" t="s">
        <v>82</v>
      </c>
      <c r="C202" s="46">
        <v>901</v>
      </c>
      <c r="D202" s="3">
        <v>702</v>
      </c>
      <c r="E202" s="4" t="s">
        <v>281</v>
      </c>
      <c r="F202" s="4" t="s">
        <v>41</v>
      </c>
      <c r="I202" s="17">
        <v>5346.2</v>
      </c>
    </row>
    <row r="203" spans="1:9" ht="25.5">
      <c r="A203" s="34">
        <v>248</v>
      </c>
      <c r="B203" s="75" t="s">
        <v>77</v>
      </c>
      <c r="C203" s="46">
        <v>901</v>
      </c>
      <c r="D203" s="3">
        <v>702</v>
      </c>
      <c r="E203" s="4" t="s">
        <v>281</v>
      </c>
      <c r="F203" s="4" t="s">
        <v>75</v>
      </c>
      <c r="I203" s="17">
        <v>544.1</v>
      </c>
    </row>
    <row r="204" spans="1:9" ht="63.75">
      <c r="A204" s="34">
        <v>250</v>
      </c>
      <c r="B204" s="73" t="s">
        <v>120</v>
      </c>
      <c r="C204" s="45">
        <v>901</v>
      </c>
      <c r="D204" s="1">
        <v>702</v>
      </c>
      <c r="E204" s="2" t="s">
        <v>282</v>
      </c>
      <c r="F204" s="4"/>
      <c r="I204" s="15">
        <f>I205+I208</f>
        <v>38884</v>
      </c>
    </row>
    <row r="205" spans="1:9" ht="76.5">
      <c r="A205" s="34">
        <v>251</v>
      </c>
      <c r="B205" s="73" t="s">
        <v>121</v>
      </c>
      <c r="C205" s="45">
        <v>901</v>
      </c>
      <c r="D205" s="1">
        <v>702</v>
      </c>
      <c r="E205" s="2" t="s">
        <v>283</v>
      </c>
      <c r="F205" s="4"/>
      <c r="I205" s="15">
        <f>I206</f>
        <v>37319</v>
      </c>
    </row>
    <row r="206" spans="1:9">
      <c r="A206" s="34">
        <v>252</v>
      </c>
      <c r="B206" s="75" t="s">
        <v>42</v>
      </c>
      <c r="C206" s="46">
        <v>901</v>
      </c>
      <c r="D206" s="3">
        <v>702</v>
      </c>
      <c r="E206" s="4" t="s">
        <v>283</v>
      </c>
      <c r="F206" s="4" t="s">
        <v>41</v>
      </c>
      <c r="I206" s="17">
        <v>37319</v>
      </c>
    </row>
    <row r="207" spans="1:9" ht="76.5">
      <c r="A207" s="34">
        <v>253</v>
      </c>
      <c r="B207" s="73" t="s">
        <v>115</v>
      </c>
      <c r="C207" s="45">
        <v>901</v>
      </c>
      <c r="D207" s="1">
        <v>702</v>
      </c>
      <c r="E207" s="2" t="s">
        <v>284</v>
      </c>
      <c r="F207" s="4"/>
      <c r="I207" s="15">
        <f>I208</f>
        <v>1565</v>
      </c>
    </row>
    <row r="208" spans="1:9" ht="25.5">
      <c r="A208" s="34">
        <v>254</v>
      </c>
      <c r="B208" s="75" t="s">
        <v>77</v>
      </c>
      <c r="C208" s="46">
        <v>901</v>
      </c>
      <c r="D208" s="3">
        <v>702</v>
      </c>
      <c r="E208" s="4" t="s">
        <v>284</v>
      </c>
      <c r="F208" s="4" t="s">
        <v>75</v>
      </c>
      <c r="I208" s="17">
        <v>1565</v>
      </c>
    </row>
    <row r="209" spans="1:11" ht="25.5">
      <c r="A209" s="34">
        <v>255</v>
      </c>
      <c r="B209" s="73" t="s">
        <v>122</v>
      </c>
      <c r="C209" s="45">
        <v>901</v>
      </c>
      <c r="D209" s="1">
        <v>702</v>
      </c>
      <c r="E209" s="2" t="s">
        <v>285</v>
      </c>
      <c r="F209" s="4"/>
      <c r="I209" s="15">
        <f>I210</f>
        <v>3197</v>
      </c>
    </row>
    <row r="210" spans="1:11" ht="25.5">
      <c r="A210" s="34">
        <v>256</v>
      </c>
      <c r="B210" s="75" t="s">
        <v>77</v>
      </c>
      <c r="C210" s="46">
        <v>901</v>
      </c>
      <c r="D210" s="3">
        <v>702</v>
      </c>
      <c r="E210" s="4" t="s">
        <v>285</v>
      </c>
      <c r="F210" s="4" t="s">
        <v>75</v>
      </c>
      <c r="I210" s="16">
        <v>3197</v>
      </c>
    </row>
    <row r="211" spans="1:11">
      <c r="A211" s="34">
        <v>261</v>
      </c>
      <c r="B211" s="73" t="s">
        <v>24</v>
      </c>
      <c r="C211" s="45">
        <v>901</v>
      </c>
      <c r="D211" s="1">
        <v>707</v>
      </c>
      <c r="E211" s="2"/>
      <c r="F211" s="4"/>
      <c r="I211" s="15">
        <f>SUM(I212+I218)</f>
        <v>2500.5</v>
      </c>
    </row>
    <row r="212" spans="1:11" ht="38.25">
      <c r="A212" s="34">
        <v>263</v>
      </c>
      <c r="B212" s="73" t="s">
        <v>271</v>
      </c>
      <c r="C212" s="45">
        <v>901</v>
      </c>
      <c r="D212" s="1">
        <v>707</v>
      </c>
      <c r="E212" s="2" t="s">
        <v>272</v>
      </c>
      <c r="F212" s="4"/>
      <c r="I212" s="15">
        <f>I213+I216</f>
        <v>2100.5</v>
      </c>
    </row>
    <row r="213" spans="1:11" ht="38.25">
      <c r="A213" s="34">
        <v>264</v>
      </c>
      <c r="B213" s="73" t="s">
        <v>118</v>
      </c>
      <c r="C213" s="45">
        <v>901</v>
      </c>
      <c r="D213" s="1">
        <v>707</v>
      </c>
      <c r="E213" s="2" t="s">
        <v>286</v>
      </c>
      <c r="F213" s="4"/>
      <c r="I213" s="15">
        <f>I214</f>
        <v>500</v>
      </c>
    </row>
    <row r="214" spans="1:11" ht="25.5">
      <c r="A214" s="34">
        <v>265</v>
      </c>
      <c r="B214" s="73" t="s">
        <v>123</v>
      </c>
      <c r="C214" s="45">
        <v>901</v>
      </c>
      <c r="D214" s="1">
        <v>707</v>
      </c>
      <c r="E214" s="2" t="s">
        <v>287</v>
      </c>
      <c r="F214" s="4"/>
      <c r="I214" s="63">
        <f>SUM(I215)</f>
        <v>500</v>
      </c>
    </row>
    <row r="215" spans="1:11" ht="25.5">
      <c r="A215" s="34">
        <v>267</v>
      </c>
      <c r="B215" s="75" t="s">
        <v>77</v>
      </c>
      <c r="C215" s="46">
        <v>901</v>
      </c>
      <c r="D215" s="3">
        <v>707</v>
      </c>
      <c r="E215" s="4" t="s">
        <v>287</v>
      </c>
      <c r="F215" s="4" t="s">
        <v>75</v>
      </c>
      <c r="I215" s="60">
        <v>500</v>
      </c>
    </row>
    <row r="216" spans="1:11">
      <c r="A216" s="34">
        <v>268</v>
      </c>
      <c r="B216" s="73" t="s">
        <v>124</v>
      </c>
      <c r="C216" s="45">
        <v>901</v>
      </c>
      <c r="D216" s="1">
        <v>707</v>
      </c>
      <c r="E216" s="2" t="s">
        <v>288</v>
      </c>
      <c r="F216" s="4"/>
      <c r="I216" s="63">
        <f>I217</f>
        <v>1600.5</v>
      </c>
    </row>
    <row r="217" spans="1:11" ht="25.5">
      <c r="A217" s="34">
        <v>269</v>
      </c>
      <c r="B217" s="75" t="s">
        <v>77</v>
      </c>
      <c r="C217" s="46">
        <v>901</v>
      </c>
      <c r="D217" s="3">
        <v>707</v>
      </c>
      <c r="E217" s="4" t="s">
        <v>288</v>
      </c>
      <c r="F217" s="4" t="s">
        <v>75</v>
      </c>
      <c r="I217" s="60">
        <v>1600.5</v>
      </c>
      <c r="K217" s="54"/>
    </row>
    <row r="218" spans="1:11" ht="51">
      <c r="A218" s="34">
        <v>271</v>
      </c>
      <c r="B218" s="80" t="s">
        <v>217</v>
      </c>
      <c r="C218" s="45">
        <v>901</v>
      </c>
      <c r="D218" s="1">
        <v>707</v>
      </c>
      <c r="E218" s="2" t="s">
        <v>203</v>
      </c>
      <c r="F218" s="4"/>
      <c r="I218" s="63">
        <f>SUM(I219)</f>
        <v>400</v>
      </c>
    </row>
    <row r="219" spans="1:11" ht="76.5">
      <c r="A219" s="34">
        <v>272</v>
      </c>
      <c r="B219" s="80" t="s">
        <v>93</v>
      </c>
      <c r="C219" s="45">
        <v>901</v>
      </c>
      <c r="D219" s="1">
        <v>707</v>
      </c>
      <c r="E219" s="2" t="s">
        <v>218</v>
      </c>
      <c r="F219" s="4"/>
      <c r="I219" s="63">
        <f>I220</f>
        <v>400</v>
      </c>
    </row>
    <row r="220" spans="1:11" ht="38.25">
      <c r="A220" s="34">
        <v>273</v>
      </c>
      <c r="B220" s="73" t="s">
        <v>125</v>
      </c>
      <c r="C220" s="45">
        <v>901</v>
      </c>
      <c r="D220" s="1">
        <v>707</v>
      </c>
      <c r="E220" s="2" t="s">
        <v>289</v>
      </c>
      <c r="F220" s="4"/>
      <c r="I220" s="63">
        <f>SUM(I221)</f>
        <v>400</v>
      </c>
    </row>
    <row r="221" spans="1:11" ht="25.5">
      <c r="A221" s="34">
        <v>274</v>
      </c>
      <c r="B221" s="75" t="s">
        <v>77</v>
      </c>
      <c r="C221" s="46">
        <v>901</v>
      </c>
      <c r="D221" s="3">
        <v>707</v>
      </c>
      <c r="E221" s="4" t="s">
        <v>289</v>
      </c>
      <c r="F221" s="4" t="s">
        <v>75</v>
      </c>
      <c r="I221" s="60">
        <v>400</v>
      </c>
    </row>
    <row r="222" spans="1:11" ht="15.75">
      <c r="A222" s="34">
        <v>277</v>
      </c>
      <c r="B222" s="74" t="s">
        <v>37</v>
      </c>
      <c r="C222" s="45">
        <v>901</v>
      </c>
      <c r="D222" s="1">
        <v>800</v>
      </c>
      <c r="E222" s="2"/>
      <c r="F222" s="4"/>
      <c r="I222" s="15">
        <f>I223</f>
        <v>21590</v>
      </c>
    </row>
    <row r="223" spans="1:11">
      <c r="A223" s="34">
        <v>278</v>
      </c>
      <c r="B223" s="73" t="s">
        <v>25</v>
      </c>
      <c r="C223" s="45">
        <v>901</v>
      </c>
      <c r="D223" s="1">
        <v>801</v>
      </c>
      <c r="E223" s="2"/>
      <c r="F223" s="4"/>
      <c r="I223" s="15">
        <f>SUM(I224)</f>
        <v>21590</v>
      </c>
    </row>
    <row r="224" spans="1:11" ht="38.25">
      <c r="A224" s="34">
        <v>280</v>
      </c>
      <c r="B224" s="73" t="s">
        <v>290</v>
      </c>
      <c r="C224" s="45">
        <v>901</v>
      </c>
      <c r="D224" s="1">
        <v>801</v>
      </c>
      <c r="E224" s="2" t="s">
        <v>291</v>
      </c>
      <c r="F224" s="4"/>
      <c r="I224" s="15">
        <f>SUM(I225+I228+I231+I234+I236)</f>
        <v>21590</v>
      </c>
    </row>
    <row r="225" spans="1:9" ht="25.5">
      <c r="A225" s="34">
        <v>281</v>
      </c>
      <c r="B225" s="73" t="s">
        <v>126</v>
      </c>
      <c r="C225" s="45">
        <v>901</v>
      </c>
      <c r="D225" s="1">
        <v>801</v>
      </c>
      <c r="E225" s="2" t="s">
        <v>292</v>
      </c>
      <c r="F225" s="4"/>
      <c r="I225" s="15">
        <f>SUM(I226:I227)</f>
        <v>16268.2</v>
      </c>
    </row>
    <row r="226" spans="1:9">
      <c r="A226" s="34">
        <v>282</v>
      </c>
      <c r="B226" s="75" t="s">
        <v>42</v>
      </c>
      <c r="C226" s="46">
        <v>901</v>
      </c>
      <c r="D226" s="3">
        <v>801</v>
      </c>
      <c r="E226" s="4" t="s">
        <v>292</v>
      </c>
      <c r="F226" s="4" t="s">
        <v>41</v>
      </c>
      <c r="I226" s="17">
        <v>14453.2</v>
      </c>
    </row>
    <row r="227" spans="1:9" ht="25.5">
      <c r="A227" s="34">
        <v>283</v>
      </c>
      <c r="B227" s="75" t="s">
        <v>77</v>
      </c>
      <c r="C227" s="46">
        <v>901</v>
      </c>
      <c r="D227" s="3">
        <v>801</v>
      </c>
      <c r="E227" s="4" t="s">
        <v>292</v>
      </c>
      <c r="F227" s="4" t="s">
        <v>75</v>
      </c>
      <c r="I227" s="17">
        <v>1815</v>
      </c>
    </row>
    <row r="228" spans="1:9" ht="38.25">
      <c r="A228" s="34">
        <v>285</v>
      </c>
      <c r="B228" s="73" t="s">
        <v>127</v>
      </c>
      <c r="C228" s="45">
        <v>901</v>
      </c>
      <c r="D228" s="1">
        <v>801</v>
      </c>
      <c r="E228" s="2" t="s">
        <v>293</v>
      </c>
      <c r="F228" s="4"/>
      <c r="I228" s="15">
        <f>I229+I230</f>
        <v>2847.7</v>
      </c>
    </row>
    <row r="229" spans="1:9">
      <c r="A229" s="34">
        <v>286</v>
      </c>
      <c r="B229" s="75" t="s">
        <v>42</v>
      </c>
      <c r="C229" s="46">
        <v>901</v>
      </c>
      <c r="D229" s="3">
        <v>801</v>
      </c>
      <c r="E229" s="4" t="s">
        <v>293</v>
      </c>
      <c r="F229" s="4" t="s">
        <v>41</v>
      </c>
      <c r="I229" s="16">
        <v>2541.1999999999998</v>
      </c>
    </row>
    <row r="230" spans="1:9" ht="25.5">
      <c r="A230" s="34">
        <v>287</v>
      </c>
      <c r="B230" s="75" t="s">
        <v>77</v>
      </c>
      <c r="C230" s="46">
        <v>901</v>
      </c>
      <c r="D230" s="3">
        <v>801</v>
      </c>
      <c r="E230" s="4" t="s">
        <v>293</v>
      </c>
      <c r="F230" s="4" t="s">
        <v>75</v>
      </c>
      <c r="I230" s="17">
        <v>306.5</v>
      </c>
    </row>
    <row r="231" spans="1:9" ht="38.25">
      <c r="A231" s="34">
        <v>292</v>
      </c>
      <c r="B231" s="73" t="s">
        <v>128</v>
      </c>
      <c r="C231" s="45">
        <v>901</v>
      </c>
      <c r="D231" s="1">
        <v>801</v>
      </c>
      <c r="E231" s="2" t="s">
        <v>294</v>
      </c>
      <c r="F231" s="4"/>
      <c r="I231" s="15">
        <f>SUM(I232:I233)</f>
        <v>2154.1</v>
      </c>
    </row>
    <row r="232" spans="1:9">
      <c r="A232" s="34">
        <v>293</v>
      </c>
      <c r="B232" s="75" t="s">
        <v>82</v>
      </c>
      <c r="C232" s="46">
        <v>901</v>
      </c>
      <c r="D232" s="3">
        <v>801</v>
      </c>
      <c r="E232" s="4" t="s">
        <v>294</v>
      </c>
      <c r="F232" s="4" t="s">
        <v>41</v>
      </c>
      <c r="I232" s="17">
        <v>1509.3</v>
      </c>
    </row>
    <row r="233" spans="1:9" ht="25.5">
      <c r="A233" s="34">
        <v>294</v>
      </c>
      <c r="B233" s="75" t="s">
        <v>77</v>
      </c>
      <c r="C233" s="46">
        <v>901</v>
      </c>
      <c r="D233" s="3">
        <v>801</v>
      </c>
      <c r="E233" s="4" t="s">
        <v>294</v>
      </c>
      <c r="F233" s="4" t="s">
        <v>75</v>
      </c>
      <c r="I233" s="17">
        <v>644.79999999999995</v>
      </c>
    </row>
    <row r="234" spans="1:9" ht="38.25">
      <c r="A234" s="34">
        <v>298</v>
      </c>
      <c r="B234" s="73" t="s">
        <v>129</v>
      </c>
      <c r="C234" s="45">
        <v>901</v>
      </c>
      <c r="D234" s="1">
        <v>801</v>
      </c>
      <c r="E234" s="2" t="s">
        <v>295</v>
      </c>
      <c r="F234" s="4"/>
      <c r="I234" s="15">
        <f>I235</f>
        <v>150</v>
      </c>
    </row>
    <row r="235" spans="1:9" ht="25.5">
      <c r="A235" s="34">
        <v>299</v>
      </c>
      <c r="B235" s="75" t="s">
        <v>77</v>
      </c>
      <c r="C235" s="46">
        <v>901</v>
      </c>
      <c r="D235" s="3">
        <v>801</v>
      </c>
      <c r="E235" s="4" t="s">
        <v>295</v>
      </c>
      <c r="F235" s="4" t="s">
        <v>75</v>
      </c>
      <c r="I235" s="16">
        <v>150</v>
      </c>
    </row>
    <row r="236" spans="1:9" ht="28.5" customHeight="1">
      <c r="A236" s="34">
        <v>300</v>
      </c>
      <c r="B236" s="73" t="s">
        <v>130</v>
      </c>
      <c r="C236" s="45">
        <v>901</v>
      </c>
      <c r="D236" s="1">
        <v>801</v>
      </c>
      <c r="E236" s="2" t="s">
        <v>296</v>
      </c>
      <c r="F236" s="4"/>
      <c r="I236" s="15">
        <f>I237</f>
        <v>170</v>
      </c>
    </row>
    <row r="237" spans="1:9" ht="25.5">
      <c r="A237" s="34">
        <v>301</v>
      </c>
      <c r="B237" s="75" t="s">
        <v>77</v>
      </c>
      <c r="C237" s="46">
        <v>901</v>
      </c>
      <c r="D237" s="3">
        <v>801</v>
      </c>
      <c r="E237" s="4" t="s">
        <v>296</v>
      </c>
      <c r="F237" s="4" t="s">
        <v>75</v>
      </c>
      <c r="I237" s="16">
        <v>170</v>
      </c>
    </row>
    <row r="238" spans="1:9" ht="15.75">
      <c r="A238" s="34">
        <v>309</v>
      </c>
      <c r="B238" s="74" t="s">
        <v>26</v>
      </c>
      <c r="C238" s="45">
        <v>901</v>
      </c>
      <c r="D238" s="1">
        <v>1000</v>
      </c>
      <c r="E238" s="2"/>
      <c r="F238" s="4"/>
      <c r="I238" s="15">
        <f>SUM(I239+I243+I262)</f>
        <v>26818</v>
      </c>
    </row>
    <row r="239" spans="1:9">
      <c r="A239" s="34">
        <v>310</v>
      </c>
      <c r="B239" s="73" t="s">
        <v>30</v>
      </c>
      <c r="C239" s="45">
        <v>901</v>
      </c>
      <c r="D239" s="1">
        <v>1001</v>
      </c>
      <c r="E239" s="2"/>
      <c r="F239" s="4"/>
      <c r="G239" s="33"/>
      <c r="H239" s="32"/>
      <c r="I239" s="15">
        <f>SUM(I240)</f>
        <v>1710</v>
      </c>
    </row>
    <row r="240" spans="1:9" ht="38.25">
      <c r="A240" s="34">
        <v>312</v>
      </c>
      <c r="B240" s="73" t="s">
        <v>194</v>
      </c>
      <c r="C240" s="45">
        <v>901</v>
      </c>
      <c r="D240" s="1">
        <v>1001</v>
      </c>
      <c r="E240" s="2" t="s">
        <v>195</v>
      </c>
      <c r="F240" s="4"/>
      <c r="I240" s="15">
        <f>I241</f>
        <v>1710</v>
      </c>
    </row>
    <row r="241" spans="1:9" ht="63.75">
      <c r="A241" s="34">
        <v>313</v>
      </c>
      <c r="B241" s="76" t="s">
        <v>131</v>
      </c>
      <c r="C241" s="87">
        <v>901</v>
      </c>
      <c r="D241" s="1">
        <v>1001</v>
      </c>
      <c r="E241" s="2" t="s">
        <v>297</v>
      </c>
      <c r="F241" s="4"/>
      <c r="I241" s="15">
        <f>I242</f>
        <v>1710</v>
      </c>
    </row>
    <row r="242" spans="1:9" ht="25.5">
      <c r="A242" s="34">
        <v>314</v>
      </c>
      <c r="B242" s="75" t="s">
        <v>46</v>
      </c>
      <c r="C242" s="84">
        <v>901</v>
      </c>
      <c r="D242" s="3">
        <v>1001</v>
      </c>
      <c r="E242" s="4" t="s">
        <v>297</v>
      </c>
      <c r="F242" s="10" t="s">
        <v>45</v>
      </c>
      <c r="I242" s="17">
        <v>1710</v>
      </c>
    </row>
    <row r="243" spans="1:9">
      <c r="A243" s="34">
        <v>315</v>
      </c>
      <c r="B243" s="73" t="s">
        <v>28</v>
      </c>
      <c r="C243" s="87">
        <v>901</v>
      </c>
      <c r="D243" s="1">
        <v>1003</v>
      </c>
      <c r="E243" s="24"/>
      <c r="F243" s="4"/>
      <c r="I243" s="15">
        <f>SUM(I244+I252+I256+I259)</f>
        <v>22841.599999999999</v>
      </c>
    </row>
    <row r="244" spans="1:9" ht="25.5">
      <c r="A244" s="34">
        <v>317</v>
      </c>
      <c r="B244" s="73" t="s">
        <v>298</v>
      </c>
      <c r="C244" s="87">
        <v>901</v>
      </c>
      <c r="D244" s="1">
        <v>1003</v>
      </c>
      <c r="E244" s="2" t="s">
        <v>299</v>
      </c>
      <c r="F244" s="4"/>
      <c r="I244" s="20">
        <f>I245+I250+I248</f>
        <v>22317.599999999999</v>
      </c>
    </row>
    <row r="245" spans="1:9" ht="127.5">
      <c r="A245" s="34">
        <v>318</v>
      </c>
      <c r="B245" s="73" t="s">
        <v>132</v>
      </c>
      <c r="C245" s="45">
        <v>901</v>
      </c>
      <c r="D245" s="1">
        <v>1003</v>
      </c>
      <c r="E245" s="2" t="s">
        <v>300</v>
      </c>
      <c r="F245" s="4"/>
      <c r="I245" s="15">
        <f>I247+I246</f>
        <v>3310</v>
      </c>
    </row>
    <row r="246" spans="1:9" ht="25.5">
      <c r="A246" s="34">
        <v>319</v>
      </c>
      <c r="B246" s="75" t="s">
        <v>77</v>
      </c>
      <c r="C246" s="46">
        <v>901</v>
      </c>
      <c r="D246" s="3">
        <v>1003</v>
      </c>
      <c r="E246" s="4" t="s">
        <v>300</v>
      </c>
      <c r="F246" s="4" t="s">
        <v>75</v>
      </c>
      <c r="I246" s="17">
        <v>100</v>
      </c>
    </row>
    <row r="247" spans="1:9">
      <c r="A247" s="34">
        <v>320</v>
      </c>
      <c r="B247" s="75" t="s">
        <v>44</v>
      </c>
      <c r="C247" s="46">
        <v>901</v>
      </c>
      <c r="D247" s="3">
        <v>1003</v>
      </c>
      <c r="E247" s="4" t="s">
        <v>300</v>
      </c>
      <c r="F247" s="4" t="s">
        <v>43</v>
      </c>
      <c r="I247" s="61">
        <v>3210</v>
      </c>
    </row>
    <row r="248" spans="1:9" ht="114.75">
      <c r="A248" s="34">
        <v>321</v>
      </c>
      <c r="B248" s="73" t="s">
        <v>133</v>
      </c>
      <c r="C248" s="45">
        <v>901</v>
      </c>
      <c r="D248" s="1">
        <v>1003</v>
      </c>
      <c r="E248" s="24" t="s">
        <v>301</v>
      </c>
      <c r="F248" s="4"/>
      <c r="I248" s="15">
        <f>SUM(I249)</f>
        <v>4211.6000000000004</v>
      </c>
    </row>
    <row r="249" spans="1:9" ht="19.5" customHeight="1">
      <c r="A249" s="34">
        <v>323</v>
      </c>
      <c r="B249" s="75" t="s">
        <v>44</v>
      </c>
      <c r="C249" s="46">
        <v>901</v>
      </c>
      <c r="D249" s="3">
        <v>1003</v>
      </c>
      <c r="E249" s="42" t="s">
        <v>301</v>
      </c>
      <c r="F249" s="4" t="s">
        <v>43</v>
      </c>
      <c r="I249" s="61">
        <v>4211.6000000000004</v>
      </c>
    </row>
    <row r="250" spans="1:9" ht="127.5">
      <c r="A250" s="34">
        <v>324</v>
      </c>
      <c r="B250" s="73" t="s">
        <v>134</v>
      </c>
      <c r="C250" s="45">
        <v>901</v>
      </c>
      <c r="D250" s="1">
        <v>1003</v>
      </c>
      <c r="E250" s="2" t="s">
        <v>302</v>
      </c>
      <c r="F250" s="4"/>
      <c r="I250" s="20">
        <f>SUM(I251)</f>
        <v>14796</v>
      </c>
    </row>
    <row r="251" spans="1:9" ht="12.75" customHeight="1">
      <c r="A251" s="34">
        <v>326</v>
      </c>
      <c r="B251" s="75" t="s">
        <v>44</v>
      </c>
      <c r="C251" s="46">
        <v>901</v>
      </c>
      <c r="D251" s="3">
        <v>1003</v>
      </c>
      <c r="E251" s="4" t="s">
        <v>302</v>
      </c>
      <c r="F251" s="4" t="s">
        <v>43</v>
      </c>
      <c r="I251" s="61">
        <v>14796</v>
      </c>
    </row>
    <row r="252" spans="1:9" ht="38.25">
      <c r="A252" s="34">
        <v>328</v>
      </c>
      <c r="B252" s="73" t="s">
        <v>303</v>
      </c>
      <c r="C252" s="45">
        <v>901</v>
      </c>
      <c r="D252" s="1">
        <v>1003</v>
      </c>
      <c r="E252" s="58" t="s">
        <v>304</v>
      </c>
      <c r="F252" s="4"/>
      <c r="I252" s="21">
        <f>I253</f>
        <v>144</v>
      </c>
    </row>
    <row r="253" spans="1:9" ht="25.5">
      <c r="A253" s="34">
        <v>329</v>
      </c>
      <c r="B253" s="73" t="s">
        <v>161</v>
      </c>
      <c r="C253" s="45">
        <v>901</v>
      </c>
      <c r="D253" s="1">
        <v>1003</v>
      </c>
      <c r="E253" s="89" t="s">
        <v>305</v>
      </c>
      <c r="F253" s="4"/>
      <c r="I253" s="21">
        <f>I254+I255</f>
        <v>144</v>
      </c>
    </row>
    <row r="254" spans="1:9">
      <c r="A254" s="34">
        <v>330</v>
      </c>
      <c r="B254" s="75" t="s">
        <v>44</v>
      </c>
      <c r="C254" s="46">
        <v>901</v>
      </c>
      <c r="D254" s="3">
        <v>1003</v>
      </c>
      <c r="E254" s="93" t="s">
        <v>305</v>
      </c>
      <c r="F254" s="10" t="s">
        <v>43</v>
      </c>
      <c r="I254" s="17">
        <v>7.2</v>
      </c>
    </row>
    <row r="255" spans="1:9" ht="25.5">
      <c r="A255" s="34">
        <v>331</v>
      </c>
      <c r="B255" s="75" t="s">
        <v>77</v>
      </c>
      <c r="C255" s="46">
        <v>901</v>
      </c>
      <c r="D255" s="3">
        <v>1003</v>
      </c>
      <c r="E255" s="93" t="s">
        <v>305</v>
      </c>
      <c r="F255" s="4" t="s">
        <v>75</v>
      </c>
      <c r="I255" s="17">
        <v>136.80000000000001</v>
      </c>
    </row>
    <row r="256" spans="1:9" ht="38.25">
      <c r="A256" s="34">
        <v>332</v>
      </c>
      <c r="B256" s="73" t="s">
        <v>306</v>
      </c>
      <c r="C256" s="45">
        <v>901</v>
      </c>
      <c r="D256" s="1">
        <v>1003</v>
      </c>
      <c r="E256" s="89" t="s">
        <v>307</v>
      </c>
      <c r="F256" s="4"/>
      <c r="I256" s="15">
        <f>I257</f>
        <v>360</v>
      </c>
    </row>
    <row r="257" spans="1:9" ht="38.25">
      <c r="A257" s="34">
        <v>333</v>
      </c>
      <c r="B257" s="73" t="s">
        <v>167</v>
      </c>
      <c r="C257" s="45">
        <v>901</v>
      </c>
      <c r="D257" s="1">
        <v>1003</v>
      </c>
      <c r="E257" s="89" t="s">
        <v>308</v>
      </c>
      <c r="F257" s="4"/>
      <c r="I257" s="15">
        <f>I258</f>
        <v>360</v>
      </c>
    </row>
    <row r="258" spans="1:9">
      <c r="A258" s="34">
        <v>334</v>
      </c>
      <c r="B258" s="94" t="s">
        <v>168</v>
      </c>
      <c r="C258" s="46">
        <v>901</v>
      </c>
      <c r="D258" s="3">
        <v>1003</v>
      </c>
      <c r="E258" s="93" t="s">
        <v>308</v>
      </c>
      <c r="F258" s="4" t="s">
        <v>45</v>
      </c>
      <c r="I258" s="17">
        <v>360</v>
      </c>
    </row>
    <row r="259" spans="1:9">
      <c r="A259" s="34"/>
      <c r="B259" s="79" t="s">
        <v>70</v>
      </c>
      <c r="C259" s="45">
        <v>901</v>
      </c>
      <c r="D259" s="1">
        <v>1003</v>
      </c>
      <c r="E259" s="89" t="s">
        <v>309</v>
      </c>
      <c r="F259" s="2"/>
      <c r="G259" s="106"/>
      <c r="H259" s="67"/>
      <c r="I259" s="15">
        <f>SUM(I260)</f>
        <v>20</v>
      </c>
    </row>
    <row r="260" spans="1:9" ht="63.75">
      <c r="A260" s="34">
        <v>335</v>
      </c>
      <c r="B260" s="96" t="s">
        <v>175</v>
      </c>
      <c r="C260" s="45">
        <v>901</v>
      </c>
      <c r="D260" s="59">
        <v>1003</v>
      </c>
      <c r="E260" s="89" t="s">
        <v>310</v>
      </c>
      <c r="F260" s="93"/>
      <c r="I260" s="15">
        <f>I261</f>
        <v>20</v>
      </c>
    </row>
    <row r="261" spans="1:9" ht="38.25">
      <c r="A261" s="34">
        <v>336</v>
      </c>
      <c r="B261" s="94" t="s">
        <v>53</v>
      </c>
      <c r="C261" s="46">
        <v>901</v>
      </c>
      <c r="D261" s="85">
        <v>1003</v>
      </c>
      <c r="E261" s="93" t="s">
        <v>310</v>
      </c>
      <c r="F261" s="93" t="s">
        <v>52</v>
      </c>
      <c r="I261" s="17">
        <v>20</v>
      </c>
    </row>
    <row r="262" spans="1:9">
      <c r="A262" s="34">
        <v>337</v>
      </c>
      <c r="B262" s="73" t="s">
        <v>38</v>
      </c>
      <c r="C262" s="45">
        <v>901</v>
      </c>
      <c r="D262" s="1">
        <v>1006</v>
      </c>
      <c r="E262" s="8"/>
      <c r="F262" s="10"/>
      <c r="I262" s="15">
        <f>SUM(I263)</f>
        <v>2266.4</v>
      </c>
    </row>
    <row r="263" spans="1:9" ht="25.5">
      <c r="A263" s="34">
        <v>339</v>
      </c>
      <c r="B263" s="73" t="s">
        <v>298</v>
      </c>
      <c r="C263" s="45">
        <v>901</v>
      </c>
      <c r="D263" s="1">
        <v>1006</v>
      </c>
      <c r="E263" s="2" t="s">
        <v>299</v>
      </c>
      <c r="F263" s="4"/>
      <c r="I263" s="15">
        <f>I264+I267</f>
        <v>2266.4</v>
      </c>
    </row>
    <row r="264" spans="1:9" ht="114.75">
      <c r="A264" s="34">
        <v>340</v>
      </c>
      <c r="B264" s="73" t="s">
        <v>135</v>
      </c>
      <c r="C264" s="45">
        <v>901</v>
      </c>
      <c r="D264" s="1">
        <v>1006</v>
      </c>
      <c r="E264" s="24" t="s">
        <v>301</v>
      </c>
      <c r="F264" s="4"/>
      <c r="I264" s="15">
        <f>I265+I266</f>
        <v>675.4</v>
      </c>
    </row>
    <row r="265" spans="1:9">
      <c r="A265" s="34">
        <v>341</v>
      </c>
      <c r="B265" s="75" t="s">
        <v>74</v>
      </c>
      <c r="C265" s="46">
        <v>901</v>
      </c>
      <c r="D265" s="3">
        <v>1006</v>
      </c>
      <c r="E265" s="42" t="s">
        <v>301</v>
      </c>
      <c r="F265" s="4" t="s">
        <v>47</v>
      </c>
      <c r="I265" s="17">
        <v>260.39999999999998</v>
      </c>
    </row>
    <row r="266" spans="1:9" ht="25.5">
      <c r="A266" s="34">
        <v>342</v>
      </c>
      <c r="B266" s="75" t="s">
        <v>77</v>
      </c>
      <c r="C266" s="46">
        <v>901</v>
      </c>
      <c r="D266" s="3">
        <v>1006</v>
      </c>
      <c r="E266" s="42" t="s">
        <v>301</v>
      </c>
      <c r="F266" s="4" t="s">
        <v>75</v>
      </c>
      <c r="I266" s="17">
        <v>415</v>
      </c>
    </row>
    <row r="267" spans="1:9" ht="127.5">
      <c r="A267" s="34">
        <v>343</v>
      </c>
      <c r="B267" s="73" t="s">
        <v>136</v>
      </c>
      <c r="C267" s="45">
        <v>901</v>
      </c>
      <c r="D267" s="1">
        <v>1006</v>
      </c>
      <c r="E267" s="2" t="s">
        <v>302</v>
      </c>
      <c r="F267" s="4"/>
      <c r="I267" s="20">
        <f>I268+I269</f>
        <v>1591</v>
      </c>
    </row>
    <row r="268" spans="1:9">
      <c r="A268" s="34">
        <v>344</v>
      </c>
      <c r="B268" s="75" t="s">
        <v>74</v>
      </c>
      <c r="C268" s="46">
        <v>901</v>
      </c>
      <c r="D268" s="3">
        <v>1006</v>
      </c>
      <c r="E268" s="4" t="s">
        <v>302</v>
      </c>
      <c r="F268" s="4" t="s">
        <v>47</v>
      </c>
      <c r="I268" s="22">
        <v>780</v>
      </c>
    </row>
    <row r="269" spans="1:9" ht="25.5">
      <c r="A269" s="34">
        <v>345</v>
      </c>
      <c r="B269" s="75" t="s">
        <v>77</v>
      </c>
      <c r="C269" s="46">
        <v>901</v>
      </c>
      <c r="D269" s="3">
        <v>1006</v>
      </c>
      <c r="E269" s="4" t="s">
        <v>302</v>
      </c>
      <c r="F269" s="4" t="s">
        <v>75</v>
      </c>
      <c r="I269" s="16">
        <v>811</v>
      </c>
    </row>
    <row r="270" spans="1:9" ht="15.75">
      <c r="A270" s="34">
        <v>346</v>
      </c>
      <c r="B270" s="74" t="s">
        <v>33</v>
      </c>
      <c r="C270" s="45">
        <v>901</v>
      </c>
      <c r="D270" s="1">
        <v>1100</v>
      </c>
      <c r="E270" s="8"/>
      <c r="F270" s="10"/>
      <c r="I270" s="15">
        <f>SUM(I271)</f>
        <v>4440.8</v>
      </c>
    </row>
    <row r="271" spans="1:9" ht="51">
      <c r="A271" s="34">
        <v>348</v>
      </c>
      <c r="B271" s="80" t="s">
        <v>217</v>
      </c>
      <c r="C271" s="45">
        <v>901</v>
      </c>
      <c r="D271" s="1">
        <v>1102</v>
      </c>
      <c r="E271" s="2" t="s">
        <v>203</v>
      </c>
      <c r="F271" s="4"/>
      <c r="I271" s="15">
        <f>SUM(I272+I274+I277)</f>
        <v>4440.8</v>
      </c>
    </row>
    <row r="272" spans="1:9" ht="38.25">
      <c r="A272" s="34">
        <v>349</v>
      </c>
      <c r="B272" s="80" t="s">
        <v>165</v>
      </c>
      <c r="C272" s="45">
        <v>901</v>
      </c>
      <c r="D272" s="1">
        <v>1102</v>
      </c>
      <c r="E272" s="2" t="s">
        <v>321</v>
      </c>
      <c r="F272" s="4"/>
      <c r="I272" s="15">
        <f>I273</f>
        <v>115</v>
      </c>
    </row>
    <row r="273" spans="1:9" ht="25.5">
      <c r="A273" s="34">
        <v>350</v>
      </c>
      <c r="B273" s="75" t="s">
        <v>77</v>
      </c>
      <c r="C273" s="46">
        <v>901</v>
      </c>
      <c r="D273" s="3">
        <v>1102</v>
      </c>
      <c r="E273" s="4" t="s">
        <v>321</v>
      </c>
      <c r="F273" s="4" t="s">
        <v>75</v>
      </c>
      <c r="I273" s="17">
        <v>115</v>
      </c>
    </row>
    <row r="274" spans="1:9" ht="25.5">
      <c r="A274" s="34">
        <v>351</v>
      </c>
      <c r="B274" s="73" t="s">
        <v>137</v>
      </c>
      <c r="C274" s="45">
        <v>901</v>
      </c>
      <c r="D274" s="1">
        <v>1102</v>
      </c>
      <c r="E274" s="2" t="s">
        <v>322</v>
      </c>
      <c r="F274" s="4"/>
      <c r="I274" s="15">
        <f>SUM(I275:I276)</f>
        <v>4012.8</v>
      </c>
    </row>
    <row r="275" spans="1:9">
      <c r="A275" s="34">
        <v>352</v>
      </c>
      <c r="B275" s="75" t="s">
        <v>82</v>
      </c>
      <c r="C275" s="46">
        <v>901</v>
      </c>
      <c r="D275" s="3">
        <v>1102</v>
      </c>
      <c r="E275" s="4" t="s">
        <v>322</v>
      </c>
      <c r="F275" s="4" t="s">
        <v>41</v>
      </c>
      <c r="I275" s="23">
        <v>3300</v>
      </c>
    </row>
    <row r="276" spans="1:9" ht="25.5">
      <c r="A276" s="34">
        <v>353</v>
      </c>
      <c r="B276" s="75" t="s">
        <v>138</v>
      </c>
      <c r="C276" s="46">
        <v>901</v>
      </c>
      <c r="D276" s="3">
        <v>1102</v>
      </c>
      <c r="E276" s="4" t="s">
        <v>322</v>
      </c>
      <c r="F276" s="4" t="s">
        <v>75</v>
      </c>
      <c r="I276" s="23">
        <v>712.8</v>
      </c>
    </row>
    <row r="277" spans="1:9" ht="25.5">
      <c r="A277" s="34">
        <v>355</v>
      </c>
      <c r="B277" s="73" t="s">
        <v>139</v>
      </c>
      <c r="C277" s="45">
        <v>901</v>
      </c>
      <c r="D277" s="1">
        <v>1102</v>
      </c>
      <c r="E277" s="2" t="s">
        <v>323</v>
      </c>
      <c r="F277" s="4"/>
      <c r="I277" s="21">
        <f>I278</f>
        <v>313</v>
      </c>
    </row>
    <row r="278" spans="1:9" ht="25.5">
      <c r="A278" s="34">
        <v>356</v>
      </c>
      <c r="B278" s="73" t="s">
        <v>140</v>
      </c>
      <c r="C278" s="45">
        <v>901</v>
      </c>
      <c r="D278" s="1">
        <v>1102</v>
      </c>
      <c r="E278" s="2" t="s">
        <v>324</v>
      </c>
      <c r="F278" s="4"/>
      <c r="I278" s="21">
        <f>I279</f>
        <v>313</v>
      </c>
    </row>
    <row r="279" spans="1:9" ht="25.5">
      <c r="A279" s="34">
        <v>357</v>
      </c>
      <c r="B279" s="75" t="s">
        <v>138</v>
      </c>
      <c r="C279" s="46">
        <v>901</v>
      </c>
      <c r="D279" s="3">
        <v>1102</v>
      </c>
      <c r="E279" s="4" t="s">
        <v>324</v>
      </c>
      <c r="F279" s="4" t="s">
        <v>75</v>
      </c>
      <c r="I279" s="23">
        <v>313</v>
      </c>
    </row>
    <row r="280" spans="1:9" ht="15.75">
      <c r="A280" s="34">
        <v>361</v>
      </c>
      <c r="B280" s="74" t="s">
        <v>57</v>
      </c>
      <c r="C280" s="45">
        <v>901</v>
      </c>
      <c r="D280" s="1">
        <v>1200</v>
      </c>
      <c r="E280" s="2"/>
      <c r="F280" s="4"/>
      <c r="I280" s="21">
        <f>SUM(I281)</f>
        <v>230</v>
      </c>
    </row>
    <row r="281" spans="1:9" ht="38.25">
      <c r="A281" s="34">
        <v>363</v>
      </c>
      <c r="B281" s="73" t="s">
        <v>194</v>
      </c>
      <c r="C281" s="45">
        <v>901</v>
      </c>
      <c r="D281" s="1">
        <v>1202</v>
      </c>
      <c r="E281" s="2" t="s">
        <v>195</v>
      </c>
      <c r="F281" s="4"/>
      <c r="I281" s="21">
        <f>I282</f>
        <v>230</v>
      </c>
    </row>
    <row r="282" spans="1:9" ht="38.25">
      <c r="A282" s="34">
        <v>364</v>
      </c>
      <c r="B282" s="73" t="s">
        <v>141</v>
      </c>
      <c r="C282" s="45">
        <v>901</v>
      </c>
      <c r="D282" s="1">
        <v>1202</v>
      </c>
      <c r="E282" s="2" t="s">
        <v>311</v>
      </c>
      <c r="F282" s="4"/>
      <c r="I282" s="21">
        <f>I283</f>
        <v>230</v>
      </c>
    </row>
    <row r="283" spans="1:9" ht="38.25">
      <c r="A283" s="34">
        <v>365</v>
      </c>
      <c r="B283" s="75" t="s">
        <v>53</v>
      </c>
      <c r="C283" s="46">
        <v>901</v>
      </c>
      <c r="D283" s="3">
        <v>1202</v>
      </c>
      <c r="E283" s="4" t="s">
        <v>311</v>
      </c>
      <c r="F283" s="4" t="s">
        <v>52</v>
      </c>
      <c r="I283" s="23">
        <v>230</v>
      </c>
    </row>
    <row r="284" spans="1:9" ht="31.5">
      <c r="A284" s="34">
        <v>366</v>
      </c>
      <c r="B284" s="74" t="s">
        <v>5</v>
      </c>
      <c r="C284" s="45">
        <v>901</v>
      </c>
      <c r="D284" s="1">
        <v>1300</v>
      </c>
      <c r="E284" s="2"/>
      <c r="F284" s="4"/>
      <c r="I284" s="21">
        <f>SUM(I285)</f>
        <v>1.5</v>
      </c>
    </row>
    <row r="285" spans="1:9" ht="38.25">
      <c r="A285" s="34">
        <v>368</v>
      </c>
      <c r="B285" s="73" t="s">
        <v>194</v>
      </c>
      <c r="C285" s="45">
        <v>901</v>
      </c>
      <c r="D285" s="1">
        <v>1301</v>
      </c>
      <c r="E285" s="2" t="s">
        <v>195</v>
      </c>
      <c r="F285" s="4"/>
      <c r="I285" s="15">
        <f>SUM(I286)</f>
        <v>1.5</v>
      </c>
    </row>
    <row r="286" spans="1:9" ht="25.5">
      <c r="A286" s="34">
        <v>369</v>
      </c>
      <c r="B286" s="73" t="s">
        <v>144</v>
      </c>
      <c r="C286" s="45">
        <v>901</v>
      </c>
      <c r="D286" s="1">
        <v>1301</v>
      </c>
      <c r="E286" s="2" t="s">
        <v>312</v>
      </c>
      <c r="F286" s="4"/>
      <c r="I286" s="15">
        <f>I287</f>
        <v>1.5</v>
      </c>
    </row>
    <row r="287" spans="1:9" ht="25.5">
      <c r="A287" s="34">
        <v>370</v>
      </c>
      <c r="B287" s="75" t="s">
        <v>40</v>
      </c>
      <c r="C287" s="46">
        <v>901</v>
      </c>
      <c r="D287" s="3">
        <v>1301</v>
      </c>
      <c r="E287" s="4" t="s">
        <v>312</v>
      </c>
      <c r="F287" s="4" t="s">
        <v>169</v>
      </c>
      <c r="I287" s="17">
        <v>1.5</v>
      </c>
    </row>
    <row r="288" spans="1:9" ht="31.5">
      <c r="A288" s="34">
        <v>371</v>
      </c>
      <c r="B288" s="74" t="s">
        <v>176</v>
      </c>
      <c r="C288" s="45">
        <v>912</v>
      </c>
      <c r="D288" s="1"/>
      <c r="E288" s="2"/>
      <c r="F288" s="4"/>
      <c r="I288" s="40">
        <f>SUM(I289+I295+I299)</f>
        <v>1750</v>
      </c>
    </row>
    <row r="289" spans="1:9" ht="38.25">
      <c r="A289" s="34">
        <v>376</v>
      </c>
      <c r="B289" s="73" t="s">
        <v>178</v>
      </c>
      <c r="C289" s="45">
        <v>912</v>
      </c>
      <c r="D289" s="1">
        <v>103</v>
      </c>
      <c r="E289" s="2"/>
      <c r="F289" s="4"/>
      <c r="I289" s="15">
        <f>SUM(I291+I293)</f>
        <v>1560</v>
      </c>
    </row>
    <row r="290" spans="1:9">
      <c r="A290" s="34">
        <v>377</v>
      </c>
      <c r="B290" s="73" t="s">
        <v>70</v>
      </c>
      <c r="C290" s="45">
        <v>912</v>
      </c>
      <c r="D290" s="7">
        <v>103</v>
      </c>
      <c r="E290" s="18" t="s">
        <v>184</v>
      </c>
      <c r="F290" s="10"/>
      <c r="I290" s="15">
        <f>SUM(I291+I293)</f>
        <v>1560</v>
      </c>
    </row>
    <row r="291" spans="1:9" ht="25.5">
      <c r="A291" s="34"/>
      <c r="B291" s="73" t="s">
        <v>313</v>
      </c>
      <c r="C291" s="45">
        <v>912</v>
      </c>
      <c r="D291" s="7">
        <v>103</v>
      </c>
      <c r="E291" s="18" t="s">
        <v>182</v>
      </c>
      <c r="F291" s="10"/>
      <c r="I291" s="15">
        <f>SUM(I292)</f>
        <v>616</v>
      </c>
    </row>
    <row r="292" spans="1:9">
      <c r="A292" s="34"/>
      <c r="B292" s="75" t="s">
        <v>74</v>
      </c>
      <c r="C292" s="45">
        <v>912</v>
      </c>
      <c r="D292" s="7">
        <v>103</v>
      </c>
      <c r="E292" s="18" t="s">
        <v>182</v>
      </c>
      <c r="F292" s="10"/>
      <c r="I292" s="107">
        <v>616</v>
      </c>
    </row>
    <row r="293" spans="1:9" ht="25.5">
      <c r="A293" s="34">
        <v>378</v>
      </c>
      <c r="B293" s="73" t="s">
        <v>71</v>
      </c>
      <c r="C293" s="45">
        <v>912</v>
      </c>
      <c r="D293" s="7">
        <v>103</v>
      </c>
      <c r="E293" s="18" t="s">
        <v>183</v>
      </c>
      <c r="F293" s="10"/>
      <c r="I293" s="15">
        <f>I294</f>
        <v>944</v>
      </c>
    </row>
    <row r="294" spans="1:9">
      <c r="A294" s="34">
        <v>379</v>
      </c>
      <c r="B294" s="75" t="s">
        <v>74</v>
      </c>
      <c r="C294" s="46">
        <v>912</v>
      </c>
      <c r="D294" s="9">
        <v>103</v>
      </c>
      <c r="E294" s="19" t="s">
        <v>183</v>
      </c>
      <c r="F294" s="4" t="s">
        <v>47</v>
      </c>
      <c r="I294" s="16">
        <v>944</v>
      </c>
    </row>
    <row r="295" spans="1:9">
      <c r="A295" s="34">
        <v>380</v>
      </c>
      <c r="B295" s="73" t="s">
        <v>70</v>
      </c>
      <c r="C295" s="45">
        <v>912</v>
      </c>
      <c r="D295" s="1">
        <v>1202</v>
      </c>
      <c r="E295" s="2" t="s">
        <v>184</v>
      </c>
      <c r="F295" s="4"/>
      <c r="I295" s="40">
        <f>SUM(I296)</f>
        <v>150</v>
      </c>
    </row>
    <row r="296" spans="1:9">
      <c r="A296" s="34">
        <v>383</v>
      </c>
      <c r="B296" s="73" t="s">
        <v>58</v>
      </c>
      <c r="C296" s="45">
        <v>912</v>
      </c>
      <c r="D296" s="1">
        <v>1202</v>
      </c>
      <c r="E296" s="2" t="s">
        <v>315</v>
      </c>
      <c r="F296" s="4"/>
      <c r="I296" s="40">
        <f>SUM(I297)</f>
        <v>150</v>
      </c>
    </row>
    <row r="297" spans="1:9" ht="25.5">
      <c r="A297" s="34">
        <v>385</v>
      </c>
      <c r="B297" s="73" t="s">
        <v>142</v>
      </c>
      <c r="C297" s="45">
        <v>912</v>
      </c>
      <c r="D297" s="1">
        <v>1202</v>
      </c>
      <c r="E297" s="2" t="s">
        <v>314</v>
      </c>
      <c r="F297" s="4"/>
      <c r="I297" s="40">
        <f>I298</f>
        <v>150</v>
      </c>
    </row>
    <row r="298" spans="1:9" ht="38.25">
      <c r="A298" s="34">
        <v>386</v>
      </c>
      <c r="B298" s="75" t="s">
        <v>143</v>
      </c>
      <c r="C298" s="46">
        <v>912</v>
      </c>
      <c r="D298" s="3">
        <v>1202</v>
      </c>
      <c r="E298" s="4" t="s">
        <v>314</v>
      </c>
      <c r="F298" s="4" t="s">
        <v>52</v>
      </c>
      <c r="I298" s="36">
        <v>150</v>
      </c>
    </row>
    <row r="299" spans="1:9" ht="38.25">
      <c r="A299" s="34">
        <v>387</v>
      </c>
      <c r="B299" s="76" t="s">
        <v>158</v>
      </c>
      <c r="C299" s="45">
        <v>912</v>
      </c>
      <c r="D299" s="1">
        <v>113</v>
      </c>
      <c r="E299" s="2" t="s">
        <v>201</v>
      </c>
      <c r="F299" s="4"/>
      <c r="I299" s="40">
        <f>I300</f>
        <v>40</v>
      </c>
    </row>
    <row r="300" spans="1:9" ht="38.25">
      <c r="A300" s="34">
        <v>388</v>
      </c>
      <c r="B300" s="76" t="s">
        <v>80</v>
      </c>
      <c r="C300" s="45">
        <v>912</v>
      </c>
      <c r="D300" s="1">
        <v>113</v>
      </c>
      <c r="E300" s="2" t="s">
        <v>202</v>
      </c>
      <c r="F300" s="4"/>
      <c r="I300" s="40">
        <f>I301</f>
        <v>40</v>
      </c>
    </row>
    <row r="301" spans="1:9" ht="39.75" customHeight="1">
      <c r="A301" s="34">
        <v>389</v>
      </c>
      <c r="B301" s="73" t="s">
        <v>159</v>
      </c>
      <c r="C301" s="45">
        <v>912</v>
      </c>
      <c r="D301" s="1">
        <v>113</v>
      </c>
      <c r="E301" s="2" t="s">
        <v>202</v>
      </c>
      <c r="F301" s="4"/>
      <c r="I301" s="40">
        <f>SUM(I302)</f>
        <v>40</v>
      </c>
    </row>
    <row r="302" spans="1:9" ht="25.5">
      <c r="A302" s="34">
        <v>390</v>
      </c>
      <c r="B302" s="75" t="s">
        <v>77</v>
      </c>
      <c r="C302" s="46">
        <v>912</v>
      </c>
      <c r="D302" s="3">
        <v>113</v>
      </c>
      <c r="E302" s="4" t="s">
        <v>202</v>
      </c>
      <c r="F302" s="4" t="s">
        <v>75</v>
      </c>
      <c r="I302" s="36">
        <v>40</v>
      </c>
    </row>
    <row r="303" spans="1:9" ht="31.5">
      <c r="A303" s="34">
        <v>391</v>
      </c>
      <c r="B303" s="74" t="s">
        <v>60</v>
      </c>
      <c r="C303" s="14">
        <v>913</v>
      </c>
      <c r="D303" s="101"/>
      <c r="E303" s="101"/>
      <c r="F303" s="98"/>
      <c r="G303" s="33"/>
      <c r="H303" s="32"/>
      <c r="I303" s="37">
        <f>I304</f>
        <v>866.2</v>
      </c>
    </row>
    <row r="304" spans="1:9" ht="38.25">
      <c r="A304" s="34">
        <v>392</v>
      </c>
      <c r="B304" s="73" t="s">
        <v>31</v>
      </c>
      <c r="C304" s="45">
        <v>913</v>
      </c>
      <c r="D304" s="41">
        <v>106</v>
      </c>
      <c r="E304" s="101"/>
      <c r="F304" s="98"/>
      <c r="G304" s="38"/>
      <c r="H304" s="12"/>
      <c r="I304" s="64">
        <f>SUM(I305)</f>
        <v>866.2</v>
      </c>
    </row>
    <row r="305" spans="1:12">
      <c r="A305" s="34">
        <v>393</v>
      </c>
      <c r="B305" s="73" t="s">
        <v>70</v>
      </c>
      <c r="C305" s="45">
        <v>913</v>
      </c>
      <c r="D305" s="1">
        <v>106</v>
      </c>
      <c r="E305" s="2" t="s">
        <v>184</v>
      </c>
      <c r="F305" s="4"/>
      <c r="I305" s="15">
        <f>SUM(I306+I308)</f>
        <v>866.2</v>
      </c>
    </row>
    <row r="306" spans="1:12" ht="25.5">
      <c r="A306" s="34">
        <v>394</v>
      </c>
      <c r="B306" s="73" t="s">
        <v>29</v>
      </c>
      <c r="C306" s="45">
        <v>913</v>
      </c>
      <c r="D306" s="1">
        <v>106</v>
      </c>
      <c r="E306" s="2" t="s">
        <v>316</v>
      </c>
      <c r="F306" s="4"/>
      <c r="I306" s="15">
        <f>I307</f>
        <v>510</v>
      </c>
    </row>
    <row r="307" spans="1:12">
      <c r="A307" s="34">
        <v>395</v>
      </c>
      <c r="B307" s="75" t="s">
        <v>74</v>
      </c>
      <c r="C307" s="46">
        <v>913</v>
      </c>
      <c r="D307" s="3">
        <v>106</v>
      </c>
      <c r="E307" s="4" t="s">
        <v>316</v>
      </c>
      <c r="F307" s="4" t="s">
        <v>47</v>
      </c>
      <c r="I307" s="16">
        <v>510</v>
      </c>
    </row>
    <row r="308" spans="1:12" ht="25.5">
      <c r="A308" s="34">
        <v>396</v>
      </c>
      <c r="B308" s="73" t="s">
        <v>71</v>
      </c>
      <c r="C308" s="45">
        <v>913</v>
      </c>
      <c r="D308" s="1">
        <v>106</v>
      </c>
      <c r="E308" s="2" t="s">
        <v>183</v>
      </c>
      <c r="F308" s="4"/>
      <c r="I308" s="15">
        <f>I309+I310</f>
        <v>356.2</v>
      </c>
    </row>
    <row r="309" spans="1:12">
      <c r="A309" s="34">
        <v>397</v>
      </c>
      <c r="B309" s="75" t="s">
        <v>74</v>
      </c>
      <c r="C309" s="46">
        <v>913</v>
      </c>
      <c r="D309" s="3">
        <v>106</v>
      </c>
      <c r="E309" s="4" t="s">
        <v>183</v>
      </c>
      <c r="F309" s="4" t="s">
        <v>47</v>
      </c>
      <c r="I309" s="16">
        <v>353.2</v>
      </c>
    </row>
    <row r="310" spans="1:12" ht="38.25">
      <c r="A310" s="34">
        <v>398</v>
      </c>
      <c r="B310" s="81" t="s">
        <v>147</v>
      </c>
      <c r="C310" s="46">
        <v>913</v>
      </c>
      <c r="D310" s="3">
        <v>106</v>
      </c>
      <c r="E310" s="4" t="s">
        <v>148</v>
      </c>
      <c r="F310" s="4" t="s">
        <v>75</v>
      </c>
      <c r="I310" s="16">
        <v>3</v>
      </c>
    </row>
    <row r="311" spans="1:12" ht="27.75" customHeight="1">
      <c r="A311" s="34">
        <v>411</v>
      </c>
      <c r="B311" s="74" t="s">
        <v>63</v>
      </c>
      <c r="C311" s="14">
        <v>919</v>
      </c>
      <c r="D311" s="41"/>
      <c r="E311" s="103"/>
      <c r="F311" s="35"/>
      <c r="I311" s="37">
        <f>I312</f>
        <v>3132</v>
      </c>
    </row>
    <row r="312" spans="1:12" ht="27.75" customHeight="1">
      <c r="A312" s="34">
        <v>412</v>
      </c>
      <c r="B312" s="73" t="s">
        <v>31</v>
      </c>
      <c r="C312" s="49">
        <v>919</v>
      </c>
      <c r="D312" s="41">
        <v>106</v>
      </c>
      <c r="E312" s="103"/>
      <c r="F312" s="35"/>
      <c r="I312" s="40">
        <f>I313+I318</f>
        <v>3132</v>
      </c>
    </row>
    <row r="313" spans="1:12" ht="51">
      <c r="A313" s="34">
        <v>413</v>
      </c>
      <c r="B313" s="80" t="s">
        <v>145</v>
      </c>
      <c r="C313" s="49">
        <v>919</v>
      </c>
      <c r="D313" s="1">
        <v>106</v>
      </c>
      <c r="E313" s="2" t="s">
        <v>318</v>
      </c>
      <c r="F313" s="4"/>
      <c r="I313" s="15">
        <f>I314</f>
        <v>3082</v>
      </c>
    </row>
    <row r="314" spans="1:12" ht="38.25">
      <c r="A314" s="34">
        <v>414</v>
      </c>
      <c r="B314" s="82" t="s">
        <v>166</v>
      </c>
      <c r="C314" s="49">
        <v>919</v>
      </c>
      <c r="D314" s="1">
        <v>106</v>
      </c>
      <c r="E314" s="2" t="s">
        <v>317</v>
      </c>
      <c r="F314" s="4"/>
      <c r="I314" s="15">
        <f>I315</f>
        <v>3082</v>
      </c>
    </row>
    <row r="315" spans="1:12" ht="38.25" customHeight="1">
      <c r="A315" s="34">
        <v>415</v>
      </c>
      <c r="B315" s="73" t="s">
        <v>146</v>
      </c>
      <c r="C315" s="49">
        <v>919</v>
      </c>
      <c r="D315" s="1">
        <v>106</v>
      </c>
      <c r="E315" s="2" t="s">
        <v>319</v>
      </c>
      <c r="F315" s="4"/>
      <c r="I315" s="15">
        <f>I316+I317</f>
        <v>3082</v>
      </c>
    </row>
    <row r="316" spans="1:12">
      <c r="A316" s="34">
        <v>416</v>
      </c>
      <c r="B316" s="75" t="s">
        <v>74</v>
      </c>
      <c r="C316" s="47">
        <v>919</v>
      </c>
      <c r="D316" s="3">
        <v>106</v>
      </c>
      <c r="E316" s="4" t="s">
        <v>319</v>
      </c>
      <c r="F316" s="4" t="s">
        <v>47</v>
      </c>
      <c r="I316" s="16">
        <v>2331.5</v>
      </c>
    </row>
    <row r="317" spans="1:12" ht="33" customHeight="1">
      <c r="A317" s="34">
        <v>417</v>
      </c>
      <c r="B317" s="81" t="s">
        <v>147</v>
      </c>
      <c r="C317" s="47">
        <v>919</v>
      </c>
      <c r="D317" s="3">
        <v>106</v>
      </c>
      <c r="E317" s="4" t="s">
        <v>319</v>
      </c>
      <c r="F317" s="4" t="s">
        <v>75</v>
      </c>
      <c r="I317" s="16">
        <v>750.5</v>
      </c>
      <c r="L317" s="54"/>
    </row>
    <row r="318" spans="1:12" ht="40.5" customHeight="1">
      <c r="A318" s="34">
        <v>418</v>
      </c>
      <c r="B318" s="76" t="s">
        <v>158</v>
      </c>
      <c r="C318" s="49">
        <v>919</v>
      </c>
      <c r="D318" s="1">
        <v>113</v>
      </c>
      <c r="E318" s="2" t="s">
        <v>201</v>
      </c>
      <c r="F318" s="4"/>
      <c r="I318" s="15">
        <f>I319</f>
        <v>50</v>
      </c>
    </row>
    <row r="319" spans="1:12" ht="27" customHeight="1">
      <c r="A319" s="34">
        <v>419</v>
      </c>
      <c r="B319" s="76" t="s">
        <v>80</v>
      </c>
      <c r="C319" s="49">
        <v>919</v>
      </c>
      <c r="D319" s="1">
        <v>113</v>
      </c>
      <c r="E319" s="2" t="s">
        <v>202</v>
      </c>
      <c r="F319" s="4"/>
      <c r="I319" s="15">
        <f>I320</f>
        <v>50</v>
      </c>
    </row>
    <row r="320" spans="1:12" ht="43.5" customHeight="1">
      <c r="A320" s="34">
        <v>420</v>
      </c>
      <c r="B320" s="73" t="s">
        <v>159</v>
      </c>
      <c r="C320" s="49">
        <v>919</v>
      </c>
      <c r="D320" s="1">
        <v>113</v>
      </c>
      <c r="E320" s="2" t="s">
        <v>202</v>
      </c>
      <c r="F320" s="4"/>
      <c r="I320" s="15">
        <f>I321</f>
        <v>50</v>
      </c>
    </row>
    <row r="321" spans="1:12" ht="43.5" customHeight="1">
      <c r="A321" s="34">
        <v>421</v>
      </c>
      <c r="B321" s="75" t="s">
        <v>77</v>
      </c>
      <c r="C321" s="47">
        <v>919</v>
      </c>
      <c r="D321" s="3">
        <v>113</v>
      </c>
      <c r="E321" s="4" t="s">
        <v>157</v>
      </c>
      <c r="F321" s="4" t="s">
        <v>75</v>
      </c>
      <c r="I321" s="16">
        <v>50</v>
      </c>
    </row>
    <row r="322" spans="1:12" ht="15.75" customHeight="1">
      <c r="A322" s="34">
        <v>422</v>
      </c>
      <c r="B322" s="74" t="s">
        <v>61</v>
      </c>
      <c r="C322" s="46"/>
      <c r="D322" s="98"/>
      <c r="E322" s="98"/>
      <c r="F322" s="98"/>
      <c r="G322" s="33"/>
      <c r="H322" s="32"/>
      <c r="I322" s="37">
        <f>SUM(I9+I288+I303+I311)</f>
        <v>238652.40000000002</v>
      </c>
    </row>
    <row r="323" spans="1:12" ht="27.75" customHeight="1"/>
    <row r="324" spans="1:12">
      <c r="B324" s="110" t="s">
        <v>181</v>
      </c>
      <c r="C324" s="111"/>
      <c r="D324" s="111"/>
      <c r="E324" s="111"/>
      <c r="F324" s="111"/>
      <c r="G324" s="111"/>
      <c r="H324" s="111"/>
      <c r="I324" s="111"/>
      <c r="K324" s="68"/>
      <c r="L324" s="69"/>
    </row>
    <row r="325" spans="1:12">
      <c r="I325" s="57"/>
    </row>
    <row r="326" spans="1:12" ht="25.5" customHeight="1"/>
    <row r="327" spans="1:12">
      <c r="L327" s="54"/>
    </row>
    <row r="332" spans="1:12">
      <c r="K332" s="54"/>
    </row>
  </sheetData>
  <autoFilter ref="A8:N324"/>
  <mergeCells count="6">
    <mergeCell ref="B324:I324"/>
    <mergeCell ref="C1:I1"/>
    <mergeCell ref="C2:I2"/>
    <mergeCell ref="C3:I3"/>
    <mergeCell ref="C4:I4"/>
    <mergeCell ref="A6:I6"/>
  </mergeCells>
  <hyperlinks>
    <hyperlink ref="B156" r:id="rId1" display="consultantplus://offline/ref=653FF5B20CDC58A9D45918348E18CFC2550E05CD8F73CBA07CAF96C9B1FDDFA1B75E05ACA1DFEF8ER4f4K"/>
  </hyperlinks>
  <pageMargins left="0.70866141732283472" right="0.39370078740157483" top="0.55118110236220474" bottom="0.59055118110236227" header="0.31496062992125984" footer="0.31496062992125984"/>
  <pageSetup paperSize="9" scale="85" fitToHeight="1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2015-11-05T03:03:59Z</cp:lastPrinted>
  <dcterms:created xsi:type="dcterms:W3CDTF">1996-10-08T23:32:33Z</dcterms:created>
  <dcterms:modified xsi:type="dcterms:W3CDTF">2015-12-03T13:51:30Z</dcterms:modified>
</cp:coreProperties>
</file>