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/>
  </bookViews>
  <sheets>
    <sheet name="дополнительное" sheetId="3" r:id="rId1"/>
  </sheets>
  <definedNames>
    <definedName name="_xlnm._FilterDatabase" localSheetId="0" hidden="1">дополнительное!$A$8:$D$103</definedName>
    <definedName name="_xlnm.Print_Area" localSheetId="0">дополнительное!$A$1:$G$112</definedName>
  </definedNames>
  <calcPr calcId="125725"/>
</workbook>
</file>

<file path=xl/calcChain.xml><?xml version="1.0" encoding="utf-8"?>
<calcChain xmlns="http://schemas.openxmlformats.org/spreadsheetml/2006/main">
  <c r="G42" i="3"/>
  <c r="F103"/>
  <c r="F27"/>
  <c r="F99"/>
  <c r="E99"/>
  <c r="D99"/>
  <c r="G102"/>
  <c r="G101"/>
  <c r="G100"/>
  <c r="G25"/>
  <c r="E9"/>
  <c r="G15"/>
  <c r="G89"/>
  <c r="G62"/>
  <c r="G50"/>
  <c r="G49"/>
  <c r="G46"/>
  <c r="G39"/>
  <c r="G48"/>
  <c r="G47"/>
  <c r="G45"/>
  <c r="F44"/>
  <c r="E44"/>
  <c r="D44"/>
  <c r="G98"/>
  <c r="G97"/>
  <c r="G96"/>
  <c r="G95"/>
  <c r="G94"/>
  <c r="G93"/>
  <c r="G92"/>
  <c r="G91"/>
  <c r="G90"/>
  <c r="G88"/>
  <c r="G87"/>
  <c r="G86"/>
  <c r="G84"/>
  <c r="F83"/>
  <c r="E83"/>
  <c r="G82"/>
  <c r="G81"/>
  <c r="G80"/>
  <c r="G79"/>
  <c r="G78"/>
  <c r="G77"/>
  <c r="G76"/>
  <c r="F75"/>
  <c r="E75"/>
  <c r="G74"/>
  <c r="G73"/>
  <c r="G72"/>
  <c r="G71"/>
  <c r="G70"/>
  <c r="G69"/>
  <c r="G68"/>
  <c r="F67"/>
  <c r="E67"/>
  <c r="G66"/>
  <c r="G65"/>
  <c r="G64"/>
  <c r="G63"/>
  <c r="G61"/>
  <c r="G60"/>
  <c r="F59"/>
  <c r="E59"/>
  <c r="G58"/>
  <c r="G57"/>
  <c r="G56"/>
  <c r="G55"/>
  <c r="G54"/>
  <c r="G53"/>
  <c r="G52"/>
  <c r="F51"/>
  <c r="E51"/>
  <c r="G43"/>
  <c r="G41"/>
  <c r="G40"/>
  <c r="G38"/>
  <c r="G37"/>
  <c r="F36"/>
  <c r="E36"/>
  <c r="G35"/>
  <c r="G34"/>
  <c r="G33"/>
  <c r="G32"/>
  <c r="G31"/>
  <c r="G30"/>
  <c r="G29"/>
  <c r="F28"/>
  <c r="E28"/>
  <c r="G26"/>
  <c r="G24"/>
  <c r="G23"/>
  <c r="G21"/>
  <c r="G19"/>
  <c r="G18"/>
  <c r="G17"/>
  <c r="G16"/>
  <c r="G14"/>
  <c r="G13"/>
  <c r="G12"/>
  <c r="G11"/>
  <c r="G10"/>
  <c r="F9"/>
  <c r="D67"/>
  <c r="D51"/>
  <c r="D59"/>
  <c r="D28"/>
  <c r="D27" s="1"/>
  <c r="D75"/>
  <c r="D36"/>
  <c r="D83"/>
  <c r="D110"/>
  <c r="D112"/>
  <c r="D9"/>
  <c r="G99" l="1"/>
  <c r="G44"/>
  <c r="E27"/>
  <c r="E103" s="1"/>
  <c r="G51"/>
  <c r="G83"/>
  <c r="G75"/>
  <c r="G67"/>
  <c r="G59"/>
  <c r="G36"/>
  <c r="D103"/>
  <c r="G28"/>
  <c r="G9"/>
  <c r="G27" l="1"/>
  <c r="G103"/>
</calcChain>
</file>

<file path=xl/sharedStrings.xml><?xml version="1.0" encoding="utf-8"?>
<sst xmlns="http://schemas.openxmlformats.org/spreadsheetml/2006/main" count="114" uniqueCount="57">
  <si>
    <t>№ п/п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</si>
  <si>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</si>
  <si>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</si>
  <si>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</si>
  <si>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</si>
  <si>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</si>
  <si>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</si>
  <si>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</si>
  <si>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ИТОГО:</t>
  </si>
  <si>
    <t>Наименование получателей</t>
  </si>
  <si>
    <t>Измоденовская</t>
  </si>
  <si>
    <t xml:space="preserve">Кишкинская </t>
  </si>
  <si>
    <t>Муратковская</t>
  </si>
  <si>
    <t>Мугайская</t>
  </si>
  <si>
    <t>Санкинская</t>
  </si>
  <si>
    <t>Таежная</t>
  </si>
  <si>
    <t>Хабарчихинская</t>
  </si>
  <si>
    <t>Код классификации</t>
  </si>
  <si>
    <t>Национальная оборона</t>
  </si>
  <si>
    <t>0100</t>
  </si>
  <si>
    <t>Мобилизационная и вневойсковая  подготовка</t>
  </si>
  <si>
    <t>0200</t>
  </si>
  <si>
    <t>0300</t>
  </si>
  <si>
    <t>0400</t>
  </si>
  <si>
    <t>0500</t>
  </si>
  <si>
    <t>0600</t>
  </si>
  <si>
    <t>0700</t>
  </si>
  <si>
    <t>0800</t>
  </si>
  <si>
    <t>Территориальные органы:</t>
  </si>
  <si>
    <t xml:space="preserve"> Дума Махнёвского муниципального образования</t>
  </si>
  <si>
    <t>Администрация Махнёвского муниципального образования</t>
  </si>
  <si>
    <t xml:space="preserve"> Контрольное управление Махнёвского муниципального образования</t>
  </si>
  <si>
    <t xml:space="preserve">Мероприятия в сфере культуры, кинематографии </t>
  </si>
  <si>
    <t>Обслуживание государственного и муниципального долга</t>
  </si>
  <si>
    <t>Средства массовой информации</t>
  </si>
  <si>
    <t>МКУ «Мугайский музейно-туристский комплекс"</t>
  </si>
  <si>
    <t>МКДОУ«Махневский детский сад № 1»</t>
  </si>
  <si>
    <t>МКОУ Санкинская СОШ</t>
  </si>
  <si>
    <t>МКОУ Махневская СОШ</t>
  </si>
  <si>
    <t>МКОУ Мугайская ООШ</t>
  </si>
  <si>
    <t>МКУ «Махневский физкультурно-спортивный комплекс «Ермак»</t>
  </si>
  <si>
    <t xml:space="preserve">% исполнения к году </t>
  </si>
  <si>
    <t xml:space="preserve">Финансовый отдел Администрации Махнёвского муниципального образования </t>
  </si>
  <si>
    <t>Махнёвская</t>
  </si>
  <si>
    <t>Махнёвского муниципального образования</t>
  </si>
  <si>
    <t>Глава Махнёвского муниципального образования                                                                                   А.В.Лызлов</t>
  </si>
  <si>
    <t>Утвержденные бюджетные назначения  на 2017 год, тыс. руб.</t>
  </si>
  <si>
    <t>Утвержденные бюджетные назначения с учетом уточнения на 2017 год, тыс. руб.</t>
  </si>
  <si>
    <t>0702/0703</t>
  </si>
  <si>
    <t>МКУ "Махневский культурно-досуговый центр"</t>
  </si>
  <si>
    <t>МКУДО "Махневская детская музыкальная школа"</t>
  </si>
  <si>
    <t>МКУ по обслуживанию ОМС Махнёвского МО</t>
  </si>
  <si>
    <t>Информация об исполнении  бюджета Махнёвского муниципального образования за  2017 год  по получателям бюджетных средств</t>
  </si>
  <si>
    <t>Исполненно за   2017 год</t>
  </si>
  <si>
    <t xml:space="preserve">СПРАВОЧНО Приложение </t>
  </si>
  <si>
    <t>к Решению думы</t>
  </si>
  <si>
    <t xml:space="preserve">от 07.06.2018    № 324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</si>
</sst>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#,##0.0"/>
  </numFmts>
  <fonts count="14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0" fontId="7" fillId="0" borderId="0" xfId="0" applyFont="1"/>
    <xf numFmtId="0" fontId="8" fillId="0" borderId="0" xfId="0" applyFont="1"/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12" fillId="0" borderId="0" xfId="0" applyNumberFormat="1" applyFont="1"/>
    <xf numFmtId="0" fontId="12" fillId="0" borderId="0" xfId="0" applyFont="1"/>
    <xf numFmtId="166" fontId="3" fillId="0" borderId="0" xfId="0" applyNumberFormat="1" applyFont="1" applyBorder="1" applyAlignment="1">
      <alignment vertical="center" wrapText="1"/>
    </xf>
    <xf numFmtId="166" fontId="2" fillId="0" borderId="0" xfId="0" applyNumberFormat="1" applyFont="1"/>
    <xf numFmtId="166" fontId="5" fillId="0" borderId="3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0" fontId="4" fillId="0" borderId="0" xfId="0" applyFont="1"/>
    <xf numFmtId="166" fontId="4" fillId="0" borderId="0" xfId="0" applyNumberFormat="1" applyFont="1"/>
    <xf numFmtId="0" fontId="4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4" fillId="0" borderId="9" xfId="0" applyFont="1" applyBorder="1" applyAlignment="1"/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Normal="100" workbookViewId="0">
      <selection activeCell="A5" sqref="A5:G5"/>
    </sheetView>
  </sheetViews>
  <sheetFormatPr defaultRowHeight="12.75"/>
  <cols>
    <col min="1" max="1" width="6.7109375" customWidth="1"/>
    <col min="2" max="2" width="9.85546875" customWidth="1"/>
    <col min="3" max="3" width="43.42578125" customWidth="1"/>
    <col min="4" max="4" width="13" style="9" customWidth="1"/>
    <col min="5" max="5" width="13.7109375" customWidth="1"/>
    <col min="6" max="6" width="10.7109375" customWidth="1"/>
    <col min="8" max="8" width="9.42578125" bestFit="1" customWidth="1"/>
  </cols>
  <sheetData>
    <row r="1" spans="1:11">
      <c r="C1" s="60"/>
      <c r="D1" s="61"/>
    </row>
    <row r="2" spans="1:11">
      <c r="A2" s="59" t="s">
        <v>54</v>
      </c>
      <c r="B2" s="59"/>
      <c r="C2" s="59"/>
      <c r="D2" s="59"/>
      <c r="E2" s="59"/>
      <c r="F2" s="59"/>
      <c r="G2" s="59"/>
    </row>
    <row r="3" spans="1:11">
      <c r="A3" s="59" t="s">
        <v>55</v>
      </c>
      <c r="B3" s="59"/>
      <c r="C3" s="59"/>
      <c r="D3" s="59"/>
      <c r="E3" s="59"/>
      <c r="F3" s="59"/>
      <c r="G3" s="59"/>
    </row>
    <row r="4" spans="1:11">
      <c r="A4" s="59" t="s">
        <v>44</v>
      </c>
      <c r="B4" s="59"/>
      <c r="C4" s="59"/>
      <c r="D4" s="59"/>
      <c r="E4" s="59"/>
      <c r="F4" s="59"/>
      <c r="G4" s="59"/>
    </row>
    <row r="5" spans="1:11">
      <c r="A5" s="59" t="s">
        <v>56</v>
      </c>
      <c r="B5" s="59"/>
      <c r="C5" s="59"/>
      <c r="D5" s="59"/>
      <c r="E5" s="59"/>
      <c r="F5" s="59"/>
      <c r="G5" s="59"/>
    </row>
    <row r="6" spans="1:11">
      <c r="A6" s="50"/>
      <c r="B6" s="50"/>
      <c r="C6" s="50"/>
      <c r="D6" s="50"/>
      <c r="E6" s="50"/>
      <c r="F6" s="50"/>
      <c r="G6" s="50"/>
    </row>
    <row r="7" spans="1:11" ht="36.6" customHeight="1">
      <c r="A7" s="68" t="s">
        <v>52</v>
      </c>
      <c r="B7" s="69"/>
      <c r="C7" s="69"/>
      <c r="D7" s="69"/>
      <c r="E7" s="69"/>
      <c r="F7" s="69"/>
      <c r="G7" s="69"/>
      <c r="H7" s="1"/>
    </row>
    <row r="8" spans="1:11" ht="87" customHeight="1">
      <c r="A8" s="13" t="s">
        <v>0</v>
      </c>
      <c r="B8" s="13" t="s">
        <v>17</v>
      </c>
      <c r="C8" s="13" t="s">
        <v>9</v>
      </c>
      <c r="D8" s="53" t="s">
        <v>46</v>
      </c>
      <c r="E8" s="18" t="s">
        <v>47</v>
      </c>
      <c r="F8" s="18" t="s">
        <v>53</v>
      </c>
      <c r="G8" s="22" t="s">
        <v>41</v>
      </c>
      <c r="H8" s="3"/>
    </row>
    <row r="9" spans="1:11" ht="26.25" customHeight="1">
      <c r="A9" s="13">
        <v>1</v>
      </c>
      <c r="B9" s="7"/>
      <c r="C9" s="13" t="s">
        <v>30</v>
      </c>
      <c r="D9" s="8">
        <f>SUM(D10:D20)</f>
        <v>64914.700000000004</v>
      </c>
      <c r="E9" s="8">
        <f>SUM(E10+E11+E12+E13+E14+E15+E16+E17+E18+E19+E20)</f>
        <v>63788.888999999988</v>
      </c>
      <c r="F9" s="8">
        <f>SUM(F10:F20)</f>
        <v>54986.646000000001</v>
      </c>
      <c r="G9" s="42">
        <f>F9/E9*100</f>
        <v>86.20097772826864</v>
      </c>
      <c r="H9" s="3"/>
    </row>
    <row r="10" spans="1:11">
      <c r="A10" s="13"/>
      <c r="B10" s="5" t="s">
        <v>19</v>
      </c>
      <c r="C10" s="2" t="s">
        <v>1</v>
      </c>
      <c r="D10" s="19">
        <v>13624.4</v>
      </c>
      <c r="E10" s="58">
        <v>13586.257</v>
      </c>
      <c r="F10" s="43">
        <v>12882.050999999999</v>
      </c>
      <c r="G10" s="56">
        <f t="shared" ref="G10:G77" si="0">F10/E10*100</f>
        <v>94.816776982799595</v>
      </c>
      <c r="H10" s="3"/>
    </row>
    <row r="11" spans="1:11">
      <c r="A11" s="13"/>
      <c r="B11" s="5" t="s">
        <v>21</v>
      </c>
      <c r="C11" s="2" t="s">
        <v>20</v>
      </c>
      <c r="D11" s="19">
        <v>183.4</v>
      </c>
      <c r="E11" s="43">
        <v>177.70500000000001</v>
      </c>
      <c r="F11" s="43">
        <v>176.65700000000001</v>
      </c>
      <c r="G11" s="56">
        <f t="shared" si="0"/>
        <v>99.410258574603986</v>
      </c>
      <c r="H11" s="16"/>
      <c r="J11" s="9"/>
    </row>
    <row r="12" spans="1:11" ht="25.5">
      <c r="A12" s="13"/>
      <c r="B12" s="5" t="s">
        <v>22</v>
      </c>
      <c r="C12" s="2" t="s">
        <v>2</v>
      </c>
      <c r="D12" s="19">
        <v>2708</v>
      </c>
      <c r="E12" s="43">
        <v>1293.924</v>
      </c>
      <c r="F12" s="43">
        <v>1289.309</v>
      </c>
      <c r="G12" s="56">
        <f t="shared" si="0"/>
        <v>99.643332993282456</v>
      </c>
      <c r="H12" s="16"/>
    </row>
    <row r="13" spans="1:11">
      <c r="A13" s="13"/>
      <c r="B13" s="5" t="s">
        <v>23</v>
      </c>
      <c r="C13" s="2" t="s">
        <v>3</v>
      </c>
      <c r="D13" s="19">
        <v>8049.7</v>
      </c>
      <c r="E13" s="43">
        <v>9534.1450000000004</v>
      </c>
      <c r="F13" s="43">
        <v>7059.8670000000002</v>
      </c>
      <c r="G13" s="56">
        <f t="shared" si="0"/>
        <v>74.048244493869149</v>
      </c>
      <c r="H13" s="16"/>
      <c r="J13" s="9"/>
    </row>
    <row r="14" spans="1:11">
      <c r="A14" s="13"/>
      <c r="B14" s="5" t="s">
        <v>24</v>
      </c>
      <c r="C14" s="2" t="s">
        <v>4</v>
      </c>
      <c r="D14" s="19">
        <v>2895.5</v>
      </c>
      <c r="E14" s="58">
        <v>2908.0459999999998</v>
      </c>
      <c r="F14" s="43">
        <v>2768.06</v>
      </c>
      <c r="G14" s="56">
        <f t="shared" si="0"/>
        <v>95.186252211966391</v>
      </c>
      <c r="H14" s="16"/>
      <c r="J14" s="17"/>
      <c r="K14" s="9"/>
    </row>
    <row r="15" spans="1:11">
      <c r="A15" s="13"/>
      <c r="B15" s="5" t="s">
        <v>25</v>
      </c>
      <c r="C15" s="2" t="s">
        <v>5</v>
      </c>
      <c r="D15" s="19">
        <v>25</v>
      </c>
      <c r="E15" s="43">
        <v>25</v>
      </c>
      <c r="F15" s="43">
        <v>24.998999999999999</v>
      </c>
      <c r="G15" s="57">
        <f>F15/E15*100</f>
        <v>99.995999999999995</v>
      </c>
      <c r="H15" s="16"/>
      <c r="J15" s="9"/>
    </row>
    <row r="16" spans="1:11">
      <c r="A16" s="13"/>
      <c r="B16" s="5" t="s">
        <v>26</v>
      </c>
      <c r="C16" s="2" t="s">
        <v>6</v>
      </c>
      <c r="D16" s="19">
        <v>1667.4</v>
      </c>
      <c r="E16" s="43">
        <v>1519.4369999999999</v>
      </c>
      <c r="F16" s="43">
        <v>1296.7260000000001</v>
      </c>
      <c r="G16" s="56">
        <f t="shared" si="0"/>
        <v>85.342531477119493</v>
      </c>
      <c r="H16" s="16"/>
      <c r="J16" s="9"/>
    </row>
    <row r="17" spans="1:10">
      <c r="A17" s="13"/>
      <c r="B17" s="5" t="s">
        <v>27</v>
      </c>
      <c r="C17" s="2" t="s">
        <v>32</v>
      </c>
      <c r="D17" s="19">
        <v>400</v>
      </c>
      <c r="E17" s="43">
        <v>318.53500000000003</v>
      </c>
      <c r="F17" s="43">
        <v>316.35700000000003</v>
      </c>
      <c r="G17" s="56">
        <f t="shared" si="0"/>
        <v>99.316244682687923</v>
      </c>
      <c r="H17" s="16"/>
      <c r="J17" s="9"/>
    </row>
    <row r="18" spans="1:10">
      <c r="A18" s="13"/>
      <c r="B18" s="6">
        <v>1000</v>
      </c>
      <c r="C18" s="2" t="s">
        <v>7</v>
      </c>
      <c r="D18" s="19">
        <v>35113.9</v>
      </c>
      <c r="E18" s="43">
        <v>34095.74</v>
      </c>
      <c r="F18" s="43">
        <v>28842.603999999999</v>
      </c>
      <c r="G18" s="56">
        <f t="shared" si="0"/>
        <v>84.592984343498628</v>
      </c>
      <c r="H18" s="16"/>
      <c r="J18" s="9"/>
    </row>
    <row r="19" spans="1:10">
      <c r="A19" s="22"/>
      <c r="B19" s="6">
        <v>1200</v>
      </c>
      <c r="C19" s="12" t="s">
        <v>34</v>
      </c>
      <c r="D19" s="19">
        <v>246.5</v>
      </c>
      <c r="E19" s="43">
        <v>329.5</v>
      </c>
      <c r="F19" s="43">
        <v>329.5</v>
      </c>
      <c r="G19" s="56">
        <f t="shared" si="0"/>
        <v>100</v>
      </c>
      <c r="H19" s="16"/>
      <c r="J19" s="9"/>
    </row>
    <row r="20" spans="1:10" ht="25.5">
      <c r="A20" s="13"/>
      <c r="B20" s="6">
        <v>1300</v>
      </c>
      <c r="C20" s="12" t="s">
        <v>33</v>
      </c>
      <c r="D20" s="19">
        <v>0.9</v>
      </c>
      <c r="E20" s="43">
        <v>0.6</v>
      </c>
      <c r="F20" s="43">
        <v>0.51600000000000001</v>
      </c>
      <c r="G20" s="56">
        <v>83.3</v>
      </c>
      <c r="H20" s="16"/>
      <c r="J20" s="9"/>
    </row>
    <row r="21" spans="1:10" ht="19.5" customHeight="1">
      <c r="A21" s="70">
        <v>2</v>
      </c>
      <c r="B21" s="4">
        <v>103</v>
      </c>
      <c r="C21" s="66" t="s">
        <v>29</v>
      </c>
      <c r="D21" s="8">
        <v>1103.5999999999999</v>
      </c>
      <c r="E21" s="44">
        <v>1279.4469999999999</v>
      </c>
      <c r="F21" s="44">
        <v>1278.836</v>
      </c>
      <c r="G21" s="42">
        <f t="shared" si="0"/>
        <v>99.952244993344792</v>
      </c>
      <c r="H21" s="3"/>
      <c r="J21" s="9"/>
    </row>
    <row r="22" spans="1:10" ht="19.5" customHeight="1">
      <c r="A22" s="70"/>
      <c r="B22" s="4">
        <v>113</v>
      </c>
      <c r="C22" s="70"/>
      <c r="D22" s="8">
        <v>20</v>
      </c>
      <c r="E22" s="44">
        <v>20</v>
      </c>
      <c r="F22" s="44">
        <v>17.16</v>
      </c>
      <c r="G22" s="42">
        <v>86</v>
      </c>
      <c r="H22" s="3"/>
      <c r="J22" s="9"/>
    </row>
    <row r="23" spans="1:10" ht="19.5" customHeight="1">
      <c r="A23" s="71"/>
      <c r="B23" s="4">
        <v>1202</v>
      </c>
      <c r="C23" s="71"/>
      <c r="D23" s="8">
        <v>100</v>
      </c>
      <c r="E23" s="44">
        <v>100</v>
      </c>
      <c r="F23" s="44">
        <v>100</v>
      </c>
      <c r="G23" s="42">
        <f t="shared" si="0"/>
        <v>100</v>
      </c>
      <c r="H23" s="3"/>
      <c r="J23" s="9"/>
    </row>
    <row r="24" spans="1:10" ht="24.75" customHeight="1">
      <c r="A24" s="66">
        <v>3</v>
      </c>
      <c r="B24" s="4">
        <v>106</v>
      </c>
      <c r="C24" s="64" t="s">
        <v>42</v>
      </c>
      <c r="D24" s="8">
        <v>2328.5</v>
      </c>
      <c r="E24" s="44">
        <v>1962.277</v>
      </c>
      <c r="F24" s="44">
        <v>1962.1859999999999</v>
      </c>
      <c r="G24" s="42">
        <f t="shared" si="0"/>
        <v>99.995362530366506</v>
      </c>
      <c r="H24" s="3"/>
    </row>
    <row r="25" spans="1:10" ht="24.75" customHeight="1">
      <c r="A25" s="67"/>
      <c r="B25" s="4">
        <v>113</v>
      </c>
      <c r="C25" s="65"/>
      <c r="D25" s="8">
        <v>50</v>
      </c>
      <c r="E25" s="44">
        <v>56.207000000000001</v>
      </c>
      <c r="F25" s="44">
        <v>56.207000000000001</v>
      </c>
      <c r="G25" s="42">
        <f>F25/E25*100</f>
        <v>100</v>
      </c>
      <c r="H25" s="3"/>
    </row>
    <row r="26" spans="1:10" ht="24.75" customHeight="1">
      <c r="A26" s="22">
        <v>4</v>
      </c>
      <c r="B26" s="4">
        <v>106</v>
      </c>
      <c r="C26" s="22" t="s">
        <v>31</v>
      </c>
      <c r="D26" s="8">
        <v>1225.5</v>
      </c>
      <c r="E26" s="44">
        <v>980.28800000000001</v>
      </c>
      <c r="F26" s="44">
        <v>980.28800000000001</v>
      </c>
      <c r="G26" s="42">
        <f t="shared" si="0"/>
        <v>100</v>
      </c>
      <c r="H26" s="3"/>
    </row>
    <row r="27" spans="1:10" ht="14.25">
      <c r="A27" s="41"/>
      <c r="B27" s="37"/>
      <c r="C27" s="36" t="s">
        <v>28</v>
      </c>
      <c r="D27" s="38">
        <f>SUM(D28+D36+D44+D51+D59+D67+D75+D83)</f>
        <v>12940.4</v>
      </c>
      <c r="E27" s="40">
        <f>SUM(E28+E36+E44+E51+E59+E67+E75+E83)</f>
        <v>16695.210999999999</v>
      </c>
      <c r="F27" s="38">
        <f>SUM(F28+F36+F44+F51+F59+F67+F75+F83)</f>
        <v>16471.721000000001</v>
      </c>
      <c r="G27" s="39">
        <f>F27/E27*100</f>
        <v>98.661352647774265</v>
      </c>
    </row>
    <row r="28" spans="1:10">
      <c r="A28" s="29">
        <v>5</v>
      </c>
      <c r="B28" s="7"/>
      <c r="C28" s="13" t="s">
        <v>10</v>
      </c>
      <c r="D28" s="8">
        <f>SUM(D29:D35)</f>
        <v>1000.4</v>
      </c>
      <c r="E28" s="8">
        <f>SUM(E29:E35)</f>
        <v>1507.78</v>
      </c>
      <c r="F28" s="8">
        <f>SUM(F29:F35)</f>
        <v>1507.779</v>
      </c>
      <c r="G28" s="42">
        <f t="shared" si="0"/>
        <v>99.999933677326936</v>
      </c>
    </row>
    <row r="29" spans="1:10">
      <c r="A29" s="30"/>
      <c r="B29" s="6">
        <v>100</v>
      </c>
      <c r="C29" s="2" t="s">
        <v>1</v>
      </c>
      <c r="D29" s="19">
        <v>363.9</v>
      </c>
      <c r="E29" s="19">
        <v>397.57499999999999</v>
      </c>
      <c r="F29" s="19">
        <v>397.57499999999999</v>
      </c>
      <c r="G29" s="56">
        <f t="shared" si="0"/>
        <v>100</v>
      </c>
    </row>
    <row r="30" spans="1:10">
      <c r="A30" s="30"/>
      <c r="B30" s="6">
        <v>200</v>
      </c>
      <c r="C30" s="2" t="s">
        <v>18</v>
      </c>
      <c r="D30" s="19">
        <v>21.5</v>
      </c>
      <c r="E30" s="19">
        <v>23.707000000000001</v>
      </c>
      <c r="F30" s="19">
        <v>23.707000000000001</v>
      </c>
      <c r="G30" s="56">
        <f t="shared" si="0"/>
        <v>100</v>
      </c>
    </row>
    <row r="31" spans="1:10" ht="25.5">
      <c r="A31" s="30"/>
      <c r="B31" s="25">
        <v>300</v>
      </c>
      <c r="C31" s="23" t="s">
        <v>2</v>
      </c>
      <c r="D31" s="20">
        <v>30</v>
      </c>
      <c r="E31" s="20">
        <v>29.995000000000001</v>
      </c>
      <c r="F31" s="19">
        <v>29.995000000000001</v>
      </c>
      <c r="G31" s="56">
        <f t="shared" si="0"/>
        <v>100</v>
      </c>
    </row>
    <row r="32" spans="1:10">
      <c r="A32" s="30"/>
      <c r="B32" s="25">
        <v>400</v>
      </c>
      <c r="C32" s="23" t="s">
        <v>3</v>
      </c>
      <c r="D32" s="19">
        <v>200</v>
      </c>
      <c r="E32" s="19">
        <v>600</v>
      </c>
      <c r="F32" s="19">
        <v>600</v>
      </c>
      <c r="G32" s="56">
        <f t="shared" si="0"/>
        <v>100</v>
      </c>
    </row>
    <row r="33" spans="1:7">
      <c r="A33" s="30"/>
      <c r="B33" s="25">
        <v>500</v>
      </c>
      <c r="C33" s="23" t="s">
        <v>4</v>
      </c>
      <c r="D33" s="19">
        <v>330</v>
      </c>
      <c r="E33" s="19">
        <v>401.55</v>
      </c>
      <c r="F33" s="19">
        <v>401.54899999999998</v>
      </c>
      <c r="G33" s="56">
        <f t="shared" si="0"/>
        <v>99.999750965010577</v>
      </c>
    </row>
    <row r="34" spans="1:7">
      <c r="A34" s="30"/>
      <c r="B34" s="6">
        <v>600</v>
      </c>
      <c r="C34" s="2" t="s">
        <v>5</v>
      </c>
      <c r="D34" s="19">
        <v>35</v>
      </c>
      <c r="E34" s="19">
        <v>34.953000000000003</v>
      </c>
      <c r="F34" s="19">
        <v>34.953000000000003</v>
      </c>
      <c r="G34" s="56">
        <f t="shared" si="0"/>
        <v>100</v>
      </c>
    </row>
    <row r="35" spans="1:7">
      <c r="A35" s="30"/>
      <c r="B35" s="6">
        <v>800</v>
      </c>
      <c r="C35" s="2" t="s">
        <v>32</v>
      </c>
      <c r="D35" s="19">
        <v>20</v>
      </c>
      <c r="E35" s="19">
        <v>20</v>
      </c>
      <c r="F35" s="19">
        <v>20</v>
      </c>
      <c r="G35" s="56">
        <f t="shared" si="0"/>
        <v>100</v>
      </c>
    </row>
    <row r="36" spans="1:7">
      <c r="A36" s="29">
        <v>6</v>
      </c>
      <c r="B36" s="7"/>
      <c r="C36" s="13" t="s">
        <v>11</v>
      </c>
      <c r="D36" s="8">
        <f>SUM(D37:D43)</f>
        <v>995</v>
      </c>
      <c r="E36" s="8">
        <f>SUM(E37:E43)</f>
        <v>1452.6610000000001</v>
      </c>
      <c r="F36" s="8">
        <f>SUM(F37:F43)</f>
        <v>1444.883</v>
      </c>
      <c r="G36" s="42">
        <f t="shared" si="0"/>
        <v>99.464568815435953</v>
      </c>
    </row>
    <row r="37" spans="1:7">
      <c r="A37" s="30"/>
      <c r="B37" s="6">
        <v>100</v>
      </c>
      <c r="C37" s="2" t="s">
        <v>1</v>
      </c>
      <c r="D37" s="19">
        <v>371.7</v>
      </c>
      <c r="E37" s="19">
        <v>398.36099999999999</v>
      </c>
      <c r="F37" s="19">
        <v>392.66800000000001</v>
      </c>
      <c r="G37" s="56">
        <f t="shared" si="0"/>
        <v>98.570894239144906</v>
      </c>
    </row>
    <row r="38" spans="1:7">
      <c r="A38" s="30"/>
      <c r="B38" s="6">
        <v>200</v>
      </c>
      <c r="C38" s="2" t="s">
        <v>18</v>
      </c>
      <c r="D38" s="19">
        <v>18.3</v>
      </c>
      <c r="E38" s="19">
        <v>18.3</v>
      </c>
      <c r="F38" s="19">
        <v>18.298999999999999</v>
      </c>
      <c r="G38" s="56">
        <f t="shared" si="0"/>
        <v>99.994535519125677</v>
      </c>
    </row>
    <row r="39" spans="1:7" ht="25.5">
      <c r="A39" s="30"/>
      <c r="B39" s="25">
        <v>300</v>
      </c>
      <c r="C39" s="23" t="s">
        <v>2</v>
      </c>
      <c r="D39" s="19">
        <v>40</v>
      </c>
      <c r="E39" s="19">
        <v>40</v>
      </c>
      <c r="F39" s="19">
        <v>40</v>
      </c>
      <c r="G39" s="56">
        <f>F39/E39*100</f>
        <v>100</v>
      </c>
    </row>
    <row r="40" spans="1:7">
      <c r="A40" s="30"/>
      <c r="B40" s="25">
        <v>400</v>
      </c>
      <c r="C40" s="23" t="s">
        <v>3</v>
      </c>
      <c r="D40" s="19">
        <v>200</v>
      </c>
      <c r="E40" s="19">
        <v>600</v>
      </c>
      <c r="F40" s="19">
        <v>598.12</v>
      </c>
      <c r="G40" s="56">
        <f t="shared" si="0"/>
        <v>99.686666666666667</v>
      </c>
    </row>
    <row r="41" spans="1:7">
      <c r="A41" s="30"/>
      <c r="B41" s="25">
        <v>500</v>
      </c>
      <c r="C41" s="23" t="s">
        <v>4</v>
      </c>
      <c r="D41" s="19">
        <v>315</v>
      </c>
      <c r="E41" s="19">
        <v>370</v>
      </c>
      <c r="F41" s="19">
        <v>369.79599999999999</v>
      </c>
      <c r="G41" s="56">
        <f t="shared" si="0"/>
        <v>99.944864864864854</v>
      </c>
    </row>
    <row r="42" spans="1:7">
      <c r="A42" s="30"/>
      <c r="B42" s="6">
        <v>600</v>
      </c>
      <c r="C42" s="2" t="s">
        <v>5</v>
      </c>
      <c r="D42" s="19">
        <v>30</v>
      </c>
      <c r="E42" s="19">
        <v>6</v>
      </c>
      <c r="F42" s="19">
        <v>6</v>
      </c>
      <c r="G42" s="56">
        <f>F42/E42*100</f>
        <v>100</v>
      </c>
    </row>
    <row r="43" spans="1:7">
      <c r="A43" s="30"/>
      <c r="B43" s="6">
        <v>800</v>
      </c>
      <c r="C43" s="2" t="s">
        <v>32</v>
      </c>
      <c r="D43" s="19">
        <v>20</v>
      </c>
      <c r="E43" s="19">
        <v>20</v>
      </c>
      <c r="F43" s="19">
        <v>20</v>
      </c>
      <c r="G43" s="56">
        <f t="shared" si="0"/>
        <v>100</v>
      </c>
    </row>
    <row r="44" spans="1:7">
      <c r="A44" s="29">
        <v>7</v>
      </c>
      <c r="B44" s="7"/>
      <c r="C44" s="13" t="s">
        <v>43</v>
      </c>
      <c r="D44" s="8">
        <f>SUM(D45:D50)</f>
        <v>3671.6</v>
      </c>
      <c r="E44" s="8">
        <f>SUM(E45:E50)</f>
        <v>4724.8940000000002</v>
      </c>
      <c r="F44" s="8">
        <f>SUM(F45:F50)</f>
        <v>4699.098</v>
      </c>
      <c r="G44" s="42">
        <f t="shared" ref="G44:G50" si="1">F44/E44*100</f>
        <v>99.454040662076224</v>
      </c>
    </row>
    <row r="45" spans="1:7">
      <c r="A45" s="30"/>
      <c r="B45" s="6">
        <v>100</v>
      </c>
      <c r="C45" s="2" t="s">
        <v>1</v>
      </c>
      <c r="D45" s="19">
        <v>661.6</v>
      </c>
      <c r="E45" s="19">
        <v>684.09100000000001</v>
      </c>
      <c r="F45" s="19">
        <v>682.71699999999998</v>
      </c>
      <c r="G45" s="56">
        <f t="shared" si="1"/>
        <v>99.799149528352217</v>
      </c>
    </row>
    <row r="46" spans="1:7" ht="25.5">
      <c r="A46" s="30"/>
      <c r="B46" s="25">
        <v>300</v>
      </c>
      <c r="C46" s="23" t="s">
        <v>2</v>
      </c>
      <c r="D46" s="19">
        <v>85</v>
      </c>
      <c r="E46" s="19">
        <v>84.975999999999999</v>
      </c>
      <c r="F46" s="19">
        <v>84.975999999999999</v>
      </c>
      <c r="G46" s="56">
        <f t="shared" si="1"/>
        <v>100</v>
      </c>
    </row>
    <row r="47" spans="1:7">
      <c r="A47" s="30"/>
      <c r="B47" s="25">
        <v>400</v>
      </c>
      <c r="C47" s="23" t="s">
        <v>3</v>
      </c>
      <c r="D47" s="19">
        <v>1100</v>
      </c>
      <c r="E47" s="19">
        <v>1500</v>
      </c>
      <c r="F47" s="19">
        <v>1478.6310000000001</v>
      </c>
      <c r="G47" s="56">
        <f t="shared" si="1"/>
        <v>98.575400000000002</v>
      </c>
    </row>
    <row r="48" spans="1:7">
      <c r="A48" s="30"/>
      <c r="B48" s="25">
        <v>500</v>
      </c>
      <c r="C48" s="23" t="s">
        <v>4</v>
      </c>
      <c r="D48" s="19">
        <v>1635</v>
      </c>
      <c r="E48" s="19">
        <v>2145.8270000000002</v>
      </c>
      <c r="F48" s="19">
        <v>2145.8270000000002</v>
      </c>
      <c r="G48" s="56">
        <f t="shared" si="1"/>
        <v>100</v>
      </c>
    </row>
    <row r="49" spans="1:7">
      <c r="A49" s="30"/>
      <c r="B49" s="6">
        <v>600</v>
      </c>
      <c r="C49" s="2" t="s">
        <v>5</v>
      </c>
      <c r="D49" s="19">
        <v>90</v>
      </c>
      <c r="E49" s="19">
        <v>180</v>
      </c>
      <c r="F49" s="19">
        <v>179.99199999999999</v>
      </c>
      <c r="G49" s="56">
        <f t="shared" si="1"/>
        <v>99.995555555555555</v>
      </c>
    </row>
    <row r="50" spans="1:7">
      <c r="A50" s="30"/>
      <c r="B50" s="6">
        <v>800</v>
      </c>
      <c r="C50" s="2" t="s">
        <v>32</v>
      </c>
      <c r="D50" s="19">
        <v>100</v>
      </c>
      <c r="E50" s="19">
        <v>130</v>
      </c>
      <c r="F50" s="19">
        <v>126.955</v>
      </c>
      <c r="G50" s="56">
        <f t="shared" si="1"/>
        <v>97.657692307692301</v>
      </c>
    </row>
    <row r="51" spans="1:7">
      <c r="A51" s="29">
        <v>8</v>
      </c>
      <c r="B51" s="7"/>
      <c r="C51" s="13" t="s">
        <v>12</v>
      </c>
      <c r="D51" s="8">
        <f>SUM(D52:D58)</f>
        <v>1172.3</v>
      </c>
      <c r="E51" s="8">
        <f>SUM(E52:E58)</f>
        <v>1272.9549999999999</v>
      </c>
      <c r="F51" s="8">
        <f>SUM(F52:F58)</f>
        <v>1271.4909999999998</v>
      </c>
      <c r="G51" s="42">
        <f t="shared" si="0"/>
        <v>99.884992006787343</v>
      </c>
    </row>
    <row r="52" spans="1:7">
      <c r="A52" s="29"/>
      <c r="B52" s="6">
        <v>100</v>
      </c>
      <c r="C52" s="2" t="s">
        <v>1</v>
      </c>
      <c r="D52" s="19">
        <v>333.1</v>
      </c>
      <c r="E52" s="19">
        <v>283.7</v>
      </c>
      <c r="F52" s="19">
        <v>283.69499999999999</v>
      </c>
      <c r="G52" s="56">
        <f t="shared" si="0"/>
        <v>99.998237574903072</v>
      </c>
    </row>
    <row r="53" spans="1:7">
      <c r="A53" s="29"/>
      <c r="B53" s="6">
        <v>200</v>
      </c>
      <c r="C53" s="2" t="s">
        <v>18</v>
      </c>
      <c r="D53" s="19">
        <v>9.1999999999999993</v>
      </c>
      <c r="E53" s="19">
        <v>9.2550000000000008</v>
      </c>
      <c r="F53" s="19">
        <v>9.2550000000000008</v>
      </c>
      <c r="G53" s="56">
        <f t="shared" si="0"/>
        <v>100</v>
      </c>
    </row>
    <row r="54" spans="1:7" ht="25.5">
      <c r="A54" s="29"/>
      <c r="B54" s="25">
        <v>300</v>
      </c>
      <c r="C54" s="23" t="s">
        <v>2</v>
      </c>
      <c r="D54" s="19">
        <v>25</v>
      </c>
      <c r="E54" s="19">
        <v>25</v>
      </c>
      <c r="F54" s="19">
        <v>25</v>
      </c>
      <c r="G54" s="56">
        <f t="shared" si="0"/>
        <v>100</v>
      </c>
    </row>
    <row r="55" spans="1:7">
      <c r="A55" s="29"/>
      <c r="B55" s="25">
        <v>400</v>
      </c>
      <c r="C55" s="23" t="s">
        <v>3</v>
      </c>
      <c r="D55" s="19">
        <v>400</v>
      </c>
      <c r="E55" s="19">
        <v>550</v>
      </c>
      <c r="F55" s="19">
        <v>549.15899999999999</v>
      </c>
      <c r="G55" s="56">
        <f t="shared" si="0"/>
        <v>99.847090909090909</v>
      </c>
    </row>
    <row r="56" spans="1:7">
      <c r="A56" s="29"/>
      <c r="B56" s="25">
        <v>500</v>
      </c>
      <c r="C56" s="23" t="s">
        <v>4</v>
      </c>
      <c r="D56" s="19">
        <v>350</v>
      </c>
      <c r="E56" s="19">
        <v>350</v>
      </c>
      <c r="F56" s="19">
        <v>349.94799999999998</v>
      </c>
      <c r="G56" s="56">
        <f t="shared" si="0"/>
        <v>99.985142857142847</v>
      </c>
    </row>
    <row r="57" spans="1:7">
      <c r="A57" s="29"/>
      <c r="B57" s="6">
        <v>600</v>
      </c>
      <c r="C57" s="2" t="s">
        <v>5</v>
      </c>
      <c r="D57" s="19">
        <v>35</v>
      </c>
      <c r="E57" s="19">
        <v>35</v>
      </c>
      <c r="F57" s="19">
        <v>34.433999999999997</v>
      </c>
      <c r="G57" s="56">
        <f t="shared" si="0"/>
        <v>98.382857142857134</v>
      </c>
    </row>
    <row r="58" spans="1:7">
      <c r="A58" s="29"/>
      <c r="B58" s="6">
        <v>800</v>
      </c>
      <c r="C58" s="2" t="s">
        <v>32</v>
      </c>
      <c r="D58" s="19">
        <v>20</v>
      </c>
      <c r="E58" s="19">
        <v>20</v>
      </c>
      <c r="F58" s="19">
        <v>20</v>
      </c>
      <c r="G58" s="56">
        <f t="shared" si="0"/>
        <v>100</v>
      </c>
    </row>
    <row r="59" spans="1:7">
      <c r="A59" s="29">
        <v>9</v>
      </c>
      <c r="B59" s="7"/>
      <c r="C59" s="13" t="s">
        <v>13</v>
      </c>
      <c r="D59" s="8">
        <f>SUM(D60:D66)</f>
        <v>1385.5</v>
      </c>
      <c r="E59" s="8">
        <f>SUM(E60:E66)</f>
        <v>1972.5150000000001</v>
      </c>
      <c r="F59" s="8">
        <f>SUM(F60:F66)</f>
        <v>1926.6190000000001</v>
      </c>
      <c r="G59" s="42">
        <f t="shared" si="0"/>
        <v>97.673224284732939</v>
      </c>
    </row>
    <row r="60" spans="1:7">
      <c r="A60" s="30"/>
      <c r="B60" s="6">
        <v>100</v>
      </c>
      <c r="C60" s="2" t="s">
        <v>1</v>
      </c>
      <c r="D60" s="19">
        <v>364</v>
      </c>
      <c r="E60" s="19">
        <v>375.21899999999999</v>
      </c>
      <c r="F60" s="19">
        <v>375.209</v>
      </c>
      <c r="G60" s="56">
        <f t="shared" si="0"/>
        <v>99.99733488975771</v>
      </c>
    </row>
    <row r="61" spans="1:7">
      <c r="A61" s="30"/>
      <c r="B61" s="6">
        <v>200</v>
      </c>
      <c r="C61" s="2" t="s">
        <v>18</v>
      </c>
      <c r="D61" s="19">
        <v>21.5</v>
      </c>
      <c r="E61" s="19">
        <v>21.5</v>
      </c>
      <c r="F61" s="19">
        <v>21.5</v>
      </c>
      <c r="G61" s="56">
        <f t="shared" si="0"/>
        <v>100</v>
      </c>
    </row>
    <row r="62" spans="1:7" ht="25.5">
      <c r="A62" s="30"/>
      <c r="B62" s="25">
        <v>300</v>
      </c>
      <c r="C62" s="23" t="s">
        <v>2</v>
      </c>
      <c r="D62" s="19">
        <v>30</v>
      </c>
      <c r="E62" s="19">
        <v>29.558</v>
      </c>
      <c r="F62" s="19">
        <v>29.558</v>
      </c>
      <c r="G62" s="56">
        <f>F62/E62*100</f>
        <v>100</v>
      </c>
    </row>
    <row r="63" spans="1:7">
      <c r="A63" s="30"/>
      <c r="B63" s="25">
        <v>400</v>
      </c>
      <c r="C63" s="23" t="s">
        <v>3</v>
      </c>
      <c r="D63" s="19">
        <v>350</v>
      </c>
      <c r="E63" s="19">
        <v>850</v>
      </c>
      <c r="F63" s="19">
        <v>804.11400000000003</v>
      </c>
      <c r="G63" s="56">
        <f t="shared" si="0"/>
        <v>94.601647058823531</v>
      </c>
    </row>
    <row r="64" spans="1:7">
      <c r="A64" s="30"/>
      <c r="B64" s="25">
        <v>500</v>
      </c>
      <c r="C64" s="23" t="s">
        <v>4</v>
      </c>
      <c r="D64" s="19">
        <v>565</v>
      </c>
      <c r="E64" s="19">
        <v>641.23800000000006</v>
      </c>
      <c r="F64" s="19">
        <v>641.23800000000006</v>
      </c>
      <c r="G64" s="56">
        <f t="shared" si="0"/>
        <v>100</v>
      </c>
    </row>
    <row r="65" spans="1:7">
      <c r="A65" s="30"/>
      <c r="B65" s="6">
        <v>600</v>
      </c>
      <c r="C65" s="2" t="s">
        <v>5</v>
      </c>
      <c r="D65" s="19">
        <v>35</v>
      </c>
      <c r="E65" s="19">
        <v>35</v>
      </c>
      <c r="F65" s="19">
        <v>35</v>
      </c>
      <c r="G65" s="56">
        <f t="shared" si="0"/>
        <v>100</v>
      </c>
    </row>
    <row r="66" spans="1:7">
      <c r="A66" s="30"/>
      <c r="B66" s="6">
        <v>800</v>
      </c>
      <c r="C66" s="2" t="s">
        <v>32</v>
      </c>
      <c r="D66" s="19">
        <v>20</v>
      </c>
      <c r="E66" s="19">
        <v>20</v>
      </c>
      <c r="F66" s="19">
        <v>20</v>
      </c>
      <c r="G66" s="56">
        <f t="shared" si="0"/>
        <v>100</v>
      </c>
    </row>
    <row r="67" spans="1:7">
      <c r="A67" s="29">
        <v>10</v>
      </c>
      <c r="B67" s="7"/>
      <c r="C67" s="13" t="s">
        <v>14</v>
      </c>
      <c r="D67" s="8">
        <f>SUM(D68:D74)</f>
        <v>2807.3</v>
      </c>
      <c r="E67" s="8">
        <f>SUM(E68:E74)</f>
        <v>3140.62</v>
      </c>
      <c r="F67" s="8">
        <f>SUM(F68:F74)</f>
        <v>3139.69</v>
      </c>
      <c r="G67" s="42">
        <f t="shared" si="0"/>
        <v>99.970388012558033</v>
      </c>
    </row>
    <row r="68" spans="1:7">
      <c r="A68" s="30"/>
      <c r="B68" s="6">
        <v>100</v>
      </c>
      <c r="C68" s="2" t="s">
        <v>1</v>
      </c>
      <c r="D68" s="19">
        <v>387.1</v>
      </c>
      <c r="E68" s="46">
        <v>409.90899999999999</v>
      </c>
      <c r="F68" s="19">
        <v>409.82100000000003</v>
      </c>
      <c r="G68" s="56">
        <f t="shared" si="0"/>
        <v>99.97853182047723</v>
      </c>
    </row>
    <row r="69" spans="1:7">
      <c r="A69" s="30"/>
      <c r="B69" s="6">
        <v>200</v>
      </c>
      <c r="C69" s="2" t="s">
        <v>18</v>
      </c>
      <c r="D69" s="19">
        <v>23.2</v>
      </c>
      <c r="E69" s="46">
        <v>26.632999999999999</v>
      </c>
      <c r="F69" s="19">
        <v>26.632999999999999</v>
      </c>
      <c r="G69" s="56">
        <f t="shared" si="0"/>
        <v>100</v>
      </c>
    </row>
    <row r="70" spans="1:7" ht="25.5">
      <c r="A70" s="30"/>
      <c r="B70" s="25">
        <v>300</v>
      </c>
      <c r="C70" s="23" t="s">
        <v>2</v>
      </c>
      <c r="D70" s="19">
        <v>50</v>
      </c>
      <c r="E70" s="46">
        <v>85.01</v>
      </c>
      <c r="F70" s="19">
        <v>85.01</v>
      </c>
      <c r="G70" s="56">
        <f t="shared" si="0"/>
        <v>100</v>
      </c>
    </row>
    <row r="71" spans="1:7">
      <c r="A71" s="30"/>
      <c r="B71" s="25">
        <v>400</v>
      </c>
      <c r="C71" s="23" t="s">
        <v>3</v>
      </c>
      <c r="D71" s="19">
        <v>550</v>
      </c>
      <c r="E71" s="46">
        <v>820</v>
      </c>
      <c r="F71" s="19">
        <v>819.65800000000002</v>
      </c>
      <c r="G71" s="56">
        <f t="shared" si="0"/>
        <v>99.958292682926825</v>
      </c>
    </row>
    <row r="72" spans="1:7">
      <c r="A72" s="30"/>
      <c r="B72" s="25">
        <v>500</v>
      </c>
      <c r="C72" s="23" t="s">
        <v>4</v>
      </c>
      <c r="D72" s="19">
        <v>1727</v>
      </c>
      <c r="E72" s="46">
        <v>1729.7059999999999</v>
      </c>
      <c r="F72" s="19">
        <v>1729.2059999999999</v>
      </c>
      <c r="G72" s="56">
        <f t="shared" si="0"/>
        <v>99.971093353436942</v>
      </c>
    </row>
    <row r="73" spans="1:7">
      <c r="A73" s="30"/>
      <c r="B73" s="6">
        <v>600</v>
      </c>
      <c r="C73" s="2" t="s">
        <v>5</v>
      </c>
      <c r="D73" s="19">
        <v>50</v>
      </c>
      <c r="E73" s="46">
        <v>49.362000000000002</v>
      </c>
      <c r="F73" s="19">
        <v>49.362000000000002</v>
      </c>
      <c r="G73" s="56">
        <f t="shared" si="0"/>
        <v>100</v>
      </c>
    </row>
    <row r="74" spans="1:7">
      <c r="A74" s="30"/>
      <c r="B74" s="6">
        <v>800</v>
      </c>
      <c r="C74" s="2" t="s">
        <v>32</v>
      </c>
      <c r="D74" s="19">
        <v>20</v>
      </c>
      <c r="E74" s="46">
        <v>20</v>
      </c>
      <c r="F74" s="19">
        <v>20</v>
      </c>
      <c r="G74" s="56">
        <f t="shared" si="0"/>
        <v>100</v>
      </c>
    </row>
    <row r="75" spans="1:7">
      <c r="A75" s="29">
        <v>11</v>
      </c>
      <c r="B75" s="7"/>
      <c r="C75" s="13" t="s">
        <v>15</v>
      </c>
      <c r="D75" s="8">
        <f>SUM(D76:D82)</f>
        <v>864.2</v>
      </c>
      <c r="E75" s="8">
        <f>SUM(E76:E82)</f>
        <v>1143.18</v>
      </c>
      <c r="F75" s="8">
        <f>SUM(F76:F82)</f>
        <v>1023.456</v>
      </c>
      <c r="G75" s="42">
        <f t="shared" si="0"/>
        <v>89.527108591822795</v>
      </c>
    </row>
    <row r="76" spans="1:7">
      <c r="A76" s="30"/>
      <c r="B76" s="6">
        <v>100</v>
      </c>
      <c r="C76" s="2" t="s">
        <v>1</v>
      </c>
      <c r="D76" s="19">
        <v>310</v>
      </c>
      <c r="E76" s="19">
        <v>318.98099999999999</v>
      </c>
      <c r="F76" s="19">
        <v>318.34399999999999</v>
      </c>
      <c r="G76" s="56">
        <f t="shared" si="0"/>
        <v>99.800301585360884</v>
      </c>
    </row>
    <row r="77" spans="1:7">
      <c r="A77" s="30"/>
      <c r="B77" s="6">
        <v>200</v>
      </c>
      <c r="C77" s="2" t="s">
        <v>18</v>
      </c>
      <c r="D77" s="19">
        <v>9.1999999999999993</v>
      </c>
      <c r="E77" s="19">
        <v>9.1999999999999993</v>
      </c>
      <c r="F77" s="19">
        <v>9.1999999999999993</v>
      </c>
      <c r="G77" s="56">
        <f t="shared" si="0"/>
        <v>100</v>
      </c>
    </row>
    <row r="78" spans="1:7" ht="25.5">
      <c r="A78" s="30"/>
      <c r="B78" s="25">
        <v>300</v>
      </c>
      <c r="C78" s="23" t="s">
        <v>2</v>
      </c>
      <c r="D78" s="19">
        <v>20</v>
      </c>
      <c r="E78" s="19">
        <v>19.065000000000001</v>
      </c>
      <c r="F78" s="19">
        <v>19.065000000000001</v>
      </c>
      <c r="G78" s="56">
        <f t="shared" ref="G78:G103" si="2">F78/E78*100</f>
        <v>100</v>
      </c>
    </row>
    <row r="79" spans="1:7">
      <c r="A79" s="30"/>
      <c r="B79" s="25">
        <v>400</v>
      </c>
      <c r="C79" s="23" t="s">
        <v>3</v>
      </c>
      <c r="D79" s="19">
        <v>200</v>
      </c>
      <c r="E79" s="19">
        <v>400</v>
      </c>
      <c r="F79" s="19">
        <v>280.91899999999998</v>
      </c>
      <c r="G79" s="56">
        <f t="shared" si="2"/>
        <v>70.229749999999996</v>
      </c>
    </row>
    <row r="80" spans="1:7">
      <c r="A80" s="30"/>
      <c r="B80" s="25">
        <v>500</v>
      </c>
      <c r="C80" s="23" t="s">
        <v>4</v>
      </c>
      <c r="D80" s="19">
        <v>270</v>
      </c>
      <c r="E80" s="19">
        <v>341.06299999999999</v>
      </c>
      <c r="F80" s="19">
        <v>341.05700000000002</v>
      </c>
      <c r="G80" s="56">
        <f t="shared" si="2"/>
        <v>99.998240794222781</v>
      </c>
    </row>
    <row r="81" spans="1:7">
      <c r="A81" s="30"/>
      <c r="B81" s="25">
        <v>600</v>
      </c>
      <c r="C81" s="2" t="s">
        <v>5</v>
      </c>
      <c r="D81" s="19">
        <v>35</v>
      </c>
      <c r="E81" s="19">
        <v>34.871000000000002</v>
      </c>
      <c r="F81" s="19">
        <v>34.871000000000002</v>
      </c>
      <c r="G81" s="56">
        <f t="shared" si="2"/>
        <v>100</v>
      </c>
    </row>
    <row r="82" spans="1:7">
      <c r="A82" s="30"/>
      <c r="B82" s="25">
        <v>800</v>
      </c>
      <c r="C82" s="2" t="s">
        <v>32</v>
      </c>
      <c r="D82" s="19">
        <v>20</v>
      </c>
      <c r="E82" s="19">
        <v>20</v>
      </c>
      <c r="F82" s="19">
        <v>20</v>
      </c>
      <c r="G82" s="56">
        <f t="shared" si="2"/>
        <v>100</v>
      </c>
    </row>
    <row r="83" spans="1:7">
      <c r="A83" s="29">
        <v>12</v>
      </c>
      <c r="B83" s="7"/>
      <c r="C83" s="13" t="s">
        <v>16</v>
      </c>
      <c r="D83" s="8">
        <f>SUM(D84:D90)</f>
        <v>1044.0999999999999</v>
      </c>
      <c r="E83" s="8">
        <f>SUM(E84:E90)</f>
        <v>1480.6060000000002</v>
      </c>
      <c r="F83" s="8">
        <f>SUM(F84:F90)</f>
        <v>1458.7050000000004</v>
      </c>
      <c r="G83" s="42">
        <f t="shared" si="2"/>
        <v>98.520808371707275</v>
      </c>
    </row>
    <row r="84" spans="1:7">
      <c r="A84" s="30"/>
      <c r="B84" s="6">
        <v>100</v>
      </c>
      <c r="C84" s="2" t="s">
        <v>1</v>
      </c>
      <c r="D84" s="19">
        <v>348.6</v>
      </c>
      <c r="E84" s="19">
        <v>368.642</v>
      </c>
      <c r="F84" s="19">
        <v>368.642</v>
      </c>
      <c r="G84" s="56">
        <f t="shared" si="2"/>
        <v>100</v>
      </c>
    </row>
    <row r="85" spans="1:7">
      <c r="A85" s="30"/>
      <c r="B85" s="6">
        <v>200</v>
      </c>
      <c r="C85" s="2" t="s">
        <v>18</v>
      </c>
      <c r="D85" s="19">
        <v>9.1999999999999993</v>
      </c>
      <c r="E85" s="19">
        <v>9.1999999999999993</v>
      </c>
      <c r="F85" s="19">
        <v>9.1829999999999998</v>
      </c>
      <c r="G85" s="56">
        <v>100</v>
      </c>
    </row>
    <row r="86" spans="1:7" ht="25.5">
      <c r="A86" s="30"/>
      <c r="B86" s="25">
        <v>300</v>
      </c>
      <c r="C86" s="23" t="s">
        <v>2</v>
      </c>
      <c r="D86" s="19">
        <v>30</v>
      </c>
      <c r="E86" s="19">
        <v>19.065000000000001</v>
      </c>
      <c r="F86" s="19">
        <v>19.065000000000001</v>
      </c>
      <c r="G86" s="56">
        <f t="shared" si="2"/>
        <v>100</v>
      </c>
    </row>
    <row r="87" spans="1:7">
      <c r="A87" s="30"/>
      <c r="B87" s="25">
        <v>400</v>
      </c>
      <c r="C87" s="23" t="s">
        <v>3</v>
      </c>
      <c r="D87" s="20">
        <v>340</v>
      </c>
      <c r="E87" s="20">
        <v>720.04600000000005</v>
      </c>
      <c r="F87" s="19">
        <v>698.16200000000003</v>
      </c>
      <c r="G87" s="56">
        <f t="shared" si="2"/>
        <v>96.960749729878373</v>
      </c>
    </row>
    <row r="88" spans="1:7">
      <c r="A88" s="30"/>
      <c r="B88" s="25">
        <v>500</v>
      </c>
      <c r="C88" s="23" t="s">
        <v>4</v>
      </c>
      <c r="D88" s="19">
        <v>276.3</v>
      </c>
      <c r="E88" s="19">
        <v>323.86900000000003</v>
      </c>
      <c r="F88" s="19">
        <v>323.86900000000003</v>
      </c>
      <c r="G88" s="56">
        <f t="shared" si="2"/>
        <v>100</v>
      </c>
    </row>
    <row r="89" spans="1:7">
      <c r="A89" s="30"/>
      <c r="B89" s="6">
        <v>600</v>
      </c>
      <c r="C89" s="2" t="s">
        <v>5</v>
      </c>
      <c r="D89" s="19">
        <v>25</v>
      </c>
      <c r="E89" s="19">
        <v>24.783999999999999</v>
      </c>
      <c r="F89" s="19">
        <v>24.783999999999999</v>
      </c>
      <c r="G89" s="56">
        <f>F89/E89*100</f>
        <v>100</v>
      </c>
    </row>
    <row r="90" spans="1:7">
      <c r="A90" s="30"/>
      <c r="B90" s="25">
        <v>800</v>
      </c>
      <c r="C90" s="2" t="s">
        <v>32</v>
      </c>
      <c r="D90" s="19">
        <v>15</v>
      </c>
      <c r="E90" s="19">
        <v>15</v>
      </c>
      <c r="F90" s="19">
        <v>15</v>
      </c>
      <c r="G90" s="56">
        <f t="shared" si="2"/>
        <v>100</v>
      </c>
    </row>
    <row r="91" spans="1:7" s="10" customFormat="1" ht="18.75" customHeight="1">
      <c r="A91" s="29">
        <v>13</v>
      </c>
      <c r="B91" s="4">
        <v>702</v>
      </c>
      <c r="C91" s="13" t="s">
        <v>37</v>
      </c>
      <c r="D91" s="8">
        <v>12221.4</v>
      </c>
      <c r="E91" s="45">
        <v>12191.1</v>
      </c>
      <c r="F91" s="8">
        <v>12105.992</v>
      </c>
      <c r="G91" s="42">
        <f t="shared" si="2"/>
        <v>99.30188416139643</v>
      </c>
    </row>
    <row r="92" spans="1:7" s="10" customFormat="1" ht="19.5" customHeight="1">
      <c r="A92" s="29">
        <v>14</v>
      </c>
      <c r="B92" s="4">
        <v>702</v>
      </c>
      <c r="C92" s="13" t="s">
        <v>38</v>
      </c>
      <c r="D92" s="8">
        <v>38118.5</v>
      </c>
      <c r="E92" s="45">
        <v>40067.805999999997</v>
      </c>
      <c r="F92" s="8">
        <v>39860.108999999997</v>
      </c>
      <c r="G92" s="42">
        <f t="shared" si="2"/>
        <v>99.481636204388138</v>
      </c>
    </row>
    <row r="93" spans="1:7" s="10" customFormat="1" ht="16.5" customHeight="1">
      <c r="A93" s="29">
        <v>15</v>
      </c>
      <c r="B93" s="4">
        <v>702</v>
      </c>
      <c r="C93" s="13" t="s">
        <v>39</v>
      </c>
      <c r="D93" s="8">
        <v>21537.4</v>
      </c>
      <c r="E93" s="45">
        <v>25407.75</v>
      </c>
      <c r="F93" s="8">
        <v>25377.575000000001</v>
      </c>
      <c r="G93" s="42">
        <f t="shared" si="2"/>
        <v>99.88123702413634</v>
      </c>
    </row>
    <row r="94" spans="1:7" ht="19.5" customHeight="1">
      <c r="A94" s="29">
        <v>16</v>
      </c>
      <c r="B94" s="4">
        <v>701</v>
      </c>
      <c r="C94" s="13" t="s">
        <v>36</v>
      </c>
      <c r="D94" s="8">
        <v>46877</v>
      </c>
      <c r="E94" s="45">
        <v>38681.472000000002</v>
      </c>
      <c r="F94" s="8">
        <v>38677.472000000002</v>
      </c>
      <c r="G94" s="42">
        <f t="shared" si="2"/>
        <v>99.989659131896531</v>
      </c>
    </row>
    <row r="95" spans="1:7" ht="25.5">
      <c r="A95" s="29">
        <v>17</v>
      </c>
      <c r="B95" s="52" t="s">
        <v>48</v>
      </c>
      <c r="C95" s="13" t="s">
        <v>50</v>
      </c>
      <c r="D95" s="8">
        <v>6000</v>
      </c>
      <c r="E95" s="45">
        <v>6059.4</v>
      </c>
      <c r="F95" s="8">
        <v>6059.4</v>
      </c>
      <c r="G95" s="42">
        <f t="shared" si="2"/>
        <v>100</v>
      </c>
    </row>
    <row r="96" spans="1:7" ht="23.25" customHeight="1">
      <c r="A96" s="29">
        <v>18</v>
      </c>
      <c r="B96" s="4">
        <v>801</v>
      </c>
      <c r="C96" s="13" t="s">
        <v>49</v>
      </c>
      <c r="D96" s="8">
        <v>21000</v>
      </c>
      <c r="E96" s="45">
        <v>22014.648000000001</v>
      </c>
      <c r="F96" s="8">
        <v>21765.425999999999</v>
      </c>
      <c r="G96" s="42">
        <f t="shared" si="2"/>
        <v>98.867926482403888</v>
      </c>
    </row>
    <row r="97" spans="1:7" ht="25.5" customHeight="1">
      <c r="A97" s="26">
        <v>19</v>
      </c>
      <c r="B97" s="4">
        <v>1102</v>
      </c>
      <c r="C97" s="13" t="s">
        <v>40</v>
      </c>
      <c r="D97" s="8">
        <v>5000</v>
      </c>
      <c r="E97" s="45">
        <v>5123.34</v>
      </c>
      <c r="F97" s="8">
        <v>5105.5050000000001</v>
      </c>
      <c r="G97" s="42">
        <f t="shared" si="2"/>
        <v>99.651887245429734</v>
      </c>
    </row>
    <row r="98" spans="1:7" ht="24.75" customHeight="1">
      <c r="A98" s="29">
        <v>20</v>
      </c>
      <c r="B98" s="4">
        <v>801</v>
      </c>
      <c r="C98" s="21" t="s">
        <v>35</v>
      </c>
      <c r="D98" s="8">
        <v>2727.6419999999998</v>
      </c>
      <c r="E98" s="45">
        <v>3665.1439999999998</v>
      </c>
      <c r="F98" s="8">
        <v>3645.5630000000001</v>
      </c>
      <c r="G98" s="42">
        <f t="shared" si="2"/>
        <v>99.465750868178731</v>
      </c>
    </row>
    <row r="99" spans="1:7" ht="18.75" customHeight="1">
      <c r="A99" s="29">
        <v>21</v>
      </c>
      <c r="B99" s="4"/>
      <c r="C99" s="51" t="s">
        <v>51</v>
      </c>
      <c r="D99" s="27">
        <f>SUM(D100:D102)</f>
        <v>19345.445</v>
      </c>
      <c r="E99" s="45">
        <f>SUM(E100:E102)</f>
        <v>23068.623</v>
      </c>
      <c r="F99" s="8">
        <f>SUM(F100:F102)</f>
        <v>23068.126</v>
      </c>
      <c r="G99" s="42">
        <f t="shared" si="2"/>
        <v>99.997845558445349</v>
      </c>
    </row>
    <row r="100" spans="1:7" ht="14.25" customHeight="1">
      <c r="A100" s="29"/>
      <c r="B100" s="6">
        <v>100</v>
      </c>
      <c r="C100" s="2" t="s">
        <v>1</v>
      </c>
      <c r="D100" s="55">
        <v>15726.3</v>
      </c>
      <c r="E100" s="46">
        <v>18848.661</v>
      </c>
      <c r="F100" s="19">
        <v>18848.164000000001</v>
      </c>
      <c r="G100" s="56">
        <f t="shared" si="2"/>
        <v>99.997363207922305</v>
      </c>
    </row>
    <row r="101" spans="1:7" ht="27.75" customHeight="1">
      <c r="A101" s="29"/>
      <c r="B101" s="6">
        <v>300</v>
      </c>
      <c r="C101" s="54" t="s">
        <v>2</v>
      </c>
      <c r="D101" s="55">
        <v>3619.145</v>
      </c>
      <c r="E101" s="46">
        <v>3375.3150000000001</v>
      </c>
      <c r="F101" s="19">
        <v>3375.3150000000001</v>
      </c>
      <c r="G101" s="56">
        <f t="shared" si="2"/>
        <v>100</v>
      </c>
    </row>
    <row r="102" spans="1:7" ht="15.75" customHeight="1">
      <c r="A102" s="29"/>
      <c r="B102" s="6">
        <v>800</v>
      </c>
      <c r="C102" s="2" t="s">
        <v>32</v>
      </c>
      <c r="D102" s="55">
        <v>0</v>
      </c>
      <c r="E102" s="46">
        <v>844.64700000000005</v>
      </c>
      <c r="F102" s="19">
        <v>844.64700000000005</v>
      </c>
      <c r="G102" s="56">
        <f t="shared" si="2"/>
        <v>100</v>
      </c>
    </row>
    <row r="103" spans="1:7" ht="19.5" customHeight="1">
      <c r="A103" s="30"/>
      <c r="B103" s="24"/>
      <c r="C103" s="21" t="s">
        <v>8</v>
      </c>
      <c r="D103" s="8">
        <f>SUM(D9+D21+D22+D23+D24+D25+D26+D27+D91+D92+D93+D94+D95+D96+D97+D98+D99)</f>
        <v>255510.08699999997</v>
      </c>
      <c r="E103" s="8">
        <f>SUM(E9+E21+E22+E23+E24+E25+E26+E27+E91+E92+E93+E94+E95+E96+E97+E98+E99)</f>
        <v>261161.60199999998</v>
      </c>
      <c r="F103" s="8">
        <f>SUM(F9+F21+F22+F23+F24+F25+F26+F27+F91+F92+F93+F94+F95+F96+F97+F98+F99)</f>
        <v>251518.212</v>
      </c>
      <c r="G103" s="42">
        <f t="shared" si="2"/>
        <v>96.307500824719256</v>
      </c>
    </row>
    <row r="104" spans="1:7">
      <c r="A104" s="32"/>
      <c r="B104" s="28"/>
      <c r="C104" s="33"/>
      <c r="D104" s="31"/>
      <c r="E104" s="47"/>
      <c r="F104" s="35"/>
      <c r="G104" s="34"/>
    </row>
    <row r="105" spans="1:7" ht="15">
      <c r="A105" s="62"/>
      <c r="B105" s="62"/>
      <c r="C105" s="62"/>
      <c r="D105" s="62"/>
      <c r="E105" s="62"/>
      <c r="F105" s="62"/>
      <c r="G105" s="62"/>
    </row>
    <row r="106" spans="1:7" ht="13.5" customHeight="1">
      <c r="A106" s="62" t="s">
        <v>45</v>
      </c>
      <c r="B106" s="63"/>
      <c r="C106" s="63"/>
      <c r="D106" s="63"/>
      <c r="E106" s="63"/>
      <c r="F106" s="63"/>
      <c r="G106" s="63"/>
    </row>
    <row r="107" spans="1:7">
      <c r="A107" s="48"/>
      <c r="B107" s="48"/>
      <c r="C107" s="48"/>
      <c r="D107" s="49"/>
      <c r="E107" s="48"/>
      <c r="F107" s="48"/>
      <c r="G107" s="48"/>
    </row>
    <row r="108" spans="1:7">
      <c r="A108" s="11"/>
      <c r="D108"/>
    </row>
    <row r="110" spans="1:7">
      <c r="D110" s="14" t="e">
        <f>#REF!+D87+D79+D71+D63+D55+#REF!+D40+D32+D13</f>
        <v>#REF!</v>
      </c>
      <c r="E110" s="15">
        <v>10199.700000000001</v>
      </c>
    </row>
    <row r="111" spans="1:7">
      <c r="D111" s="14">
        <v>22</v>
      </c>
      <c r="E111" s="15"/>
    </row>
    <row r="112" spans="1:7">
      <c r="D112" s="14" t="e">
        <f>#REF!+D88+D80+D72+D64+D56+#REF!+D41+D33+D14</f>
        <v>#REF!</v>
      </c>
      <c r="E112" s="15">
        <v>15556.9</v>
      </c>
    </row>
  </sheetData>
  <autoFilter ref="A8:D103"/>
  <mergeCells count="12">
    <mergeCell ref="A5:G5"/>
    <mergeCell ref="A4:G4"/>
    <mergeCell ref="C1:D1"/>
    <mergeCell ref="A106:G106"/>
    <mergeCell ref="C24:C25"/>
    <mergeCell ref="A24:A25"/>
    <mergeCell ref="A7:G7"/>
    <mergeCell ref="A105:G105"/>
    <mergeCell ref="A21:A23"/>
    <mergeCell ref="C21:C23"/>
    <mergeCell ref="A2:G2"/>
    <mergeCell ref="A3:G3"/>
  </mergeCells>
  <phoneticPr fontId="0" type="noConversion"/>
  <pageMargins left="0.78740157480314965" right="0.59055118110236227" top="0.39370078740157483" bottom="0.39370078740157483" header="0.51181102362204722" footer="0.51181102362204722"/>
  <pageSetup paperSize="9" scale="8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дополнительное</vt:lpstr>
      <vt:lpstr>дополнительное!Область_печати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2018-04-13T05:13:06Z</cp:lastPrinted>
  <dcterms:created xsi:type="dcterms:W3CDTF">1996-10-08T23:32:33Z</dcterms:created>
  <dcterms:modified xsi:type="dcterms:W3CDTF">2018-06-08T13:37:34Z</dcterms:modified>
</cp:coreProperties>
</file>