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Прил.4!$A$8:$I$407</definedName>
    <definedName name="_xlnm.Print_Area" localSheetId="0">Прил.4!$A$1:$L$415</definedName>
  </definedNames>
  <calcPr calcId="125725"/>
</workbook>
</file>

<file path=xl/calcChain.xml><?xml version="1.0" encoding="utf-8"?>
<calcChain xmlns="http://schemas.openxmlformats.org/spreadsheetml/2006/main">
  <c r="K357" i="7"/>
  <c r="K358"/>
  <c r="K338"/>
  <c r="K306"/>
  <c r="K305" s="1"/>
  <c r="K266"/>
  <c r="K267"/>
  <c r="K232"/>
  <c r="K231" s="1"/>
  <c r="K209"/>
  <c r="K208" s="1"/>
  <c r="L149"/>
  <c r="L406" l="1"/>
  <c r="K404"/>
  <c r="L404" s="1"/>
  <c r="J404"/>
  <c r="I404"/>
  <c r="L405"/>
  <c r="I400"/>
  <c r="I391"/>
  <c r="K385"/>
  <c r="J385"/>
  <c r="I385"/>
  <c r="L386"/>
  <c r="K380" l="1"/>
  <c r="J380"/>
  <c r="L381"/>
  <c r="K363"/>
  <c r="J363"/>
  <c r="L364"/>
  <c r="I353"/>
  <c r="M347" s="1"/>
  <c r="L347"/>
  <c r="L346"/>
  <c r="I321"/>
  <c r="K324"/>
  <c r="J324"/>
  <c r="I324"/>
  <c r="L325"/>
  <c r="I318"/>
  <c r="K303"/>
  <c r="J303"/>
  <c r="I303"/>
  <c r="K301"/>
  <c r="J301"/>
  <c r="I301"/>
  <c r="L302"/>
  <c r="L304"/>
  <c r="I293"/>
  <c r="I286"/>
  <c r="K281"/>
  <c r="J281"/>
  <c r="I281"/>
  <c r="L282"/>
  <c r="K264"/>
  <c r="J264"/>
  <c r="I264"/>
  <c r="K260"/>
  <c r="K259" s="1"/>
  <c r="J260"/>
  <c r="J259" s="1"/>
  <c r="J258" s="1"/>
  <c r="J257" s="1"/>
  <c r="I260"/>
  <c r="I259" s="1"/>
  <c r="I258" s="1"/>
  <c r="I257" s="1"/>
  <c r="L261"/>
  <c r="L262"/>
  <c r="L263"/>
  <c r="L265"/>
  <c r="I243"/>
  <c r="I237"/>
  <c r="K237"/>
  <c r="J237"/>
  <c r="L240"/>
  <c r="I220"/>
  <c r="K199"/>
  <c r="K198" s="1"/>
  <c r="J199"/>
  <c r="J198" s="1"/>
  <c r="I199"/>
  <c r="I198" s="1"/>
  <c r="L200"/>
  <c r="L281" l="1"/>
  <c r="L303"/>
  <c r="K258"/>
  <c r="K257" s="1"/>
  <c r="L324"/>
  <c r="L301"/>
  <c r="L264"/>
  <c r="L257"/>
  <c r="L259"/>
  <c r="L260"/>
  <c r="L198"/>
  <c r="L199"/>
  <c r="J11"/>
  <c r="I13"/>
  <c r="I12" s="1"/>
  <c r="I11" s="1"/>
  <c r="J13"/>
  <c r="K13"/>
  <c r="K12" s="1"/>
  <c r="L14"/>
  <c r="I17"/>
  <c r="J17"/>
  <c r="K17"/>
  <c r="L18"/>
  <c r="I20"/>
  <c r="I19" s="1"/>
  <c r="J20"/>
  <c r="J19" s="1"/>
  <c r="K20"/>
  <c r="K19" s="1"/>
  <c r="L21"/>
  <c r="I24"/>
  <c r="I23" s="1"/>
  <c r="I22" s="1"/>
  <c r="J24"/>
  <c r="J23" s="1"/>
  <c r="J22" s="1"/>
  <c r="K24"/>
  <c r="K23" s="1"/>
  <c r="L25"/>
  <c r="I28"/>
  <c r="J28"/>
  <c r="K28"/>
  <c r="L29"/>
  <c r="I30"/>
  <c r="J30"/>
  <c r="K30"/>
  <c r="L31"/>
  <c r="L30" s="1"/>
  <c r="I32"/>
  <c r="J32"/>
  <c r="K32"/>
  <c r="I34"/>
  <c r="J34"/>
  <c r="K34"/>
  <c r="L35"/>
  <c r="I37"/>
  <c r="J37"/>
  <c r="K37"/>
  <c r="L38"/>
  <c r="L39"/>
  <c r="L40"/>
  <c r="L41"/>
  <c r="I42"/>
  <c r="J42"/>
  <c r="K42"/>
  <c r="L43"/>
  <c r="I44"/>
  <c r="J44"/>
  <c r="K44"/>
  <c r="L45"/>
  <c r="I47"/>
  <c r="J47"/>
  <c r="K47"/>
  <c r="L48"/>
  <c r="I49"/>
  <c r="J49"/>
  <c r="K49"/>
  <c r="L50"/>
  <c r="L51"/>
  <c r="I52"/>
  <c r="J52"/>
  <c r="K52"/>
  <c r="L53"/>
  <c r="I56"/>
  <c r="I55" s="1"/>
  <c r="I54" s="1"/>
  <c r="J56"/>
  <c r="J55" s="1"/>
  <c r="J54" s="1"/>
  <c r="K56"/>
  <c r="K55" s="1"/>
  <c r="L57"/>
  <c r="L58"/>
  <c r="I60"/>
  <c r="J60"/>
  <c r="K60"/>
  <c r="L61"/>
  <c r="I62"/>
  <c r="J62"/>
  <c r="K62"/>
  <c r="L63"/>
  <c r="I64"/>
  <c r="J64"/>
  <c r="K64"/>
  <c r="L65"/>
  <c r="L64" s="1"/>
  <c r="I66"/>
  <c r="J66"/>
  <c r="K66"/>
  <c r="L66"/>
  <c r="L67"/>
  <c r="I68"/>
  <c r="J68"/>
  <c r="K68"/>
  <c r="L69"/>
  <c r="L68" s="1"/>
  <c r="I70"/>
  <c r="J70"/>
  <c r="K70"/>
  <c r="L71"/>
  <c r="I75"/>
  <c r="I74" s="1"/>
  <c r="I73" s="1"/>
  <c r="I72" s="1"/>
  <c r="J75"/>
  <c r="J74" s="1"/>
  <c r="J73" s="1"/>
  <c r="J72" s="1"/>
  <c r="K75"/>
  <c r="K74" s="1"/>
  <c r="L76"/>
  <c r="L77"/>
  <c r="I81"/>
  <c r="J81"/>
  <c r="K81"/>
  <c r="L82"/>
  <c r="I83"/>
  <c r="J83"/>
  <c r="K83"/>
  <c r="L84"/>
  <c r="I86"/>
  <c r="I85" s="1"/>
  <c r="J86"/>
  <c r="J85" s="1"/>
  <c r="K86"/>
  <c r="K85" s="1"/>
  <c r="L87"/>
  <c r="L88"/>
  <c r="I91"/>
  <c r="J91"/>
  <c r="K91"/>
  <c r="L93"/>
  <c r="I94"/>
  <c r="J94"/>
  <c r="K94"/>
  <c r="L95"/>
  <c r="I96"/>
  <c r="J96"/>
  <c r="K96"/>
  <c r="L97"/>
  <c r="L98"/>
  <c r="I99"/>
  <c r="J99"/>
  <c r="K99"/>
  <c r="L100"/>
  <c r="L99" s="1"/>
  <c r="I101"/>
  <c r="J101"/>
  <c r="K101"/>
  <c r="L102"/>
  <c r="L101" s="1"/>
  <c r="I103"/>
  <c r="J103"/>
  <c r="K103"/>
  <c r="L104"/>
  <c r="I108"/>
  <c r="J108"/>
  <c r="K108"/>
  <c r="I110"/>
  <c r="J110"/>
  <c r="K110"/>
  <c r="L111"/>
  <c r="I112"/>
  <c r="J112"/>
  <c r="K112"/>
  <c r="L113"/>
  <c r="I115"/>
  <c r="J115"/>
  <c r="K115"/>
  <c r="L116"/>
  <c r="I117"/>
  <c r="J117"/>
  <c r="K117"/>
  <c r="L118"/>
  <c r="I120"/>
  <c r="J120"/>
  <c r="K120"/>
  <c r="L121"/>
  <c r="I122"/>
  <c r="J122"/>
  <c r="K122"/>
  <c r="L123"/>
  <c r="I125"/>
  <c r="J125"/>
  <c r="K125"/>
  <c r="L126"/>
  <c r="I127"/>
  <c r="J127"/>
  <c r="K127"/>
  <c r="I131"/>
  <c r="I130" s="1"/>
  <c r="J131"/>
  <c r="J130" s="1"/>
  <c r="K131"/>
  <c r="K130" s="1"/>
  <c r="L132"/>
  <c r="L131" s="1"/>
  <c r="I135"/>
  <c r="I134" s="1"/>
  <c r="I133" s="1"/>
  <c r="J135"/>
  <c r="J134" s="1"/>
  <c r="J133" s="1"/>
  <c r="K135"/>
  <c r="K134" s="1"/>
  <c r="L136"/>
  <c r="I139"/>
  <c r="J139"/>
  <c r="K139"/>
  <c r="L139" s="1"/>
  <c r="L140"/>
  <c r="I141"/>
  <c r="J141"/>
  <c r="K141"/>
  <c r="L142"/>
  <c r="I143"/>
  <c r="J143"/>
  <c r="K143"/>
  <c r="L144"/>
  <c r="I148"/>
  <c r="I147" s="1"/>
  <c r="I146" s="1"/>
  <c r="I145" s="1"/>
  <c r="J148"/>
  <c r="J147" s="1"/>
  <c r="J146" s="1"/>
  <c r="J145" s="1"/>
  <c r="K148"/>
  <c r="I152"/>
  <c r="J152"/>
  <c r="K152"/>
  <c r="I154"/>
  <c r="J154"/>
  <c r="K154"/>
  <c r="L155"/>
  <c r="I156"/>
  <c r="J156"/>
  <c r="K156"/>
  <c r="L156"/>
  <c r="I159"/>
  <c r="I158" s="1"/>
  <c r="J159"/>
  <c r="J158" s="1"/>
  <c r="K159"/>
  <c r="K158" s="1"/>
  <c r="L160"/>
  <c r="I162"/>
  <c r="I161" s="1"/>
  <c r="J162"/>
  <c r="K162"/>
  <c r="K161" s="1"/>
  <c r="L163"/>
  <c r="I164"/>
  <c r="J164"/>
  <c r="K164"/>
  <c r="L165"/>
  <c r="I166"/>
  <c r="J166"/>
  <c r="K166"/>
  <c r="L167"/>
  <c r="I171"/>
  <c r="I170" s="1"/>
  <c r="I169" s="1"/>
  <c r="J171"/>
  <c r="J170" s="1"/>
  <c r="J169" s="1"/>
  <c r="K171"/>
  <c r="K170" s="1"/>
  <c r="L172"/>
  <c r="I175"/>
  <c r="J175"/>
  <c r="K175"/>
  <c r="L176"/>
  <c r="I177"/>
  <c r="J177"/>
  <c r="K177"/>
  <c r="L178"/>
  <c r="I180"/>
  <c r="J180"/>
  <c r="K180"/>
  <c r="I182"/>
  <c r="J182"/>
  <c r="K182"/>
  <c r="L183"/>
  <c r="I184"/>
  <c r="J184"/>
  <c r="K184"/>
  <c r="L185"/>
  <c r="I186"/>
  <c r="J186"/>
  <c r="K186"/>
  <c r="L187"/>
  <c r="L186" s="1"/>
  <c r="I190"/>
  <c r="J190"/>
  <c r="K190"/>
  <c r="L191"/>
  <c r="I192"/>
  <c r="J192"/>
  <c r="K192"/>
  <c r="L193"/>
  <c r="I194"/>
  <c r="J194"/>
  <c r="K194"/>
  <c r="L195"/>
  <c r="I203"/>
  <c r="I202" s="1"/>
  <c r="J203"/>
  <c r="J202" s="1"/>
  <c r="K203"/>
  <c r="K202" s="1"/>
  <c r="I206"/>
  <c r="I205" s="1"/>
  <c r="J206"/>
  <c r="J205" s="1"/>
  <c r="K206"/>
  <c r="K205" s="1"/>
  <c r="L207"/>
  <c r="I214"/>
  <c r="I213" s="1"/>
  <c r="I212" s="1"/>
  <c r="I211" s="1"/>
  <c r="J214"/>
  <c r="J213" s="1"/>
  <c r="K214"/>
  <c r="K213" s="1"/>
  <c r="L215"/>
  <c r="I219"/>
  <c r="J220"/>
  <c r="J219" s="1"/>
  <c r="K220"/>
  <c r="K219" s="1"/>
  <c r="L221"/>
  <c r="L222"/>
  <c r="L223"/>
  <c r="I225"/>
  <c r="J225"/>
  <c r="K225"/>
  <c r="L226"/>
  <c r="I227"/>
  <c r="J227"/>
  <c r="K227"/>
  <c r="L228"/>
  <c r="I229"/>
  <c r="J229"/>
  <c r="K229"/>
  <c r="L230"/>
  <c r="L229" s="1"/>
  <c r="I236"/>
  <c r="J236"/>
  <c r="K236"/>
  <c r="L237"/>
  <c r="L238"/>
  <c r="L239"/>
  <c r="L241"/>
  <c r="I242"/>
  <c r="J243"/>
  <c r="J242" s="1"/>
  <c r="K243"/>
  <c r="K242" s="1"/>
  <c r="I248"/>
  <c r="J248"/>
  <c r="K248"/>
  <c r="L249"/>
  <c r="I250"/>
  <c r="J250"/>
  <c r="K250"/>
  <c r="L251"/>
  <c r="I252"/>
  <c r="J252"/>
  <c r="K252"/>
  <c r="L253"/>
  <c r="I272"/>
  <c r="I271" s="1"/>
  <c r="J272"/>
  <c r="J271" s="1"/>
  <c r="K272"/>
  <c r="K271" s="1"/>
  <c r="L273"/>
  <c r="L274"/>
  <c r="I275"/>
  <c r="J275"/>
  <c r="K275"/>
  <c r="L276"/>
  <c r="L275" s="1"/>
  <c r="I279"/>
  <c r="I278" s="1"/>
  <c r="I277" s="1"/>
  <c r="J279"/>
  <c r="J278" s="1"/>
  <c r="J277" s="1"/>
  <c r="K279"/>
  <c r="K278" s="1"/>
  <c r="K277" s="1"/>
  <c r="L280"/>
  <c r="J286"/>
  <c r="K286"/>
  <c r="L287"/>
  <c r="L288"/>
  <c r="L289"/>
  <c r="I290"/>
  <c r="J290"/>
  <c r="K290"/>
  <c r="L291"/>
  <c r="L292"/>
  <c r="J293"/>
  <c r="K293"/>
  <c r="L294"/>
  <c r="L295"/>
  <c r="L296"/>
  <c r="I297"/>
  <c r="J297"/>
  <c r="K297"/>
  <c r="L298"/>
  <c r="I299"/>
  <c r="J299"/>
  <c r="K299"/>
  <c r="L300"/>
  <c r="I311"/>
  <c r="I310" s="1"/>
  <c r="I309" s="1"/>
  <c r="J311"/>
  <c r="J310" s="1"/>
  <c r="J309" s="1"/>
  <c r="K311"/>
  <c r="K310" s="1"/>
  <c r="L312"/>
  <c r="I315"/>
  <c r="I314" s="1"/>
  <c r="J315"/>
  <c r="K315"/>
  <c r="L316"/>
  <c r="L317"/>
  <c r="J318"/>
  <c r="K318"/>
  <c r="L319"/>
  <c r="L320"/>
  <c r="J321"/>
  <c r="K321"/>
  <c r="L322"/>
  <c r="L323"/>
  <c r="I327"/>
  <c r="I326" s="1"/>
  <c r="J327"/>
  <c r="J326" s="1"/>
  <c r="K327"/>
  <c r="K326" s="1"/>
  <c r="L328"/>
  <c r="L329"/>
  <c r="I331"/>
  <c r="J331"/>
  <c r="K331"/>
  <c r="L332"/>
  <c r="L331" s="1"/>
  <c r="L330" s="1"/>
  <c r="I333"/>
  <c r="J333"/>
  <c r="K333"/>
  <c r="L334"/>
  <c r="L333" s="1"/>
  <c r="I336"/>
  <c r="I335" s="1"/>
  <c r="J336"/>
  <c r="J335" s="1"/>
  <c r="K336"/>
  <c r="K335" s="1"/>
  <c r="L337"/>
  <c r="I342"/>
  <c r="J342"/>
  <c r="K342"/>
  <c r="L343"/>
  <c r="L344"/>
  <c r="I345"/>
  <c r="J345"/>
  <c r="K345"/>
  <c r="I351"/>
  <c r="I350" s="1"/>
  <c r="J351"/>
  <c r="K351"/>
  <c r="L352"/>
  <c r="J353"/>
  <c r="K353"/>
  <c r="L354"/>
  <c r="L355"/>
  <c r="L356"/>
  <c r="I363"/>
  <c r="I362" s="1"/>
  <c r="I361" s="1"/>
  <c r="I360" s="1"/>
  <c r="J362"/>
  <c r="J361" s="1"/>
  <c r="J360" s="1"/>
  <c r="K362"/>
  <c r="I369"/>
  <c r="I368" s="1"/>
  <c r="I367" s="1"/>
  <c r="I366" s="1"/>
  <c r="J369"/>
  <c r="J368" s="1"/>
  <c r="J367" s="1"/>
  <c r="J366" s="1"/>
  <c r="K369"/>
  <c r="K368" s="1"/>
  <c r="K367" s="1"/>
  <c r="K366" s="1"/>
  <c r="L369"/>
  <c r="L368" s="1"/>
  <c r="L367" s="1"/>
  <c r="L366" s="1"/>
  <c r="I374"/>
  <c r="J374"/>
  <c r="K374"/>
  <c r="L375"/>
  <c r="L374" s="1"/>
  <c r="I376"/>
  <c r="J376"/>
  <c r="K376"/>
  <c r="L377"/>
  <c r="I380"/>
  <c r="I379" s="1"/>
  <c r="I378" s="1"/>
  <c r="J379"/>
  <c r="J378" s="1"/>
  <c r="I384"/>
  <c r="I383" s="1"/>
  <c r="J384"/>
  <c r="J383" s="1"/>
  <c r="K384"/>
  <c r="J391"/>
  <c r="K391"/>
  <c r="L392"/>
  <c r="I394"/>
  <c r="J394"/>
  <c r="K394"/>
  <c r="L395"/>
  <c r="I399"/>
  <c r="I398" s="1"/>
  <c r="J400"/>
  <c r="J399" s="1"/>
  <c r="J398" s="1"/>
  <c r="K400"/>
  <c r="L401"/>
  <c r="I403"/>
  <c r="I402" s="1"/>
  <c r="J403"/>
  <c r="J402" s="1"/>
  <c r="K403"/>
  <c r="K402" l="1"/>
  <c r="L402" s="1"/>
  <c r="L403"/>
  <c r="K147"/>
  <c r="L148"/>
  <c r="K201"/>
  <c r="K383"/>
  <c r="K350"/>
  <c r="K349" s="1"/>
  <c r="I285"/>
  <c r="J350"/>
  <c r="L258"/>
  <c r="I330"/>
  <c r="K330"/>
  <c r="J330"/>
  <c r="L184"/>
  <c r="L182"/>
  <c r="J314"/>
  <c r="J285"/>
  <c r="K314"/>
  <c r="K285"/>
  <c r="K284" s="1"/>
  <c r="L154"/>
  <c r="L143"/>
  <c r="L141"/>
  <c r="L62"/>
  <c r="L49"/>
  <c r="L42"/>
  <c r="L17"/>
  <c r="K247"/>
  <c r="I247"/>
  <c r="I235" s="1"/>
  <c r="I234" s="1"/>
  <c r="J247"/>
  <c r="L290"/>
  <c r="L252"/>
  <c r="L250"/>
  <c r="K224"/>
  <c r="I224"/>
  <c r="L400"/>
  <c r="L394"/>
  <c r="J224"/>
  <c r="L353"/>
  <c r="L297"/>
  <c r="L293"/>
  <c r="L190"/>
  <c r="L214"/>
  <c r="L318"/>
  <c r="K174"/>
  <c r="K173" s="1"/>
  <c r="L85"/>
  <c r="L83"/>
  <c r="L44"/>
  <c r="K390"/>
  <c r="K389" s="1"/>
  <c r="L225"/>
  <c r="I174"/>
  <c r="I173" s="1"/>
  <c r="J174"/>
  <c r="J173" s="1"/>
  <c r="L70"/>
  <c r="L380"/>
  <c r="L376"/>
  <c r="K373"/>
  <c r="K372" s="1"/>
  <c r="L363"/>
  <c r="L345"/>
  <c r="L321"/>
  <c r="L311"/>
  <c r="J270"/>
  <c r="J269" s="1"/>
  <c r="L227"/>
  <c r="L220"/>
  <c r="I201"/>
  <c r="L194"/>
  <c r="L177"/>
  <c r="L166"/>
  <c r="L164"/>
  <c r="L159"/>
  <c r="L122"/>
  <c r="L117"/>
  <c r="L112"/>
  <c r="L110"/>
  <c r="L94"/>
  <c r="L52"/>
  <c r="L34"/>
  <c r="I389"/>
  <c r="I388" s="1"/>
  <c r="I372"/>
  <c r="I371" s="1"/>
  <c r="I349"/>
  <c r="I348" s="1"/>
  <c r="K341"/>
  <c r="K340" s="1"/>
  <c r="I341"/>
  <c r="I340" s="1"/>
  <c r="L336"/>
  <c r="J284"/>
  <c r="J283" s="1"/>
  <c r="K235"/>
  <c r="J212"/>
  <c r="J211" s="1"/>
  <c r="K189"/>
  <c r="K188" s="1"/>
  <c r="I189"/>
  <c r="I188" s="1"/>
  <c r="J161"/>
  <c r="L161" s="1"/>
  <c r="J151"/>
  <c r="K138"/>
  <c r="K137" s="1"/>
  <c r="I138"/>
  <c r="I137" s="1"/>
  <c r="K124"/>
  <c r="I124"/>
  <c r="K119"/>
  <c r="I119"/>
  <c r="J114"/>
  <c r="J107"/>
  <c r="J106" s="1"/>
  <c r="K90"/>
  <c r="K89" s="1"/>
  <c r="I90"/>
  <c r="I89" s="1"/>
  <c r="K80"/>
  <c r="K79" s="1"/>
  <c r="I80"/>
  <c r="I79" s="1"/>
  <c r="K59"/>
  <c r="I59"/>
  <c r="K46"/>
  <c r="I46"/>
  <c r="I36" s="1"/>
  <c r="J27"/>
  <c r="J390"/>
  <c r="J389" s="1"/>
  <c r="J388" s="1"/>
  <c r="J341"/>
  <c r="J340" s="1"/>
  <c r="L299"/>
  <c r="I284"/>
  <c r="I283" s="1"/>
  <c r="L279"/>
  <c r="I270"/>
  <c r="I269" s="1"/>
  <c r="L248"/>
  <c r="J235"/>
  <c r="J234" s="1"/>
  <c r="K218"/>
  <c r="K217" s="1"/>
  <c r="I218"/>
  <c r="K212"/>
  <c r="L192"/>
  <c r="J189"/>
  <c r="J188" s="1"/>
  <c r="L171"/>
  <c r="K151"/>
  <c r="K150" s="1"/>
  <c r="I151"/>
  <c r="I150" s="1"/>
  <c r="I129" s="1"/>
  <c r="J138"/>
  <c r="J137" s="1"/>
  <c r="L127"/>
  <c r="L125"/>
  <c r="J124"/>
  <c r="J119"/>
  <c r="K114"/>
  <c r="I114"/>
  <c r="K107"/>
  <c r="K106" s="1"/>
  <c r="I107"/>
  <c r="I106" s="1"/>
  <c r="L103"/>
  <c r="L96"/>
  <c r="J90"/>
  <c r="J89" s="1"/>
  <c r="J80"/>
  <c r="J79" s="1"/>
  <c r="J59"/>
  <c r="J46"/>
  <c r="J36" s="1"/>
  <c r="K27"/>
  <c r="L27" s="1"/>
  <c r="I27"/>
  <c r="L24"/>
  <c r="K16"/>
  <c r="K15" s="1"/>
  <c r="I16"/>
  <c r="I15" s="1"/>
  <c r="I397"/>
  <c r="I396" s="1"/>
  <c r="J397"/>
  <c r="J396" s="1"/>
  <c r="L362"/>
  <c r="K361"/>
  <c r="L310"/>
  <c r="K309"/>
  <c r="K270"/>
  <c r="L271"/>
  <c r="L236"/>
  <c r="L213"/>
  <c r="L170"/>
  <c r="K169"/>
  <c r="K146"/>
  <c r="L147"/>
  <c r="K133"/>
  <c r="L133" s="1"/>
  <c r="L134"/>
  <c r="L23"/>
  <c r="K22"/>
  <c r="L22" s="1"/>
  <c r="K399"/>
  <c r="L391"/>
  <c r="I390"/>
  <c r="K379"/>
  <c r="I373"/>
  <c r="J349"/>
  <c r="J348" s="1"/>
  <c r="L335"/>
  <c r="L326"/>
  <c r="J218"/>
  <c r="J217" s="1"/>
  <c r="L205"/>
  <c r="J201"/>
  <c r="L158"/>
  <c r="K36"/>
  <c r="L19"/>
  <c r="J16"/>
  <c r="J15" s="1"/>
  <c r="L219"/>
  <c r="L130"/>
  <c r="K73"/>
  <c r="L74"/>
  <c r="K54"/>
  <c r="L54" s="1"/>
  <c r="L55"/>
  <c r="K11"/>
  <c r="L12"/>
  <c r="J373"/>
  <c r="J372" s="1"/>
  <c r="J371" s="1"/>
  <c r="I313"/>
  <c r="L351"/>
  <c r="L342"/>
  <c r="L327"/>
  <c r="L315"/>
  <c r="L286"/>
  <c r="L272"/>
  <c r="L206"/>
  <c r="L175"/>
  <c r="L162"/>
  <c r="L135"/>
  <c r="L115"/>
  <c r="L91"/>
  <c r="L86"/>
  <c r="L81"/>
  <c r="L75"/>
  <c r="L60"/>
  <c r="L56"/>
  <c r="L47"/>
  <c r="L37"/>
  <c r="L36" s="1"/>
  <c r="L28"/>
  <c r="L20"/>
  <c r="L13"/>
  <c r="I308" l="1"/>
  <c r="L107"/>
  <c r="L174"/>
  <c r="J216"/>
  <c r="L285"/>
  <c r="K313"/>
  <c r="K308" s="1"/>
  <c r="L15"/>
  <c r="K26"/>
  <c r="L90"/>
  <c r="L16"/>
  <c r="I26"/>
  <c r="I10" s="1"/>
  <c r="J26"/>
  <c r="J10" s="1"/>
  <c r="I105"/>
  <c r="I78" s="1"/>
  <c r="J105"/>
  <c r="J78" s="1"/>
  <c r="J313"/>
  <c r="J308" s="1"/>
  <c r="L59"/>
  <c r="L89"/>
  <c r="L137"/>
  <c r="L224"/>
  <c r="L151"/>
  <c r="L189"/>
  <c r="L340"/>
  <c r="L80"/>
  <c r="L314"/>
  <c r="L341"/>
  <c r="L350"/>
  <c r="I168"/>
  <c r="L390"/>
  <c r="L46"/>
  <c r="L119"/>
  <c r="L138"/>
  <c r="J150"/>
  <c r="J129" s="1"/>
  <c r="L114"/>
  <c r="J168"/>
  <c r="L188"/>
  <c r="L173"/>
  <c r="I216"/>
  <c r="I217"/>
  <c r="L247"/>
  <c r="L106"/>
  <c r="K105"/>
  <c r="L105" s="1"/>
  <c r="L218"/>
  <c r="L399"/>
  <c r="K398"/>
  <c r="L79"/>
  <c r="K145"/>
  <c r="L146"/>
  <c r="K269"/>
  <c r="L269" s="1"/>
  <c r="L270"/>
  <c r="K283"/>
  <c r="L283" s="1"/>
  <c r="L284"/>
  <c r="L389"/>
  <c r="K388"/>
  <c r="L388" s="1"/>
  <c r="L373"/>
  <c r="L11"/>
  <c r="K10"/>
  <c r="K72"/>
  <c r="L72" s="1"/>
  <c r="L73"/>
  <c r="K348"/>
  <c r="L348" s="1"/>
  <c r="L349"/>
  <c r="L379"/>
  <c r="K378"/>
  <c r="L378" s="1"/>
  <c r="L372"/>
  <c r="L169"/>
  <c r="K168"/>
  <c r="L212"/>
  <c r="K211"/>
  <c r="L211" s="1"/>
  <c r="L235"/>
  <c r="K234"/>
  <c r="L234" s="1"/>
  <c r="L309"/>
  <c r="L361"/>
  <c r="K360"/>
  <c r="L360" s="1"/>
  <c r="K216" l="1"/>
  <c r="L216" s="1"/>
  <c r="L308"/>
  <c r="L168"/>
  <c r="L313"/>
  <c r="I9"/>
  <c r="I407" s="1"/>
  <c r="K78"/>
  <c r="L78" s="1"/>
  <c r="J9"/>
  <c r="J407" s="1"/>
  <c r="L150"/>
  <c r="K371"/>
  <c r="L371" s="1"/>
  <c r="L10"/>
  <c r="L145"/>
  <c r="K129"/>
  <c r="L129" s="1"/>
  <c r="L398"/>
  <c r="K397"/>
  <c r="L217"/>
  <c r="L397" l="1"/>
  <c r="K396"/>
  <c r="L396" s="1"/>
  <c r="K9"/>
  <c r="L9" l="1"/>
  <c r="K407"/>
  <c r="L407" s="1"/>
</calcChain>
</file>

<file path=xl/sharedStrings.xml><?xml version="1.0" encoding="utf-8"?>
<sst xmlns="http://schemas.openxmlformats.org/spreadsheetml/2006/main" count="927" uniqueCount="389">
  <si>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</si>
  <si>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</si>
  <si>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</si>
  <si>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</si>
  <si>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</si>
  <si>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</si>
  <si>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</si>
  <si>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</si>
  <si>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</si>
  <si>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</si>
  <si>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</si>
  <si>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</si>
  <si>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</si>
  <si>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</si>
  <si>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</si>
  <si>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</si>
  <si>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</si>
  <si>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</si>
  <si>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</si>
  <si>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</si>
  <si>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</si>
  <si>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</si>
  <si>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</si>
  <si>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</si>
  <si>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</si>
  <si>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</si>
  <si>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</si>
  <si>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</si>
  <si>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</si>
  <si>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</si>
  <si>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</si>
  <si>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</si>
  <si>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</si>
  <si>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</si>
  <si>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</si>
  <si>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</si>
  <si>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</si>
  <si>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</si>
  <si>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</si>
  <si>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</si>
  <si>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</si>
  <si>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</si>
  <si>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</si>
  <si>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</si>
  <si>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</si>
  <si>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</si>
  <si>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</si>
  <si>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</si>
  <si>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</si>
  <si>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</si>
  <si>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</si>
  <si>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</si>
  <si>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</si>
  <si>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</si>
  <si>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</si>
  <si>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</si>
  <si>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</si>
  <si>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</si>
  <si>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</si>
  <si>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</si>
  <si>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</si>
  <si>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</si>
  <si>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</si>
  <si>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</si>
  <si>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</si>
  <si>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</si>
  <si>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</si>
  <si>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</si>
  <si>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</si>
  <si>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</si>
  <si>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</si>
  <si>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</si>
  <si>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</si>
  <si>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</si>
  <si>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</si>
  <si>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</si>
  <si>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</si>
  <si>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</si>
  <si>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</si>
  <si>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</si>
  <si>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</si>
  <si>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</si>
  <si>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</si>
  <si>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</si>
  <si>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</si>
  <si>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</si>
  <si>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</si>
  <si>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</si>
  <si>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</si>
  <si>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</si>
  <si>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</si>
  <si>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</si>
  <si>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</si>
  <si>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</si>
  <si>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</si>
  <si>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</si>
  <si>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</si>
  <si>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</si>
  <si>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</si>
  <si>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</si>
  <si>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</si>
  <si>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</si>
  <si>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</si>
  <si>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</si>
  <si>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</si>
  <si>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</si>
  <si>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</si>
  <si>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</si>
  <si>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</si>
  <si>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</si>
  <si>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</si>
  <si>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</si>
  <si>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</si>
  <si>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</si>
  <si>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</si>
  <si>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</si>
  <si>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</si>
  <si>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</si>
  <si>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</si>
  <si>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</si>
  <si>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</si>
  <si>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</si>
  <si>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</si>
  <si>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</si>
  <si>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</si>
  <si>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</si>
  <si>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</si>
  <si>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</si>
  <si>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</si>
  <si>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</si>
  <si>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</si>
  <si>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</si>
  <si>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</si>
  <si>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</si>
  <si>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</si>
  <si>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Обеспечение на эксплуатацию источников питьевого водоснабжения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</si>
  <si>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</si>
  <si>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</si>
  <si>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</si>
  <si>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</si>
  <si>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</si>
  <si>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</si>
  <si>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</si>
  <si>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</si>
  <si>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</si>
  <si>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</si>
  <si>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</si>
  <si>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</si>
  <si>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</si>
  <si>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</si>
  <si>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</si>
  <si>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</si>
  <si>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</si>
  <si>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</si>
  <si>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</si>
  <si>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</si>
  <si>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</si>
  <si>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</si>
  <si>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</si>
  <si>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</si>
  <si>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</si>
  <si>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</si>
  <si>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</si>
  <si>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</si>
  <si>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</si>
  <si>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</si>
  <si>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</si>
  <si>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</si>
  <si>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</si>
  <si>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</si>
  <si>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</si>
  <si>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</si>
  <si>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</si>
  <si>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</si>
  <si>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</si>
  <si>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</si>
  <si>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</si>
  <si>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</si>
  <si>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</si>
  <si>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</si>
  <si>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</si>
  <si>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</si>
  <si>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</si>
  <si>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</si>
  <si>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</si>
  <si>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</si>
  <si>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</si>
  <si>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</si>
  <si>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</si>
  <si>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</si>
  <si>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</si>
  <si>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</si>
  <si>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</si>
  <si>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</si>
  <si>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</si>
  <si>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</si>
  <si>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</si>
  <si>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</si>
  <si>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</si>
  <si>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</si>
  <si>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</si>
  <si>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</si>
  <si>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</si>
  <si>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</si>
  <si>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</si>
  <si>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</si>
  <si>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</si>
  <si>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</si>
  <si>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</si>
  <si>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</si>
  <si>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</si>
  <si>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</si>
  <si>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</si>
  <si>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</si>
  <si>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</si>
  <si>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</si>
  <si>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</si>
  <si>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</si>
  <si>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</si>
  <si>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</si>
  <si>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</si>
  <si>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</si>
  <si>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1300823И30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</si>
  <si>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</si>
  <si>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</si>
  <si>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</si>
  <si>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</si>
  <si>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</si>
  <si>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</si>
  <si>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</si>
  <si>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</si>
  <si>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</si>
  <si>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</si>
  <si>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</si>
  <si>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</si>
  <si>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</si>
  <si>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</si>
  <si>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</si>
  <si>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</si>
  <si>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</si>
  <si>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</si>
  <si>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</si>
  <si>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</si>
  <si>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</si>
  <si>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</si>
  <si>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</si>
  <si>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</si>
  <si>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</si>
  <si>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</si>
  <si>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</si>
  <si>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</si>
  <si>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</si>
  <si>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</si>
  <si>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</si>
  <si>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</si>
  <si>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</si>
  <si>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</si>
  <si>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</si>
  <si>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</si>
  <si>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</si>
  <si>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</si>
  <si>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</si>
  <si>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</si>
  <si>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</si>
  <si>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</si>
  <si>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</si>
  <si>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</si>
  <si>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</si>
  <si>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</si>
  <si>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</si>
  <si>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</si>
  <si>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</si>
  <si>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</si>
  <si>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</si>
  <si>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</si>
  <si>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</si>
  <si>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</si>
  <si>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</si>
  <si>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</si>
  <si>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% исполнения к году </t>
  </si>
  <si>
    <t>Уплата налогов, сборов и иных платежей</t>
  </si>
  <si>
    <t>850</t>
  </si>
  <si>
    <t>Исполнение судебных актов</t>
  </si>
  <si>
    <t>Компенсация за использование личного транспорта в служебных целях</t>
  </si>
  <si>
    <t>Расходы на выплаты персоналу государственных (муниципальных) органов</t>
  </si>
  <si>
    <t>7001321107</t>
  </si>
  <si>
    <t>7001421108</t>
  </si>
  <si>
    <t>1600245110</t>
  </si>
  <si>
    <t>1600345120</t>
  </si>
  <si>
    <t>1600645310</t>
  </si>
  <si>
    <t>1600745320</t>
  </si>
  <si>
    <t xml:space="preserve">Иные закупки товаров, работ и услуг для обеспечения государственных (муниципальных) нужд
</t>
  </si>
  <si>
    <t>0100041000</t>
  </si>
  <si>
    <t>7001521109</t>
  </si>
  <si>
    <t>Создание вокруг населенных пунктов противопожарных минерализированных защитных полос</t>
  </si>
  <si>
    <t>0600422400</t>
  </si>
  <si>
    <t>0600522500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</si>
  <si>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</si>
  <si>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</si>
  <si>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</si>
  <si>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1500022000</t>
  </si>
  <si>
    <t>Газоснабжение здания нового детского сада</t>
  </si>
  <si>
    <t>1601025500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</si>
  <si>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</si>
  <si>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20000R0180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</si>
  <si>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</si>
  <si>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Глава Махнёвского муниципального образования                                                                                                  А.В. Лызлов</t>
  </si>
  <si>
    <t>к Решению Думы</t>
  </si>
  <si>
    <t>Приложение № 4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</si>
  <si>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</si>
  <si>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</si>
  <si>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 xml:space="preserve">Молодежная политика </t>
  </si>
  <si>
    <t xml:space="preserve">Информация по ведомственной структуре расходов бюджета Махнёвского муниципального образования по главным распорядителям                           за  2017 год </t>
  </si>
  <si>
    <t>Сумма средств, предусмотренная на 2017 год  решением Думы о бюджете, в тыс. руб.</t>
  </si>
  <si>
    <t>Утвержденные бюджетные назначения с учетом уточнения на 2017 год, тыс. руб.</t>
  </si>
  <si>
    <t>Исполненно за   2017 год</t>
  </si>
  <si>
    <t>830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</si>
  <si>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</si>
  <si>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</si>
  <si>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Штраф за несвоевременную уплату налогов и сборов</t>
  </si>
  <si>
    <t>Уплата иных платежей</t>
  </si>
  <si>
    <t>Возмещение ущерба на основании предписания Министерства финансов</t>
  </si>
  <si>
    <t xml:space="preserve">Госпошлина по исполнительным листам </t>
  </si>
  <si>
    <t>Уплата прочих налогов, сборов</t>
  </si>
  <si>
    <t>853</t>
  </si>
  <si>
    <t>7000921106</t>
  </si>
  <si>
    <t>852</t>
  </si>
  <si>
    <t>Исполнительский сбор по Постановлению УФССП по Свердловской области за мероприятия по улучшению питьевого водоснабжения Махнёвского МО</t>
  </si>
  <si>
    <t>7001621110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</si>
  <si>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</si>
  <si>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</si>
  <si>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Субсидии некомерческим организациям (за исключением (государственных) муниципальных учреждений)</t>
  </si>
  <si>
    <t>630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</si>
  <si>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</si>
  <si>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</si>
  <si>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</si>
  <si>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</si>
  <si>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</si>
  <si>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</si>
  <si>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</si>
  <si>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</si>
  <si>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</si>
  <si>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</si>
  <si>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</si>
  <si>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2200000000</t>
  </si>
  <si>
    <t>2200122410</t>
  </si>
  <si>
    <t>2200222420</t>
  </si>
  <si>
    <t>2300000000</t>
  </si>
  <si>
    <t>2300122510</t>
  </si>
  <si>
    <t>2300222520</t>
  </si>
  <si>
    <t>2700022300</t>
  </si>
  <si>
    <t>2700122320</t>
  </si>
  <si>
    <t>2700222330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</si>
  <si>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</si>
  <si>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</si>
  <si>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</si>
  <si>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</si>
  <si>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2600023200</t>
  </si>
  <si>
    <t>2600123200</t>
  </si>
  <si>
    <t>2600223200</t>
  </si>
  <si>
    <t>2600343800</t>
  </si>
  <si>
    <t>Муниципальная программа "О формировани современной городской среды в Махнёвском муниципальном образовании на 2017-2023 годы"</t>
  </si>
  <si>
    <t>Комплексное благоустройство дворовых территорий многоквартирных домов, общественных территорий Махнёвского муниципального образования</t>
  </si>
  <si>
    <t>2500000000</t>
  </si>
  <si>
    <t>2500023800</t>
  </si>
  <si>
    <t>Дополнительное образование детей</t>
  </si>
  <si>
    <t xml:space="preserve">Уплата налогов, сборов и иных платежей
</t>
  </si>
  <si>
    <t>Иные межбюджетные трансферты на приобритение стульев для концертного зала МКУ ДО "Махнёвская ДМШ"</t>
  </si>
  <si>
    <t>1600540700</t>
  </si>
  <si>
    <t>Подготовка молодых граждан к военной службе</t>
  </si>
  <si>
    <t>0700148400</t>
  </si>
  <si>
    <t>Обеспечение деятельности обслуживающего пресонала учреждений культуры</t>
  </si>
  <si>
    <t>Субсидии на реализацию мер по поэтапному повышению средней заработной платы работников мниципальных учреждений культуры</t>
  </si>
  <si>
    <t>1700626600</t>
  </si>
  <si>
    <t>1700746500</t>
  </si>
  <si>
    <t>Субвенции из областного бюджета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не распределенных между местными бюджетами Законом Свердловской области от 19 декабря 2016 года №131-ОЗ «Об областном бюджете на 2017 год и плановый период 2018 и 2019 годов», по итогам I квартала 2017 года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</si>
  <si>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</si>
  <si>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Субсидии автономным учреждениям</t>
  </si>
  <si>
    <t>620</t>
  </si>
  <si>
    <t>410</t>
  </si>
  <si>
    <t xml:space="preserve">Обслуживание муниципального долга </t>
  </si>
  <si>
    <t>Бюджетные инвестиции</t>
  </si>
  <si>
    <t>Благоустройство дворовых территорий</t>
  </si>
  <si>
    <t>1301523800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</si>
  <si>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</si>
  <si>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</si>
  <si>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</si>
  <si>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</si>
  <si>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   от 07.06.2018    № 324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</si>
</sst>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9" fontId="12" fillId="0" borderId="5">
      <alignment horizontal="center" vertical="top" shrinkToFit="1"/>
    </xf>
    <xf numFmtId="164" fontId="1" fillId="0" borderId="0" applyFont="0" applyFill="0" applyBorder="0" applyAlignment="0" applyProtection="0"/>
    <xf numFmtId="0" fontId="16" fillId="4" borderId="0"/>
  </cellStyleXfs>
  <cellXfs count="136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49" fontId="13" fillId="0" borderId="5" xfId="1" applyNumberFormat="1" applyFont="1" applyAlignment="1" applyProtection="1">
      <alignment horizontal="center" vertical="center" shrinkToFit="1"/>
      <protection locked="0"/>
    </xf>
    <xf numFmtId="49" fontId="14" fillId="0" borderId="5" xfId="1" applyNumberFormat="1" applyFont="1" applyAlignment="1" applyProtection="1">
      <alignment horizontal="center" vertical="center" shrinkToFit="1"/>
      <protection locked="0"/>
    </xf>
    <xf numFmtId="166" fontId="9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3" borderId="2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/>
    <xf numFmtId="0" fontId="4" fillId="4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165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165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4" fillId="0" borderId="6" xfId="0" applyFont="1" applyFill="1" applyBorder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 shrinkToFit="1"/>
    </xf>
  </cellXfs>
  <cellStyles count="4">
    <cellStyle name="xl31" xfId="1"/>
    <cellStyle name="Обычный" xfId="0" builtinId="0"/>
    <cellStyle name="Обычный_Прил 4.расх" xfId="3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workbookViewId="0">
      <selection activeCell="A4" sqref="A4:L4"/>
    </sheetView>
  </sheetViews>
  <sheetFormatPr defaultRowHeight="12.75"/>
  <cols>
    <col min="1" max="1" width="4.28515625" customWidth="1"/>
    <col min="2" max="2" width="47.42578125" style="44" customWidth="1"/>
    <col min="3" max="3" width="4.5703125" style="27" customWidth="1"/>
    <col min="4" max="4" width="5.5703125" style="54" customWidth="1"/>
    <col min="5" max="5" width="11.85546875" style="54" customWidth="1"/>
    <col min="6" max="6" width="4.85546875" style="54" customWidth="1"/>
    <col min="7" max="7" width="9.5703125" style="16" hidden="1" customWidth="1"/>
    <col min="8" max="8" width="0" hidden="1" customWidth="1"/>
    <col min="9" max="9" width="12.140625" style="15" customWidth="1"/>
    <col min="10" max="10" width="11.28515625" style="15" customWidth="1"/>
    <col min="11" max="11" width="11.140625" customWidth="1"/>
    <col min="12" max="12" width="9.85546875" customWidth="1"/>
  </cols>
  <sheetData>
    <row r="1" spans="1:12" ht="12.75" customHeight="1">
      <c r="A1" s="134" t="s">
        <v>308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.75" customHeight="1">
      <c r="A2" s="134" t="s">
        <v>307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 customHeight="1">
      <c r="A3" s="134" t="s">
        <v>55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2.75" customHeight="1">
      <c r="A4" s="134" t="s">
        <v>388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>
      <c r="A5" s="11"/>
      <c r="B5" s="36"/>
      <c r="C5" s="35"/>
      <c r="D5" s="35"/>
      <c r="E5" s="35"/>
      <c r="F5" s="35"/>
      <c r="G5" s="35"/>
      <c r="H5" s="35"/>
    </row>
    <row r="6" spans="1:12" ht="38.25" customHeight="1">
      <c r="A6" s="135" t="s">
        <v>312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20" customHeight="1">
      <c r="A7" s="6" t="s">
        <v>0</v>
      </c>
      <c r="B7" s="37" t="s">
        <v>139</v>
      </c>
      <c r="C7" s="6" t="s">
        <v>48</v>
      </c>
      <c r="D7" s="6" t="s">
        <v>1</v>
      </c>
      <c r="E7" s="6" t="s">
        <v>2</v>
      </c>
      <c r="F7" s="6" t="s">
        <v>3</v>
      </c>
      <c r="G7" s="61" t="s">
        <v>49</v>
      </c>
      <c r="H7" s="62" t="s">
        <v>49</v>
      </c>
      <c r="I7" s="91" t="s">
        <v>313</v>
      </c>
      <c r="J7" s="57" t="s">
        <v>314</v>
      </c>
      <c r="K7" s="57" t="s">
        <v>315</v>
      </c>
      <c r="L7" s="57" t="s">
        <v>279</v>
      </c>
    </row>
    <row r="8" spans="1:12">
      <c r="A8" s="17"/>
      <c r="B8" s="37"/>
      <c r="C8" s="23"/>
      <c r="D8" s="23"/>
      <c r="E8" s="23"/>
      <c r="F8" s="23"/>
      <c r="G8" s="63"/>
      <c r="H8" s="62"/>
      <c r="I8" s="63"/>
      <c r="J8" s="64"/>
      <c r="K8" s="64"/>
      <c r="L8" s="65"/>
    </row>
    <row r="9" spans="1:12" ht="30">
      <c r="A9" s="24">
        <v>1</v>
      </c>
      <c r="B9" s="94" t="s">
        <v>52</v>
      </c>
      <c r="C9" s="95">
        <v>901</v>
      </c>
      <c r="D9" s="95"/>
      <c r="E9" s="95"/>
      <c r="F9" s="105"/>
      <c r="G9" s="106"/>
      <c r="H9" s="105"/>
      <c r="I9" s="107">
        <f>SUM(I10+I72+I78+I129+I168+I211+I216+I283+I308+I348+I360+I366)</f>
        <v>250682.47699999998</v>
      </c>
      <c r="J9" s="102">
        <f>SUM(J10+J72+J78+J129+J168+J211+J216+J283+J308+J348+J360+J366)</f>
        <v>256763.36800000002</v>
      </c>
      <c r="K9" s="102">
        <f>SUM(K10+K72+K78+K129+K168+K211+K216+K283+K308+K348+K360+K366)</f>
        <v>247123.58499999996</v>
      </c>
      <c r="L9" s="103">
        <f t="shared" ref="L9:L25" si="0">K9/J9*100</f>
        <v>96.245654870830307</v>
      </c>
    </row>
    <row r="10" spans="1:12" ht="15.75">
      <c r="A10" s="24">
        <v>2</v>
      </c>
      <c r="B10" s="38" t="s">
        <v>4</v>
      </c>
      <c r="C10" s="24">
        <v>901</v>
      </c>
      <c r="D10" s="18">
        <v>100</v>
      </c>
      <c r="E10" s="66"/>
      <c r="F10" s="67"/>
      <c r="G10" s="82"/>
      <c r="H10" s="83"/>
      <c r="I10" s="68">
        <f>SUM(I11+I15+I22+I26)</f>
        <v>32490.884999999998</v>
      </c>
      <c r="J10" s="76">
        <f>SUM(J11+J15+J22+J26)</f>
        <v>35815.534</v>
      </c>
      <c r="K10" s="64">
        <f>SUM(K11+K15+K22+K26)</f>
        <v>34958.953000000001</v>
      </c>
      <c r="L10" s="65">
        <f t="shared" si="0"/>
        <v>97.608353403302601</v>
      </c>
    </row>
    <row r="11" spans="1:12" ht="47.25">
      <c r="A11" s="24">
        <v>3</v>
      </c>
      <c r="B11" s="38" t="s">
        <v>153</v>
      </c>
      <c r="C11" s="24">
        <v>901</v>
      </c>
      <c r="D11" s="18">
        <v>102</v>
      </c>
      <c r="E11" s="66"/>
      <c r="F11" s="67"/>
      <c r="G11" s="82"/>
      <c r="H11" s="83"/>
      <c r="I11" s="68">
        <f>SUM(I12)</f>
        <v>1177</v>
      </c>
      <c r="J11" s="64">
        <f>J12</f>
        <v>1177</v>
      </c>
      <c r="K11" s="64">
        <f>K12</f>
        <v>1168.1600000000001</v>
      </c>
      <c r="L11" s="65">
        <f t="shared" si="0"/>
        <v>99.248937977909947</v>
      </c>
    </row>
    <row r="12" spans="1:12" ht="31.5">
      <c r="A12" s="24">
        <v>4</v>
      </c>
      <c r="B12" s="38" t="s">
        <v>63</v>
      </c>
      <c r="C12" s="24">
        <v>901</v>
      </c>
      <c r="D12" s="18">
        <v>102</v>
      </c>
      <c r="E12" s="66">
        <v>7000000000</v>
      </c>
      <c r="F12" s="67"/>
      <c r="G12" s="82"/>
      <c r="H12" s="83"/>
      <c r="I12" s="68">
        <f>SUM(I13)</f>
        <v>1177</v>
      </c>
      <c r="J12" s="69">
        <v>1177</v>
      </c>
      <c r="K12" s="69">
        <f>SUM(K13)</f>
        <v>1168.1600000000001</v>
      </c>
      <c r="L12" s="65">
        <f t="shared" si="0"/>
        <v>99.248937977909947</v>
      </c>
    </row>
    <row r="13" spans="1:12" ht="15.75">
      <c r="A13" s="24">
        <v>5</v>
      </c>
      <c r="B13" s="38" t="s">
        <v>151</v>
      </c>
      <c r="C13" s="24">
        <v>901</v>
      </c>
      <c r="D13" s="18">
        <v>102</v>
      </c>
      <c r="E13" s="66">
        <v>7000121100</v>
      </c>
      <c r="F13" s="67"/>
      <c r="G13" s="82"/>
      <c r="H13" s="83"/>
      <c r="I13" s="68">
        <f>SUM(I14)</f>
        <v>1177</v>
      </c>
      <c r="J13" s="64">
        <f>J14</f>
        <v>1177</v>
      </c>
      <c r="K13" s="64">
        <f>SUM(K14)</f>
        <v>1168.1600000000001</v>
      </c>
      <c r="L13" s="65">
        <f t="shared" si="0"/>
        <v>99.248937977909947</v>
      </c>
    </row>
    <row r="14" spans="1:12" ht="25.5">
      <c r="A14" s="24">
        <v>6</v>
      </c>
      <c r="B14" s="39" t="s">
        <v>284</v>
      </c>
      <c r="C14" s="25">
        <v>901</v>
      </c>
      <c r="D14" s="56">
        <v>102</v>
      </c>
      <c r="E14" s="67">
        <v>7000121100</v>
      </c>
      <c r="F14" s="67">
        <v>120</v>
      </c>
      <c r="G14" s="82"/>
      <c r="H14" s="83"/>
      <c r="I14" s="70">
        <v>1177</v>
      </c>
      <c r="J14" s="71">
        <v>1177</v>
      </c>
      <c r="K14" s="71">
        <v>1168.1600000000001</v>
      </c>
      <c r="L14" s="72">
        <f t="shared" si="0"/>
        <v>99.248937977909947</v>
      </c>
    </row>
    <row r="15" spans="1:12" ht="51">
      <c r="A15" s="24">
        <v>7</v>
      </c>
      <c r="B15" s="37" t="s">
        <v>30</v>
      </c>
      <c r="C15" s="24">
        <v>901</v>
      </c>
      <c r="D15" s="1">
        <v>104</v>
      </c>
      <c r="E15" s="2"/>
      <c r="F15" s="4"/>
      <c r="G15" s="77"/>
      <c r="H15" s="27"/>
      <c r="I15" s="64">
        <f>I16</f>
        <v>14291.145</v>
      </c>
      <c r="J15" s="64">
        <f>SUM(J16)</f>
        <v>13328.074000000001</v>
      </c>
      <c r="K15" s="64">
        <f>SUM(K16)</f>
        <v>12985.948</v>
      </c>
      <c r="L15" s="65">
        <f t="shared" si="0"/>
        <v>97.433042463599762</v>
      </c>
    </row>
    <row r="16" spans="1:12">
      <c r="A16" s="24">
        <v>8</v>
      </c>
      <c r="B16" s="37" t="s">
        <v>63</v>
      </c>
      <c r="C16" s="24">
        <v>901</v>
      </c>
      <c r="D16" s="1">
        <v>104</v>
      </c>
      <c r="E16" s="2" t="s">
        <v>155</v>
      </c>
      <c r="F16" s="4"/>
      <c r="G16" s="77"/>
      <c r="H16" s="27"/>
      <c r="I16" s="64">
        <f>SUM(I17+I19)</f>
        <v>14291.145</v>
      </c>
      <c r="J16" s="69">
        <f>SUM(J17+J19)</f>
        <v>13328.074000000001</v>
      </c>
      <c r="K16" s="69">
        <f>SUM(K17+K19)</f>
        <v>12985.948</v>
      </c>
      <c r="L16" s="65">
        <f t="shared" si="0"/>
        <v>97.433042463599762</v>
      </c>
    </row>
    <row r="17" spans="1:12" ht="25.5">
      <c r="A17" s="24">
        <v>9</v>
      </c>
      <c r="B17" s="37" t="s">
        <v>64</v>
      </c>
      <c r="C17" s="24">
        <v>901</v>
      </c>
      <c r="D17" s="1">
        <v>104</v>
      </c>
      <c r="E17" s="2" t="s">
        <v>155</v>
      </c>
      <c r="F17" s="4"/>
      <c r="G17" s="77"/>
      <c r="H17" s="27"/>
      <c r="I17" s="64">
        <f>I18</f>
        <v>11151</v>
      </c>
      <c r="J17" s="64">
        <f>J18</f>
        <v>10094.816000000001</v>
      </c>
      <c r="K17" s="64">
        <f>K18</f>
        <v>9760.4480000000003</v>
      </c>
      <c r="L17" s="65">
        <f t="shared" si="0"/>
        <v>96.687725660378561</v>
      </c>
    </row>
    <row r="18" spans="1:12" ht="25.5">
      <c r="A18" s="24">
        <v>10</v>
      </c>
      <c r="B18" s="39" t="s">
        <v>284</v>
      </c>
      <c r="C18" s="25">
        <v>901</v>
      </c>
      <c r="D18" s="3">
        <v>104</v>
      </c>
      <c r="E18" s="4" t="s">
        <v>155</v>
      </c>
      <c r="F18" s="4" t="s">
        <v>42</v>
      </c>
      <c r="G18" s="77"/>
      <c r="H18" s="27"/>
      <c r="I18" s="71">
        <v>11151</v>
      </c>
      <c r="J18" s="71">
        <v>10094.816000000001</v>
      </c>
      <c r="K18" s="71">
        <v>9760.4480000000003</v>
      </c>
      <c r="L18" s="72">
        <f t="shared" si="0"/>
        <v>96.687725660378561</v>
      </c>
    </row>
    <row r="19" spans="1:12">
      <c r="A19" s="24">
        <v>11</v>
      </c>
      <c r="B19" s="37" t="s">
        <v>63</v>
      </c>
      <c r="C19" s="24">
        <v>901</v>
      </c>
      <c r="D19" s="1">
        <v>104</v>
      </c>
      <c r="E19" s="2" t="s">
        <v>156</v>
      </c>
      <c r="F19" s="2"/>
      <c r="G19" s="77"/>
      <c r="H19" s="27"/>
      <c r="I19" s="64">
        <f>I20</f>
        <v>3140.145</v>
      </c>
      <c r="J19" s="69">
        <f>SUM(J20)</f>
        <v>3233.2579999999998</v>
      </c>
      <c r="K19" s="69">
        <f>SUM(K20)</f>
        <v>3225.5</v>
      </c>
      <c r="L19" s="65">
        <f t="shared" si="0"/>
        <v>99.760056265228457</v>
      </c>
    </row>
    <row r="20" spans="1:12" ht="25.5">
      <c r="A20" s="24">
        <v>12</v>
      </c>
      <c r="B20" s="37" t="s">
        <v>65</v>
      </c>
      <c r="C20" s="24">
        <v>901</v>
      </c>
      <c r="D20" s="1">
        <v>104</v>
      </c>
      <c r="E20" s="2" t="s">
        <v>157</v>
      </c>
      <c r="F20" s="2"/>
      <c r="G20" s="77"/>
      <c r="H20" s="27"/>
      <c r="I20" s="64">
        <f>I21</f>
        <v>3140.145</v>
      </c>
      <c r="J20" s="64">
        <f>SUM(J21)</f>
        <v>3233.2579999999998</v>
      </c>
      <c r="K20" s="64">
        <f>K21</f>
        <v>3225.5</v>
      </c>
      <c r="L20" s="65">
        <f t="shared" si="0"/>
        <v>99.760056265228457</v>
      </c>
    </row>
    <row r="21" spans="1:12" ht="13.5" customHeight="1">
      <c r="A21" s="24">
        <v>13</v>
      </c>
      <c r="B21" s="39" t="s">
        <v>284</v>
      </c>
      <c r="C21" s="25">
        <v>901</v>
      </c>
      <c r="D21" s="3">
        <v>104</v>
      </c>
      <c r="E21" s="4" t="s">
        <v>157</v>
      </c>
      <c r="F21" s="4" t="s">
        <v>42</v>
      </c>
      <c r="G21" s="77"/>
      <c r="H21" s="27"/>
      <c r="I21" s="71">
        <v>3140.145</v>
      </c>
      <c r="J21" s="71">
        <v>3233.2579999999998</v>
      </c>
      <c r="K21" s="71">
        <v>3225.5</v>
      </c>
      <c r="L21" s="72">
        <f t="shared" si="0"/>
        <v>99.760056265228457</v>
      </c>
    </row>
    <row r="22" spans="1:12" s="34" customFormat="1" ht="13.5" customHeight="1">
      <c r="A22" s="24">
        <v>14</v>
      </c>
      <c r="B22" s="37" t="s">
        <v>6</v>
      </c>
      <c r="C22" s="24">
        <v>901</v>
      </c>
      <c r="D22" s="1">
        <v>111</v>
      </c>
      <c r="E22" s="2"/>
      <c r="F22" s="2"/>
      <c r="G22" s="84"/>
      <c r="H22" s="84"/>
      <c r="I22" s="64">
        <f>I23</f>
        <v>400</v>
      </c>
      <c r="J22" s="69">
        <f>SUM(J23)</f>
        <v>400</v>
      </c>
      <c r="K22" s="69">
        <f>SUM(K23)</f>
        <v>0</v>
      </c>
      <c r="L22" s="65">
        <f t="shared" si="0"/>
        <v>0</v>
      </c>
    </row>
    <row r="23" spans="1:12" ht="13.5" customHeight="1">
      <c r="A23" s="24">
        <v>15</v>
      </c>
      <c r="B23" s="37" t="s">
        <v>63</v>
      </c>
      <c r="C23" s="24">
        <v>901</v>
      </c>
      <c r="D23" s="1">
        <v>111</v>
      </c>
      <c r="E23" s="2" t="s">
        <v>156</v>
      </c>
      <c r="F23" s="2"/>
      <c r="G23" s="77"/>
      <c r="H23" s="27"/>
      <c r="I23" s="64">
        <f>I24</f>
        <v>400</v>
      </c>
      <c r="J23" s="64">
        <f>J24</f>
        <v>400</v>
      </c>
      <c r="K23" s="64">
        <f>K24</f>
        <v>0</v>
      </c>
      <c r="L23" s="65">
        <f t="shared" si="0"/>
        <v>0</v>
      </c>
    </row>
    <row r="24" spans="1:12" ht="13.5" customHeight="1">
      <c r="A24" s="24">
        <v>16</v>
      </c>
      <c r="B24" s="37" t="s">
        <v>7</v>
      </c>
      <c r="C24" s="24">
        <v>901</v>
      </c>
      <c r="D24" s="1">
        <v>111</v>
      </c>
      <c r="E24" s="2" t="s">
        <v>158</v>
      </c>
      <c r="F24" s="2"/>
      <c r="G24" s="77"/>
      <c r="H24" s="27"/>
      <c r="I24" s="64">
        <f>I25</f>
        <v>400</v>
      </c>
      <c r="J24" s="64">
        <f>J25</f>
        <v>400</v>
      </c>
      <c r="K24" s="64">
        <f>SUM(K25)</f>
        <v>0</v>
      </c>
      <c r="L24" s="65">
        <f t="shared" si="0"/>
        <v>0</v>
      </c>
    </row>
    <row r="25" spans="1:12" ht="18" customHeight="1">
      <c r="A25" s="24">
        <v>17</v>
      </c>
      <c r="B25" s="39" t="s">
        <v>44</v>
      </c>
      <c r="C25" s="25">
        <v>901</v>
      </c>
      <c r="D25" s="3">
        <v>111</v>
      </c>
      <c r="E25" s="4" t="s">
        <v>158</v>
      </c>
      <c r="F25" s="4" t="s">
        <v>43</v>
      </c>
      <c r="G25" s="77"/>
      <c r="H25" s="27"/>
      <c r="I25" s="71">
        <v>400</v>
      </c>
      <c r="J25" s="73">
        <v>400</v>
      </c>
      <c r="K25" s="73">
        <v>0</v>
      </c>
      <c r="L25" s="72">
        <f t="shared" si="0"/>
        <v>0</v>
      </c>
    </row>
    <row r="26" spans="1:12" ht="36.75" customHeight="1">
      <c r="A26" s="24">
        <v>18</v>
      </c>
      <c r="B26" s="37" t="s">
        <v>25</v>
      </c>
      <c r="C26" s="24">
        <v>901</v>
      </c>
      <c r="D26" s="1">
        <v>113</v>
      </c>
      <c r="E26" s="2"/>
      <c r="F26" s="4"/>
      <c r="G26" s="77"/>
      <c r="H26" s="27"/>
      <c r="I26" s="64">
        <f>SUM(I27+I36+I54+I59)</f>
        <v>16622.739999999998</v>
      </c>
      <c r="J26" s="76">
        <f>SUM(J27+J36+J54+J59)</f>
        <v>20910.460000000003</v>
      </c>
      <c r="K26" s="64">
        <f>SUM(K27+K36+K54+K59)</f>
        <v>20804.845000000001</v>
      </c>
      <c r="L26" s="65">
        <v>99.5</v>
      </c>
    </row>
    <row r="27" spans="1:12" ht="51">
      <c r="A27" s="24">
        <v>19</v>
      </c>
      <c r="B27" s="40" t="s">
        <v>159</v>
      </c>
      <c r="C27" s="24">
        <v>901</v>
      </c>
      <c r="D27" s="1">
        <v>113</v>
      </c>
      <c r="E27" s="2" t="s">
        <v>160</v>
      </c>
      <c r="F27" s="4"/>
      <c r="G27" s="77"/>
      <c r="H27" s="27"/>
      <c r="I27" s="64">
        <f>SUM(I28+I30+I32+I34)</f>
        <v>500</v>
      </c>
      <c r="J27" s="69">
        <f>SUM(J28+J30++J32+J34)</f>
        <v>350</v>
      </c>
      <c r="K27" s="69">
        <f>SUM(K28+K30+K32+K34)</f>
        <v>251.2</v>
      </c>
      <c r="L27" s="65">
        <f t="shared" ref="L27:L35" si="1">K27/J27*100</f>
        <v>71.771428571428558</v>
      </c>
    </row>
    <row r="28" spans="1:12" ht="25.5">
      <c r="A28" s="24">
        <v>20</v>
      </c>
      <c r="B28" s="40" t="s">
        <v>67</v>
      </c>
      <c r="C28" s="24">
        <v>901</v>
      </c>
      <c r="D28" s="1">
        <v>113</v>
      </c>
      <c r="E28" s="2" t="s">
        <v>161</v>
      </c>
      <c r="F28" s="4"/>
      <c r="G28" s="77"/>
      <c r="H28" s="27"/>
      <c r="I28" s="64">
        <f>I29</f>
        <v>140</v>
      </c>
      <c r="J28" s="69">
        <f>SUM(J29)</f>
        <v>80</v>
      </c>
      <c r="K28" s="69">
        <f>SUM(K29)</f>
        <v>79.7</v>
      </c>
      <c r="L28" s="65">
        <f>K28/J28*100</f>
        <v>99.625000000000014</v>
      </c>
    </row>
    <row r="29" spans="1:12" ht="39.75" customHeight="1">
      <c r="A29" s="24">
        <v>21</v>
      </c>
      <c r="B29" s="39" t="s">
        <v>291</v>
      </c>
      <c r="C29" s="25">
        <v>901</v>
      </c>
      <c r="D29" s="3">
        <v>113</v>
      </c>
      <c r="E29" s="4" t="s">
        <v>161</v>
      </c>
      <c r="F29" s="4" t="s">
        <v>66</v>
      </c>
      <c r="G29" s="77"/>
      <c r="H29" s="27"/>
      <c r="I29" s="71">
        <v>140</v>
      </c>
      <c r="J29" s="73">
        <v>80</v>
      </c>
      <c r="K29" s="73">
        <v>79.7</v>
      </c>
      <c r="L29" s="72">
        <f t="shared" si="1"/>
        <v>99.625000000000014</v>
      </c>
    </row>
    <row r="30" spans="1:12" ht="25.5" customHeight="1">
      <c r="A30" s="24">
        <v>22</v>
      </c>
      <c r="B30" s="40" t="s">
        <v>68</v>
      </c>
      <c r="C30" s="24">
        <v>901</v>
      </c>
      <c r="D30" s="1">
        <v>113</v>
      </c>
      <c r="E30" s="2" t="s">
        <v>162</v>
      </c>
      <c r="F30" s="4"/>
      <c r="G30" s="77"/>
      <c r="H30" s="27"/>
      <c r="I30" s="64">
        <f>I31</f>
        <v>250</v>
      </c>
      <c r="J30" s="69">
        <f>SUM(J31)</f>
        <v>160</v>
      </c>
      <c r="K30" s="69">
        <f>SUM(K31)</f>
        <v>131.5</v>
      </c>
      <c r="L30" s="65">
        <f>SUM(L31)</f>
        <v>82.1875</v>
      </c>
    </row>
    <row r="31" spans="1:12" ht="27" customHeight="1">
      <c r="A31" s="24">
        <v>23</v>
      </c>
      <c r="B31" s="39" t="s">
        <v>291</v>
      </c>
      <c r="C31" s="25">
        <v>901</v>
      </c>
      <c r="D31" s="3">
        <v>113</v>
      </c>
      <c r="E31" s="4" t="s">
        <v>162</v>
      </c>
      <c r="F31" s="4" t="s">
        <v>66</v>
      </c>
      <c r="G31" s="77"/>
      <c r="H31" s="27"/>
      <c r="I31" s="74">
        <v>250</v>
      </c>
      <c r="J31" s="73">
        <v>160</v>
      </c>
      <c r="K31" s="73">
        <v>131.5</v>
      </c>
      <c r="L31" s="72">
        <f t="shared" si="1"/>
        <v>82.1875</v>
      </c>
    </row>
    <row r="32" spans="1:12" s="29" customFormat="1" ht="40.5" customHeight="1">
      <c r="A32" s="24">
        <v>24</v>
      </c>
      <c r="B32" s="37" t="s">
        <v>69</v>
      </c>
      <c r="C32" s="24">
        <v>901</v>
      </c>
      <c r="D32" s="1">
        <v>113</v>
      </c>
      <c r="E32" s="2" t="s">
        <v>163</v>
      </c>
      <c r="F32" s="4"/>
      <c r="G32" s="77"/>
      <c r="H32" s="27"/>
      <c r="I32" s="64">
        <f>I33</f>
        <v>70</v>
      </c>
      <c r="J32" s="64">
        <f>J33</f>
        <v>70</v>
      </c>
      <c r="K32" s="64">
        <f>K33</f>
        <v>0</v>
      </c>
      <c r="L32" s="65">
        <v>0</v>
      </c>
    </row>
    <row r="33" spans="1:12" ht="38.25">
      <c r="A33" s="24">
        <v>25</v>
      </c>
      <c r="B33" s="39" t="s">
        <v>291</v>
      </c>
      <c r="C33" s="25">
        <v>901</v>
      </c>
      <c r="D33" s="3">
        <v>113</v>
      </c>
      <c r="E33" s="4" t="s">
        <v>163</v>
      </c>
      <c r="F33" s="4" t="s">
        <v>66</v>
      </c>
      <c r="G33" s="77"/>
      <c r="H33" s="27"/>
      <c r="I33" s="71">
        <v>70</v>
      </c>
      <c r="J33" s="73">
        <v>70</v>
      </c>
      <c r="K33" s="73">
        <v>0</v>
      </c>
      <c r="L33" s="72">
        <v>0</v>
      </c>
    </row>
    <row r="34" spans="1:12" ht="25.5">
      <c r="A34" s="24">
        <v>26</v>
      </c>
      <c r="B34" s="40" t="s">
        <v>164</v>
      </c>
      <c r="C34" s="24">
        <v>901</v>
      </c>
      <c r="D34" s="1">
        <v>113</v>
      </c>
      <c r="E34" s="2" t="s">
        <v>165</v>
      </c>
      <c r="F34" s="4"/>
      <c r="G34" s="77"/>
      <c r="H34" s="27"/>
      <c r="I34" s="64">
        <f>SUM(I35)</f>
        <v>40</v>
      </c>
      <c r="J34" s="64">
        <f>SUM(J35)</f>
        <v>40</v>
      </c>
      <c r="K34" s="64">
        <f>SUM(K35)</f>
        <v>40</v>
      </c>
      <c r="L34" s="65">
        <f t="shared" si="1"/>
        <v>100</v>
      </c>
    </row>
    <row r="35" spans="1:12" ht="38.25">
      <c r="A35" s="24">
        <v>27</v>
      </c>
      <c r="B35" s="39" t="s">
        <v>291</v>
      </c>
      <c r="C35" s="25">
        <v>901</v>
      </c>
      <c r="D35" s="3">
        <v>113</v>
      </c>
      <c r="E35" s="4" t="s">
        <v>165</v>
      </c>
      <c r="F35" s="4" t="s">
        <v>66</v>
      </c>
      <c r="G35" s="77"/>
      <c r="H35" s="27"/>
      <c r="I35" s="71">
        <v>40</v>
      </c>
      <c r="J35" s="78">
        <v>40</v>
      </c>
      <c r="K35" s="78">
        <v>40</v>
      </c>
      <c r="L35" s="72">
        <f t="shared" si="1"/>
        <v>100</v>
      </c>
    </row>
    <row r="36" spans="1:12" ht="38.25">
      <c r="A36" s="24">
        <v>28</v>
      </c>
      <c r="B36" s="37" t="s">
        <v>166</v>
      </c>
      <c r="C36" s="24">
        <v>901</v>
      </c>
      <c r="D36" s="1">
        <v>113</v>
      </c>
      <c r="E36" s="2" t="s">
        <v>167</v>
      </c>
      <c r="F36" s="4"/>
      <c r="G36" s="77"/>
      <c r="H36" s="27"/>
      <c r="I36" s="64">
        <f>SUM(I37+I42+I44+I46+I52)</f>
        <v>15978.74</v>
      </c>
      <c r="J36" s="64">
        <f>SUM(J37+J42+J44+J46+J52)</f>
        <v>19010.830000000002</v>
      </c>
      <c r="K36" s="64">
        <f>SUM(K37+K42+K44+K46+K52)</f>
        <v>19004.014999999999</v>
      </c>
      <c r="L36" s="65">
        <f>SUM(L37)</f>
        <v>99.997277944934964</v>
      </c>
    </row>
    <row r="37" spans="1:12" ht="33.75" customHeight="1">
      <c r="A37" s="24">
        <v>29</v>
      </c>
      <c r="B37" s="40" t="s">
        <v>71</v>
      </c>
      <c r="C37" s="24">
        <v>901</v>
      </c>
      <c r="D37" s="1">
        <v>113</v>
      </c>
      <c r="E37" s="2" t="s">
        <v>168</v>
      </c>
      <c r="F37" s="4"/>
      <c r="G37" s="77"/>
      <c r="H37" s="27"/>
      <c r="I37" s="64">
        <f>SUM(I38:I41)</f>
        <v>15041.34</v>
      </c>
      <c r="J37" s="76">
        <f>SUM(J38:J41)</f>
        <v>18258.263999999999</v>
      </c>
      <c r="K37" s="64">
        <f>SUM(K38:K41)</f>
        <v>18257.767</v>
      </c>
      <c r="L37" s="65">
        <f t="shared" ref="L37:L43" si="2">K37/J37*100</f>
        <v>99.997277944934964</v>
      </c>
    </row>
    <row r="38" spans="1:12" ht="19.5" customHeight="1">
      <c r="A38" s="24">
        <v>30</v>
      </c>
      <c r="B38" s="41" t="s">
        <v>72</v>
      </c>
      <c r="C38" s="25">
        <v>901</v>
      </c>
      <c r="D38" s="3">
        <v>113</v>
      </c>
      <c r="E38" s="4" t="s">
        <v>168</v>
      </c>
      <c r="F38" s="4" t="s">
        <v>36</v>
      </c>
      <c r="G38" s="77"/>
      <c r="H38" s="27"/>
      <c r="I38" s="71">
        <v>10397.94</v>
      </c>
      <c r="J38" s="73">
        <v>11170.218999999999</v>
      </c>
      <c r="K38" s="73">
        <v>11169.797</v>
      </c>
      <c r="L38" s="72">
        <f t="shared" si="2"/>
        <v>99.996222097346532</v>
      </c>
    </row>
    <row r="39" spans="1:12" ht="38.25">
      <c r="A39" s="24">
        <v>31</v>
      </c>
      <c r="B39" s="39" t="s">
        <v>291</v>
      </c>
      <c r="C39" s="25">
        <v>901</v>
      </c>
      <c r="D39" s="3">
        <v>113</v>
      </c>
      <c r="E39" s="4" t="s">
        <v>168</v>
      </c>
      <c r="F39" s="4" t="s">
        <v>66</v>
      </c>
      <c r="G39" s="77"/>
      <c r="H39" s="27"/>
      <c r="I39" s="71">
        <v>4613.3999999999996</v>
      </c>
      <c r="J39" s="71">
        <v>7058.9170000000004</v>
      </c>
      <c r="K39" s="71">
        <v>7058.8419999999996</v>
      </c>
      <c r="L39" s="72">
        <f t="shared" si="2"/>
        <v>99.99893751406907</v>
      </c>
    </row>
    <row r="40" spans="1:12" ht="21" customHeight="1">
      <c r="A40" s="24">
        <v>32</v>
      </c>
      <c r="B40" s="41" t="s">
        <v>282</v>
      </c>
      <c r="C40" s="25">
        <v>901</v>
      </c>
      <c r="D40" s="3">
        <v>113</v>
      </c>
      <c r="E40" s="4" t="s">
        <v>168</v>
      </c>
      <c r="F40" s="4" t="s">
        <v>316</v>
      </c>
      <c r="G40" s="77"/>
      <c r="H40" s="27"/>
      <c r="I40" s="71">
        <v>0</v>
      </c>
      <c r="J40" s="71">
        <v>2</v>
      </c>
      <c r="K40" s="71">
        <v>2</v>
      </c>
      <c r="L40" s="72">
        <f t="shared" si="2"/>
        <v>100</v>
      </c>
    </row>
    <row r="41" spans="1:12" ht="19.5" customHeight="1">
      <c r="A41" s="24">
        <v>33</v>
      </c>
      <c r="B41" s="41" t="s">
        <v>280</v>
      </c>
      <c r="C41" s="25">
        <v>901</v>
      </c>
      <c r="D41" s="3">
        <v>113</v>
      </c>
      <c r="E41" s="4" t="s">
        <v>168</v>
      </c>
      <c r="F41" s="4" t="s">
        <v>281</v>
      </c>
      <c r="G41" s="77"/>
      <c r="H41" s="27"/>
      <c r="I41" s="71">
        <v>30</v>
      </c>
      <c r="J41" s="71">
        <v>27.128</v>
      </c>
      <c r="K41" s="71">
        <v>27.128</v>
      </c>
      <c r="L41" s="72">
        <f t="shared" si="2"/>
        <v>100</v>
      </c>
    </row>
    <row r="42" spans="1:12" ht="39.75" customHeight="1">
      <c r="A42" s="24">
        <v>34</v>
      </c>
      <c r="B42" s="40" t="s">
        <v>317</v>
      </c>
      <c r="C42" s="24">
        <v>901</v>
      </c>
      <c r="D42" s="1">
        <v>113</v>
      </c>
      <c r="E42" s="2" t="s">
        <v>318</v>
      </c>
      <c r="F42" s="2"/>
      <c r="G42" s="88"/>
      <c r="H42" s="84"/>
      <c r="I42" s="64">
        <f>SUM(I43)</f>
        <v>685</v>
      </c>
      <c r="J42" s="64">
        <f>SUM(J43)</f>
        <v>590.39599999999996</v>
      </c>
      <c r="K42" s="64">
        <f>SUM(K43)</f>
        <v>590.39599999999996</v>
      </c>
      <c r="L42" s="65">
        <f t="shared" si="2"/>
        <v>100</v>
      </c>
    </row>
    <row r="43" spans="1:12" ht="37.5" customHeight="1">
      <c r="A43" s="24">
        <v>35</v>
      </c>
      <c r="B43" s="39" t="s">
        <v>291</v>
      </c>
      <c r="C43" s="25">
        <v>901</v>
      </c>
      <c r="D43" s="3">
        <v>113</v>
      </c>
      <c r="E43" s="4" t="s">
        <v>318</v>
      </c>
      <c r="F43" s="4" t="s">
        <v>66</v>
      </c>
      <c r="G43" s="77"/>
      <c r="H43" s="27"/>
      <c r="I43" s="71">
        <v>685</v>
      </c>
      <c r="J43" s="71">
        <v>590.39599999999996</v>
      </c>
      <c r="K43" s="71">
        <v>590.39599999999996</v>
      </c>
      <c r="L43" s="72">
        <f t="shared" si="2"/>
        <v>100</v>
      </c>
    </row>
    <row r="44" spans="1:12" ht="38.25">
      <c r="A44" s="24">
        <v>36</v>
      </c>
      <c r="B44" s="40" t="s">
        <v>73</v>
      </c>
      <c r="C44" s="33">
        <v>901</v>
      </c>
      <c r="D44" s="1">
        <v>113</v>
      </c>
      <c r="E44" s="2" t="s">
        <v>169</v>
      </c>
      <c r="F44" s="4"/>
      <c r="G44" s="85"/>
      <c r="H44" s="85"/>
      <c r="I44" s="64">
        <f>I45</f>
        <v>100</v>
      </c>
      <c r="J44" s="64">
        <f>J45</f>
        <v>9.77</v>
      </c>
      <c r="K44" s="64">
        <f>K45</f>
        <v>9.77</v>
      </c>
      <c r="L44" s="65">
        <f t="shared" ref="L44:L61" si="3">K44/J44*100</f>
        <v>100</v>
      </c>
    </row>
    <row r="45" spans="1:12" ht="38.25">
      <c r="A45" s="24">
        <v>37</v>
      </c>
      <c r="B45" s="39" t="s">
        <v>291</v>
      </c>
      <c r="C45" s="30">
        <v>901</v>
      </c>
      <c r="D45" s="3">
        <v>113</v>
      </c>
      <c r="E45" s="4" t="s">
        <v>169</v>
      </c>
      <c r="F45" s="4" t="s">
        <v>66</v>
      </c>
      <c r="G45" s="85"/>
      <c r="H45" s="85"/>
      <c r="I45" s="71">
        <v>100</v>
      </c>
      <c r="J45" s="71">
        <v>9.77</v>
      </c>
      <c r="K45" s="71">
        <v>9.77</v>
      </c>
      <c r="L45" s="72">
        <f t="shared" si="3"/>
        <v>100</v>
      </c>
    </row>
    <row r="46" spans="1:12" ht="47.25" customHeight="1">
      <c r="A46" s="24">
        <v>38</v>
      </c>
      <c r="B46" s="40" t="s">
        <v>74</v>
      </c>
      <c r="C46" s="24">
        <v>901</v>
      </c>
      <c r="D46" s="1">
        <v>113</v>
      </c>
      <c r="E46" s="2" t="s">
        <v>292</v>
      </c>
      <c r="F46" s="4"/>
      <c r="G46" s="77"/>
      <c r="H46" s="27"/>
      <c r="I46" s="64">
        <f>I47+I49</f>
        <v>102.4</v>
      </c>
      <c r="J46" s="64">
        <f>SUM(J47+J49)</f>
        <v>102.4</v>
      </c>
      <c r="K46" s="64">
        <f>SUM(K47+K49)</f>
        <v>96.155000000000001</v>
      </c>
      <c r="L46" s="65">
        <f t="shared" si="3"/>
        <v>93.9013671875</v>
      </c>
    </row>
    <row r="47" spans="1:12" ht="71.25" customHeight="1">
      <c r="A47" s="24">
        <v>39</v>
      </c>
      <c r="B47" s="40" t="s">
        <v>75</v>
      </c>
      <c r="C47" s="24">
        <v>901</v>
      </c>
      <c r="D47" s="1">
        <v>113</v>
      </c>
      <c r="E47" s="2" t="s">
        <v>170</v>
      </c>
      <c r="F47" s="4"/>
      <c r="G47" s="77"/>
      <c r="H47" s="27"/>
      <c r="I47" s="76">
        <f>I48</f>
        <v>0.1</v>
      </c>
      <c r="J47" s="69">
        <f>SUM(J48)</f>
        <v>0.1</v>
      </c>
      <c r="K47" s="69">
        <f>SUM(K48)</f>
        <v>0.1</v>
      </c>
      <c r="L47" s="65">
        <f t="shared" si="3"/>
        <v>100</v>
      </c>
    </row>
    <row r="48" spans="1:12" ht="38.25">
      <c r="A48" s="24">
        <v>40</v>
      </c>
      <c r="B48" s="39" t="s">
        <v>291</v>
      </c>
      <c r="C48" s="25">
        <v>901</v>
      </c>
      <c r="D48" s="3">
        <v>113</v>
      </c>
      <c r="E48" s="4" t="s">
        <v>170</v>
      </c>
      <c r="F48" s="4" t="s">
        <v>66</v>
      </c>
      <c r="G48" s="77"/>
      <c r="H48" s="27"/>
      <c r="I48" s="78">
        <v>0.1</v>
      </c>
      <c r="J48" s="71">
        <v>0.1</v>
      </c>
      <c r="K48" s="71">
        <v>0.1</v>
      </c>
      <c r="L48" s="72">
        <f t="shared" si="3"/>
        <v>100</v>
      </c>
    </row>
    <row r="49" spans="1:12" ht="38.25">
      <c r="A49" s="24">
        <v>41</v>
      </c>
      <c r="B49" s="40" t="s">
        <v>76</v>
      </c>
      <c r="C49" s="24">
        <v>901</v>
      </c>
      <c r="D49" s="1">
        <v>113</v>
      </c>
      <c r="E49" s="2" t="s">
        <v>171</v>
      </c>
      <c r="F49" s="4"/>
      <c r="G49" s="77"/>
      <c r="H49" s="27"/>
      <c r="I49" s="76">
        <f>I50+I51</f>
        <v>102.30000000000001</v>
      </c>
      <c r="J49" s="69">
        <f>SUM(J50:J51)</f>
        <v>102.30000000000001</v>
      </c>
      <c r="K49" s="69">
        <f>SUM(K50:K51)</f>
        <v>96.055000000000007</v>
      </c>
      <c r="L49" s="65">
        <f t="shared" si="3"/>
        <v>93.895405669599214</v>
      </c>
    </row>
    <row r="50" spans="1:12" ht="27" customHeight="1">
      <c r="A50" s="24">
        <v>42</v>
      </c>
      <c r="B50" s="39" t="s">
        <v>284</v>
      </c>
      <c r="C50" s="25">
        <v>901</v>
      </c>
      <c r="D50" s="3">
        <v>113</v>
      </c>
      <c r="E50" s="4" t="s">
        <v>171</v>
      </c>
      <c r="F50" s="4" t="s">
        <v>42</v>
      </c>
      <c r="G50" s="77"/>
      <c r="H50" s="27"/>
      <c r="I50" s="78">
        <v>43.6</v>
      </c>
      <c r="J50" s="71">
        <v>43.6</v>
      </c>
      <c r="K50" s="71">
        <v>38.625999999999998</v>
      </c>
      <c r="L50" s="72">
        <f t="shared" si="3"/>
        <v>88.591743119266042</v>
      </c>
    </row>
    <row r="51" spans="1:12" ht="38.25">
      <c r="A51" s="24">
        <v>43</v>
      </c>
      <c r="B51" s="39" t="s">
        <v>291</v>
      </c>
      <c r="C51" s="25">
        <v>901</v>
      </c>
      <c r="D51" s="3">
        <v>113</v>
      </c>
      <c r="E51" s="4" t="s">
        <v>171</v>
      </c>
      <c r="F51" s="4" t="s">
        <v>66</v>
      </c>
      <c r="G51" s="77"/>
      <c r="H51" s="27"/>
      <c r="I51" s="78">
        <v>58.7</v>
      </c>
      <c r="J51" s="73">
        <v>58.7</v>
      </c>
      <c r="K51" s="73">
        <v>57.429000000000002</v>
      </c>
      <c r="L51" s="72">
        <f t="shared" si="3"/>
        <v>97.834752981260635</v>
      </c>
    </row>
    <row r="52" spans="1:12" ht="22.5" customHeight="1">
      <c r="A52" s="24">
        <v>44</v>
      </c>
      <c r="B52" s="40" t="s">
        <v>77</v>
      </c>
      <c r="C52" s="24">
        <v>901</v>
      </c>
      <c r="D52" s="1">
        <v>113</v>
      </c>
      <c r="E52" s="2" t="s">
        <v>172</v>
      </c>
      <c r="F52" s="4"/>
      <c r="G52" s="77"/>
      <c r="H52" s="27"/>
      <c r="I52" s="64">
        <f>I53</f>
        <v>50</v>
      </c>
      <c r="J52" s="64">
        <f>SUM(J53)</f>
        <v>50</v>
      </c>
      <c r="K52" s="64">
        <f>SUM(K53)</f>
        <v>49.927</v>
      </c>
      <c r="L52" s="65">
        <f t="shared" si="3"/>
        <v>99.853999999999999</v>
      </c>
    </row>
    <row r="53" spans="1:12" ht="38.25">
      <c r="A53" s="24">
        <v>45</v>
      </c>
      <c r="B53" s="39" t="s">
        <v>291</v>
      </c>
      <c r="C53" s="25">
        <v>901</v>
      </c>
      <c r="D53" s="3">
        <v>113</v>
      </c>
      <c r="E53" s="4" t="s">
        <v>172</v>
      </c>
      <c r="F53" s="4" t="s">
        <v>66</v>
      </c>
      <c r="G53" s="77"/>
      <c r="H53" s="27"/>
      <c r="I53" s="71">
        <v>50</v>
      </c>
      <c r="J53" s="71">
        <v>50</v>
      </c>
      <c r="K53" s="71">
        <v>49.927</v>
      </c>
      <c r="L53" s="72">
        <f t="shared" si="3"/>
        <v>99.853999999999999</v>
      </c>
    </row>
    <row r="54" spans="1:12" ht="51">
      <c r="A54" s="24">
        <v>46</v>
      </c>
      <c r="B54" s="40" t="s">
        <v>305</v>
      </c>
      <c r="C54" s="24">
        <v>901</v>
      </c>
      <c r="D54" s="1">
        <v>113</v>
      </c>
      <c r="E54" s="2" t="s">
        <v>173</v>
      </c>
      <c r="F54" s="2"/>
      <c r="G54" s="77"/>
      <c r="H54" s="27"/>
      <c r="I54" s="64">
        <f>I55</f>
        <v>120</v>
      </c>
      <c r="J54" s="69">
        <f>SUM(J55)</f>
        <v>73.22999999999999</v>
      </c>
      <c r="K54" s="69">
        <f>SUM(K55)</f>
        <v>73.22999999999999</v>
      </c>
      <c r="L54" s="65">
        <f t="shared" si="3"/>
        <v>100</v>
      </c>
    </row>
    <row r="55" spans="1:12" ht="51">
      <c r="A55" s="24">
        <v>47</v>
      </c>
      <c r="B55" s="40" t="s">
        <v>70</v>
      </c>
      <c r="C55" s="24">
        <v>901</v>
      </c>
      <c r="D55" s="1">
        <v>113</v>
      </c>
      <c r="E55" s="2" t="s">
        <v>174</v>
      </c>
      <c r="F55" s="2"/>
      <c r="G55" s="77"/>
      <c r="H55" s="27"/>
      <c r="I55" s="64">
        <f>I56</f>
        <v>120</v>
      </c>
      <c r="J55" s="76">
        <f>SUM(J56)</f>
        <v>73.22999999999999</v>
      </c>
      <c r="K55" s="76">
        <f>SUM(K56)</f>
        <v>73.22999999999999</v>
      </c>
      <c r="L55" s="65">
        <f t="shared" si="3"/>
        <v>100</v>
      </c>
    </row>
    <row r="56" spans="1:12" ht="25.5">
      <c r="A56" s="24">
        <v>48</v>
      </c>
      <c r="B56" s="37" t="s">
        <v>136</v>
      </c>
      <c r="C56" s="24">
        <v>901</v>
      </c>
      <c r="D56" s="1">
        <v>113</v>
      </c>
      <c r="E56" s="2" t="s">
        <v>174</v>
      </c>
      <c r="F56" s="2"/>
      <c r="G56" s="77"/>
      <c r="H56" s="27"/>
      <c r="I56" s="64">
        <f>SUM(I57:I58)</f>
        <v>120</v>
      </c>
      <c r="J56" s="69">
        <f>SUM(J57:J58)</f>
        <v>73.22999999999999</v>
      </c>
      <c r="K56" s="69">
        <f>SUM(K57:K58)</f>
        <v>73.22999999999999</v>
      </c>
      <c r="L56" s="65">
        <f t="shared" si="3"/>
        <v>100</v>
      </c>
    </row>
    <row r="57" spans="1:12" ht="25.5">
      <c r="A57" s="24">
        <v>49</v>
      </c>
      <c r="B57" s="39" t="s">
        <v>284</v>
      </c>
      <c r="C57" s="25">
        <v>901</v>
      </c>
      <c r="D57" s="3">
        <v>113</v>
      </c>
      <c r="E57" s="4" t="s">
        <v>174</v>
      </c>
      <c r="F57" s="4" t="s">
        <v>42</v>
      </c>
      <c r="G57" s="86"/>
      <c r="H57" s="87"/>
      <c r="I57" s="71">
        <v>30</v>
      </c>
      <c r="J57" s="73">
        <v>47.23</v>
      </c>
      <c r="K57" s="73">
        <v>47.23</v>
      </c>
      <c r="L57" s="72">
        <f>K57/J57*100</f>
        <v>100</v>
      </c>
    </row>
    <row r="58" spans="1:12" ht="38.25">
      <c r="A58" s="24">
        <v>50</v>
      </c>
      <c r="B58" s="39" t="s">
        <v>291</v>
      </c>
      <c r="C58" s="25">
        <v>901</v>
      </c>
      <c r="D58" s="3">
        <v>113</v>
      </c>
      <c r="E58" s="4" t="s">
        <v>174</v>
      </c>
      <c r="F58" s="4" t="s">
        <v>66</v>
      </c>
      <c r="G58" s="77"/>
      <c r="H58" s="27"/>
      <c r="I58" s="71">
        <v>90</v>
      </c>
      <c r="J58" s="73">
        <v>26</v>
      </c>
      <c r="K58" s="73">
        <v>26</v>
      </c>
      <c r="L58" s="72">
        <f t="shared" si="3"/>
        <v>100</v>
      </c>
    </row>
    <row r="59" spans="1:12" ht="17.25" customHeight="1">
      <c r="A59" s="24">
        <v>51</v>
      </c>
      <c r="B59" s="37" t="s">
        <v>63</v>
      </c>
      <c r="C59" s="24">
        <v>901</v>
      </c>
      <c r="D59" s="1">
        <v>113</v>
      </c>
      <c r="E59" s="2" t="s">
        <v>156</v>
      </c>
      <c r="F59" s="2"/>
      <c r="G59" s="88"/>
      <c r="H59" s="84"/>
      <c r="I59" s="64">
        <f>SUM(I60+I62+I64+I66+I68)</f>
        <v>24</v>
      </c>
      <c r="J59" s="69">
        <f>SUM(J60+J62+J64+J66+J68+J70)</f>
        <v>1476.4</v>
      </c>
      <c r="K59" s="69">
        <f>SUM(K60+K62+K64+K66+K68+K70)</f>
        <v>1476.4</v>
      </c>
      <c r="L59" s="65">
        <f t="shared" si="3"/>
        <v>100</v>
      </c>
    </row>
    <row r="60" spans="1:12" ht="25.5" customHeight="1">
      <c r="A60" s="24">
        <v>52</v>
      </c>
      <c r="B60" s="112" t="s">
        <v>319</v>
      </c>
      <c r="C60" s="24">
        <v>901</v>
      </c>
      <c r="D60" s="113">
        <v>113</v>
      </c>
      <c r="E60" s="14" t="s">
        <v>176</v>
      </c>
      <c r="F60" s="14"/>
      <c r="G60" s="88"/>
      <c r="H60" s="84"/>
      <c r="I60" s="64">
        <f>SUM(I61)</f>
        <v>0</v>
      </c>
      <c r="J60" s="69">
        <f>SUM(J61)</f>
        <v>9.6999999999999993</v>
      </c>
      <c r="K60" s="69">
        <f>SUM(K61)</f>
        <v>9.6999999999999993</v>
      </c>
      <c r="L60" s="65">
        <f t="shared" si="3"/>
        <v>100</v>
      </c>
    </row>
    <row r="61" spans="1:12" ht="19.5" customHeight="1">
      <c r="A61" s="24">
        <v>53</v>
      </c>
      <c r="B61" s="85" t="s">
        <v>320</v>
      </c>
      <c r="C61" s="25">
        <v>901</v>
      </c>
      <c r="D61" s="116">
        <v>113</v>
      </c>
      <c r="E61" s="22" t="s">
        <v>176</v>
      </c>
      <c r="F61" s="22" t="s">
        <v>324</v>
      </c>
      <c r="G61" s="77"/>
      <c r="H61" s="27"/>
      <c r="I61" s="71">
        <v>0</v>
      </c>
      <c r="J61" s="71">
        <v>9.6999999999999993</v>
      </c>
      <c r="K61" s="71">
        <v>9.6999999999999993</v>
      </c>
      <c r="L61" s="72">
        <f t="shared" si="3"/>
        <v>100</v>
      </c>
    </row>
    <row r="62" spans="1:12" ht="36.75" customHeight="1">
      <c r="A62" s="24">
        <v>54</v>
      </c>
      <c r="B62" s="120" t="s">
        <v>321</v>
      </c>
      <c r="C62" s="25">
        <v>901</v>
      </c>
      <c r="D62" s="113">
        <v>113</v>
      </c>
      <c r="E62" s="14" t="s">
        <v>325</v>
      </c>
      <c r="F62" s="14"/>
      <c r="G62" s="77"/>
      <c r="H62" s="27"/>
      <c r="I62" s="64">
        <f>SUM(I63)</f>
        <v>0</v>
      </c>
      <c r="J62" s="64">
        <f>SUM(J63)</f>
        <v>689.8</v>
      </c>
      <c r="K62" s="64">
        <f>SUM(K63)</f>
        <v>689.8</v>
      </c>
      <c r="L62" s="65">
        <f>K62/J62*100</f>
        <v>100</v>
      </c>
    </row>
    <row r="63" spans="1:12">
      <c r="A63" s="24">
        <v>55</v>
      </c>
      <c r="B63" s="30" t="s">
        <v>320</v>
      </c>
      <c r="C63" s="25">
        <v>901</v>
      </c>
      <c r="D63" s="116">
        <v>113</v>
      </c>
      <c r="E63" s="22" t="s">
        <v>325</v>
      </c>
      <c r="F63" s="22" t="s">
        <v>324</v>
      </c>
      <c r="G63" s="77"/>
      <c r="H63" s="27"/>
      <c r="I63" s="71">
        <v>0</v>
      </c>
      <c r="J63" s="71">
        <v>689.8</v>
      </c>
      <c r="K63" s="71">
        <v>689.8</v>
      </c>
      <c r="L63" s="72">
        <f>K63/J63*100</f>
        <v>100</v>
      </c>
    </row>
    <row r="64" spans="1:12" ht="21" customHeight="1">
      <c r="A64" s="24">
        <v>56</v>
      </c>
      <c r="B64" s="33" t="s">
        <v>322</v>
      </c>
      <c r="C64" s="25">
        <v>901</v>
      </c>
      <c r="D64" s="113">
        <v>113</v>
      </c>
      <c r="E64" s="14" t="s">
        <v>285</v>
      </c>
      <c r="F64" s="14"/>
      <c r="G64" s="77"/>
      <c r="H64" s="27"/>
      <c r="I64" s="64">
        <f>SUM(I65)</f>
        <v>0</v>
      </c>
      <c r="J64" s="64">
        <f>SUM(J65)</f>
        <v>2</v>
      </c>
      <c r="K64" s="64">
        <f>SUM(K65)</f>
        <v>2</v>
      </c>
      <c r="L64" s="65">
        <f>SUM(L65)</f>
        <v>100</v>
      </c>
    </row>
    <row r="65" spans="1:12" ht="22.5" customHeight="1">
      <c r="A65" s="24">
        <v>57</v>
      </c>
      <c r="B65" s="30" t="s">
        <v>323</v>
      </c>
      <c r="C65" s="25">
        <v>901</v>
      </c>
      <c r="D65" s="116">
        <v>113</v>
      </c>
      <c r="E65" s="22" t="s">
        <v>285</v>
      </c>
      <c r="F65" s="22" t="s">
        <v>326</v>
      </c>
      <c r="G65" s="77"/>
      <c r="H65" s="27"/>
      <c r="I65" s="71">
        <v>0</v>
      </c>
      <c r="J65" s="71">
        <v>2</v>
      </c>
      <c r="K65" s="71">
        <v>2</v>
      </c>
      <c r="L65" s="72">
        <f t="shared" ref="L65:L76" si="4">K65/J65*100</f>
        <v>100</v>
      </c>
    </row>
    <row r="66" spans="1:12" ht="25.5">
      <c r="A66" s="24">
        <v>58</v>
      </c>
      <c r="B66" s="5" t="s">
        <v>283</v>
      </c>
      <c r="C66" s="25">
        <v>901</v>
      </c>
      <c r="D66" s="1">
        <v>113</v>
      </c>
      <c r="E66" s="2" t="s">
        <v>286</v>
      </c>
      <c r="F66" s="4"/>
      <c r="G66" s="77"/>
      <c r="H66" s="27"/>
      <c r="I66" s="64">
        <f>SUM(I67)</f>
        <v>24</v>
      </c>
      <c r="J66" s="64">
        <f>SUM(J67)</f>
        <v>14.4</v>
      </c>
      <c r="K66" s="64">
        <f>SUM(K67)</f>
        <v>14.4</v>
      </c>
      <c r="L66" s="65">
        <f t="shared" si="4"/>
        <v>100</v>
      </c>
    </row>
    <row r="67" spans="1:12" ht="25.5">
      <c r="A67" s="24">
        <v>59</v>
      </c>
      <c r="B67" s="39" t="s">
        <v>284</v>
      </c>
      <c r="C67" s="25">
        <v>901</v>
      </c>
      <c r="D67" s="3">
        <v>113</v>
      </c>
      <c r="E67" s="4" t="s">
        <v>286</v>
      </c>
      <c r="F67" s="4" t="s">
        <v>42</v>
      </c>
      <c r="G67" s="77"/>
      <c r="H67" s="27"/>
      <c r="I67" s="71">
        <v>24</v>
      </c>
      <c r="J67" s="71">
        <v>14.4</v>
      </c>
      <c r="K67" s="71">
        <v>14.4</v>
      </c>
      <c r="L67" s="72">
        <f t="shared" si="4"/>
        <v>100</v>
      </c>
    </row>
    <row r="68" spans="1:12" ht="16.5" customHeight="1">
      <c r="A68" s="24">
        <v>60</v>
      </c>
      <c r="B68" s="37" t="s">
        <v>282</v>
      </c>
      <c r="C68" s="24">
        <v>901</v>
      </c>
      <c r="D68" s="1">
        <v>113</v>
      </c>
      <c r="E68" s="2" t="s">
        <v>293</v>
      </c>
      <c r="F68" s="2"/>
      <c r="G68" s="88"/>
      <c r="H68" s="84"/>
      <c r="I68" s="64">
        <f>SUM(I69)</f>
        <v>0</v>
      </c>
      <c r="J68" s="64">
        <f>SUM(J69)</f>
        <v>710.5</v>
      </c>
      <c r="K68" s="64">
        <f>SUM(K69)</f>
        <v>710.5</v>
      </c>
      <c r="L68" s="65">
        <f>SUM(L69)</f>
        <v>100</v>
      </c>
    </row>
    <row r="69" spans="1:12" ht="24" customHeight="1">
      <c r="A69" s="24">
        <v>61</v>
      </c>
      <c r="B69" s="121" t="s">
        <v>282</v>
      </c>
      <c r="C69" s="25">
        <v>901</v>
      </c>
      <c r="D69" s="3">
        <v>113</v>
      </c>
      <c r="E69" s="4" t="s">
        <v>293</v>
      </c>
      <c r="F69" s="4" t="s">
        <v>316</v>
      </c>
      <c r="G69" s="77"/>
      <c r="H69" s="27"/>
      <c r="I69" s="71">
        <v>0</v>
      </c>
      <c r="J69" s="71">
        <v>710.5</v>
      </c>
      <c r="K69" s="71">
        <v>710.5</v>
      </c>
      <c r="L69" s="72">
        <f>K69/J69*100</f>
        <v>100</v>
      </c>
    </row>
    <row r="70" spans="1:12" ht="42.75" customHeight="1">
      <c r="A70" s="24">
        <v>62</v>
      </c>
      <c r="B70" s="122" t="s">
        <v>327</v>
      </c>
      <c r="C70" s="24">
        <v>901</v>
      </c>
      <c r="D70" s="1">
        <v>113</v>
      </c>
      <c r="E70" s="2" t="s">
        <v>328</v>
      </c>
      <c r="F70" s="2"/>
      <c r="G70" s="77"/>
      <c r="H70" s="27"/>
      <c r="I70" s="64">
        <f>SUM(I71)</f>
        <v>0</v>
      </c>
      <c r="J70" s="64">
        <f>SUM(J71)</f>
        <v>50</v>
      </c>
      <c r="K70" s="64">
        <f>SUM(K71)</f>
        <v>50</v>
      </c>
      <c r="L70" s="65">
        <f>K70/J70*100</f>
        <v>100</v>
      </c>
    </row>
    <row r="71" spans="1:12" ht="24" customHeight="1">
      <c r="A71" s="24">
        <v>63</v>
      </c>
      <c r="B71" s="121" t="s">
        <v>320</v>
      </c>
      <c r="C71" s="25">
        <v>901</v>
      </c>
      <c r="D71" s="3">
        <v>113</v>
      </c>
      <c r="E71" s="4" t="s">
        <v>328</v>
      </c>
      <c r="F71" s="4" t="s">
        <v>324</v>
      </c>
      <c r="G71" s="77"/>
      <c r="H71" s="27"/>
      <c r="I71" s="71">
        <v>0</v>
      </c>
      <c r="J71" s="71">
        <v>50</v>
      </c>
      <c r="K71" s="71">
        <v>50</v>
      </c>
      <c r="L71" s="72">
        <f>K71/J71*100</f>
        <v>100</v>
      </c>
    </row>
    <row r="72" spans="1:12" ht="15.75">
      <c r="A72" s="24">
        <v>64</v>
      </c>
      <c r="B72" s="38" t="s">
        <v>8</v>
      </c>
      <c r="C72" s="24">
        <v>901</v>
      </c>
      <c r="D72" s="1">
        <v>200</v>
      </c>
      <c r="E72" s="2"/>
      <c r="F72" s="4"/>
      <c r="G72" s="77"/>
      <c r="H72" s="27"/>
      <c r="I72" s="64">
        <f>I73</f>
        <v>295.5</v>
      </c>
      <c r="J72" s="69">
        <f>SUM(J73)</f>
        <v>295.49899999999997</v>
      </c>
      <c r="K72" s="69">
        <f>SUM(K73)</f>
        <v>294.435</v>
      </c>
      <c r="L72" s="65">
        <f t="shared" si="4"/>
        <v>99.639931099597646</v>
      </c>
    </row>
    <row r="73" spans="1:12">
      <c r="A73" s="24">
        <v>65</v>
      </c>
      <c r="B73" s="37" t="s">
        <v>9</v>
      </c>
      <c r="C73" s="24">
        <v>901</v>
      </c>
      <c r="D73" s="1">
        <v>203</v>
      </c>
      <c r="E73" s="2"/>
      <c r="F73" s="4"/>
      <c r="G73" s="77"/>
      <c r="H73" s="27"/>
      <c r="I73" s="64">
        <f>I74</f>
        <v>295.5</v>
      </c>
      <c r="J73" s="64">
        <f>J74</f>
        <v>295.49899999999997</v>
      </c>
      <c r="K73" s="64">
        <f>K74</f>
        <v>294.435</v>
      </c>
      <c r="L73" s="65">
        <f t="shared" si="4"/>
        <v>99.639931099597646</v>
      </c>
    </row>
    <row r="74" spans="1:12">
      <c r="A74" s="24">
        <v>66</v>
      </c>
      <c r="B74" s="37" t="s">
        <v>63</v>
      </c>
      <c r="C74" s="24">
        <v>901</v>
      </c>
      <c r="D74" s="1">
        <v>203</v>
      </c>
      <c r="E74" s="2" t="s">
        <v>156</v>
      </c>
      <c r="F74" s="4"/>
      <c r="G74" s="77"/>
      <c r="H74" s="27"/>
      <c r="I74" s="64">
        <f>I75</f>
        <v>295.5</v>
      </c>
      <c r="J74" s="64">
        <f>J75</f>
        <v>295.49899999999997</v>
      </c>
      <c r="K74" s="64">
        <f>K75</f>
        <v>294.435</v>
      </c>
      <c r="L74" s="65">
        <f t="shared" si="4"/>
        <v>99.639931099597646</v>
      </c>
    </row>
    <row r="75" spans="1:12" ht="29.25" customHeight="1">
      <c r="A75" s="24">
        <v>67</v>
      </c>
      <c r="B75" s="37" t="s">
        <v>35</v>
      </c>
      <c r="C75" s="24">
        <v>901</v>
      </c>
      <c r="D75" s="1">
        <v>203</v>
      </c>
      <c r="E75" s="2" t="s">
        <v>177</v>
      </c>
      <c r="F75" s="4"/>
      <c r="G75" s="77"/>
      <c r="H75" s="27"/>
      <c r="I75" s="76">
        <f>I76+I77</f>
        <v>295.5</v>
      </c>
      <c r="J75" s="64">
        <f>SUM(J76:J77)</f>
        <v>295.49899999999997</v>
      </c>
      <c r="K75" s="64">
        <f>SUM(K76:K77)</f>
        <v>294.435</v>
      </c>
      <c r="L75" s="65">
        <f t="shared" si="4"/>
        <v>99.639931099597646</v>
      </c>
    </row>
    <row r="76" spans="1:12" ht="25.5">
      <c r="A76" s="24">
        <v>68</v>
      </c>
      <c r="B76" s="39" t="s">
        <v>284</v>
      </c>
      <c r="C76" s="25">
        <v>901</v>
      </c>
      <c r="D76" s="3">
        <v>203</v>
      </c>
      <c r="E76" s="4" t="s">
        <v>178</v>
      </c>
      <c r="F76" s="4" t="s">
        <v>42</v>
      </c>
      <c r="G76" s="77"/>
      <c r="H76" s="27"/>
      <c r="I76" s="78">
        <v>229.3</v>
      </c>
      <c r="J76" s="71">
        <v>243.52699999999999</v>
      </c>
      <c r="K76" s="71">
        <v>242.47900000000001</v>
      </c>
      <c r="L76" s="65">
        <f t="shared" si="4"/>
        <v>99.569657573903527</v>
      </c>
    </row>
    <row r="77" spans="1:12" ht="33" customHeight="1">
      <c r="A77" s="24">
        <v>69</v>
      </c>
      <c r="B77" s="39" t="s">
        <v>291</v>
      </c>
      <c r="C77" s="25">
        <v>901</v>
      </c>
      <c r="D77" s="3">
        <v>203</v>
      </c>
      <c r="E77" s="4" t="s">
        <v>178</v>
      </c>
      <c r="F77" s="4" t="s">
        <v>66</v>
      </c>
      <c r="G77" s="5" t="s">
        <v>57</v>
      </c>
      <c r="H77" s="27"/>
      <c r="I77" s="78">
        <v>66.2</v>
      </c>
      <c r="J77" s="73">
        <v>51.972000000000001</v>
      </c>
      <c r="K77" s="73">
        <v>51.956000000000003</v>
      </c>
      <c r="L77" s="72">
        <f t="shared" ref="L77:L155" si="5">K77/J77*100</f>
        <v>99.969214192257368</v>
      </c>
    </row>
    <row r="78" spans="1:12" ht="39" customHeight="1">
      <c r="A78" s="24">
        <v>70</v>
      </c>
      <c r="B78" s="38" t="s">
        <v>10</v>
      </c>
      <c r="C78" s="24">
        <v>901</v>
      </c>
      <c r="D78" s="1">
        <v>300</v>
      </c>
      <c r="E78" s="2"/>
      <c r="F78" s="4"/>
      <c r="G78" s="81" t="s">
        <v>45</v>
      </c>
      <c r="H78" s="27"/>
      <c r="I78" s="64">
        <f>I79+I89+I105</f>
        <v>6637.165</v>
      </c>
      <c r="J78" s="64">
        <f>SUM(J79+J89+J105)</f>
        <v>5001.9080000000004</v>
      </c>
      <c r="K78" s="64">
        <f>SUM(K79+K89+K105)</f>
        <v>4997.2910000000002</v>
      </c>
      <c r="L78" s="65">
        <f t="shared" si="5"/>
        <v>99.907695223502714</v>
      </c>
    </row>
    <row r="79" spans="1:12" ht="29.25" customHeight="1">
      <c r="A79" s="24">
        <v>71</v>
      </c>
      <c r="B79" s="37" t="s">
        <v>309</v>
      </c>
      <c r="C79" s="24">
        <v>901</v>
      </c>
      <c r="D79" s="1">
        <v>309</v>
      </c>
      <c r="E79" s="2"/>
      <c r="F79" s="4"/>
      <c r="G79" s="5" t="s">
        <v>58</v>
      </c>
      <c r="H79" s="27"/>
      <c r="I79" s="64">
        <f>SUM(I80+I85)</f>
        <v>3918.165</v>
      </c>
      <c r="J79" s="64">
        <f>SUM(J80+J85)</f>
        <v>2496.29</v>
      </c>
      <c r="K79" s="64">
        <f>SUM(K80+K85)</f>
        <v>2496.2889999999998</v>
      </c>
      <c r="L79" s="65">
        <f>K79/J79*100</f>
        <v>99.999959940551776</v>
      </c>
    </row>
    <row r="80" spans="1:12" ht="39" customHeight="1">
      <c r="A80" s="24">
        <v>72</v>
      </c>
      <c r="B80" s="37" t="s">
        <v>179</v>
      </c>
      <c r="C80" s="24">
        <v>901</v>
      </c>
      <c r="D80" s="1">
        <v>309</v>
      </c>
      <c r="E80" s="2" t="s">
        <v>180</v>
      </c>
      <c r="F80" s="4"/>
      <c r="G80" s="81" t="s">
        <v>45</v>
      </c>
      <c r="H80" s="27"/>
      <c r="I80" s="64">
        <f>I81++I83</f>
        <v>299</v>
      </c>
      <c r="J80" s="64">
        <f>SUM(J81+J83)</f>
        <v>299</v>
      </c>
      <c r="K80" s="64">
        <f>SUM(K81+K83)</f>
        <v>298.99900000000002</v>
      </c>
      <c r="L80" s="65">
        <f>K80/J80*100</f>
        <v>99.99966555183947</v>
      </c>
    </row>
    <row r="81" spans="1:12" ht="27.75" customHeight="1">
      <c r="A81" s="24">
        <v>73</v>
      </c>
      <c r="B81" s="37" t="s">
        <v>146</v>
      </c>
      <c r="C81" s="24">
        <v>901</v>
      </c>
      <c r="D81" s="1">
        <v>309</v>
      </c>
      <c r="E81" s="2" t="s">
        <v>181</v>
      </c>
      <c r="F81" s="4"/>
      <c r="G81" s="5" t="s">
        <v>59</v>
      </c>
      <c r="H81" s="27"/>
      <c r="I81" s="64">
        <f>I82</f>
        <v>200</v>
      </c>
      <c r="J81" s="64">
        <f>J82</f>
        <v>200</v>
      </c>
      <c r="K81" s="64">
        <f>K82</f>
        <v>199.999</v>
      </c>
      <c r="L81" s="65">
        <f t="shared" si="5"/>
        <v>99.999499999999998</v>
      </c>
    </row>
    <row r="82" spans="1:12" ht="25.5" customHeight="1">
      <c r="A82" s="24">
        <v>74</v>
      </c>
      <c r="B82" s="39" t="s">
        <v>291</v>
      </c>
      <c r="C82" s="25">
        <v>901</v>
      </c>
      <c r="D82" s="3">
        <v>309</v>
      </c>
      <c r="E82" s="4" t="s">
        <v>181</v>
      </c>
      <c r="F82" s="4" t="s">
        <v>66</v>
      </c>
      <c r="G82" s="81" t="s">
        <v>45</v>
      </c>
      <c r="H82" s="27"/>
      <c r="I82" s="71">
        <v>200</v>
      </c>
      <c r="J82" s="73">
        <v>200</v>
      </c>
      <c r="K82" s="73">
        <v>199.999</v>
      </c>
      <c r="L82" s="72">
        <f t="shared" si="5"/>
        <v>99.999499999999998</v>
      </c>
    </row>
    <row r="83" spans="1:12" ht="42" customHeight="1">
      <c r="A83" s="24">
        <v>75</v>
      </c>
      <c r="B83" s="112" t="s">
        <v>329</v>
      </c>
      <c r="C83" s="24">
        <v>901</v>
      </c>
      <c r="D83" s="1">
        <v>309</v>
      </c>
      <c r="E83" s="2" t="s">
        <v>182</v>
      </c>
      <c r="F83" s="4"/>
      <c r="G83" s="77"/>
      <c r="H83" s="27"/>
      <c r="I83" s="64">
        <f>I84</f>
        <v>99</v>
      </c>
      <c r="J83" s="64">
        <f t="shared" ref="J83:K85" si="6">J84</f>
        <v>99</v>
      </c>
      <c r="K83" s="64">
        <f t="shared" si="6"/>
        <v>99</v>
      </c>
      <c r="L83" s="65">
        <f t="shared" si="5"/>
        <v>100</v>
      </c>
    </row>
    <row r="84" spans="1:12" ht="38.25">
      <c r="A84" s="24">
        <v>76</v>
      </c>
      <c r="B84" s="39" t="s">
        <v>291</v>
      </c>
      <c r="C84" s="25">
        <v>901</v>
      </c>
      <c r="D84" s="3">
        <v>309</v>
      </c>
      <c r="E84" s="4" t="s">
        <v>182</v>
      </c>
      <c r="F84" s="4" t="s">
        <v>66</v>
      </c>
      <c r="G84" s="77"/>
      <c r="H84" s="27"/>
      <c r="I84" s="71">
        <v>99</v>
      </c>
      <c r="J84" s="71">
        <v>99</v>
      </c>
      <c r="K84" s="71">
        <v>99</v>
      </c>
      <c r="L84" s="72">
        <f t="shared" si="5"/>
        <v>100</v>
      </c>
    </row>
    <row r="85" spans="1:12" ht="40.5" customHeight="1">
      <c r="A85" s="24">
        <v>77</v>
      </c>
      <c r="B85" s="37" t="s">
        <v>166</v>
      </c>
      <c r="C85" s="24">
        <v>901</v>
      </c>
      <c r="D85" s="1">
        <v>309</v>
      </c>
      <c r="E85" s="2" t="s">
        <v>167</v>
      </c>
      <c r="F85" s="4"/>
      <c r="G85" s="77"/>
      <c r="H85" s="27"/>
      <c r="I85" s="64">
        <f>I86</f>
        <v>3619.165</v>
      </c>
      <c r="J85" s="64">
        <f t="shared" si="6"/>
        <v>2197.29</v>
      </c>
      <c r="K85" s="64">
        <f t="shared" si="6"/>
        <v>2197.29</v>
      </c>
      <c r="L85" s="65">
        <f t="shared" si="5"/>
        <v>100</v>
      </c>
    </row>
    <row r="86" spans="1:12" ht="38.25">
      <c r="A86" s="24">
        <v>78</v>
      </c>
      <c r="B86" s="37" t="s">
        <v>78</v>
      </c>
      <c r="C86" s="48">
        <v>901</v>
      </c>
      <c r="D86" s="1">
        <v>309</v>
      </c>
      <c r="E86" s="2" t="s">
        <v>183</v>
      </c>
      <c r="F86" s="4"/>
      <c r="G86" s="77"/>
      <c r="H86" s="27"/>
      <c r="I86" s="64">
        <f>SUM(I87:I88)</f>
        <v>3619.165</v>
      </c>
      <c r="J86" s="76">
        <f>SUM(J87:J88)</f>
        <v>2197.29</v>
      </c>
      <c r="K86" s="76">
        <f>SUM(K87:K88)</f>
        <v>2197.29</v>
      </c>
      <c r="L86" s="65">
        <f t="shared" si="5"/>
        <v>100</v>
      </c>
    </row>
    <row r="87" spans="1:12" ht="28.5" customHeight="1">
      <c r="A87" s="33">
        <v>79</v>
      </c>
      <c r="B87" s="115" t="s">
        <v>72</v>
      </c>
      <c r="C87" s="30">
        <v>901</v>
      </c>
      <c r="D87" s="116">
        <v>309</v>
      </c>
      <c r="E87" s="22" t="s">
        <v>183</v>
      </c>
      <c r="F87" s="22" t="s">
        <v>36</v>
      </c>
      <c r="G87" s="85"/>
      <c r="H87" s="85"/>
      <c r="I87" s="78">
        <v>1271.2449999999999</v>
      </c>
      <c r="J87" s="78">
        <v>1461.8589999999999</v>
      </c>
      <c r="K87" s="78">
        <v>1461.8589999999999</v>
      </c>
      <c r="L87" s="117">
        <f>K87/J87*100</f>
        <v>100</v>
      </c>
    </row>
    <row r="88" spans="1:12" ht="38.25">
      <c r="A88" s="24">
        <v>80</v>
      </c>
      <c r="B88" s="39" t="s">
        <v>291</v>
      </c>
      <c r="C88" s="25">
        <v>901</v>
      </c>
      <c r="D88" s="46">
        <v>309</v>
      </c>
      <c r="E88" s="47" t="s">
        <v>183</v>
      </c>
      <c r="F88" s="47" t="s">
        <v>66</v>
      </c>
      <c r="G88" s="77"/>
      <c r="H88" s="27"/>
      <c r="I88" s="71">
        <v>2347.92</v>
      </c>
      <c r="J88" s="73">
        <v>735.43100000000004</v>
      </c>
      <c r="K88" s="73">
        <v>735.43100000000004</v>
      </c>
      <c r="L88" s="72">
        <f t="shared" si="5"/>
        <v>100</v>
      </c>
    </row>
    <row r="89" spans="1:12" ht="18.75" customHeight="1">
      <c r="A89" s="24">
        <v>81</v>
      </c>
      <c r="B89" s="37" t="s">
        <v>62</v>
      </c>
      <c r="C89" s="24">
        <v>901</v>
      </c>
      <c r="D89" s="1">
        <v>310</v>
      </c>
      <c r="E89" s="2"/>
      <c r="F89" s="4"/>
      <c r="G89" s="77"/>
      <c r="H89" s="27"/>
      <c r="I89" s="64">
        <f>SUM(I90)</f>
        <v>2629</v>
      </c>
      <c r="J89" s="64">
        <f>SUM(J90)</f>
        <v>2415.6180000000004</v>
      </c>
      <c r="K89" s="64">
        <f>SUM(K90)</f>
        <v>2415.0520000000001</v>
      </c>
      <c r="L89" s="65">
        <f t="shared" si="5"/>
        <v>99.976569142968785</v>
      </c>
    </row>
    <row r="90" spans="1:12" ht="31.5" customHeight="1">
      <c r="A90" s="33">
        <v>82</v>
      </c>
      <c r="B90" s="37" t="s">
        <v>184</v>
      </c>
      <c r="C90" s="24">
        <v>901</v>
      </c>
      <c r="D90" s="1">
        <v>310</v>
      </c>
      <c r="E90" s="2" t="s">
        <v>185</v>
      </c>
      <c r="F90" s="4"/>
      <c r="G90" s="77"/>
      <c r="H90" s="27"/>
      <c r="I90" s="64">
        <f>SUM(I91+I94+I96+I99+I101+I103)</f>
        <v>2629</v>
      </c>
      <c r="J90" s="64">
        <f>SUM(J91+J94+J96+J99+J101+J103)</f>
        <v>2415.6180000000004</v>
      </c>
      <c r="K90" s="64">
        <f>SUM(K91+K94+K96+K99+K101+K103)</f>
        <v>2415.0520000000001</v>
      </c>
      <c r="L90" s="65">
        <f t="shared" si="5"/>
        <v>99.976569142968785</v>
      </c>
    </row>
    <row r="91" spans="1:12" ht="51">
      <c r="A91" s="24">
        <v>83</v>
      </c>
      <c r="B91" s="112" t="s">
        <v>330</v>
      </c>
      <c r="C91" s="33">
        <v>901</v>
      </c>
      <c r="D91" s="1">
        <v>310</v>
      </c>
      <c r="E91" s="2" t="s">
        <v>186</v>
      </c>
      <c r="F91" s="4"/>
      <c r="G91" s="85"/>
      <c r="H91" s="85"/>
      <c r="I91" s="76">
        <f>SUM(I92:I93)</f>
        <v>2149</v>
      </c>
      <c r="J91" s="76">
        <f>SUM(J92:J93)</f>
        <v>861.01900000000001</v>
      </c>
      <c r="K91" s="76">
        <f>SUM(K92:K93)</f>
        <v>860.45299999999997</v>
      </c>
      <c r="L91" s="114">
        <f t="shared" si="5"/>
        <v>99.934263936103619</v>
      </c>
    </row>
    <row r="92" spans="1:12" ht="29.25" customHeight="1">
      <c r="A92" s="24">
        <v>84</v>
      </c>
      <c r="B92" s="39" t="s">
        <v>299</v>
      </c>
      <c r="C92" s="25">
        <v>901</v>
      </c>
      <c r="D92" s="3">
        <v>310</v>
      </c>
      <c r="E92" s="4" t="s">
        <v>186</v>
      </c>
      <c r="F92" s="4" t="s">
        <v>46</v>
      </c>
      <c r="G92" s="77"/>
      <c r="H92" s="27"/>
      <c r="I92" s="71">
        <v>2149</v>
      </c>
      <c r="J92" s="71">
        <v>0</v>
      </c>
      <c r="K92" s="71">
        <v>0</v>
      </c>
      <c r="L92" s="72">
        <v>0</v>
      </c>
    </row>
    <row r="93" spans="1:12" ht="38.25">
      <c r="A93" s="24">
        <v>85</v>
      </c>
      <c r="B93" s="39" t="s">
        <v>331</v>
      </c>
      <c r="C93" s="25">
        <v>901</v>
      </c>
      <c r="D93" s="3">
        <v>310</v>
      </c>
      <c r="E93" s="4" t="s">
        <v>186</v>
      </c>
      <c r="F93" s="4" t="s">
        <v>332</v>
      </c>
      <c r="G93" s="77"/>
      <c r="H93" s="27"/>
      <c r="I93" s="71">
        <v>0</v>
      </c>
      <c r="J93" s="71">
        <v>861.01900000000001</v>
      </c>
      <c r="K93" s="71">
        <v>860.45299999999997</v>
      </c>
      <c r="L93" s="72">
        <f t="shared" si="5"/>
        <v>99.934263936103619</v>
      </c>
    </row>
    <row r="94" spans="1:12" ht="25.5">
      <c r="A94" s="24">
        <v>86</v>
      </c>
      <c r="B94" s="37" t="s">
        <v>80</v>
      </c>
      <c r="C94" s="24">
        <v>901</v>
      </c>
      <c r="D94" s="1">
        <v>310</v>
      </c>
      <c r="E94" s="2" t="s">
        <v>187</v>
      </c>
      <c r="F94" s="4"/>
      <c r="G94" s="77"/>
      <c r="H94" s="27"/>
      <c r="I94" s="64">
        <f>I95</f>
        <v>40</v>
      </c>
      <c r="J94" s="69">
        <f>SUM(J95)</f>
        <v>10</v>
      </c>
      <c r="K94" s="69">
        <f>SUM(K95)</f>
        <v>10</v>
      </c>
      <c r="L94" s="65">
        <f t="shared" si="5"/>
        <v>100</v>
      </c>
    </row>
    <row r="95" spans="1:12" ht="38.25">
      <c r="A95" s="24">
        <v>87</v>
      </c>
      <c r="B95" s="39" t="s">
        <v>291</v>
      </c>
      <c r="C95" s="25">
        <v>901</v>
      </c>
      <c r="D95" s="3">
        <v>310</v>
      </c>
      <c r="E95" s="4" t="s">
        <v>187</v>
      </c>
      <c r="F95" s="4" t="s">
        <v>66</v>
      </c>
      <c r="G95" s="77"/>
      <c r="H95" s="27"/>
      <c r="I95" s="71">
        <v>40</v>
      </c>
      <c r="J95" s="71">
        <v>10</v>
      </c>
      <c r="K95" s="71">
        <v>10</v>
      </c>
      <c r="L95" s="72">
        <f t="shared" si="5"/>
        <v>100</v>
      </c>
    </row>
    <row r="96" spans="1:12" ht="25.5">
      <c r="A96" s="24">
        <v>88</v>
      </c>
      <c r="B96" s="37" t="s">
        <v>81</v>
      </c>
      <c r="C96" s="24">
        <v>901</v>
      </c>
      <c r="D96" s="1">
        <v>310</v>
      </c>
      <c r="E96" s="2" t="s">
        <v>188</v>
      </c>
      <c r="F96" s="4"/>
      <c r="G96" s="77"/>
      <c r="H96" s="27"/>
      <c r="I96" s="64">
        <f>I97+I98</f>
        <v>130</v>
      </c>
      <c r="J96" s="69">
        <f>SUM(J97:J98)</f>
        <v>33.927999999999997</v>
      </c>
      <c r="K96" s="69">
        <f>SUM(K97:K98)</f>
        <v>33.927999999999997</v>
      </c>
      <c r="L96" s="65">
        <f t="shared" si="5"/>
        <v>100</v>
      </c>
    </row>
    <row r="97" spans="1:12" ht="38.25">
      <c r="A97" s="24">
        <v>89</v>
      </c>
      <c r="B97" s="39" t="s">
        <v>291</v>
      </c>
      <c r="C97" s="25">
        <v>901</v>
      </c>
      <c r="D97" s="3">
        <v>310</v>
      </c>
      <c r="E97" s="4" t="s">
        <v>188</v>
      </c>
      <c r="F97" s="4" t="s">
        <v>66</v>
      </c>
      <c r="G97" s="77"/>
      <c r="H97" s="27"/>
      <c r="I97" s="71">
        <v>60</v>
      </c>
      <c r="J97" s="71">
        <v>13.528</v>
      </c>
      <c r="K97" s="71">
        <v>13.528</v>
      </c>
      <c r="L97" s="72">
        <f t="shared" si="5"/>
        <v>100</v>
      </c>
    </row>
    <row r="98" spans="1:12" ht="38.25">
      <c r="A98" s="24">
        <v>90</v>
      </c>
      <c r="B98" s="39" t="s">
        <v>128</v>
      </c>
      <c r="C98" s="25">
        <v>901</v>
      </c>
      <c r="D98" s="3">
        <v>310</v>
      </c>
      <c r="E98" s="4" t="s">
        <v>188</v>
      </c>
      <c r="F98" s="4" t="s">
        <v>46</v>
      </c>
      <c r="G98" s="89"/>
      <c r="H98" s="84"/>
      <c r="I98" s="71">
        <v>70</v>
      </c>
      <c r="J98" s="71">
        <v>20.399999999999999</v>
      </c>
      <c r="K98" s="71">
        <v>20.399999999999999</v>
      </c>
      <c r="L98" s="72">
        <f t="shared" si="5"/>
        <v>100</v>
      </c>
    </row>
    <row r="99" spans="1:12" ht="38.25">
      <c r="A99" s="24">
        <v>91</v>
      </c>
      <c r="B99" s="93" t="s">
        <v>294</v>
      </c>
      <c r="C99" s="24">
        <v>901</v>
      </c>
      <c r="D99" s="1">
        <v>310</v>
      </c>
      <c r="E99" s="2" t="s">
        <v>295</v>
      </c>
      <c r="F99" s="2"/>
      <c r="G99" s="89"/>
      <c r="H99" s="84"/>
      <c r="I99" s="64">
        <f>SUM(I100)</f>
        <v>310</v>
      </c>
      <c r="J99" s="64">
        <f>SUM(J100)</f>
        <v>297.63799999999998</v>
      </c>
      <c r="K99" s="64">
        <f>SUM(K100)</f>
        <v>297.63799999999998</v>
      </c>
      <c r="L99" s="65">
        <f>SUM(L100)</f>
        <v>100</v>
      </c>
    </row>
    <row r="100" spans="1:12" ht="38.25">
      <c r="A100" s="24">
        <v>92</v>
      </c>
      <c r="B100" s="39" t="s">
        <v>291</v>
      </c>
      <c r="C100" s="25">
        <v>901</v>
      </c>
      <c r="D100" s="3">
        <v>310</v>
      </c>
      <c r="E100" s="4" t="s">
        <v>295</v>
      </c>
      <c r="F100" s="4" t="s">
        <v>66</v>
      </c>
      <c r="G100" s="89"/>
      <c r="H100" s="84"/>
      <c r="I100" s="71">
        <v>310</v>
      </c>
      <c r="J100" s="71">
        <v>297.63799999999998</v>
      </c>
      <c r="K100" s="71">
        <v>297.63799999999998</v>
      </c>
      <c r="L100" s="72">
        <f>K100/J100*100</f>
        <v>100</v>
      </c>
    </row>
    <row r="101" spans="1:12" ht="35.25" customHeight="1">
      <c r="A101" s="24">
        <v>93</v>
      </c>
      <c r="B101" s="37" t="s">
        <v>79</v>
      </c>
      <c r="C101" s="24">
        <v>901</v>
      </c>
      <c r="D101" s="1">
        <v>310</v>
      </c>
      <c r="E101" s="2" t="s">
        <v>296</v>
      </c>
      <c r="F101" s="2"/>
      <c r="G101" s="89"/>
      <c r="H101" s="84"/>
      <c r="I101" s="64">
        <f>SUM(I102)</f>
        <v>0</v>
      </c>
      <c r="J101" s="64">
        <f>SUM(J102)</f>
        <v>1178.0229999999999</v>
      </c>
      <c r="K101" s="64">
        <f>SUM(K102)</f>
        <v>1178.0229999999999</v>
      </c>
      <c r="L101" s="65">
        <f>SUM(L102)</f>
        <v>100</v>
      </c>
    </row>
    <row r="102" spans="1:12" ht="21.75" customHeight="1">
      <c r="A102" s="24">
        <v>94</v>
      </c>
      <c r="B102" s="39" t="s">
        <v>37</v>
      </c>
      <c r="C102" s="25">
        <v>901</v>
      </c>
      <c r="D102" s="3">
        <v>310</v>
      </c>
      <c r="E102" s="4" t="s">
        <v>296</v>
      </c>
      <c r="F102" s="4" t="s">
        <v>36</v>
      </c>
      <c r="G102" s="89"/>
      <c r="H102" s="84"/>
      <c r="I102" s="71">
        <v>0</v>
      </c>
      <c r="J102" s="71">
        <v>1178.0229999999999</v>
      </c>
      <c r="K102" s="71">
        <v>1178.0229999999999</v>
      </c>
      <c r="L102" s="72">
        <f>K102/J102*100</f>
        <v>100</v>
      </c>
    </row>
    <row r="103" spans="1:12" ht="37.5" customHeight="1">
      <c r="A103" s="24">
        <v>95</v>
      </c>
      <c r="B103" s="37" t="s">
        <v>333</v>
      </c>
      <c r="C103" s="25">
        <v>901</v>
      </c>
      <c r="D103" s="1">
        <v>310</v>
      </c>
      <c r="E103" s="2" t="s">
        <v>334</v>
      </c>
      <c r="F103" s="2"/>
      <c r="G103" s="89"/>
      <c r="H103" s="84"/>
      <c r="I103" s="64">
        <f>SUM(I104)</f>
        <v>0</v>
      </c>
      <c r="J103" s="64">
        <f>SUM(J104)</f>
        <v>35.01</v>
      </c>
      <c r="K103" s="64">
        <f>SUM(K104)</f>
        <v>35.01</v>
      </c>
      <c r="L103" s="65">
        <f>K103/J103*100</f>
        <v>100</v>
      </c>
    </row>
    <row r="104" spans="1:12" ht="30.75" customHeight="1">
      <c r="A104" s="24">
        <v>96</v>
      </c>
      <c r="B104" s="39" t="s">
        <v>291</v>
      </c>
      <c r="C104" s="25">
        <v>901</v>
      </c>
      <c r="D104" s="3">
        <v>310</v>
      </c>
      <c r="E104" s="4" t="s">
        <v>334</v>
      </c>
      <c r="F104" s="4" t="s">
        <v>66</v>
      </c>
      <c r="G104" s="89"/>
      <c r="H104" s="84"/>
      <c r="I104" s="71">
        <v>0</v>
      </c>
      <c r="J104" s="71">
        <v>35.01</v>
      </c>
      <c r="K104" s="71">
        <v>35.01</v>
      </c>
      <c r="L104" s="72">
        <f>K104/J104*100</f>
        <v>100</v>
      </c>
    </row>
    <row r="105" spans="1:12" ht="29.25" customHeight="1">
      <c r="A105" s="24">
        <v>97</v>
      </c>
      <c r="B105" s="37" t="s">
        <v>60</v>
      </c>
      <c r="C105" s="24">
        <v>901</v>
      </c>
      <c r="D105" s="1">
        <v>314</v>
      </c>
      <c r="E105" s="2"/>
      <c r="F105" s="4"/>
      <c r="G105" s="77"/>
      <c r="H105" s="27"/>
      <c r="I105" s="64">
        <f>SUM(I106+I112+I114+I119+I124)</f>
        <v>90</v>
      </c>
      <c r="J105" s="64">
        <f>SUM(J106+J112+J114+J119+J124)</f>
        <v>90</v>
      </c>
      <c r="K105" s="64">
        <f>SUM(K106+K112+K114+K119+K124)</f>
        <v>85.95</v>
      </c>
      <c r="L105" s="65">
        <f t="shared" si="5"/>
        <v>95.5</v>
      </c>
    </row>
    <row r="106" spans="1:12" ht="51" customHeight="1">
      <c r="A106" s="24">
        <v>98</v>
      </c>
      <c r="B106" s="37" t="s">
        <v>189</v>
      </c>
      <c r="C106" s="24">
        <v>901</v>
      </c>
      <c r="D106" s="1">
        <v>314</v>
      </c>
      <c r="E106" s="2" t="s">
        <v>175</v>
      </c>
      <c r="F106" s="4"/>
      <c r="G106" s="77"/>
      <c r="H106" s="27"/>
      <c r="I106" s="64">
        <f>I107</f>
        <v>42</v>
      </c>
      <c r="J106" s="69">
        <f>SUM(J107)</f>
        <v>5.96</v>
      </c>
      <c r="K106" s="69">
        <f>SUM(K107)</f>
        <v>5.96</v>
      </c>
      <c r="L106" s="65">
        <f t="shared" si="5"/>
        <v>100</v>
      </c>
    </row>
    <row r="107" spans="1:12" ht="102">
      <c r="A107" s="24">
        <v>99</v>
      </c>
      <c r="B107" s="37" t="s">
        <v>82</v>
      </c>
      <c r="C107" s="24">
        <v>901</v>
      </c>
      <c r="D107" s="1">
        <v>314</v>
      </c>
      <c r="E107" s="2" t="s">
        <v>190</v>
      </c>
      <c r="F107" s="4"/>
      <c r="G107" s="77"/>
      <c r="H107" s="27"/>
      <c r="I107" s="64">
        <f>I108+I110</f>
        <v>42</v>
      </c>
      <c r="J107" s="69">
        <f>SUM(J108+J110)</f>
        <v>5.96</v>
      </c>
      <c r="K107" s="69">
        <f>SUM(K108+K110)</f>
        <v>5.96</v>
      </c>
      <c r="L107" s="65">
        <f t="shared" si="5"/>
        <v>100</v>
      </c>
    </row>
    <row r="108" spans="1:12" ht="25.5">
      <c r="A108" s="24">
        <v>100</v>
      </c>
      <c r="B108" s="37" t="s">
        <v>83</v>
      </c>
      <c r="C108" s="24">
        <v>901</v>
      </c>
      <c r="D108" s="1">
        <v>314</v>
      </c>
      <c r="E108" s="2" t="s">
        <v>191</v>
      </c>
      <c r="F108" s="2"/>
      <c r="G108" s="77"/>
      <c r="H108" s="27"/>
      <c r="I108" s="64">
        <f>I109</f>
        <v>21</v>
      </c>
      <c r="J108" s="64">
        <f>SUM(J109)</f>
        <v>0</v>
      </c>
      <c r="K108" s="64">
        <f>SUM(K109)</f>
        <v>0</v>
      </c>
      <c r="L108" s="65">
        <v>0</v>
      </c>
    </row>
    <row r="109" spans="1:12" ht="38.25">
      <c r="A109" s="24">
        <v>101</v>
      </c>
      <c r="B109" s="39" t="s">
        <v>291</v>
      </c>
      <c r="C109" s="25">
        <v>901</v>
      </c>
      <c r="D109" s="3">
        <v>314</v>
      </c>
      <c r="E109" s="4" t="s">
        <v>191</v>
      </c>
      <c r="F109" s="4" t="s">
        <v>66</v>
      </c>
      <c r="G109" s="77"/>
      <c r="H109" s="27"/>
      <c r="I109" s="71">
        <v>21</v>
      </c>
      <c r="J109" s="71">
        <v>0</v>
      </c>
      <c r="K109" s="71">
        <v>0</v>
      </c>
      <c r="L109" s="72">
        <v>0</v>
      </c>
    </row>
    <row r="110" spans="1:12" ht="25.5">
      <c r="A110" s="24">
        <v>102</v>
      </c>
      <c r="B110" s="37" t="s">
        <v>84</v>
      </c>
      <c r="C110" s="24">
        <v>901</v>
      </c>
      <c r="D110" s="1">
        <v>314</v>
      </c>
      <c r="E110" s="2" t="s">
        <v>192</v>
      </c>
      <c r="F110" s="4"/>
      <c r="G110" s="77"/>
      <c r="H110" s="27"/>
      <c r="I110" s="64">
        <f>I111</f>
        <v>21</v>
      </c>
      <c r="J110" s="64">
        <f>SUM(J111)</f>
        <v>5.96</v>
      </c>
      <c r="K110" s="64">
        <f>SUM(K111)</f>
        <v>5.96</v>
      </c>
      <c r="L110" s="65">
        <f t="shared" si="5"/>
        <v>100</v>
      </c>
    </row>
    <row r="111" spans="1:12" ht="32.25" customHeight="1">
      <c r="A111" s="24">
        <v>103</v>
      </c>
      <c r="B111" s="39" t="s">
        <v>291</v>
      </c>
      <c r="C111" s="25">
        <v>901</v>
      </c>
      <c r="D111" s="3">
        <v>314</v>
      </c>
      <c r="E111" s="4" t="s">
        <v>192</v>
      </c>
      <c r="F111" s="4" t="s">
        <v>66</v>
      </c>
      <c r="G111" s="77"/>
      <c r="H111" s="27"/>
      <c r="I111" s="71">
        <v>21</v>
      </c>
      <c r="J111" s="71">
        <v>5.96</v>
      </c>
      <c r="K111" s="71">
        <v>5.96</v>
      </c>
      <c r="L111" s="72">
        <f t="shared" si="5"/>
        <v>100</v>
      </c>
    </row>
    <row r="112" spans="1:12" ht="51">
      <c r="A112" s="24">
        <v>104</v>
      </c>
      <c r="B112" s="37" t="s">
        <v>193</v>
      </c>
      <c r="C112" s="24">
        <v>901</v>
      </c>
      <c r="D112" s="1">
        <v>314</v>
      </c>
      <c r="E112" s="2" t="s">
        <v>194</v>
      </c>
      <c r="F112" s="4"/>
      <c r="G112" s="77"/>
      <c r="H112" s="27"/>
      <c r="I112" s="64">
        <f>I113</f>
        <v>20</v>
      </c>
      <c r="J112" s="69">
        <f>SUM(J113)</f>
        <v>20</v>
      </c>
      <c r="K112" s="69">
        <f>SUM(K113)</f>
        <v>17.989999999999998</v>
      </c>
      <c r="L112" s="65">
        <f t="shared" si="5"/>
        <v>89.95</v>
      </c>
    </row>
    <row r="113" spans="1:12" ht="32.25" customHeight="1">
      <c r="A113" s="24">
        <v>105</v>
      </c>
      <c r="B113" s="39" t="s">
        <v>291</v>
      </c>
      <c r="C113" s="25">
        <v>901</v>
      </c>
      <c r="D113" s="3">
        <v>314</v>
      </c>
      <c r="E113" s="4" t="s">
        <v>194</v>
      </c>
      <c r="F113" s="4" t="s">
        <v>66</v>
      </c>
      <c r="G113" s="77"/>
      <c r="H113" s="27"/>
      <c r="I113" s="71">
        <v>20</v>
      </c>
      <c r="J113" s="73">
        <v>20</v>
      </c>
      <c r="K113" s="73">
        <v>17.989999999999998</v>
      </c>
      <c r="L113" s="72">
        <f t="shared" si="5"/>
        <v>89.95</v>
      </c>
    </row>
    <row r="114" spans="1:12" ht="38.25">
      <c r="A114" s="24">
        <v>106</v>
      </c>
      <c r="B114" s="37" t="s">
        <v>335</v>
      </c>
      <c r="C114" s="24">
        <v>901</v>
      </c>
      <c r="D114" s="1">
        <v>314</v>
      </c>
      <c r="E114" s="2" t="s">
        <v>344</v>
      </c>
      <c r="F114" s="2"/>
      <c r="G114" s="88"/>
      <c r="H114" s="84"/>
      <c r="I114" s="64">
        <f>SUM(I115+I117)</f>
        <v>20</v>
      </c>
      <c r="J114" s="69">
        <f>SUM(J115+J117)</f>
        <v>20</v>
      </c>
      <c r="K114" s="69">
        <f>SUM(K115+K117)</f>
        <v>20</v>
      </c>
      <c r="L114" s="65">
        <f t="shared" ref="L114:L119" si="7">K114/J114*100</f>
        <v>100</v>
      </c>
    </row>
    <row r="115" spans="1:12" ht="25.5">
      <c r="A115" s="24">
        <v>107</v>
      </c>
      <c r="B115" s="123" t="s">
        <v>336</v>
      </c>
      <c r="C115" s="24">
        <v>901</v>
      </c>
      <c r="D115" s="1">
        <v>314</v>
      </c>
      <c r="E115" s="2" t="s">
        <v>345</v>
      </c>
      <c r="F115" s="2"/>
      <c r="G115" s="88"/>
      <c r="H115" s="84"/>
      <c r="I115" s="64">
        <f>SUM(I116)</f>
        <v>10</v>
      </c>
      <c r="J115" s="69">
        <f>SUM(J116)</f>
        <v>10</v>
      </c>
      <c r="K115" s="69">
        <f>SUM(K116)</f>
        <v>10</v>
      </c>
      <c r="L115" s="65">
        <f t="shared" si="7"/>
        <v>100</v>
      </c>
    </row>
    <row r="116" spans="1:12" ht="33" customHeight="1">
      <c r="A116" s="24">
        <v>108</v>
      </c>
      <c r="B116" s="39" t="s">
        <v>291</v>
      </c>
      <c r="C116" s="25">
        <v>901</v>
      </c>
      <c r="D116" s="3">
        <v>314</v>
      </c>
      <c r="E116" s="4" t="s">
        <v>345</v>
      </c>
      <c r="F116" s="4" t="s">
        <v>66</v>
      </c>
      <c r="G116" s="77"/>
      <c r="H116" s="27"/>
      <c r="I116" s="71">
        <v>10</v>
      </c>
      <c r="J116" s="73">
        <v>10</v>
      </c>
      <c r="K116" s="73">
        <v>10</v>
      </c>
      <c r="L116" s="72">
        <f t="shared" si="7"/>
        <v>100</v>
      </c>
    </row>
    <row r="117" spans="1:12" ht="25.5">
      <c r="A117" s="24">
        <v>109</v>
      </c>
      <c r="B117" s="123" t="s">
        <v>337</v>
      </c>
      <c r="C117" s="24">
        <v>901</v>
      </c>
      <c r="D117" s="1">
        <v>314</v>
      </c>
      <c r="E117" s="2" t="s">
        <v>346</v>
      </c>
      <c r="F117" s="2"/>
      <c r="G117" s="88"/>
      <c r="H117" s="84"/>
      <c r="I117" s="64">
        <f>SUM(I118)</f>
        <v>10</v>
      </c>
      <c r="J117" s="69">
        <f>SUM(J118)</f>
        <v>10</v>
      </c>
      <c r="K117" s="69">
        <f>SUM(K118)</f>
        <v>10</v>
      </c>
      <c r="L117" s="65">
        <f t="shared" si="7"/>
        <v>100</v>
      </c>
    </row>
    <row r="118" spans="1:12" ht="32.25" customHeight="1">
      <c r="A118" s="24">
        <v>110</v>
      </c>
      <c r="B118" s="39" t="s">
        <v>291</v>
      </c>
      <c r="C118" s="25">
        <v>901</v>
      </c>
      <c r="D118" s="3">
        <v>314</v>
      </c>
      <c r="E118" s="4" t="s">
        <v>346</v>
      </c>
      <c r="F118" s="4" t="s">
        <v>66</v>
      </c>
      <c r="G118" s="77"/>
      <c r="H118" s="27"/>
      <c r="I118" s="71">
        <v>10</v>
      </c>
      <c r="J118" s="73">
        <v>10</v>
      </c>
      <c r="K118" s="73">
        <v>10</v>
      </c>
      <c r="L118" s="72">
        <f t="shared" si="7"/>
        <v>100</v>
      </c>
    </row>
    <row r="119" spans="1:12" ht="51">
      <c r="A119" s="24">
        <v>111</v>
      </c>
      <c r="B119" s="124" t="s">
        <v>338</v>
      </c>
      <c r="C119" s="24">
        <v>901</v>
      </c>
      <c r="D119" s="1">
        <v>314</v>
      </c>
      <c r="E119" s="2" t="s">
        <v>347</v>
      </c>
      <c r="F119" s="2"/>
      <c r="G119" s="88"/>
      <c r="H119" s="84"/>
      <c r="I119" s="64">
        <f>SUM(I120+I122)</f>
        <v>8</v>
      </c>
      <c r="J119" s="69">
        <f>SUM(J120+J122)</f>
        <v>8</v>
      </c>
      <c r="K119" s="69">
        <f>SUM(K120+K122)</f>
        <v>6</v>
      </c>
      <c r="L119" s="65">
        <f t="shared" si="7"/>
        <v>75</v>
      </c>
    </row>
    <row r="120" spans="1:12" ht="25.5">
      <c r="A120" s="24">
        <v>112</v>
      </c>
      <c r="B120" s="125" t="s">
        <v>339</v>
      </c>
      <c r="C120" s="24">
        <v>901</v>
      </c>
      <c r="D120" s="1">
        <v>314</v>
      </c>
      <c r="E120" s="2" t="s">
        <v>348</v>
      </c>
      <c r="F120" s="2"/>
      <c r="G120" s="88"/>
      <c r="H120" s="84"/>
      <c r="I120" s="64">
        <f>SUM(I121)</f>
        <v>2</v>
      </c>
      <c r="J120" s="69">
        <f>SUM(J121)</f>
        <v>2</v>
      </c>
      <c r="K120" s="69">
        <f>SUM(K121)</f>
        <v>0</v>
      </c>
      <c r="L120" s="65">
        <v>0</v>
      </c>
    </row>
    <row r="121" spans="1:12" ht="31.5" customHeight="1">
      <c r="A121" s="24">
        <v>113</v>
      </c>
      <c r="B121" s="39" t="s">
        <v>291</v>
      </c>
      <c r="C121" s="25">
        <v>901</v>
      </c>
      <c r="D121" s="3">
        <v>314</v>
      </c>
      <c r="E121" s="4" t="s">
        <v>348</v>
      </c>
      <c r="F121" s="4" t="s">
        <v>66</v>
      </c>
      <c r="G121" s="77"/>
      <c r="H121" s="27"/>
      <c r="I121" s="71">
        <v>2</v>
      </c>
      <c r="J121" s="73">
        <v>2</v>
      </c>
      <c r="K121" s="73">
        <v>0</v>
      </c>
      <c r="L121" s="72">
        <f t="shared" ref="L121:L127" si="8">K121/J121*100</f>
        <v>0</v>
      </c>
    </row>
    <row r="122" spans="1:12" ht="51">
      <c r="A122" s="24">
        <v>114</v>
      </c>
      <c r="B122" s="125" t="s">
        <v>340</v>
      </c>
      <c r="C122" s="24">
        <v>901</v>
      </c>
      <c r="D122" s="1">
        <v>314</v>
      </c>
      <c r="E122" s="2" t="s">
        <v>349</v>
      </c>
      <c r="F122" s="2"/>
      <c r="G122" s="88"/>
      <c r="H122" s="84"/>
      <c r="I122" s="64">
        <f>SUM(I123)</f>
        <v>6</v>
      </c>
      <c r="J122" s="69">
        <f>SUM(J123)</f>
        <v>6</v>
      </c>
      <c r="K122" s="69">
        <f>SUM(K123)</f>
        <v>6</v>
      </c>
      <c r="L122" s="65">
        <f t="shared" si="8"/>
        <v>100</v>
      </c>
    </row>
    <row r="123" spans="1:12" ht="32.25" customHeight="1">
      <c r="A123" s="24">
        <v>115</v>
      </c>
      <c r="B123" s="39" t="s">
        <v>291</v>
      </c>
      <c r="C123" s="25">
        <v>901</v>
      </c>
      <c r="D123" s="3">
        <v>314</v>
      </c>
      <c r="E123" s="4" t="s">
        <v>349</v>
      </c>
      <c r="F123" s="4" t="s">
        <v>66</v>
      </c>
      <c r="G123" s="77"/>
      <c r="H123" s="27"/>
      <c r="I123" s="71">
        <v>6</v>
      </c>
      <c r="J123" s="73">
        <v>6</v>
      </c>
      <c r="K123" s="73">
        <v>6</v>
      </c>
      <c r="L123" s="72">
        <f t="shared" si="8"/>
        <v>100</v>
      </c>
    </row>
    <row r="124" spans="1:12" ht="38.25">
      <c r="A124" s="24">
        <v>116</v>
      </c>
      <c r="B124" s="37" t="s">
        <v>341</v>
      </c>
      <c r="C124" s="24">
        <v>901</v>
      </c>
      <c r="D124" s="1">
        <v>314</v>
      </c>
      <c r="E124" s="2" t="s">
        <v>350</v>
      </c>
      <c r="F124" s="2"/>
      <c r="G124" s="88"/>
      <c r="H124" s="84"/>
      <c r="I124" s="64">
        <f>SUM(I125+I127)</f>
        <v>0</v>
      </c>
      <c r="J124" s="69">
        <f>SUM(J125+J127)</f>
        <v>36.04</v>
      </c>
      <c r="K124" s="69">
        <f>SUM(K125+K127)</f>
        <v>36</v>
      </c>
      <c r="L124" s="65">
        <v>100</v>
      </c>
    </row>
    <row r="125" spans="1:12" ht="38.25">
      <c r="A125" s="24">
        <v>117</v>
      </c>
      <c r="B125" s="37" t="s">
        <v>342</v>
      </c>
      <c r="C125" s="24">
        <v>901</v>
      </c>
      <c r="D125" s="1">
        <v>314</v>
      </c>
      <c r="E125" s="2" t="s">
        <v>351</v>
      </c>
      <c r="F125" s="2"/>
      <c r="G125" s="88"/>
      <c r="H125" s="84"/>
      <c r="I125" s="64">
        <f>SUM(I126)</f>
        <v>0</v>
      </c>
      <c r="J125" s="69">
        <f>SUM(J126)</f>
        <v>21</v>
      </c>
      <c r="K125" s="69">
        <f>SUM(K126)</f>
        <v>21</v>
      </c>
      <c r="L125" s="65">
        <f t="shared" si="8"/>
        <v>100</v>
      </c>
    </row>
    <row r="126" spans="1:12" ht="38.25">
      <c r="A126" s="24">
        <v>118</v>
      </c>
      <c r="B126" s="39" t="s">
        <v>291</v>
      </c>
      <c r="C126" s="25">
        <v>901</v>
      </c>
      <c r="D126" s="3">
        <v>314</v>
      </c>
      <c r="E126" s="4" t="s">
        <v>351</v>
      </c>
      <c r="F126" s="4" t="s">
        <v>66</v>
      </c>
      <c r="G126" s="77"/>
      <c r="H126" s="27"/>
      <c r="I126" s="71">
        <v>0</v>
      </c>
      <c r="J126" s="73">
        <v>21</v>
      </c>
      <c r="K126" s="73">
        <v>21</v>
      </c>
      <c r="L126" s="72">
        <f t="shared" si="8"/>
        <v>100</v>
      </c>
    </row>
    <row r="127" spans="1:12" ht="38.25">
      <c r="A127" s="24">
        <v>119</v>
      </c>
      <c r="B127" s="37" t="s">
        <v>343</v>
      </c>
      <c r="C127" s="24">
        <v>901</v>
      </c>
      <c r="D127" s="1">
        <v>314</v>
      </c>
      <c r="E127" s="2" t="s">
        <v>352</v>
      </c>
      <c r="F127" s="2"/>
      <c r="G127" s="88"/>
      <c r="H127" s="84"/>
      <c r="I127" s="64">
        <f>SUM(I128)</f>
        <v>0</v>
      </c>
      <c r="J127" s="69">
        <f>SUM(J128)</f>
        <v>15.04</v>
      </c>
      <c r="K127" s="69">
        <f>SUM(K128)</f>
        <v>15</v>
      </c>
      <c r="L127" s="65">
        <f t="shared" si="8"/>
        <v>99.7340425531915</v>
      </c>
    </row>
    <row r="128" spans="1:12" ht="38.25">
      <c r="A128" s="24">
        <v>120</v>
      </c>
      <c r="B128" s="39" t="s">
        <v>291</v>
      </c>
      <c r="C128" s="25">
        <v>901</v>
      </c>
      <c r="D128" s="3">
        <v>314</v>
      </c>
      <c r="E128" s="4" t="s">
        <v>352</v>
      </c>
      <c r="F128" s="4" t="s">
        <v>66</v>
      </c>
      <c r="G128" s="77"/>
      <c r="H128" s="27"/>
      <c r="I128" s="71">
        <v>0</v>
      </c>
      <c r="J128" s="73">
        <v>15.04</v>
      </c>
      <c r="K128" s="73">
        <v>15</v>
      </c>
      <c r="L128" s="72">
        <v>100</v>
      </c>
    </row>
    <row r="129" spans="1:12" ht="15.75">
      <c r="A129" s="24">
        <v>121</v>
      </c>
      <c r="B129" s="38" t="s">
        <v>11</v>
      </c>
      <c r="C129" s="24">
        <v>901</v>
      </c>
      <c r="D129" s="1">
        <v>400</v>
      </c>
      <c r="E129" s="2"/>
      <c r="F129" s="4"/>
      <c r="G129" s="77"/>
      <c r="H129" s="27"/>
      <c r="I129" s="64">
        <f>I133+I137+I145+I150+I130</f>
        <v>11389.744999999999</v>
      </c>
      <c r="J129" s="76">
        <f>SUM(J130+J133+J137+J145+J150)</f>
        <v>15574.189999999999</v>
      </c>
      <c r="K129" s="64">
        <f>SUM(K130+K133+K137+K145+K150)</f>
        <v>12888.633000000002</v>
      </c>
      <c r="L129" s="65">
        <f t="shared" si="5"/>
        <v>82.756361647058384</v>
      </c>
    </row>
    <row r="130" spans="1:12" ht="35.25" customHeight="1">
      <c r="A130" s="24">
        <v>122</v>
      </c>
      <c r="B130" s="37" t="s">
        <v>147</v>
      </c>
      <c r="C130" s="24">
        <v>901</v>
      </c>
      <c r="D130" s="1">
        <v>405</v>
      </c>
      <c r="E130" s="2"/>
      <c r="F130" s="4"/>
      <c r="G130" s="77"/>
      <c r="H130" s="27"/>
      <c r="I130" s="64">
        <f>SUM(I131)</f>
        <v>141.30000000000001</v>
      </c>
      <c r="J130" s="69">
        <f>SUM(J131)</f>
        <v>141.30000000000001</v>
      </c>
      <c r="K130" s="69">
        <f>SUM(K131)</f>
        <v>129.1</v>
      </c>
      <c r="L130" s="65">
        <f t="shared" si="5"/>
        <v>91.365888181174796</v>
      </c>
    </row>
    <row r="131" spans="1:12" ht="51">
      <c r="A131" s="24">
        <v>123</v>
      </c>
      <c r="B131" s="37" t="s">
        <v>195</v>
      </c>
      <c r="C131" s="24">
        <v>901</v>
      </c>
      <c r="D131" s="1">
        <v>405</v>
      </c>
      <c r="E131" s="2" t="s">
        <v>196</v>
      </c>
      <c r="F131" s="4"/>
      <c r="G131" s="77"/>
      <c r="H131" s="27"/>
      <c r="I131" s="64">
        <f>I132</f>
        <v>141.30000000000001</v>
      </c>
      <c r="J131" s="64">
        <f>SUM(J132)</f>
        <v>141.30000000000001</v>
      </c>
      <c r="K131" s="64">
        <f>SUM(K132)</f>
        <v>129.1</v>
      </c>
      <c r="L131" s="65">
        <f>SUM(L132)</f>
        <v>91.365888181174796</v>
      </c>
    </row>
    <row r="132" spans="1:12" ht="38.25">
      <c r="A132" s="24">
        <v>124</v>
      </c>
      <c r="B132" s="39" t="s">
        <v>291</v>
      </c>
      <c r="C132" s="25">
        <v>901</v>
      </c>
      <c r="D132" s="3">
        <v>405</v>
      </c>
      <c r="E132" s="4" t="s">
        <v>196</v>
      </c>
      <c r="F132" s="4" t="s">
        <v>66</v>
      </c>
      <c r="G132" s="77"/>
      <c r="H132" s="27"/>
      <c r="I132" s="71">
        <v>141.30000000000001</v>
      </c>
      <c r="J132" s="73">
        <v>141.30000000000001</v>
      </c>
      <c r="K132" s="73">
        <v>129.1</v>
      </c>
      <c r="L132" s="72">
        <f>K132/J132*100</f>
        <v>91.365888181174796</v>
      </c>
    </row>
    <row r="133" spans="1:12" ht="18.75" customHeight="1">
      <c r="A133" s="24">
        <v>125</v>
      </c>
      <c r="B133" s="37" t="s">
        <v>12</v>
      </c>
      <c r="C133" s="24">
        <v>901</v>
      </c>
      <c r="D133" s="1">
        <v>408</v>
      </c>
      <c r="E133" s="2"/>
      <c r="F133" s="4"/>
      <c r="G133" s="77"/>
      <c r="H133" s="27"/>
      <c r="I133" s="64">
        <f t="shared" ref="I133:K134" si="9">SUM(I134)</f>
        <v>6405</v>
      </c>
      <c r="J133" s="69">
        <f t="shared" si="9"/>
        <v>6405</v>
      </c>
      <c r="K133" s="69">
        <f t="shared" si="9"/>
        <v>6405</v>
      </c>
      <c r="L133" s="65">
        <f>K133/J133*100</f>
        <v>100</v>
      </c>
    </row>
    <row r="134" spans="1:12" ht="38.25">
      <c r="A134" s="24">
        <v>126</v>
      </c>
      <c r="B134" s="37" t="s">
        <v>197</v>
      </c>
      <c r="C134" s="24">
        <v>901</v>
      </c>
      <c r="D134" s="1">
        <v>408</v>
      </c>
      <c r="E134" s="31" t="s">
        <v>198</v>
      </c>
      <c r="F134" s="22"/>
      <c r="G134" s="77"/>
      <c r="H134" s="27"/>
      <c r="I134" s="64">
        <f t="shared" si="9"/>
        <v>6405</v>
      </c>
      <c r="J134" s="64">
        <f t="shared" si="9"/>
        <v>6405</v>
      </c>
      <c r="K134" s="64">
        <f t="shared" si="9"/>
        <v>6405</v>
      </c>
      <c r="L134" s="65">
        <f>K134/J134*100</f>
        <v>100</v>
      </c>
    </row>
    <row r="135" spans="1:12" ht="38.25">
      <c r="A135" s="24">
        <v>127</v>
      </c>
      <c r="B135" s="37" t="s">
        <v>85</v>
      </c>
      <c r="C135" s="24">
        <v>901</v>
      </c>
      <c r="D135" s="1">
        <v>408</v>
      </c>
      <c r="E135" s="31" t="s">
        <v>199</v>
      </c>
      <c r="F135" s="4"/>
      <c r="G135" s="77"/>
      <c r="H135" s="27"/>
      <c r="I135" s="64">
        <f>I136</f>
        <v>6405</v>
      </c>
      <c r="J135" s="64">
        <f>J136</f>
        <v>6405</v>
      </c>
      <c r="K135" s="64">
        <f>K136</f>
        <v>6405</v>
      </c>
      <c r="L135" s="65">
        <f>K135/J135*100</f>
        <v>100</v>
      </c>
    </row>
    <row r="136" spans="1:12" ht="38.25">
      <c r="A136" s="24">
        <v>128</v>
      </c>
      <c r="B136" s="39" t="s">
        <v>128</v>
      </c>
      <c r="C136" s="25">
        <v>901</v>
      </c>
      <c r="D136" s="3">
        <v>408</v>
      </c>
      <c r="E136" s="47" t="s">
        <v>199</v>
      </c>
      <c r="F136" s="4" t="s">
        <v>46</v>
      </c>
      <c r="G136" s="77"/>
      <c r="H136" s="27"/>
      <c r="I136" s="71">
        <v>6405</v>
      </c>
      <c r="J136" s="73">
        <v>6405</v>
      </c>
      <c r="K136" s="73">
        <v>6405</v>
      </c>
      <c r="L136" s="72">
        <f>K136/J136*100</f>
        <v>100</v>
      </c>
    </row>
    <row r="137" spans="1:12" ht="19.5" customHeight="1">
      <c r="A137" s="24">
        <v>129</v>
      </c>
      <c r="B137" s="37" t="s">
        <v>47</v>
      </c>
      <c r="C137" s="24">
        <v>901</v>
      </c>
      <c r="D137" s="1">
        <v>409</v>
      </c>
      <c r="E137" s="2"/>
      <c r="F137" s="4"/>
      <c r="G137" s="77"/>
      <c r="H137" s="27"/>
      <c r="I137" s="64">
        <f>SUM(I138)</f>
        <v>4603.4449999999997</v>
      </c>
      <c r="J137" s="64">
        <f>SUM(J138)</f>
        <v>8018.9039999999995</v>
      </c>
      <c r="K137" s="64">
        <f>SUM(K138)</f>
        <v>6152.2130000000006</v>
      </c>
      <c r="L137" s="65">
        <f t="shared" si="5"/>
        <v>76.721369902919406</v>
      </c>
    </row>
    <row r="138" spans="1:12" ht="38.25">
      <c r="A138" s="24">
        <v>130</v>
      </c>
      <c r="B138" s="37" t="s">
        <v>197</v>
      </c>
      <c r="C138" s="24">
        <v>901</v>
      </c>
      <c r="D138" s="1">
        <v>409</v>
      </c>
      <c r="E138" s="2" t="s">
        <v>198</v>
      </c>
      <c r="F138" s="4"/>
      <c r="G138" s="77"/>
      <c r="H138" s="27"/>
      <c r="I138" s="64">
        <f>SUM(I139+I141+I143)</f>
        <v>4603.4449999999997</v>
      </c>
      <c r="J138" s="64">
        <f>SUM(J139+J141+J143)</f>
        <v>8018.9039999999995</v>
      </c>
      <c r="K138" s="64">
        <f>SUM(K139+K141+K143)</f>
        <v>6152.2130000000006</v>
      </c>
      <c r="L138" s="65">
        <f t="shared" si="5"/>
        <v>76.721369902919406</v>
      </c>
    </row>
    <row r="139" spans="1:12" ht="38.25">
      <c r="A139" s="24">
        <v>131</v>
      </c>
      <c r="B139" s="37" t="s">
        <v>86</v>
      </c>
      <c r="C139" s="24">
        <v>901</v>
      </c>
      <c r="D139" s="1">
        <v>409</v>
      </c>
      <c r="E139" s="2" t="s">
        <v>200</v>
      </c>
      <c r="F139" s="4"/>
      <c r="G139" s="77"/>
      <c r="H139" s="27"/>
      <c r="I139" s="64">
        <f>I140</f>
        <v>1970</v>
      </c>
      <c r="J139" s="64">
        <f>J140</f>
        <v>5409.9179999999997</v>
      </c>
      <c r="K139" s="64">
        <f>K140</f>
        <v>4537.777</v>
      </c>
      <c r="L139" s="65">
        <f t="shared" si="5"/>
        <v>83.878849919721517</v>
      </c>
    </row>
    <row r="140" spans="1:12" ht="38.25">
      <c r="A140" s="24">
        <v>132</v>
      </c>
      <c r="B140" s="39" t="s">
        <v>291</v>
      </c>
      <c r="C140" s="25">
        <v>901</v>
      </c>
      <c r="D140" s="3">
        <v>409</v>
      </c>
      <c r="E140" s="4" t="s">
        <v>200</v>
      </c>
      <c r="F140" s="4" t="s">
        <v>66</v>
      </c>
      <c r="G140" s="77"/>
      <c r="H140" s="27"/>
      <c r="I140" s="71">
        <v>1970</v>
      </c>
      <c r="J140" s="71">
        <v>5409.9179999999997</v>
      </c>
      <c r="K140" s="71">
        <v>4537.777</v>
      </c>
      <c r="L140" s="72">
        <f t="shared" si="5"/>
        <v>83.878849919721517</v>
      </c>
    </row>
    <row r="141" spans="1:12" ht="25.5">
      <c r="A141" s="24">
        <v>133</v>
      </c>
      <c r="B141" s="37" t="s">
        <v>87</v>
      </c>
      <c r="C141" s="24">
        <v>901</v>
      </c>
      <c r="D141" s="1">
        <v>409</v>
      </c>
      <c r="E141" s="2" t="s">
        <v>201</v>
      </c>
      <c r="F141" s="4"/>
      <c r="G141" s="77"/>
      <c r="H141" s="27"/>
      <c r="I141" s="64">
        <f>I142</f>
        <v>2233.4450000000002</v>
      </c>
      <c r="J141" s="64">
        <f>J142</f>
        <v>2208.9859999999999</v>
      </c>
      <c r="K141" s="64">
        <f>K142</f>
        <v>1414.7080000000001</v>
      </c>
      <c r="L141" s="65">
        <f t="shared" si="5"/>
        <v>64.04332123426768</v>
      </c>
    </row>
    <row r="142" spans="1:12" ht="38.25">
      <c r="A142" s="24">
        <v>134</v>
      </c>
      <c r="B142" s="39" t="s">
        <v>291</v>
      </c>
      <c r="C142" s="25">
        <v>901</v>
      </c>
      <c r="D142" s="3">
        <v>409</v>
      </c>
      <c r="E142" s="4" t="s">
        <v>201</v>
      </c>
      <c r="F142" s="4" t="s">
        <v>66</v>
      </c>
      <c r="G142" s="77"/>
      <c r="H142" s="27"/>
      <c r="I142" s="71">
        <v>2233.4450000000002</v>
      </c>
      <c r="J142" s="73">
        <v>2208.9859999999999</v>
      </c>
      <c r="K142" s="73">
        <v>1414.7080000000001</v>
      </c>
      <c r="L142" s="72">
        <f t="shared" si="5"/>
        <v>64.04332123426768</v>
      </c>
    </row>
    <row r="143" spans="1:12" ht="38.25">
      <c r="A143" s="24">
        <v>135</v>
      </c>
      <c r="B143" s="40" t="s">
        <v>132</v>
      </c>
      <c r="C143" s="24">
        <v>901</v>
      </c>
      <c r="D143" s="1">
        <v>409</v>
      </c>
      <c r="E143" s="8" t="s">
        <v>202</v>
      </c>
      <c r="F143" s="4"/>
      <c r="G143" s="77"/>
      <c r="H143" s="27"/>
      <c r="I143" s="64">
        <f>I144</f>
        <v>400</v>
      </c>
      <c r="J143" s="64">
        <f>J144</f>
        <v>400</v>
      </c>
      <c r="K143" s="64">
        <f>K144</f>
        <v>199.72800000000001</v>
      </c>
      <c r="L143" s="65">
        <f t="shared" si="5"/>
        <v>49.932000000000002</v>
      </c>
    </row>
    <row r="144" spans="1:12" ht="38.25">
      <c r="A144" s="24">
        <v>136</v>
      </c>
      <c r="B144" s="39" t="s">
        <v>291</v>
      </c>
      <c r="C144" s="25">
        <v>901</v>
      </c>
      <c r="D144" s="3">
        <v>409</v>
      </c>
      <c r="E144" s="4" t="s">
        <v>202</v>
      </c>
      <c r="F144" s="4" t="s">
        <v>66</v>
      </c>
      <c r="G144" s="77"/>
      <c r="H144" s="27"/>
      <c r="I144" s="71">
        <v>400</v>
      </c>
      <c r="J144" s="73">
        <v>400</v>
      </c>
      <c r="K144" s="73">
        <v>199.72800000000001</v>
      </c>
      <c r="L144" s="72">
        <f t="shared" si="5"/>
        <v>49.932000000000002</v>
      </c>
    </row>
    <row r="145" spans="1:12">
      <c r="A145" s="24">
        <v>137</v>
      </c>
      <c r="B145" s="37" t="s">
        <v>32</v>
      </c>
      <c r="C145" s="48">
        <v>901</v>
      </c>
      <c r="D145" s="1">
        <v>410</v>
      </c>
      <c r="E145" s="2"/>
      <c r="F145" s="4"/>
      <c r="G145" s="90"/>
      <c r="H145" s="90"/>
      <c r="I145" s="64">
        <f>SUM(I146)</f>
        <v>50</v>
      </c>
      <c r="J145" s="64">
        <f>J146</f>
        <v>12.32</v>
      </c>
      <c r="K145" s="64">
        <f>K146</f>
        <v>12.32</v>
      </c>
      <c r="L145" s="65">
        <f t="shared" si="5"/>
        <v>100</v>
      </c>
    </row>
    <row r="146" spans="1:12" ht="51">
      <c r="A146" s="24">
        <v>138</v>
      </c>
      <c r="B146" s="37" t="s">
        <v>203</v>
      </c>
      <c r="C146" s="48">
        <v>901</v>
      </c>
      <c r="D146" s="7">
        <v>410</v>
      </c>
      <c r="E146" s="8" t="s">
        <v>204</v>
      </c>
      <c r="F146" s="10"/>
      <c r="G146" s="90"/>
      <c r="H146" s="90"/>
      <c r="I146" s="64">
        <f>SUM(I147)</f>
        <v>50</v>
      </c>
      <c r="J146" s="64">
        <f>J147</f>
        <v>12.32</v>
      </c>
      <c r="K146" s="64">
        <f>K147</f>
        <v>12.32</v>
      </c>
      <c r="L146" s="65">
        <f t="shared" si="5"/>
        <v>100</v>
      </c>
    </row>
    <row r="147" spans="1:12" ht="63.75">
      <c r="A147" s="24">
        <v>139</v>
      </c>
      <c r="B147" s="37" t="s">
        <v>88</v>
      </c>
      <c r="C147" s="48">
        <v>901</v>
      </c>
      <c r="D147" s="49">
        <v>410</v>
      </c>
      <c r="E147" s="50" t="s">
        <v>205</v>
      </c>
      <c r="F147" s="52"/>
      <c r="G147" s="90"/>
      <c r="H147" s="90"/>
      <c r="I147" s="75">
        <f>SUM(I148)</f>
        <v>50</v>
      </c>
      <c r="J147" s="69">
        <f>SUM(J148)</f>
        <v>12.32</v>
      </c>
      <c r="K147" s="69">
        <f>SUM(K148)</f>
        <v>12.32</v>
      </c>
      <c r="L147" s="65">
        <f t="shared" si="5"/>
        <v>100</v>
      </c>
    </row>
    <row r="148" spans="1:12" ht="38.25">
      <c r="A148" s="24">
        <v>140</v>
      </c>
      <c r="B148" s="37" t="s">
        <v>89</v>
      </c>
      <c r="C148" s="48">
        <v>901</v>
      </c>
      <c r="D148" s="49">
        <v>410</v>
      </c>
      <c r="E148" s="50" t="s">
        <v>206</v>
      </c>
      <c r="F148" s="52"/>
      <c r="G148" s="90"/>
      <c r="H148" s="90"/>
      <c r="I148" s="75">
        <f>I149</f>
        <v>50</v>
      </c>
      <c r="J148" s="64">
        <f>SUM(J149)</f>
        <v>12.32</v>
      </c>
      <c r="K148" s="64">
        <f>SUM(K149)</f>
        <v>12.32</v>
      </c>
      <c r="L148" s="65">
        <f>K148/J148*100</f>
        <v>100</v>
      </c>
    </row>
    <row r="149" spans="1:12" ht="38.25">
      <c r="A149" s="24">
        <v>141</v>
      </c>
      <c r="B149" s="39" t="s">
        <v>291</v>
      </c>
      <c r="C149" s="45">
        <v>901</v>
      </c>
      <c r="D149" s="51">
        <v>410</v>
      </c>
      <c r="E149" s="52" t="s">
        <v>206</v>
      </c>
      <c r="F149" s="47" t="s">
        <v>66</v>
      </c>
      <c r="G149" s="90"/>
      <c r="H149" s="90"/>
      <c r="I149" s="74">
        <v>50</v>
      </c>
      <c r="J149" s="71">
        <v>12.32</v>
      </c>
      <c r="K149" s="71">
        <v>12.32</v>
      </c>
      <c r="L149" s="72">
        <f>K149/J149*100</f>
        <v>100</v>
      </c>
    </row>
    <row r="150" spans="1:12" ht="40.5" customHeight="1">
      <c r="A150" s="24">
        <v>142</v>
      </c>
      <c r="B150" s="37" t="s">
        <v>140</v>
      </c>
      <c r="C150" s="24">
        <v>901</v>
      </c>
      <c r="D150" s="1">
        <v>412</v>
      </c>
      <c r="E150" s="2"/>
      <c r="F150" s="4"/>
      <c r="G150" s="77"/>
      <c r="H150" s="27"/>
      <c r="I150" s="64">
        <f>SUM(I151+I158+I161)</f>
        <v>190</v>
      </c>
      <c r="J150" s="64">
        <f>SUM(J151+J158+J161)</f>
        <v>996.66600000000005</v>
      </c>
      <c r="K150" s="64">
        <f>SUM(K151+K158+K161)</f>
        <v>190</v>
      </c>
      <c r="L150" s="65">
        <f t="shared" si="5"/>
        <v>19.063557902045421</v>
      </c>
    </row>
    <row r="151" spans="1:12" ht="51">
      <c r="A151" s="24">
        <v>143</v>
      </c>
      <c r="B151" s="37" t="s">
        <v>207</v>
      </c>
      <c r="C151" s="24">
        <v>901</v>
      </c>
      <c r="D151" s="1">
        <v>412</v>
      </c>
      <c r="E151" s="50" t="s">
        <v>208</v>
      </c>
      <c r="F151" s="10"/>
      <c r="G151" s="77"/>
      <c r="H151" s="27"/>
      <c r="I151" s="64">
        <f>SUM(I152+I154+I156)</f>
        <v>90</v>
      </c>
      <c r="J151" s="64">
        <f>SUM(J152+J154+J156)</f>
        <v>6</v>
      </c>
      <c r="K151" s="64">
        <f>SUM(K152+K154+K156)</f>
        <v>6</v>
      </c>
      <c r="L151" s="65">
        <f t="shared" si="5"/>
        <v>100</v>
      </c>
    </row>
    <row r="152" spans="1:12" ht="76.5">
      <c r="A152" s="24">
        <v>144</v>
      </c>
      <c r="B152" s="37" t="s">
        <v>90</v>
      </c>
      <c r="C152" s="24">
        <v>901</v>
      </c>
      <c r="D152" s="1">
        <v>412</v>
      </c>
      <c r="E152" s="31" t="s">
        <v>209</v>
      </c>
      <c r="F152" s="4"/>
      <c r="G152" s="77"/>
      <c r="H152" s="27"/>
      <c r="I152" s="64">
        <f>I153</f>
        <v>70</v>
      </c>
      <c r="J152" s="64">
        <f>J153</f>
        <v>0</v>
      </c>
      <c r="K152" s="64">
        <f>K153</f>
        <v>0</v>
      </c>
      <c r="L152" s="65">
        <v>0</v>
      </c>
    </row>
    <row r="153" spans="1:12" ht="38.25">
      <c r="A153" s="24">
        <v>145</v>
      </c>
      <c r="B153" s="39" t="s">
        <v>128</v>
      </c>
      <c r="C153" s="25">
        <v>901</v>
      </c>
      <c r="D153" s="3">
        <v>412</v>
      </c>
      <c r="E153" s="47" t="s">
        <v>209</v>
      </c>
      <c r="F153" s="4" t="s">
        <v>46</v>
      </c>
      <c r="G153" s="77"/>
      <c r="H153" s="27"/>
      <c r="I153" s="71">
        <v>70</v>
      </c>
      <c r="J153" s="73">
        <v>0</v>
      </c>
      <c r="K153" s="73">
        <v>0</v>
      </c>
      <c r="L153" s="72">
        <v>0</v>
      </c>
    </row>
    <row r="154" spans="1:12" ht="38.25">
      <c r="A154" s="24">
        <v>146</v>
      </c>
      <c r="B154" s="37" t="s">
        <v>91</v>
      </c>
      <c r="C154" s="24">
        <v>901</v>
      </c>
      <c r="D154" s="7">
        <v>412</v>
      </c>
      <c r="E154" s="50" t="s">
        <v>210</v>
      </c>
      <c r="F154" s="10"/>
      <c r="G154" s="77"/>
      <c r="H154" s="27"/>
      <c r="I154" s="64">
        <f>I155</f>
        <v>6</v>
      </c>
      <c r="J154" s="64">
        <f>J155</f>
        <v>6</v>
      </c>
      <c r="K154" s="64">
        <f>K155</f>
        <v>6</v>
      </c>
      <c r="L154" s="65">
        <f t="shared" si="5"/>
        <v>100</v>
      </c>
    </row>
    <row r="155" spans="1:12" ht="38.25">
      <c r="A155" s="24">
        <v>147</v>
      </c>
      <c r="B155" s="39" t="s">
        <v>291</v>
      </c>
      <c r="C155" s="25">
        <v>901</v>
      </c>
      <c r="D155" s="9">
        <v>412</v>
      </c>
      <c r="E155" s="52" t="s">
        <v>210</v>
      </c>
      <c r="F155" s="10" t="s">
        <v>66</v>
      </c>
      <c r="G155" s="77"/>
      <c r="H155" s="27"/>
      <c r="I155" s="71">
        <v>6</v>
      </c>
      <c r="J155" s="73">
        <v>6</v>
      </c>
      <c r="K155" s="73">
        <v>6</v>
      </c>
      <c r="L155" s="72">
        <f t="shared" si="5"/>
        <v>100</v>
      </c>
    </row>
    <row r="156" spans="1:12" ht="38.25">
      <c r="A156" s="24">
        <v>148</v>
      </c>
      <c r="B156" s="37" t="s">
        <v>92</v>
      </c>
      <c r="C156" s="48">
        <v>901</v>
      </c>
      <c r="D156" s="7">
        <v>412</v>
      </c>
      <c r="E156" s="50" t="s">
        <v>211</v>
      </c>
      <c r="F156" s="10"/>
      <c r="G156" s="77"/>
      <c r="H156" s="27"/>
      <c r="I156" s="64">
        <f>I157</f>
        <v>14</v>
      </c>
      <c r="J156" s="64">
        <f>J157</f>
        <v>0</v>
      </c>
      <c r="K156" s="64">
        <f>K157</f>
        <v>0</v>
      </c>
      <c r="L156" s="65">
        <f>SUM(L157)</f>
        <v>0</v>
      </c>
    </row>
    <row r="157" spans="1:12" ht="38.25">
      <c r="A157" s="24">
        <v>149</v>
      </c>
      <c r="B157" s="39" t="s">
        <v>291</v>
      </c>
      <c r="C157" s="45">
        <v>901</v>
      </c>
      <c r="D157" s="9">
        <v>412</v>
      </c>
      <c r="E157" s="52" t="s">
        <v>211</v>
      </c>
      <c r="F157" s="10" t="s">
        <v>66</v>
      </c>
      <c r="G157" s="90"/>
      <c r="H157" s="90"/>
      <c r="I157" s="71">
        <v>14</v>
      </c>
      <c r="J157" s="71">
        <v>0</v>
      </c>
      <c r="K157" s="71">
        <v>0</v>
      </c>
      <c r="L157" s="72">
        <v>0</v>
      </c>
    </row>
    <row r="158" spans="1:12" ht="51">
      <c r="A158" s="24">
        <v>150</v>
      </c>
      <c r="B158" s="42" t="s">
        <v>212</v>
      </c>
      <c r="C158" s="24">
        <v>901</v>
      </c>
      <c r="D158" s="49">
        <v>412</v>
      </c>
      <c r="E158" s="50" t="s">
        <v>213</v>
      </c>
      <c r="F158" s="10"/>
      <c r="G158" s="77"/>
      <c r="H158" s="27"/>
      <c r="I158" s="64">
        <f>I159</f>
        <v>100</v>
      </c>
      <c r="J158" s="64">
        <f>SUM(J159)</f>
        <v>184</v>
      </c>
      <c r="K158" s="64">
        <f>SUM(K159)</f>
        <v>184</v>
      </c>
      <c r="L158" s="65">
        <f>K158/J158*100</f>
        <v>100</v>
      </c>
    </row>
    <row r="159" spans="1:12" ht="30.75" customHeight="1">
      <c r="A159" s="24">
        <v>151</v>
      </c>
      <c r="B159" s="42" t="s">
        <v>137</v>
      </c>
      <c r="C159" s="24">
        <v>901</v>
      </c>
      <c r="D159" s="49">
        <v>412</v>
      </c>
      <c r="E159" s="50" t="s">
        <v>214</v>
      </c>
      <c r="F159" s="52"/>
      <c r="G159" s="77"/>
      <c r="H159" s="27"/>
      <c r="I159" s="75">
        <f>I160</f>
        <v>100</v>
      </c>
      <c r="J159" s="64">
        <f>J160</f>
        <v>184</v>
      </c>
      <c r="K159" s="64">
        <f>K160</f>
        <v>184</v>
      </c>
      <c r="L159" s="65">
        <f>K159/J159*100</f>
        <v>100</v>
      </c>
    </row>
    <row r="160" spans="1:12" ht="38.25">
      <c r="A160" s="24">
        <v>152</v>
      </c>
      <c r="B160" s="39" t="s">
        <v>291</v>
      </c>
      <c r="C160" s="25">
        <v>901</v>
      </c>
      <c r="D160" s="51">
        <v>412</v>
      </c>
      <c r="E160" s="52" t="s">
        <v>214</v>
      </c>
      <c r="F160" s="52" t="s">
        <v>66</v>
      </c>
      <c r="G160" s="77"/>
      <c r="H160" s="27"/>
      <c r="I160" s="74">
        <v>100</v>
      </c>
      <c r="J160" s="73">
        <v>184</v>
      </c>
      <c r="K160" s="73">
        <v>184</v>
      </c>
      <c r="L160" s="72">
        <f>K160/J160*100</f>
        <v>100</v>
      </c>
    </row>
    <row r="161" spans="1:12" ht="66.75" customHeight="1">
      <c r="A161" s="24">
        <v>153</v>
      </c>
      <c r="B161" s="37" t="s">
        <v>353</v>
      </c>
      <c r="C161" s="24">
        <v>901</v>
      </c>
      <c r="D161" s="49">
        <v>412</v>
      </c>
      <c r="E161" s="50" t="s">
        <v>357</v>
      </c>
      <c r="F161" s="50"/>
      <c r="G161" s="88"/>
      <c r="H161" s="84"/>
      <c r="I161" s="75">
        <f>SUM(I162)</f>
        <v>0</v>
      </c>
      <c r="J161" s="64">
        <f>SUM(J162+J164+J166)</f>
        <v>806.66600000000005</v>
      </c>
      <c r="K161" s="64">
        <f>K162</f>
        <v>0</v>
      </c>
      <c r="L161" s="65">
        <f t="shared" ref="L161:L215" si="10">K161/J161*100</f>
        <v>0</v>
      </c>
    </row>
    <row r="162" spans="1:12" ht="39" customHeight="1">
      <c r="A162" s="24">
        <v>154</v>
      </c>
      <c r="B162" s="37" t="s">
        <v>354</v>
      </c>
      <c r="C162" s="24">
        <v>901</v>
      </c>
      <c r="D162" s="49">
        <v>412</v>
      </c>
      <c r="E162" s="50" t="s">
        <v>358</v>
      </c>
      <c r="F162" s="50"/>
      <c r="G162" s="88"/>
      <c r="H162" s="84"/>
      <c r="I162" s="75">
        <f>SUM(I163)</f>
        <v>0</v>
      </c>
      <c r="J162" s="69">
        <f>SUM(J163)</f>
        <v>152</v>
      </c>
      <c r="K162" s="69">
        <f>SUM(K163)</f>
        <v>0</v>
      </c>
      <c r="L162" s="65">
        <f t="shared" si="10"/>
        <v>0</v>
      </c>
    </row>
    <row r="163" spans="1:12" ht="38.25">
      <c r="A163" s="24">
        <v>155</v>
      </c>
      <c r="B163" s="39" t="s">
        <v>291</v>
      </c>
      <c r="C163" s="25">
        <v>901</v>
      </c>
      <c r="D163" s="51">
        <v>412</v>
      </c>
      <c r="E163" s="52" t="s">
        <v>358</v>
      </c>
      <c r="F163" s="52" t="s">
        <v>66</v>
      </c>
      <c r="G163" s="77"/>
      <c r="H163" s="27"/>
      <c r="I163" s="74">
        <v>0</v>
      </c>
      <c r="J163" s="71">
        <v>152</v>
      </c>
      <c r="K163" s="71">
        <v>0</v>
      </c>
      <c r="L163" s="72">
        <f t="shared" si="10"/>
        <v>0</v>
      </c>
    </row>
    <row r="164" spans="1:12" ht="31.5" customHeight="1">
      <c r="A164" s="24">
        <v>156</v>
      </c>
      <c r="B164" s="37" t="s">
        <v>355</v>
      </c>
      <c r="C164" s="24">
        <v>901</v>
      </c>
      <c r="D164" s="49">
        <v>412</v>
      </c>
      <c r="E164" s="50" t="s">
        <v>359</v>
      </c>
      <c r="F164" s="50"/>
      <c r="G164" s="88"/>
      <c r="H164" s="84"/>
      <c r="I164" s="75">
        <f>SUM(I165)</f>
        <v>0</v>
      </c>
      <c r="J164" s="64">
        <f>SUM(J165)</f>
        <v>90</v>
      </c>
      <c r="K164" s="64">
        <f>SUM(K165)</f>
        <v>0</v>
      </c>
      <c r="L164" s="65">
        <f>K164/J164*100</f>
        <v>0</v>
      </c>
    </row>
    <row r="165" spans="1:12" ht="38.25">
      <c r="A165" s="24">
        <v>157</v>
      </c>
      <c r="B165" s="39" t="s">
        <v>291</v>
      </c>
      <c r="C165" s="25">
        <v>901</v>
      </c>
      <c r="D165" s="51">
        <v>412</v>
      </c>
      <c r="E165" s="52" t="s">
        <v>359</v>
      </c>
      <c r="F165" s="52" t="s">
        <v>66</v>
      </c>
      <c r="G165" s="77"/>
      <c r="H165" s="27"/>
      <c r="I165" s="74">
        <v>0</v>
      </c>
      <c r="J165" s="71">
        <v>90</v>
      </c>
      <c r="K165" s="71">
        <v>0</v>
      </c>
      <c r="L165" s="72">
        <f>K165/J165*100</f>
        <v>0</v>
      </c>
    </row>
    <row r="166" spans="1:12" ht="94.5" customHeight="1">
      <c r="A166" s="24">
        <v>158</v>
      </c>
      <c r="B166" s="126" t="s">
        <v>356</v>
      </c>
      <c r="C166" s="24">
        <v>901</v>
      </c>
      <c r="D166" s="127">
        <v>412</v>
      </c>
      <c r="E166" s="128" t="s">
        <v>360</v>
      </c>
      <c r="F166" s="128"/>
      <c r="G166" s="88"/>
      <c r="H166" s="84"/>
      <c r="I166" s="75">
        <f>SUM(I167)</f>
        <v>0</v>
      </c>
      <c r="J166" s="64">
        <f>SUM(J167)</f>
        <v>564.66600000000005</v>
      </c>
      <c r="K166" s="64">
        <f>SUM(K167)</f>
        <v>0</v>
      </c>
      <c r="L166" s="65">
        <f>K166/J166*100</f>
        <v>0</v>
      </c>
    </row>
    <row r="167" spans="1:12" ht="38.25">
      <c r="A167" s="24">
        <v>159</v>
      </c>
      <c r="B167" s="118" t="s">
        <v>291</v>
      </c>
      <c r="C167" s="25">
        <v>901</v>
      </c>
      <c r="D167" s="129">
        <v>412</v>
      </c>
      <c r="E167" s="130" t="s">
        <v>360</v>
      </c>
      <c r="F167" s="130" t="s">
        <v>66</v>
      </c>
      <c r="G167" s="77"/>
      <c r="H167" s="27"/>
      <c r="I167" s="74">
        <v>0</v>
      </c>
      <c r="J167" s="71">
        <v>564.66600000000005</v>
      </c>
      <c r="K167" s="71">
        <v>0</v>
      </c>
      <c r="L167" s="72">
        <f>K167/J167*100</f>
        <v>0</v>
      </c>
    </row>
    <row r="168" spans="1:12" ht="15.75">
      <c r="A168" s="24">
        <v>160</v>
      </c>
      <c r="B168" s="38" t="s">
        <v>13</v>
      </c>
      <c r="C168" s="24">
        <v>901</v>
      </c>
      <c r="D168" s="1">
        <v>500</v>
      </c>
      <c r="E168" s="2"/>
      <c r="F168" s="4"/>
      <c r="G168" s="77"/>
      <c r="H168" s="27"/>
      <c r="I168" s="76">
        <f>I169+I173+I188+I201</f>
        <v>8363.84</v>
      </c>
      <c r="J168" s="76">
        <f>SUM(J169+J173+J188+J201)</f>
        <v>9211.2989999999991</v>
      </c>
      <c r="K168" s="69">
        <f>SUM(K169+K173+K188+K201)</f>
        <v>9070.5390000000007</v>
      </c>
      <c r="L168" s="65">
        <f t="shared" si="10"/>
        <v>98.471876767869574</v>
      </c>
    </row>
    <row r="169" spans="1:12">
      <c r="A169" s="24">
        <v>161</v>
      </c>
      <c r="B169" s="37" t="s">
        <v>14</v>
      </c>
      <c r="C169" s="24">
        <v>901</v>
      </c>
      <c r="D169" s="1">
        <v>501</v>
      </c>
      <c r="E169" s="2"/>
      <c r="F169" s="4"/>
      <c r="G169" s="77"/>
      <c r="H169" s="27"/>
      <c r="I169" s="64">
        <f>SUM(I170)</f>
        <v>770</v>
      </c>
      <c r="J169" s="64">
        <f>J170</f>
        <v>770</v>
      </c>
      <c r="K169" s="64">
        <f>K170</f>
        <v>660.78700000000003</v>
      </c>
      <c r="L169" s="65">
        <f t="shared" si="10"/>
        <v>85.816493506493501</v>
      </c>
    </row>
    <row r="170" spans="1:12" ht="51">
      <c r="A170" s="24">
        <v>162</v>
      </c>
      <c r="B170" s="40" t="s">
        <v>215</v>
      </c>
      <c r="C170" s="24">
        <v>901</v>
      </c>
      <c r="D170" s="1">
        <v>501</v>
      </c>
      <c r="E170" s="2" t="s">
        <v>216</v>
      </c>
      <c r="F170" s="4"/>
      <c r="G170" s="77"/>
      <c r="H170" s="27"/>
      <c r="I170" s="64">
        <f>SUM(I171)</f>
        <v>770</v>
      </c>
      <c r="J170" s="69">
        <f>SUM(J171)</f>
        <v>770</v>
      </c>
      <c r="K170" s="69">
        <f>SUM(K171)</f>
        <v>660.78700000000003</v>
      </c>
      <c r="L170" s="65">
        <f t="shared" si="10"/>
        <v>85.816493506493501</v>
      </c>
    </row>
    <row r="171" spans="1:12" ht="25.5">
      <c r="A171" s="24">
        <v>163</v>
      </c>
      <c r="B171" s="40" t="s">
        <v>148</v>
      </c>
      <c r="C171" s="24">
        <v>901</v>
      </c>
      <c r="D171" s="1">
        <v>501</v>
      </c>
      <c r="E171" s="2" t="s">
        <v>217</v>
      </c>
      <c r="F171" s="4"/>
      <c r="G171" s="77"/>
      <c r="H171" s="27"/>
      <c r="I171" s="64">
        <f>I172</f>
        <v>770</v>
      </c>
      <c r="J171" s="64">
        <f>J172</f>
        <v>770</v>
      </c>
      <c r="K171" s="64">
        <f>K172</f>
        <v>660.78700000000003</v>
      </c>
      <c r="L171" s="65">
        <f t="shared" si="10"/>
        <v>85.816493506493501</v>
      </c>
    </row>
    <row r="172" spans="1:12" ht="38.25">
      <c r="A172" s="24">
        <v>164</v>
      </c>
      <c r="B172" s="39" t="s">
        <v>291</v>
      </c>
      <c r="C172" s="25">
        <v>901</v>
      </c>
      <c r="D172" s="3">
        <v>501</v>
      </c>
      <c r="E172" s="4" t="s">
        <v>217</v>
      </c>
      <c r="F172" s="4" t="s">
        <v>66</v>
      </c>
      <c r="G172" s="77"/>
      <c r="H172" s="27"/>
      <c r="I172" s="71">
        <v>770</v>
      </c>
      <c r="J172" s="73">
        <v>770</v>
      </c>
      <c r="K172" s="73">
        <v>660.78700000000003</v>
      </c>
      <c r="L172" s="72">
        <f t="shared" si="10"/>
        <v>85.816493506493501</v>
      </c>
    </row>
    <row r="173" spans="1:12">
      <c r="A173" s="24">
        <v>165</v>
      </c>
      <c r="B173" s="37" t="s">
        <v>15</v>
      </c>
      <c r="C173" s="24">
        <v>901</v>
      </c>
      <c r="D173" s="1">
        <v>502</v>
      </c>
      <c r="E173" s="2"/>
      <c r="F173" s="4"/>
      <c r="G173" s="77"/>
      <c r="H173" s="27"/>
      <c r="I173" s="64">
        <f>SUM(I174)</f>
        <v>3181.5</v>
      </c>
      <c r="J173" s="64">
        <f>SUM(J174)</f>
        <v>2842.0169999999998</v>
      </c>
      <c r="K173" s="64">
        <f>SUM(K174)</f>
        <v>2822.6759999999999</v>
      </c>
      <c r="L173" s="65">
        <f t="shared" si="10"/>
        <v>99.319462198853842</v>
      </c>
    </row>
    <row r="174" spans="1:12" ht="51">
      <c r="A174" s="24">
        <v>166</v>
      </c>
      <c r="B174" s="40" t="s">
        <v>215</v>
      </c>
      <c r="C174" s="24">
        <v>901</v>
      </c>
      <c r="D174" s="1">
        <v>502</v>
      </c>
      <c r="E174" s="2" t="s">
        <v>216</v>
      </c>
      <c r="F174" s="4"/>
      <c r="G174" s="77"/>
      <c r="H174" s="27"/>
      <c r="I174" s="64">
        <f>SUM(I175+I177+I180+I182+I184+I186)</f>
        <v>3181.5</v>
      </c>
      <c r="J174" s="75">
        <f>SUM(J175+J177+J180+J182+J184+J186)</f>
        <v>2842.0169999999998</v>
      </c>
      <c r="K174" s="75">
        <f>SUM(K175+K177+K180+K182+K184+K186)</f>
        <v>2822.6759999999999</v>
      </c>
      <c r="L174" s="65">
        <f t="shared" si="10"/>
        <v>99.319462198853842</v>
      </c>
    </row>
    <row r="175" spans="1:12" ht="25.5">
      <c r="A175" s="24">
        <v>167</v>
      </c>
      <c r="B175" s="40" t="s">
        <v>93</v>
      </c>
      <c r="C175" s="24">
        <v>901</v>
      </c>
      <c r="D175" s="1">
        <v>502</v>
      </c>
      <c r="E175" s="2" t="s">
        <v>218</v>
      </c>
      <c r="F175" s="4"/>
      <c r="G175" s="77"/>
      <c r="H175" s="27"/>
      <c r="I175" s="64">
        <f>SUM(I176)</f>
        <v>160</v>
      </c>
      <c r="J175" s="75">
        <f>J176</f>
        <v>343.68299999999999</v>
      </c>
      <c r="K175" s="75">
        <f>K176</f>
        <v>343.68299999999999</v>
      </c>
      <c r="L175" s="65">
        <f t="shared" si="10"/>
        <v>100</v>
      </c>
    </row>
    <row r="176" spans="1:12" ht="38.25">
      <c r="A176" s="24">
        <v>168</v>
      </c>
      <c r="B176" s="39" t="s">
        <v>291</v>
      </c>
      <c r="C176" s="25">
        <v>901</v>
      </c>
      <c r="D176" s="3">
        <v>502</v>
      </c>
      <c r="E176" s="4" t="s">
        <v>218</v>
      </c>
      <c r="F176" s="4" t="s">
        <v>66</v>
      </c>
      <c r="G176" s="77"/>
      <c r="H176" s="27"/>
      <c r="I176" s="71">
        <v>160</v>
      </c>
      <c r="J176" s="73">
        <v>343.68299999999999</v>
      </c>
      <c r="K176" s="73">
        <v>343.68299999999999</v>
      </c>
      <c r="L176" s="72">
        <f t="shared" si="10"/>
        <v>100</v>
      </c>
    </row>
    <row r="177" spans="1:12" ht="45.75" customHeight="1">
      <c r="A177" s="24">
        <v>169</v>
      </c>
      <c r="B177" s="40" t="s">
        <v>94</v>
      </c>
      <c r="C177" s="24">
        <v>901</v>
      </c>
      <c r="D177" s="1">
        <v>502</v>
      </c>
      <c r="E177" s="2" t="s">
        <v>219</v>
      </c>
      <c r="F177" s="4"/>
      <c r="G177" s="77"/>
      <c r="H177" s="27"/>
      <c r="I177" s="64">
        <f>SUM(I178)</f>
        <v>275</v>
      </c>
      <c r="J177" s="75">
        <f>J178</f>
        <v>342.959</v>
      </c>
      <c r="K177" s="75">
        <f>K178</f>
        <v>324.05700000000002</v>
      </c>
      <c r="L177" s="65">
        <f t="shared" si="10"/>
        <v>94.488554025408291</v>
      </c>
    </row>
    <row r="178" spans="1:12" ht="38.25">
      <c r="A178" s="24">
        <v>170</v>
      </c>
      <c r="B178" s="39" t="s">
        <v>291</v>
      </c>
      <c r="C178" s="25">
        <v>901</v>
      </c>
      <c r="D178" s="3">
        <v>502</v>
      </c>
      <c r="E178" s="4" t="s">
        <v>219</v>
      </c>
      <c r="F178" s="4" t="s">
        <v>66</v>
      </c>
      <c r="G178" s="77"/>
      <c r="H178" s="27"/>
      <c r="I178" s="71">
        <v>275</v>
      </c>
      <c r="J178" s="73">
        <v>342.959</v>
      </c>
      <c r="K178" s="73">
        <v>324.05700000000002</v>
      </c>
      <c r="L178" s="72">
        <f t="shared" si="10"/>
        <v>94.488554025408291</v>
      </c>
    </row>
    <row r="179" spans="1:12" ht="21" customHeight="1">
      <c r="A179" s="33">
        <v>171</v>
      </c>
      <c r="B179" s="115" t="s">
        <v>381</v>
      </c>
      <c r="C179" s="30">
        <v>901</v>
      </c>
      <c r="D179" s="116">
        <v>502</v>
      </c>
      <c r="E179" s="22" t="s">
        <v>219</v>
      </c>
      <c r="F179" s="22" t="s">
        <v>379</v>
      </c>
      <c r="G179" s="85"/>
      <c r="H179" s="85"/>
      <c r="I179" s="78">
        <v>0</v>
      </c>
      <c r="J179" s="78">
        <v>0</v>
      </c>
      <c r="K179" s="78">
        <v>0</v>
      </c>
      <c r="L179" s="117">
        <v>0</v>
      </c>
    </row>
    <row r="180" spans="1:12" ht="25.5">
      <c r="A180" s="24">
        <v>172</v>
      </c>
      <c r="B180" s="40" t="s">
        <v>133</v>
      </c>
      <c r="C180" s="24">
        <v>901</v>
      </c>
      <c r="D180" s="1">
        <v>502</v>
      </c>
      <c r="E180" s="2" t="s">
        <v>220</v>
      </c>
      <c r="F180" s="4"/>
      <c r="G180" s="77"/>
      <c r="H180" s="27"/>
      <c r="I180" s="64">
        <f>I181</f>
        <v>624.5</v>
      </c>
      <c r="J180" s="75">
        <f>J181</f>
        <v>0</v>
      </c>
      <c r="K180" s="75">
        <f>K181</f>
        <v>0</v>
      </c>
      <c r="L180" s="72">
        <v>0</v>
      </c>
    </row>
    <row r="181" spans="1:12" ht="28.5" customHeight="1">
      <c r="A181" s="24">
        <v>173</v>
      </c>
      <c r="B181" s="39" t="s">
        <v>291</v>
      </c>
      <c r="C181" s="25">
        <v>901</v>
      </c>
      <c r="D181" s="3">
        <v>502</v>
      </c>
      <c r="E181" s="4" t="s">
        <v>220</v>
      </c>
      <c r="F181" s="4" t="s">
        <v>66</v>
      </c>
      <c r="G181" s="77"/>
      <c r="H181" s="27"/>
      <c r="I181" s="71">
        <v>624.5</v>
      </c>
      <c r="J181" s="73">
        <v>0</v>
      </c>
      <c r="K181" s="73">
        <v>0</v>
      </c>
      <c r="L181" s="72">
        <v>0</v>
      </c>
    </row>
    <row r="182" spans="1:12" ht="22.5" customHeight="1">
      <c r="A182" s="24">
        <v>174</v>
      </c>
      <c r="B182" s="37" t="s">
        <v>134</v>
      </c>
      <c r="C182" s="24">
        <v>901</v>
      </c>
      <c r="D182" s="1">
        <v>502</v>
      </c>
      <c r="E182" s="2" t="s">
        <v>221</v>
      </c>
      <c r="F182" s="4"/>
      <c r="G182" s="77"/>
      <c r="H182" s="27"/>
      <c r="I182" s="64">
        <f>I183</f>
        <v>1122</v>
      </c>
      <c r="J182" s="64">
        <f>J183</f>
        <v>1108</v>
      </c>
      <c r="K182" s="64">
        <f>K183</f>
        <v>1107.5609999999999</v>
      </c>
      <c r="L182" s="65">
        <f t="shared" si="10"/>
        <v>99.960379061371825</v>
      </c>
    </row>
    <row r="183" spans="1:12" ht="26.25" customHeight="1">
      <c r="A183" s="24">
        <v>175</v>
      </c>
      <c r="B183" s="39" t="s">
        <v>291</v>
      </c>
      <c r="C183" s="25">
        <v>901</v>
      </c>
      <c r="D183" s="3">
        <v>502</v>
      </c>
      <c r="E183" s="4" t="s">
        <v>221</v>
      </c>
      <c r="F183" s="4" t="s">
        <v>66</v>
      </c>
      <c r="G183" s="77"/>
      <c r="H183" s="27"/>
      <c r="I183" s="71">
        <v>1122</v>
      </c>
      <c r="J183" s="71">
        <v>1108</v>
      </c>
      <c r="K183" s="71">
        <v>1107.5609999999999</v>
      </c>
      <c r="L183" s="72">
        <f t="shared" si="10"/>
        <v>99.960379061371825</v>
      </c>
    </row>
    <row r="184" spans="1:12" ht="36.75" customHeight="1">
      <c r="A184" s="24">
        <v>176</v>
      </c>
      <c r="B184" s="37" t="s">
        <v>135</v>
      </c>
      <c r="C184" s="24">
        <v>901</v>
      </c>
      <c r="D184" s="1">
        <v>502</v>
      </c>
      <c r="E184" s="31" t="s">
        <v>222</v>
      </c>
      <c r="F184" s="4"/>
      <c r="G184" s="77"/>
      <c r="H184" s="27"/>
      <c r="I184" s="64">
        <f>I185</f>
        <v>0</v>
      </c>
      <c r="J184" s="69">
        <f>SUM(J185)</f>
        <v>47.375</v>
      </c>
      <c r="K184" s="69">
        <f>SUM(K185)</f>
        <v>47.375</v>
      </c>
      <c r="L184" s="65">
        <f t="shared" si="10"/>
        <v>100</v>
      </c>
    </row>
    <row r="185" spans="1:12" ht="38.25">
      <c r="A185" s="24">
        <v>177</v>
      </c>
      <c r="B185" s="39" t="s">
        <v>291</v>
      </c>
      <c r="C185" s="25">
        <v>901</v>
      </c>
      <c r="D185" s="3">
        <v>502</v>
      </c>
      <c r="E185" s="47" t="s">
        <v>222</v>
      </c>
      <c r="F185" s="4" t="s">
        <v>66</v>
      </c>
      <c r="G185" s="77"/>
      <c r="H185" s="27"/>
      <c r="I185" s="71">
        <v>0</v>
      </c>
      <c r="J185" s="71">
        <v>47.375</v>
      </c>
      <c r="K185" s="71">
        <v>47.375</v>
      </c>
      <c r="L185" s="72">
        <f t="shared" si="10"/>
        <v>100</v>
      </c>
    </row>
    <row r="186" spans="1:12" ht="51">
      <c r="A186" s="24">
        <v>178</v>
      </c>
      <c r="B186" s="37" t="s">
        <v>297</v>
      </c>
      <c r="C186" s="24">
        <v>901</v>
      </c>
      <c r="D186" s="1">
        <v>502</v>
      </c>
      <c r="E186" s="31" t="s">
        <v>298</v>
      </c>
      <c r="F186" s="2"/>
      <c r="G186" s="77"/>
      <c r="H186" s="27"/>
      <c r="I186" s="64">
        <f>SUM(I187)</f>
        <v>1000</v>
      </c>
      <c r="J186" s="64">
        <f>SUM(J187)</f>
        <v>1000</v>
      </c>
      <c r="K186" s="64">
        <f>SUM(K187)</f>
        <v>1000</v>
      </c>
      <c r="L186" s="65">
        <f>SUM(L187)</f>
        <v>100</v>
      </c>
    </row>
    <row r="187" spans="1:12" ht="51">
      <c r="A187" s="24">
        <v>179</v>
      </c>
      <c r="B187" s="39" t="s">
        <v>299</v>
      </c>
      <c r="C187" s="25">
        <v>901</v>
      </c>
      <c r="D187" s="3">
        <v>502</v>
      </c>
      <c r="E187" s="47" t="s">
        <v>298</v>
      </c>
      <c r="F187" s="4" t="s">
        <v>46</v>
      </c>
      <c r="G187" s="77"/>
      <c r="H187" s="27"/>
      <c r="I187" s="71">
        <v>1000</v>
      </c>
      <c r="J187" s="71">
        <v>1000</v>
      </c>
      <c r="K187" s="71">
        <v>1000</v>
      </c>
      <c r="L187" s="72">
        <f>K187/J187*100</f>
        <v>100</v>
      </c>
    </row>
    <row r="188" spans="1:12">
      <c r="A188" s="24">
        <v>180</v>
      </c>
      <c r="B188" s="42" t="s">
        <v>16</v>
      </c>
      <c r="C188" s="24">
        <v>901</v>
      </c>
      <c r="D188" s="32">
        <v>503</v>
      </c>
      <c r="E188" s="31"/>
      <c r="F188" s="47"/>
      <c r="G188" s="77"/>
      <c r="H188" s="27"/>
      <c r="I188" s="75">
        <f>SUM(I189+I198)</f>
        <v>4341.34</v>
      </c>
      <c r="J188" s="64">
        <f>J189+J198</f>
        <v>5549.2820000000002</v>
      </c>
      <c r="K188" s="64">
        <f>K189+K198</f>
        <v>5394.1260000000002</v>
      </c>
      <c r="L188" s="65">
        <f t="shared" si="10"/>
        <v>97.204034684126711</v>
      </c>
    </row>
    <row r="189" spans="1:12" ht="51">
      <c r="A189" s="24">
        <v>181</v>
      </c>
      <c r="B189" s="40" t="s">
        <v>215</v>
      </c>
      <c r="C189" s="24">
        <v>901</v>
      </c>
      <c r="D189" s="1">
        <v>503</v>
      </c>
      <c r="E189" s="2" t="s">
        <v>216</v>
      </c>
      <c r="F189" s="4"/>
      <c r="G189" s="77"/>
      <c r="H189" s="27"/>
      <c r="I189" s="64">
        <f>SUM(I190+I192+I194)</f>
        <v>4341.34</v>
      </c>
      <c r="J189" s="69">
        <f>SUM(J190+J192+J194)</f>
        <v>5349.2820000000002</v>
      </c>
      <c r="K189" s="69">
        <f>SUM(K190+K192+K194)</f>
        <v>5334.5749999999998</v>
      </c>
      <c r="L189" s="65">
        <f t="shared" si="10"/>
        <v>99.725065906041209</v>
      </c>
    </row>
    <row r="190" spans="1:12">
      <c r="A190" s="24">
        <v>182</v>
      </c>
      <c r="B190" s="37" t="s">
        <v>17</v>
      </c>
      <c r="C190" s="24">
        <v>901</v>
      </c>
      <c r="D190" s="1">
        <v>503</v>
      </c>
      <c r="E190" s="2" t="s">
        <v>274</v>
      </c>
      <c r="F190" s="4"/>
      <c r="G190" s="77"/>
      <c r="H190" s="27"/>
      <c r="I190" s="64">
        <f>I191</f>
        <v>3186.34</v>
      </c>
      <c r="J190" s="76">
        <f>J191</f>
        <v>4019.029</v>
      </c>
      <c r="K190" s="64">
        <f>K191</f>
        <v>4007.5430000000001</v>
      </c>
      <c r="L190" s="65">
        <f>K190/J190*100</f>
        <v>99.714209576492237</v>
      </c>
    </row>
    <row r="191" spans="1:12" ht="38.25">
      <c r="A191" s="24">
        <v>183</v>
      </c>
      <c r="B191" s="39" t="s">
        <v>291</v>
      </c>
      <c r="C191" s="25">
        <v>901</v>
      </c>
      <c r="D191" s="3">
        <v>503</v>
      </c>
      <c r="E191" s="4" t="s">
        <v>274</v>
      </c>
      <c r="F191" s="4" t="s">
        <v>66</v>
      </c>
      <c r="G191" s="77"/>
      <c r="H191" s="27"/>
      <c r="I191" s="71">
        <v>3186.34</v>
      </c>
      <c r="J191" s="74">
        <v>4019.029</v>
      </c>
      <c r="K191" s="74">
        <v>4007.5430000000001</v>
      </c>
      <c r="L191" s="72">
        <f>K191/J191*100</f>
        <v>99.714209576492237</v>
      </c>
    </row>
    <row r="192" spans="1:12" ht="23.25" customHeight="1">
      <c r="A192" s="24">
        <v>184</v>
      </c>
      <c r="B192" s="37" t="s">
        <v>18</v>
      </c>
      <c r="C192" s="24">
        <v>901</v>
      </c>
      <c r="D192" s="1">
        <v>503</v>
      </c>
      <c r="E192" s="2" t="s">
        <v>275</v>
      </c>
      <c r="F192" s="4"/>
      <c r="G192" s="77"/>
      <c r="H192" s="27"/>
      <c r="I192" s="64">
        <f>I193</f>
        <v>350</v>
      </c>
      <c r="J192" s="69">
        <f>SUM(J193)</f>
        <v>336.97300000000001</v>
      </c>
      <c r="K192" s="69">
        <f>SUM(K193)</f>
        <v>336.9</v>
      </c>
      <c r="L192" s="65">
        <f>K192/J192*100</f>
        <v>99.978336543283874</v>
      </c>
    </row>
    <row r="193" spans="1:12" ht="38.25">
      <c r="A193" s="24">
        <v>185</v>
      </c>
      <c r="B193" s="39" t="s">
        <v>291</v>
      </c>
      <c r="C193" s="25">
        <v>901</v>
      </c>
      <c r="D193" s="3">
        <v>503</v>
      </c>
      <c r="E193" s="4" t="s">
        <v>275</v>
      </c>
      <c r="F193" s="4" t="s">
        <v>66</v>
      </c>
      <c r="G193" s="77"/>
      <c r="H193" s="27"/>
      <c r="I193" s="71">
        <v>350</v>
      </c>
      <c r="J193" s="71">
        <v>336.97300000000001</v>
      </c>
      <c r="K193" s="71">
        <v>336.9</v>
      </c>
      <c r="L193" s="72">
        <f t="shared" si="10"/>
        <v>99.978336543283874</v>
      </c>
    </row>
    <row r="194" spans="1:12" ht="21.75" customHeight="1">
      <c r="A194" s="24">
        <v>186</v>
      </c>
      <c r="B194" s="37" t="s">
        <v>95</v>
      </c>
      <c r="C194" s="24">
        <v>901</v>
      </c>
      <c r="D194" s="1">
        <v>503</v>
      </c>
      <c r="E194" s="2" t="s">
        <v>276</v>
      </c>
      <c r="F194" s="4"/>
      <c r="G194" s="77"/>
      <c r="H194" s="27"/>
      <c r="I194" s="64">
        <f>I195</f>
        <v>805</v>
      </c>
      <c r="J194" s="64">
        <f>J195</f>
        <v>993.28</v>
      </c>
      <c r="K194" s="64">
        <f>K195</f>
        <v>990.13199999999995</v>
      </c>
      <c r="L194" s="65">
        <f t="shared" si="10"/>
        <v>99.683070231958766</v>
      </c>
    </row>
    <row r="195" spans="1:12" ht="38.25">
      <c r="A195" s="24">
        <v>187</v>
      </c>
      <c r="B195" s="39" t="s">
        <v>291</v>
      </c>
      <c r="C195" s="25">
        <v>901</v>
      </c>
      <c r="D195" s="3">
        <v>503</v>
      </c>
      <c r="E195" s="4" t="s">
        <v>276</v>
      </c>
      <c r="F195" s="4" t="s">
        <v>66</v>
      </c>
      <c r="G195" s="77"/>
      <c r="H195" s="27"/>
      <c r="I195" s="71">
        <v>805</v>
      </c>
      <c r="J195" s="71">
        <v>993.28</v>
      </c>
      <c r="K195" s="71">
        <v>990.13199999999995</v>
      </c>
      <c r="L195" s="72">
        <f t="shared" si="10"/>
        <v>99.683070231958766</v>
      </c>
    </row>
    <row r="196" spans="1:12" ht="21" customHeight="1">
      <c r="A196" s="33">
        <v>188</v>
      </c>
      <c r="B196" s="112" t="s">
        <v>382</v>
      </c>
      <c r="C196" s="33">
        <v>901</v>
      </c>
      <c r="D196" s="113">
        <v>503</v>
      </c>
      <c r="E196" s="14" t="s">
        <v>383</v>
      </c>
      <c r="F196" s="14"/>
      <c r="G196" s="89"/>
      <c r="H196" s="89"/>
      <c r="I196" s="76">
        <v>0</v>
      </c>
      <c r="J196" s="76">
        <v>0</v>
      </c>
      <c r="K196" s="76">
        <v>0</v>
      </c>
      <c r="L196" s="114">
        <v>0</v>
      </c>
    </row>
    <row r="197" spans="1:12" ht="38.25">
      <c r="A197" s="33">
        <v>189</v>
      </c>
      <c r="B197" s="118" t="s">
        <v>291</v>
      </c>
      <c r="C197" s="30">
        <v>901</v>
      </c>
      <c r="D197" s="116">
        <v>503</v>
      </c>
      <c r="E197" s="22" t="s">
        <v>383</v>
      </c>
      <c r="F197" s="22" t="s">
        <v>66</v>
      </c>
      <c r="G197" s="85"/>
      <c r="H197" s="85"/>
      <c r="I197" s="78">
        <v>0</v>
      </c>
      <c r="J197" s="78">
        <v>0</v>
      </c>
      <c r="K197" s="78">
        <v>0</v>
      </c>
      <c r="L197" s="117">
        <v>0</v>
      </c>
    </row>
    <row r="198" spans="1:12" ht="47.25" customHeight="1">
      <c r="A198" s="24">
        <v>190</v>
      </c>
      <c r="B198" s="37" t="s">
        <v>361</v>
      </c>
      <c r="C198" s="24">
        <v>901</v>
      </c>
      <c r="D198" s="1">
        <v>503</v>
      </c>
      <c r="E198" s="2" t="s">
        <v>363</v>
      </c>
      <c r="F198" s="2"/>
      <c r="G198" s="88"/>
      <c r="H198" s="84"/>
      <c r="I198" s="64">
        <f t="shared" ref="I198:K199" si="11">SUM(I199)</f>
        <v>0</v>
      </c>
      <c r="J198" s="64">
        <f t="shared" si="11"/>
        <v>200</v>
      </c>
      <c r="K198" s="64">
        <f t="shared" si="11"/>
        <v>59.551000000000002</v>
      </c>
      <c r="L198" s="65">
        <f>K198/J198*100</f>
        <v>29.775500000000001</v>
      </c>
    </row>
    <row r="199" spans="1:12" ht="43.5" customHeight="1">
      <c r="A199" s="24">
        <v>191</v>
      </c>
      <c r="B199" s="125" t="s">
        <v>362</v>
      </c>
      <c r="C199" s="24">
        <v>901</v>
      </c>
      <c r="D199" s="1">
        <v>503</v>
      </c>
      <c r="E199" s="2" t="s">
        <v>364</v>
      </c>
      <c r="F199" s="2"/>
      <c r="G199" s="88"/>
      <c r="H199" s="84"/>
      <c r="I199" s="64">
        <f t="shared" si="11"/>
        <v>0</v>
      </c>
      <c r="J199" s="64">
        <f t="shared" si="11"/>
        <v>200</v>
      </c>
      <c r="K199" s="64">
        <f t="shared" si="11"/>
        <v>59.551000000000002</v>
      </c>
      <c r="L199" s="65">
        <f>K199/J199*100</f>
        <v>29.775500000000001</v>
      </c>
    </row>
    <row r="200" spans="1:12" ht="30" customHeight="1">
      <c r="A200" s="24">
        <v>192</v>
      </c>
      <c r="B200" s="39" t="s">
        <v>291</v>
      </c>
      <c r="C200" s="25">
        <v>901</v>
      </c>
      <c r="D200" s="3">
        <v>503</v>
      </c>
      <c r="E200" s="4" t="s">
        <v>364</v>
      </c>
      <c r="F200" s="4" t="s">
        <v>66</v>
      </c>
      <c r="G200" s="77"/>
      <c r="H200" s="27"/>
      <c r="I200" s="71">
        <v>0</v>
      </c>
      <c r="J200" s="71">
        <v>200</v>
      </c>
      <c r="K200" s="71">
        <v>59.551000000000002</v>
      </c>
      <c r="L200" s="72">
        <f>K200/J200*100</f>
        <v>29.775500000000001</v>
      </c>
    </row>
    <row r="201" spans="1:12" ht="30.75" customHeight="1">
      <c r="A201" s="24">
        <v>193</v>
      </c>
      <c r="B201" s="37" t="s">
        <v>61</v>
      </c>
      <c r="C201" s="24">
        <v>901</v>
      </c>
      <c r="D201" s="1">
        <v>505</v>
      </c>
      <c r="E201" s="2"/>
      <c r="F201" s="4"/>
      <c r="G201" s="77"/>
      <c r="H201" s="27"/>
      <c r="I201" s="64">
        <f>SUM(I202+I205)</f>
        <v>71</v>
      </c>
      <c r="J201" s="64">
        <f>SUM(J202+J205)</f>
        <v>50</v>
      </c>
      <c r="K201" s="64">
        <f>SUM(K202+K205+K208)</f>
        <v>192.95</v>
      </c>
      <c r="L201" s="65">
        <v>386</v>
      </c>
    </row>
    <row r="202" spans="1:12" ht="51">
      <c r="A202" s="24">
        <v>194</v>
      </c>
      <c r="B202" s="40" t="s">
        <v>215</v>
      </c>
      <c r="C202" s="24">
        <v>901</v>
      </c>
      <c r="D202" s="1">
        <v>505</v>
      </c>
      <c r="E202" s="2" t="s">
        <v>216</v>
      </c>
      <c r="F202" s="4"/>
      <c r="G202" s="77"/>
      <c r="H202" s="27"/>
      <c r="I202" s="64">
        <f>SUM(I203)</f>
        <v>21</v>
      </c>
      <c r="J202" s="64">
        <f>J203</f>
        <v>0</v>
      </c>
      <c r="K202" s="64">
        <f>K203</f>
        <v>0</v>
      </c>
      <c r="L202" s="65">
        <v>0</v>
      </c>
    </row>
    <row r="203" spans="1:12" ht="63.75">
      <c r="A203" s="24">
        <v>195</v>
      </c>
      <c r="B203" s="37" t="s">
        <v>141</v>
      </c>
      <c r="C203" s="24">
        <v>901</v>
      </c>
      <c r="D203" s="1">
        <v>505</v>
      </c>
      <c r="E203" s="2" t="s">
        <v>277</v>
      </c>
      <c r="F203" s="4"/>
      <c r="G203" s="77"/>
      <c r="H203" s="27"/>
      <c r="I203" s="64">
        <f>I204</f>
        <v>21</v>
      </c>
      <c r="J203" s="69">
        <f>SUM(J204)</f>
        <v>0</v>
      </c>
      <c r="K203" s="69">
        <f>SUM(K204)</f>
        <v>0</v>
      </c>
      <c r="L203" s="65">
        <v>0</v>
      </c>
    </row>
    <row r="204" spans="1:12" ht="38.25">
      <c r="A204" s="24">
        <v>196</v>
      </c>
      <c r="B204" s="39" t="s">
        <v>128</v>
      </c>
      <c r="C204" s="25">
        <v>901</v>
      </c>
      <c r="D204" s="3">
        <v>505</v>
      </c>
      <c r="E204" s="4" t="s">
        <v>277</v>
      </c>
      <c r="F204" s="4" t="s">
        <v>46</v>
      </c>
      <c r="G204" s="77"/>
      <c r="H204" s="27"/>
      <c r="I204" s="71">
        <v>21</v>
      </c>
      <c r="J204" s="71">
        <v>0</v>
      </c>
      <c r="K204" s="71">
        <v>0</v>
      </c>
      <c r="L204" s="72">
        <v>0</v>
      </c>
    </row>
    <row r="205" spans="1:12" ht="38.25">
      <c r="A205" s="24">
        <v>197</v>
      </c>
      <c r="B205" s="42" t="s">
        <v>223</v>
      </c>
      <c r="C205" s="24">
        <v>901</v>
      </c>
      <c r="D205" s="32">
        <v>505</v>
      </c>
      <c r="E205" s="31" t="s">
        <v>224</v>
      </c>
      <c r="F205" s="47"/>
      <c r="G205" s="77"/>
      <c r="H205" s="27"/>
      <c r="I205" s="75">
        <f>I206</f>
        <v>50</v>
      </c>
      <c r="J205" s="69">
        <f>SUM(J206)</f>
        <v>50</v>
      </c>
      <c r="K205" s="69">
        <f>SUM(K206)</f>
        <v>50</v>
      </c>
      <c r="L205" s="65">
        <f t="shared" si="10"/>
        <v>100</v>
      </c>
    </row>
    <row r="206" spans="1:12" ht="25.5">
      <c r="A206" s="24">
        <v>198</v>
      </c>
      <c r="B206" s="42" t="s">
        <v>96</v>
      </c>
      <c r="C206" s="24">
        <v>901</v>
      </c>
      <c r="D206" s="32">
        <v>505</v>
      </c>
      <c r="E206" s="31" t="s">
        <v>224</v>
      </c>
      <c r="F206" s="47"/>
      <c r="G206" s="77"/>
      <c r="H206" s="27"/>
      <c r="I206" s="75">
        <f>I207</f>
        <v>50</v>
      </c>
      <c r="J206" s="64">
        <f>J207</f>
        <v>50</v>
      </c>
      <c r="K206" s="64">
        <f>K207</f>
        <v>50</v>
      </c>
      <c r="L206" s="65">
        <f t="shared" si="10"/>
        <v>100</v>
      </c>
    </row>
    <row r="207" spans="1:12" ht="38.25">
      <c r="A207" s="24">
        <v>199</v>
      </c>
      <c r="B207" s="39" t="s">
        <v>291</v>
      </c>
      <c r="C207" s="25">
        <v>901</v>
      </c>
      <c r="D207" s="46">
        <v>505</v>
      </c>
      <c r="E207" s="47" t="s">
        <v>224</v>
      </c>
      <c r="F207" s="47" t="s">
        <v>66</v>
      </c>
      <c r="G207" s="77"/>
      <c r="H207" s="27"/>
      <c r="I207" s="74">
        <v>50</v>
      </c>
      <c r="J207" s="71">
        <v>50</v>
      </c>
      <c r="K207" s="71">
        <v>50</v>
      </c>
      <c r="L207" s="72">
        <f t="shared" si="10"/>
        <v>100</v>
      </c>
    </row>
    <row r="208" spans="1:12" ht="21.75" customHeight="1">
      <c r="A208" s="33">
        <v>200</v>
      </c>
      <c r="B208" s="112" t="s">
        <v>63</v>
      </c>
      <c r="C208" s="33">
        <v>901</v>
      </c>
      <c r="D208" s="113">
        <v>505</v>
      </c>
      <c r="E208" s="14" t="s">
        <v>156</v>
      </c>
      <c r="F208" s="14"/>
      <c r="G208" s="89"/>
      <c r="H208" s="89"/>
      <c r="I208" s="76">
        <v>0</v>
      </c>
      <c r="J208" s="76">
        <v>0</v>
      </c>
      <c r="K208" s="76">
        <f>SUM(K209)</f>
        <v>142.94999999999999</v>
      </c>
      <c r="L208" s="114">
        <v>0</v>
      </c>
    </row>
    <row r="209" spans="1:12" ht="18" customHeight="1">
      <c r="A209" s="33">
        <v>201</v>
      </c>
      <c r="B209" s="112" t="s">
        <v>7</v>
      </c>
      <c r="C209" s="33">
        <v>901</v>
      </c>
      <c r="D209" s="113">
        <v>505</v>
      </c>
      <c r="E209" s="14" t="s">
        <v>158</v>
      </c>
      <c r="F209" s="14"/>
      <c r="G209" s="89"/>
      <c r="H209" s="89"/>
      <c r="I209" s="76">
        <v>0</v>
      </c>
      <c r="J209" s="76">
        <v>0</v>
      </c>
      <c r="K209" s="76">
        <f>SUM(K210)</f>
        <v>142.94999999999999</v>
      </c>
      <c r="L209" s="114">
        <v>0</v>
      </c>
    </row>
    <row r="210" spans="1:12" ht="47.25" customHeight="1">
      <c r="A210" s="33">
        <v>202</v>
      </c>
      <c r="B210" s="39" t="s">
        <v>128</v>
      </c>
      <c r="C210" s="30">
        <v>901</v>
      </c>
      <c r="D210" s="116">
        <v>505</v>
      </c>
      <c r="E210" s="22" t="s">
        <v>158</v>
      </c>
      <c r="F210" s="22" t="s">
        <v>46</v>
      </c>
      <c r="G210" s="85"/>
      <c r="H210" s="85"/>
      <c r="I210" s="78">
        <v>0</v>
      </c>
      <c r="J210" s="78">
        <v>0</v>
      </c>
      <c r="K210" s="78">
        <v>142.94999999999999</v>
      </c>
      <c r="L210" s="117">
        <v>0</v>
      </c>
    </row>
    <row r="211" spans="1:12" ht="20.25" customHeight="1">
      <c r="A211" s="24">
        <v>203</v>
      </c>
      <c r="B211" s="38" t="s">
        <v>19</v>
      </c>
      <c r="C211" s="24">
        <v>901</v>
      </c>
      <c r="D211" s="1">
        <v>600</v>
      </c>
      <c r="E211" s="2"/>
      <c r="F211" s="4"/>
      <c r="G211" s="77"/>
      <c r="H211" s="27"/>
      <c r="I211" s="64">
        <f>I212</f>
        <v>360</v>
      </c>
      <c r="J211" s="64">
        <f t="shared" ref="J211:K214" si="12">SUM(J212)</f>
        <v>424.97199999999998</v>
      </c>
      <c r="K211" s="64">
        <f t="shared" si="12"/>
        <v>424.399</v>
      </c>
      <c r="L211" s="65">
        <f t="shared" si="10"/>
        <v>99.86516758751165</v>
      </c>
    </row>
    <row r="212" spans="1:12" ht="25.5" customHeight="1">
      <c r="A212" s="24">
        <v>204</v>
      </c>
      <c r="B212" s="37" t="s">
        <v>310</v>
      </c>
      <c r="C212" s="24">
        <v>901</v>
      </c>
      <c r="D212" s="1">
        <v>603</v>
      </c>
      <c r="E212" s="2"/>
      <c r="F212" s="4"/>
      <c r="G212" s="77"/>
      <c r="H212" s="27"/>
      <c r="I212" s="64">
        <f>SUM(I213)</f>
        <v>360</v>
      </c>
      <c r="J212" s="64">
        <f t="shared" si="12"/>
        <v>424.97199999999998</v>
      </c>
      <c r="K212" s="64">
        <f t="shared" si="12"/>
        <v>424.399</v>
      </c>
      <c r="L212" s="65">
        <f t="shared" si="10"/>
        <v>99.86516758751165</v>
      </c>
    </row>
    <row r="213" spans="1:12" ht="38.25">
      <c r="A213" s="24">
        <v>205</v>
      </c>
      <c r="B213" s="37" t="s">
        <v>225</v>
      </c>
      <c r="C213" s="24">
        <v>901</v>
      </c>
      <c r="D213" s="1">
        <v>603</v>
      </c>
      <c r="E213" s="2" t="s">
        <v>300</v>
      </c>
      <c r="F213" s="4"/>
      <c r="G213" s="77"/>
      <c r="H213" s="27"/>
      <c r="I213" s="64">
        <f>I214</f>
        <v>360</v>
      </c>
      <c r="J213" s="69">
        <f>SUM(J214)</f>
        <v>424.97199999999998</v>
      </c>
      <c r="K213" s="69">
        <f>SUM(K214)</f>
        <v>424.399</v>
      </c>
      <c r="L213" s="65">
        <f t="shared" si="10"/>
        <v>99.86516758751165</v>
      </c>
    </row>
    <row r="214" spans="1:12" ht="51">
      <c r="A214" s="24">
        <v>206</v>
      </c>
      <c r="B214" s="37" t="s">
        <v>97</v>
      </c>
      <c r="C214" s="24">
        <v>901</v>
      </c>
      <c r="D214" s="1">
        <v>603</v>
      </c>
      <c r="E214" s="2" t="s">
        <v>226</v>
      </c>
      <c r="F214" s="4"/>
      <c r="G214" s="77"/>
      <c r="H214" s="27"/>
      <c r="I214" s="64">
        <f>I215</f>
        <v>360</v>
      </c>
      <c r="J214" s="69">
        <f t="shared" si="12"/>
        <v>424.97199999999998</v>
      </c>
      <c r="K214" s="69">
        <f t="shared" si="12"/>
        <v>424.399</v>
      </c>
      <c r="L214" s="65">
        <f>K214/J214*100</f>
        <v>99.86516758751165</v>
      </c>
    </row>
    <row r="215" spans="1:12" ht="33" customHeight="1">
      <c r="A215" s="24">
        <v>207</v>
      </c>
      <c r="B215" s="39" t="s">
        <v>291</v>
      </c>
      <c r="C215" s="25">
        <v>901</v>
      </c>
      <c r="D215" s="3">
        <v>603</v>
      </c>
      <c r="E215" s="4" t="s">
        <v>226</v>
      </c>
      <c r="F215" s="4" t="s">
        <v>66</v>
      </c>
      <c r="G215" s="77"/>
      <c r="H215" s="27"/>
      <c r="I215" s="71">
        <v>360</v>
      </c>
      <c r="J215" s="71">
        <v>424.97199999999998</v>
      </c>
      <c r="K215" s="71">
        <v>424.399</v>
      </c>
      <c r="L215" s="72">
        <f t="shared" si="10"/>
        <v>99.86516758751165</v>
      </c>
    </row>
    <row r="216" spans="1:12" ht="27" customHeight="1">
      <c r="A216" s="24">
        <v>208</v>
      </c>
      <c r="B216" s="38" t="s">
        <v>20</v>
      </c>
      <c r="C216" s="24">
        <v>901</v>
      </c>
      <c r="D216" s="1">
        <v>700</v>
      </c>
      <c r="E216" s="2"/>
      <c r="F216" s="4"/>
      <c r="G216" s="77"/>
      <c r="H216" s="27"/>
      <c r="I216" s="64">
        <f>SUM(I218+I234+I269)</f>
        <v>126441.7</v>
      </c>
      <c r="J216" s="64">
        <f>SUM(J217+J234+J257+J269)</f>
        <v>123926.56200000001</v>
      </c>
      <c r="K216" s="64">
        <f>SUM(K217+K234+K257+K269)</f>
        <v>123396.86899999999</v>
      </c>
      <c r="L216" s="65">
        <f>K216/J216*100</f>
        <v>99.572575086848602</v>
      </c>
    </row>
    <row r="217" spans="1:12" ht="15.75" customHeight="1">
      <c r="A217" s="24">
        <v>209</v>
      </c>
      <c r="B217" s="37" t="s">
        <v>21</v>
      </c>
      <c r="C217" s="24">
        <v>901</v>
      </c>
      <c r="D217" s="1">
        <v>701</v>
      </c>
      <c r="E217" s="2"/>
      <c r="F217" s="4"/>
      <c r="G217" s="77"/>
      <c r="H217" s="27"/>
      <c r="I217" s="64">
        <f>SUM(I218)</f>
        <v>46877</v>
      </c>
      <c r="J217" s="69">
        <f>SUM(J218)</f>
        <v>38740.976999999999</v>
      </c>
      <c r="K217" s="69">
        <f>SUM(K218+K231)</f>
        <v>38762.176999999996</v>
      </c>
      <c r="L217" s="65">
        <f>K217/J217*100</f>
        <v>100.054722419623</v>
      </c>
    </row>
    <row r="218" spans="1:12" ht="38.25">
      <c r="A218" s="24">
        <v>210</v>
      </c>
      <c r="B218" s="37" t="s">
        <v>227</v>
      </c>
      <c r="C218" s="24">
        <v>901</v>
      </c>
      <c r="D218" s="1">
        <v>701</v>
      </c>
      <c r="E218" s="2" t="s">
        <v>228</v>
      </c>
      <c r="F218" s="4"/>
      <c r="G218" s="77"/>
      <c r="H218" s="27"/>
      <c r="I218" s="64">
        <f>SUM(I219+I224)</f>
        <v>46877</v>
      </c>
      <c r="J218" s="64">
        <f>SUM(J219+J224+J229)</f>
        <v>38740.976999999999</v>
      </c>
      <c r="K218" s="64">
        <f>SUM(K219+K224+K229)</f>
        <v>38736.976999999999</v>
      </c>
      <c r="L218" s="65">
        <f t="shared" ref="L218:L223" si="13">K218/J218*100</f>
        <v>99.989675015165474</v>
      </c>
    </row>
    <row r="219" spans="1:12" ht="25.5">
      <c r="A219" s="24">
        <v>211</v>
      </c>
      <c r="B219" s="37" t="s">
        <v>98</v>
      </c>
      <c r="C219" s="24">
        <v>901</v>
      </c>
      <c r="D219" s="1">
        <v>701</v>
      </c>
      <c r="E219" s="2" t="s">
        <v>229</v>
      </c>
      <c r="F219" s="4"/>
      <c r="G219" s="77"/>
      <c r="H219" s="27"/>
      <c r="I219" s="64">
        <f>SUM(I220)</f>
        <v>29000</v>
      </c>
      <c r="J219" s="69">
        <f>SUM(J220)</f>
        <v>21565.071</v>
      </c>
      <c r="K219" s="69">
        <f>SUM(K220)</f>
        <v>21561.071</v>
      </c>
      <c r="L219" s="65">
        <f t="shared" si="13"/>
        <v>99.981451486990238</v>
      </c>
    </row>
    <row r="220" spans="1:12" ht="51">
      <c r="A220" s="24">
        <v>212</v>
      </c>
      <c r="B220" s="37" t="s">
        <v>99</v>
      </c>
      <c r="C220" s="24">
        <v>901</v>
      </c>
      <c r="D220" s="1">
        <v>701</v>
      </c>
      <c r="E220" s="2" t="s">
        <v>230</v>
      </c>
      <c r="F220" s="4"/>
      <c r="G220" s="77"/>
      <c r="H220" s="27"/>
      <c r="I220" s="64">
        <f>SUM(I221:I223)</f>
        <v>29000</v>
      </c>
      <c r="J220" s="64">
        <f>SUM(J221:J223)</f>
        <v>21565.071</v>
      </c>
      <c r="K220" s="64">
        <f>SUM(K221:K223)</f>
        <v>21561.071</v>
      </c>
      <c r="L220" s="65">
        <f t="shared" si="13"/>
        <v>99.981451486990238</v>
      </c>
    </row>
    <row r="221" spans="1:12" ht="17.25" customHeight="1">
      <c r="A221" s="24">
        <v>213</v>
      </c>
      <c r="B221" s="39" t="s">
        <v>37</v>
      </c>
      <c r="C221" s="25">
        <v>901</v>
      </c>
      <c r="D221" s="3">
        <v>701</v>
      </c>
      <c r="E221" s="4" t="s">
        <v>230</v>
      </c>
      <c r="F221" s="4" t="s">
        <v>36</v>
      </c>
      <c r="G221" s="77"/>
      <c r="H221" s="27"/>
      <c r="I221" s="71">
        <v>12174.8</v>
      </c>
      <c r="J221" s="73">
        <v>9670.7180000000008</v>
      </c>
      <c r="K221" s="73">
        <v>9670.7180000000008</v>
      </c>
      <c r="L221" s="72">
        <f t="shared" si="13"/>
        <v>100</v>
      </c>
    </row>
    <row r="222" spans="1:12" ht="30.75" customHeight="1">
      <c r="A222" s="24">
        <v>214</v>
      </c>
      <c r="B222" s="39" t="s">
        <v>291</v>
      </c>
      <c r="C222" s="25">
        <v>901</v>
      </c>
      <c r="D222" s="3">
        <v>701</v>
      </c>
      <c r="E222" s="4" t="s">
        <v>230</v>
      </c>
      <c r="F222" s="4" t="s">
        <v>66</v>
      </c>
      <c r="G222" s="77"/>
      <c r="H222" s="27"/>
      <c r="I222" s="71">
        <v>16765.2</v>
      </c>
      <c r="J222" s="73">
        <v>11776.607</v>
      </c>
      <c r="K222" s="73">
        <v>11772.607</v>
      </c>
      <c r="L222" s="72">
        <f t="shared" si="13"/>
        <v>99.966034359472133</v>
      </c>
    </row>
    <row r="223" spans="1:12" ht="18" customHeight="1">
      <c r="A223" s="24">
        <v>215</v>
      </c>
      <c r="B223" s="39" t="s">
        <v>280</v>
      </c>
      <c r="C223" s="25">
        <v>901</v>
      </c>
      <c r="D223" s="3">
        <v>701</v>
      </c>
      <c r="E223" s="4" t="s">
        <v>230</v>
      </c>
      <c r="F223" s="4" t="s">
        <v>281</v>
      </c>
      <c r="G223" s="77"/>
      <c r="H223" s="27"/>
      <c r="I223" s="71">
        <v>60</v>
      </c>
      <c r="J223" s="73">
        <v>117.746</v>
      </c>
      <c r="K223" s="73">
        <v>117.746</v>
      </c>
      <c r="L223" s="72">
        <f t="shared" si="13"/>
        <v>100</v>
      </c>
    </row>
    <row r="224" spans="1:12" ht="63.75">
      <c r="A224" s="24">
        <v>216</v>
      </c>
      <c r="B224" s="37" t="s">
        <v>100</v>
      </c>
      <c r="C224" s="24">
        <v>901</v>
      </c>
      <c r="D224" s="1">
        <v>701</v>
      </c>
      <c r="E224" s="2" t="s">
        <v>231</v>
      </c>
      <c r="F224" s="4"/>
      <c r="G224" s="77"/>
      <c r="H224" s="27"/>
      <c r="I224" s="64">
        <f>SUM(I225+I227)</f>
        <v>17877</v>
      </c>
      <c r="J224" s="69">
        <f>SUM(J225+J227)</f>
        <v>17091.2</v>
      </c>
      <c r="K224" s="69">
        <f>SUM(K225+K227)</f>
        <v>17091.2</v>
      </c>
      <c r="L224" s="65">
        <f>K224/J224*100</f>
        <v>100</v>
      </c>
    </row>
    <row r="225" spans="1:12" ht="89.25">
      <c r="A225" s="24">
        <v>217</v>
      </c>
      <c r="B225" s="37" t="s">
        <v>101</v>
      </c>
      <c r="C225" s="24">
        <v>901</v>
      </c>
      <c r="D225" s="1">
        <v>701</v>
      </c>
      <c r="E225" s="59" t="s">
        <v>287</v>
      </c>
      <c r="F225" s="2"/>
      <c r="G225" s="88"/>
      <c r="H225" s="84"/>
      <c r="I225" s="64">
        <f>SUM(I226)</f>
        <v>17550</v>
      </c>
      <c r="J225" s="69">
        <f>SUM(J226)</f>
        <v>16764.2</v>
      </c>
      <c r="K225" s="69">
        <f>SUM(K226)</f>
        <v>16764.2</v>
      </c>
      <c r="L225" s="65">
        <f>K225/J225*100</f>
        <v>100</v>
      </c>
    </row>
    <row r="226" spans="1:12" ht="17.25" customHeight="1">
      <c r="A226" s="24">
        <v>218</v>
      </c>
      <c r="B226" s="39" t="s">
        <v>37</v>
      </c>
      <c r="C226" s="25">
        <v>901</v>
      </c>
      <c r="D226" s="3">
        <v>701</v>
      </c>
      <c r="E226" s="58" t="s">
        <v>287</v>
      </c>
      <c r="F226" s="4" t="s">
        <v>36</v>
      </c>
      <c r="G226" s="77"/>
      <c r="H226" s="27"/>
      <c r="I226" s="71">
        <v>17550</v>
      </c>
      <c r="J226" s="73">
        <v>16764.2</v>
      </c>
      <c r="K226" s="73">
        <v>16764.2</v>
      </c>
      <c r="L226" s="72">
        <f>K226/J226*100</f>
        <v>100</v>
      </c>
    </row>
    <row r="227" spans="1:12" ht="89.25">
      <c r="A227" s="24">
        <v>219</v>
      </c>
      <c r="B227" s="37" t="s">
        <v>102</v>
      </c>
      <c r="C227" s="24">
        <v>901</v>
      </c>
      <c r="D227" s="1">
        <v>701</v>
      </c>
      <c r="E227" s="59" t="s">
        <v>288</v>
      </c>
      <c r="F227" s="2"/>
      <c r="G227" s="88"/>
      <c r="H227" s="84"/>
      <c r="I227" s="64">
        <f>SUM(I228)</f>
        <v>327</v>
      </c>
      <c r="J227" s="69">
        <f>SUM(J228)</f>
        <v>327</v>
      </c>
      <c r="K227" s="69">
        <f>SUM(K228)</f>
        <v>327</v>
      </c>
      <c r="L227" s="65">
        <f>K227/J227*100</f>
        <v>100</v>
      </c>
    </row>
    <row r="228" spans="1:12" ht="27" customHeight="1">
      <c r="A228" s="24">
        <v>220</v>
      </c>
      <c r="B228" s="39" t="s">
        <v>291</v>
      </c>
      <c r="C228" s="25">
        <v>901</v>
      </c>
      <c r="D228" s="3">
        <v>701</v>
      </c>
      <c r="E228" s="58" t="s">
        <v>288</v>
      </c>
      <c r="F228" s="4" t="s">
        <v>66</v>
      </c>
      <c r="G228" s="77"/>
      <c r="H228" s="27"/>
      <c r="I228" s="71">
        <v>327</v>
      </c>
      <c r="J228" s="73">
        <v>327</v>
      </c>
      <c r="K228" s="73">
        <v>327</v>
      </c>
      <c r="L228" s="72">
        <f>K228/J228*100</f>
        <v>100</v>
      </c>
    </row>
    <row r="229" spans="1:12" ht="27" customHeight="1">
      <c r="A229" s="24">
        <v>221</v>
      </c>
      <c r="B229" s="37" t="s">
        <v>301</v>
      </c>
      <c r="C229" s="24">
        <v>901</v>
      </c>
      <c r="D229" s="1">
        <v>701</v>
      </c>
      <c r="E229" s="2" t="s">
        <v>302</v>
      </c>
      <c r="F229" s="2"/>
      <c r="G229" s="88"/>
      <c r="H229" s="84"/>
      <c r="I229" s="64">
        <f>SUM(I230)</f>
        <v>0</v>
      </c>
      <c r="J229" s="69">
        <f>SUM(J230)</f>
        <v>84.706000000000003</v>
      </c>
      <c r="K229" s="69">
        <f>SUM(K230)</f>
        <v>84.706000000000003</v>
      </c>
      <c r="L229" s="65">
        <f>SUM(L230)</f>
        <v>100</v>
      </c>
    </row>
    <row r="230" spans="1:12" ht="27" customHeight="1">
      <c r="A230" s="24">
        <v>222</v>
      </c>
      <c r="B230" s="39" t="s">
        <v>291</v>
      </c>
      <c r="C230" s="25">
        <v>901</v>
      </c>
      <c r="D230" s="3">
        <v>701</v>
      </c>
      <c r="E230" s="4" t="s">
        <v>302</v>
      </c>
      <c r="F230" s="4" t="s">
        <v>66</v>
      </c>
      <c r="G230" s="77"/>
      <c r="H230" s="27"/>
      <c r="I230" s="71">
        <v>0</v>
      </c>
      <c r="J230" s="73">
        <v>84.706000000000003</v>
      </c>
      <c r="K230" s="73">
        <v>84.706000000000003</v>
      </c>
      <c r="L230" s="72">
        <f t="shared" ref="L230:L241" si="14">K230/J230*100</f>
        <v>100</v>
      </c>
    </row>
    <row r="231" spans="1:12" ht="20.25" customHeight="1">
      <c r="A231" s="33">
        <v>223</v>
      </c>
      <c r="B231" s="112" t="s">
        <v>63</v>
      </c>
      <c r="C231" s="33">
        <v>901</v>
      </c>
      <c r="D231" s="113">
        <v>701</v>
      </c>
      <c r="E231" s="14" t="s">
        <v>156</v>
      </c>
      <c r="F231" s="14"/>
      <c r="G231" s="89"/>
      <c r="H231" s="89"/>
      <c r="I231" s="76">
        <v>0</v>
      </c>
      <c r="J231" s="76">
        <v>0</v>
      </c>
      <c r="K231" s="76">
        <f>SUM(K232)</f>
        <v>25.2</v>
      </c>
      <c r="L231" s="114">
        <v>0</v>
      </c>
    </row>
    <row r="232" spans="1:12" ht="17.25" customHeight="1">
      <c r="A232" s="33">
        <v>224</v>
      </c>
      <c r="B232" s="112" t="s">
        <v>7</v>
      </c>
      <c r="C232" s="33">
        <v>901</v>
      </c>
      <c r="D232" s="113">
        <v>701</v>
      </c>
      <c r="E232" s="14" t="s">
        <v>158</v>
      </c>
      <c r="F232" s="14"/>
      <c r="G232" s="89"/>
      <c r="H232" s="89"/>
      <c r="I232" s="76">
        <v>0</v>
      </c>
      <c r="J232" s="76">
        <v>0</v>
      </c>
      <c r="K232" s="76">
        <f>SUM(K233)</f>
        <v>25.2</v>
      </c>
      <c r="L232" s="114">
        <v>0</v>
      </c>
    </row>
    <row r="233" spans="1:12" ht="26.25" customHeight="1">
      <c r="A233" s="33">
        <v>225</v>
      </c>
      <c r="B233" s="39" t="s">
        <v>291</v>
      </c>
      <c r="C233" s="30">
        <v>901</v>
      </c>
      <c r="D233" s="116">
        <v>701</v>
      </c>
      <c r="E233" s="22" t="s">
        <v>158</v>
      </c>
      <c r="F233" s="22" t="s">
        <v>66</v>
      </c>
      <c r="G233" s="85"/>
      <c r="H233" s="85"/>
      <c r="I233" s="78">
        <v>0</v>
      </c>
      <c r="J233" s="78">
        <v>0</v>
      </c>
      <c r="K233" s="78">
        <v>25.2</v>
      </c>
      <c r="L233" s="117">
        <v>0</v>
      </c>
    </row>
    <row r="234" spans="1:12" ht="19.5" customHeight="1">
      <c r="A234" s="24">
        <v>226</v>
      </c>
      <c r="B234" s="37" t="s">
        <v>22</v>
      </c>
      <c r="C234" s="24">
        <v>901</v>
      </c>
      <c r="D234" s="1">
        <v>702</v>
      </c>
      <c r="E234" s="2"/>
      <c r="F234" s="4"/>
      <c r="G234" s="77"/>
      <c r="H234" s="27"/>
      <c r="I234" s="64">
        <f>SUM(I235)</f>
        <v>76612</v>
      </c>
      <c r="J234" s="64">
        <f>J235</f>
        <v>76390.255000000005</v>
      </c>
      <c r="K234" s="64">
        <f>K235</f>
        <v>76067.274000000005</v>
      </c>
      <c r="L234" s="65">
        <f t="shared" si="14"/>
        <v>99.577196070362646</v>
      </c>
    </row>
    <row r="235" spans="1:12" ht="42" customHeight="1">
      <c r="A235" s="24">
        <v>227</v>
      </c>
      <c r="B235" s="37" t="s">
        <v>227</v>
      </c>
      <c r="C235" s="24">
        <v>901</v>
      </c>
      <c r="D235" s="1">
        <v>702</v>
      </c>
      <c r="E235" s="2" t="s">
        <v>228</v>
      </c>
      <c r="F235" s="4"/>
      <c r="G235" s="77"/>
      <c r="H235" s="27"/>
      <c r="I235" s="64">
        <f>SUM(I236+I242+I247+I252)</f>
        <v>76612</v>
      </c>
      <c r="J235" s="69">
        <f>SUM(J236+J242+J247+J252)</f>
        <v>76390.255000000005</v>
      </c>
      <c r="K235" s="69">
        <f>SUM(K236+K242+K247+K252)</f>
        <v>76067.274000000005</v>
      </c>
      <c r="L235" s="65">
        <f t="shared" si="14"/>
        <v>99.577196070362646</v>
      </c>
    </row>
    <row r="236" spans="1:12" ht="28.5" customHeight="1">
      <c r="A236" s="24">
        <v>228</v>
      </c>
      <c r="B236" s="37" t="s">
        <v>103</v>
      </c>
      <c r="C236" s="24">
        <v>901</v>
      </c>
      <c r="D236" s="1">
        <v>702</v>
      </c>
      <c r="E236" s="2" t="s">
        <v>232</v>
      </c>
      <c r="F236" s="4"/>
      <c r="G236" s="77"/>
      <c r="H236" s="27"/>
      <c r="I236" s="64">
        <f>I237</f>
        <v>25250</v>
      </c>
      <c r="J236" s="64">
        <f>SUM(J237)</f>
        <v>30423.455000000002</v>
      </c>
      <c r="K236" s="64">
        <f>SUM(K237)</f>
        <v>30423.455000000002</v>
      </c>
      <c r="L236" s="65">
        <f t="shared" si="14"/>
        <v>100</v>
      </c>
    </row>
    <row r="237" spans="1:12" ht="43.5" customHeight="1">
      <c r="A237" s="24">
        <v>229</v>
      </c>
      <c r="B237" s="37" t="s">
        <v>104</v>
      </c>
      <c r="C237" s="24">
        <v>901</v>
      </c>
      <c r="D237" s="1">
        <v>702</v>
      </c>
      <c r="E237" s="2" t="s">
        <v>233</v>
      </c>
      <c r="F237" s="4"/>
      <c r="G237" s="77"/>
      <c r="H237" s="27"/>
      <c r="I237" s="64">
        <f>SUM(I238:I241)</f>
        <v>25250</v>
      </c>
      <c r="J237" s="64">
        <f>SUM(J238:J241)</f>
        <v>30423.455000000002</v>
      </c>
      <c r="K237" s="64">
        <f>SUM(K238:K241)</f>
        <v>30423.455000000002</v>
      </c>
      <c r="L237" s="65">
        <f t="shared" si="14"/>
        <v>100</v>
      </c>
    </row>
    <row r="238" spans="1:12" ht="20.25" customHeight="1">
      <c r="A238" s="24">
        <v>230</v>
      </c>
      <c r="B238" s="39" t="s">
        <v>37</v>
      </c>
      <c r="C238" s="25">
        <v>901</v>
      </c>
      <c r="D238" s="3">
        <v>702</v>
      </c>
      <c r="E238" s="4" t="s">
        <v>233</v>
      </c>
      <c r="F238" s="4" t="s">
        <v>36</v>
      </c>
      <c r="G238" s="77"/>
      <c r="H238" s="27"/>
      <c r="I238" s="71">
        <v>13888.9</v>
      </c>
      <c r="J238" s="73">
        <v>13876.9</v>
      </c>
      <c r="K238" s="73">
        <v>13876.9</v>
      </c>
      <c r="L238" s="72">
        <f t="shared" si="14"/>
        <v>100</v>
      </c>
    </row>
    <row r="239" spans="1:12" ht="27" customHeight="1">
      <c r="A239" s="24">
        <v>231</v>
      </c>
      <c r="B239" s="39" t="s">
        <v>291</v>
      </c>
      <c r="C239" s="25">
        <v>901</v>
      </c>
      <c r="D239" s="3">
        <v>702</v>
      </c>
      <c r="E239" s="4" t="s">
        <v>233</v>
      </c>
      <c r="F239" s="4" t="s">
        <v>66</v>
      </c>
      <c r="G239" s="77"/>
      <c r="H239" s="27"/>
      <c r="I239" s="71">
        <v>11118.6</v>
      </c>
      <c r="J239" s="71">
        <v>12375.138000000001</v>
      </c>
      <c r="K239" s="71">
        <v>12375.138000000001</v>
      </c>
      <c r="L239" s="72">
        <f t="shared" si="14"/>
        <v>100</v>
      </c>
    </row>
    <row r="240" spans="1:12" ht="27" customHeight="1">
      <c r="A240" s="24">
        <v>232</v>
      </c>
      <c r="B240" s="39" t="s">
        <v>282</v>
      </c>
      <c r="C240" s="25">
        <v>901</v>
      </c>
      <c r="D240" s="3">
        <v>702</v>
      </c>
      <c r="E240" s="4" t="s">
        <v>233</v>
      </c>
      <c r="F240" s="4" t="s">
        <v>316</v>
      </c>
      <c r="G240" s="77"/>
      <c r="H240" s="27"/>
      <c r="I240" s="71">
        <v>0</v>
      </c>
      <c r="J240" s="71">
        <v>3952.9290000000001</v>
      </c>
      <c r="K240" s="71">
        <v>3952.9290000000001</v>
      </c>
      <c r="L240" s="72">
        <f t="shared" si="14"/>
        <v>100</v>
      </c>
    </row>
    <row r="241" spans="1:12" ht="18" customHeight="1">
      <c r="A241" s="24">
        <v>233</v>
      </c>
      <c r="B241" s="39" t="s">
        <v>280</v>
      </c>
      <c r="C241" s="25">
        <v>901</v>
      </c>
      <c r="D241" s="3">
        <v>702</v>
      </c>
      <c r="E241" s="4" t="s">
        <v>233</v>
      </c>
      <c r="F241" s="4" t="s">
        <v>281</v>
      </c>
      <c r="G241" s="77"/>
      <c r="H241" s="27"/>
      <c r="I241" s="71">
        <v>242.5</v>
      </c>
      <c r="J241" s="71">
        <v>218.488</v>
      </c>
      <c r="K241" s="71">
        <v>218.488</v>
      </c>
      <c r="L241" s="72">
        <f t="shared" si="14"/>
        <v>100</v>
      </c>
    </row>
    <row r="242" spans="1:12" ht="38.25">
      <c r="A242" s="24">
        <v>234</v>
      </c>
      <c r="B242" s="37" t="s">
        <v>105</v>
      </c>
      <c r="C242" s="24">
        <v>901</v>
      </c>
      <c r="D242" s="1">
        <v>702</v>
      </c>
      <c r="E242" s="2" t="s">
        <v>234</v>
      </c>
      <c r="F242" s="4"/>
      <c r="G242" s="77"/>
      <c r="H242" s="27"/>
      <c r="I242" s="64">
        <f>I243</f>
        <v>6000</v>
      </c>
      <c r="J242" s="69">
        <f>SUM(J243)</f>
        <v>0</v>
      </c>
      <c r="K242" s="69">
        <f>SUM(K243)</f>
        <v>0</v>
      </c>
      <c r="L242" s="65">
        <v>0</v>
      </c>
    </row>
    <row r="243" spans="1:12" ht="38.25">
      <c r="A243" s="24">
        <v>235</v>
      </c>
      <c r="B243" s="37" t="s">
        <v>106</v>
      </c>
      <c r="C243" s="24">
        <v>901</v>
      </c>
      <c r="D243" s="1">
        <v>702</v>
      </c>
      <c r="E243" s="2" t="s">
        <v>235</v>
      </c>
      <c r="F243" s="4"/>
      <c r="G243" s="77"/>
      <c r="H243" s="27"/>
      <c r="I243" s="64">
        <f>SUM(I244:I246)</f>
        <v>6000</v>
      </c>
      <c r="J243" s="64">
        <f>SUM(J244:J246)</f>
        <v>0</v>
      </c>
      <c r="K243" s="64">
        <f>SUM(K244:K246)</f>
        <v>0</v>
      </c>
      <c r="L243" s="65">
        <v>0</v>
      </c>
    </row>
    <row r="244" spans="1:12" ht="19.5" customHeight="1">
      <c r="A244" s="24">
        <v>236</v>
      </c>
      <c r="B244" s="39" t="s">
        <v>72</v>
      </c>
      <c r="C244" s="25">
        <v>901</v>
      </c>
      <c r="D244" s="3">
        <v>702</v>
      </c>
      <c r="E244" s="4" t="s">
        <v>235</v>
      </c>
      <c r="F244" s="4" t="s">
        <v>36</v>
      </c>
      <c r="G244" s="77"/>
      <c r="H244" s="27"/>
      <c r="I244" s="71">
        <v>5450</v>
      </c>
      <c r="J244" s="73">
        <v>0</v>
      </c>
      <c r="K244" s="73">
        <v>0</v>
      </c>
      <c r="L244" s="72">
        <v>0</v>
      </c>
    </row>
    <row r="245" spans="1:12" ht="27.75" customHeight="1">
      <c r="A245" s="24">
        <v>237</v>
      </c>
      <c r="B245" s="39" t="s">
        <v>291</v>
      </c>
      <c r="C245" s="25">
        <v>901</v>
      </c>
      <c r="D245" s="3">
        <v>702</v>
      </c>
      <c r="E245" s="4" t="s">
        <v>235</v>
      </c>
      <c r="F245" s="4" t="s">
        <v>66</v>
      </c>
      <c r="G245" s="77"/>
      <c r="H245" s="27"/>
      <c r="I245" s="71">
        <v>541</v>
      </c>
      <c r="J245" s="71">
        <v>0</v>
      </c>
      <c r="K245" s="71">
        <v>0</v>
      </c>
      <c r="L245" s="72">
        <v>0</v>
      </c>
    </row>
    <row r="246" spans="1:12" ht="17.25" customHeight="1">
      <c r="A246" s="24">
        <v>238</v>
      </c>
      <c r="B246" s="39" t="s">
        <v>280</v>
      </c>
      <c r="C246" s="25">
        <v>901</v>
      </c>
      <c r="D246" s="3">
        <v>702</v>
      </c>
      <c r="E246" s="4" t="s">
        <v>235</v>
      </c>
      <c r="F246" s="4" t="s">
        <v>281</v>
      </c>
      <c r="G246" s="77"/>
      <c r="H246" s="27"/>
      <c r="I246" s="71">
        <v>9</v>
      </c>
      <c r="J246" s="71">
        <v>0</v>
      </c>
      <c r="K246" s="71">
        <v>0</v>
      </c>
      <c r="L246" s="72">
        <v>0</v>
      </c>
    </row>
    <row r="247" spans="1:12" ht="63.75">
      <c r="A247" s="24">
        <v>239</v>
      </c>
      <c r="B247" s="37" t="s">
        <v>107</v>
      </c>
      <c r="C247" s="24">
        <v>901</v>
      </c>
      <c r="D247" s="1">
        <v>702</v>
      </c>
      <c r="E247" s="2" t="s">
        <v>236</v>
      </c>
      <c r="F247" s="4"/>
      <c r="G247" s="77"/>
      <c r="H247" s="27"/>
      <c r="I247" s="64">
        <f>SUM(I248+I250)</f>
        <v>41644</v>
      </c>
      <c r="J247" s="69">
        <f>SUM(J248+J250)</f>
        <v>42248.799999999996</v>
      </c>
      <c r="K247" s="69">
        <f>SUM(K248+K250)</f>
        <v>42248.799999999996</v>
      </c>
      <c r="L247" s="65">
        <f>K247/J247*100</f>
        <v>100</v>
      </c>
    </row>
    <row r="248" spans="1:12" ht="80.25" customHeight="1">
      <c r="A248" s="24">
        <v>240</v>
      </c>
      <c r="B248" s="37" t="s">
        <v>108</v>
      </c>
      <c r="C248" s="24">
        <v>901</v>
      </c>
      <c r="D248" s="1">
        <v>702</v>
      </c>
      <c r="E248" s="59" t="s">
        <v>289</v>
      </c>
      <c r="F248" s="2"/>
      <c r="G248" s="88"/>
      <c r="H248" s="84"/>
      <c r="I248" s="64">
        <f>SUM(I249)</f>
        <v>40281</v>
      </c>
      <c r="J248" s="69">
        <f>SUM(J249)</f>
        <v>40831.699999999997</v>
      </c>
      <c r="K248" s="69">
        <f>SUM(K249)</f>
        <v>40831.699999999997</v>
      </c>
      <c r="L248" s="65">
        <f>K248/J248*100</f>
        <v>100</v>
      </c>
    </row>
    <row r="249" spans="1:12" ht="18.75" customHeight="1">
      <c r="A249" s="24">
        <v>241</v>
      </c>
      <c r="B249" s="39" t="s">
        <v>37</v>
      </c>
      <c r="C249" s="25">
        <v>901</v>
      </c>
      <c r="D249" s="3">
        <v>702</v>
      </c>
      <c r="E249" s="58" t="s">
        <v>289</v>
      </c>
      <c r="F249" s="4" t="s">
        <v>36</v>
      </c>
      <c r="G249" s="77"/>
      <c r="H249" s="27"/>
      <c r="I249" s="71">
        <v>40281</v>
      </c>
      <c r="J249" s="73">
        <v>40831.699999999997</v>
      </c>
      <c r="K249" s="73">
        <v>40831.699999999997</v>
      </c>
      <c r="L249" s="72">
        <f>K249/J249*100</f>
        <v>100</v>
      </c>
    </row>
    <row r="250" spans="1:12" ht="89.25">
      <c r="A250" s="24">
        <v>242</v>
      </c>
      <c r="B250" s="37" t="s">
        <v>102</v>
      </c>
      <c r="C250" s="24">
        <v>901</v>
      </c>
      <c r="D250" s="1">
        <v>702</v>
      </c>
      <c r="E250" s="59" t="s">
        <v>290</v>
      </c>
      <c r="F250" s="2"/>
      <c r="G250" s="88"/>
      <c r="H250" s="84"/>
      <c r="I250" s="64">
        <f>SUM(I251)</f>
        <v>1363</v>
      </c>
      <c r="J250" s="69">
        <f>SUM(J251)</f>
        <v>1417.1</v>
      </c>
      <c r="K250" s="69">
        <f>SUM(K251)</f>
        <v>1417.1</v>
      </c>
      <c r="L250" s="65">
        <f t="shared" ref="L250:L274" si="15">K250/J250*100</f>
        <v>100</v>
      </c>
    </row>
    <row r="251" spans="1:12" ht="28.5" customHeight="1">
      <c r="A251" s="24">
        <v>243</v>
      </c>
      <c r="B251" s="39" t="s">
        <v>291</v>
      </c>
      <c r="C251" s="25">
        <v>901</v>
      </c>
      <c r="D251" s="3">
        <v>702</v>
      </c>
      <c r="E251" s="58" t="s">
        <v>290</v>
      </c>
      <c r="F251" s="4" t="s">
        <v>66</v>
      </c>
      <c r="G251" s="77"/>
      <c r="H251" s="27"/>
      <c r="I251" s="71">
        <v>1363</v>
      </c>
      <c r="J251" s="73">
        <v>1417.1</v>
      </c>
      <c r="K251" s="73">
        <v>1417.1</v>
      </c>
      <c r="L251" s="72">
        <f t="shared" si="15"/>
        <v>100</v>
      </c>
    </row>
    <row r="252" spans="1:12" ht="30" customHeight="1">
      <c r="A252" s="24">
        <v>244</v>
      </c>
      <c r="B252" s="37" t="s">
        <v>109</v>
      </c>
      <c r="C252" s="24">
        <v>901</v>
      </c>
      <c r="D252" s="1">
        <v>702</v>
      </c>
      <c r="E252" s="2" t="s">
        <v>237</v>
      </c>
      <c r="F252" s="4"/>
      <c r="G252" s="77"/>
      <c r="H252" s="27"/>
      <c r="I252" s="64">
        <f>I253</f>
        <v>3718</v>
      </c>
      <c r="J252" s="75">
        <f>J253</f>
        <v>3718</v>
      </c>
      <c r="K252" s="75">
        <f>K253</f>
        <v>3395.0189999999998</v>
      </c>
      <c r="L252" s="65">
        <f t="shared" si="15"/>
        <v>91.313044647660021</v>
      </c>
    </row>
    <row r="253" spans="1:12" ht="29.25" customHeight="1">
      <c r="A253" s="24">
        <v>245</v>
      </c>
      <c r="B253" s="39" t="s">
        <v>291</v>
      </c>
      <c r="C253" s="25">
        <v>901</v>
      </c>
      <c r="D253" s="3">
        <v>702</v>
      </c>
      <c r="E253" s="4" t="s">
        <v>237</v>
      </c>
      <c r="F253" s="4" t="s">
        <v>66</v>
      </c>
      <c r="G253" s="77"/>
      <c r="H253" s="27"/>
      <c r="I253" s="71">
        <v>3718</v>
      </c>
      <c r="J253" s="71">
        <v>3718</v>
      </c>
      <c r="K253" s="71">
        <v>3395.0189999999998</v>
      </c>
      <c r="L253" s="72">
        <f t="shared" si="15"/>
        <v>91.313044647660021</v>
      </c>
    </row>
    <row r="254" spans="1:12" ht="81.75" customHeight="1">
      <c r="A254" s="33">
        <v>246</v>
      </c>
      <c r="B254" s="112" t="s">
        <v>384</v>
      </c>
      <c r="C254" s="30">
        <v>901</v>
      </c>
      <c r="D254" s="113">
        <v>702</v>
      </c>
      <c r="E254" s="14" t="s">
        <v>386</v>
      </c>
      <c r="F254" s="14"/>
      <c r="G254" s="85"/>
      <c r="H254" s="85"/>
      <c r="I254" s="78">
        <v>0</v>
      </c>
      <c r="J254" s="78">
        <v>0</v>
      </c>
      <c r="K254" s="78">
        <v>0</v>
      </c>
      <c r="L254" s="117">
        <v>0</v>
      </c>
    </row>
    <row r="255" spans="1:12" ht="71.25" customHeight="1">
      <c r="A255" s="33">
        <v>247</v>
      </c>
      <c r="B255" s="112" t="s">
        <v>385</v>
      </c>
      <c r="C255" s="30">
        <v>901</v>
      </c>
      <c r="D255" s="113">
        <v>702</v>
      </c>
      <c r="E255" s="14" t="s">
        <v>387</v>
      </c>
      <c r="F255" s="14"/>
      <c r="G255" s="85"/>
      <c r="H255" s="85"/>
      <c r="I255" s="78">
        <v>0</v>
      </c>
      <c r="J255" s="78">
        <v>0</v>
      </c>
      <c r="K255" s="78">
        <v>0</v>
      </c>
      <c r="L255" s="117">
        <v>0</v>
      </c>
    </row>
    <row r="256" spans="1:12" ht="29.25" customHeight="1">
      <c r="A256" s="33">
        <v>248</v>
      </c>
      <c r="B256" s="118" t="s">
        <v>291</v>
      </c>
      <c r="C256" s="30">
        <v>901</v>
      </c>
      <c r="D256" s="116">
        <v>702</v>
      </c>
      <c r="E256" s="22" t="s">
        <v>387</v>
      </c>
      <c r="F256" s="22" t="s">
        <v>66</v>
      </c>
      <c r="G256" s="85"/>
      <c r="H256" s="85"/>
      <c r="I256" s="78">
        <v>0</v>
      </c>
      <c r="J256" s="78">
        <v>0</v>
      </c>
      <c r="K256" s="78">
        <v>0</v>
      </c>
      <c r="L256" s="117">
        <v>0</v>
      </c>
    </row>
    <row r="257" spans="1:12" ht="29.25" customHeight="1">
      <c r="A257" s="24">
        <v>249</v>
      </c>
      <c r="B257" s="37" t="s">
        <v>365</v>
      </c>
      <c r="C257" s="24">
        <v>901</v>
      </c>
      <c r="D257" s="1">
        <v>703</v>
      </c>
      <c r="E257" s="2"/>
      <c r="F257" s="2"/>
      <c r="G257" s="88"/>
      <c r="H257" s="84"/>
      <c r="I257" s="64">
        <f>SUM(I258)</f>
        <v>0</v>
      </c>
      <c r="J257" s="64">
        <f>SUM(J258)</f>
        <v>6054</v>
      </c>
      <c r="K257" s="64">
        <f>SUM(K258+K266)</f>
        <v>6059.4</v>
      </c>
      <c r="L257" s="65">
        <f t="shared" ref="L257:L265" si="16">K257/J257*100</f>
        <v>100.08919722497522</v>
      </c>
    </row>
    <row r="258" spans="1:12" ht="38.25" customHeight="1">
      <c r="A258" s="24">
        <v>250</v>
      </c>
      <c r="B258" s="37" t="s">
        <v>227</v>
      </c>
      <c r="C258" s="24">
        <v>901</v>
      </c>
      <c r="D258" s="1">
        <v>703</v>
      </c>
      <c r="E258" s="2" t="s">
        <v>228</v>
      </c>
      <c r="F258" s="2"/>
      <c r="G258" s="88"/>
      <c r="H258" s="84"/>
      <c r="I258" s="64">
        <f>SUM(I259)</f>
        <v>0</v>
      </c>
      <c r="J258" s="64">
        <f>SUM(J259+J264)</f>
        <v>6054</v>
      </c>
      <c r="K258" s="64">
        <f>SUM(K259+K264)</f>
        <v>6054</v>
      </c>
      <c r="L258" s="65">
        <f t="shared" si="16"/>
        <v>100</v>
      </c>
    </row>
    <row r="259" spans="1:12" ht="45.75" customHeight="1">
      <c r="A259" s="24">
        <v>251</v>
      </c>
      <c r="B259" s="37" t="s">
        <v>105</v>
      </c>
      <c r="C259" s="24">
        <v>901</v>
      </c>
      <c r="D259" s="1">
        <v>703</v>
      </c>
      <c r="E259" s="2" t="s">
        <v>234</v>
      </c>
      <c r="F259" s="2"/>
      <c r="G259" s="88"/>
      <c r="H259" s="84"/>
      <c r="I259" s="64">
        <f>SUM(I260)</f>
        <v>0</v>
      </c>
      <c r="J259" s="64">
        <f>SUM(J260)</f>
        <v>6000</v>
      </c>
      <c r="K259" s="64">
        <f>SUM(K260)</f>
        <v>6000</v>
      </c>
      <c r="L259" s="65">
        <f t="shared" si="16"/>
        <v>100</v>
      </c>
    </row>
    <row r="260" spans="1:12" ht="44.25" customHeight="1">
      <c r="A260" s="24">
        <v>252</v>
      </c>
      <c r="B260" s="37" t="s">
        <v>106</v>
      </c>
      <c r="C260" s="24">
        <v>901</v>
      </c>
      <c r="D260" s="1">
        <v>703</v>
      </c>
      <c r="E260" s="2" t="s">
        <v>235</v>
      </c>
      <c r="F260" s="2"/>
      <c r="G260" s="88"/>
      <c r="H260" s="84"/>
      <c r="I260" s="64">
        <f>SUM(I261:I263)</f>
        <v>0</v>
      </c>
      <c r="J260" s="64">
        <f>SUM(J261:J263)</f>
        <v>6000</v>
      </c>
      <c r="K260" s="64">
        <f>SUM(K261:K263)</f>
        <v>6000</v>
      </c>
      <c r="L260" s="65">
        <f t="shared" si="16"/>
        <v>100</v>
      </c>
    </row>
    <row r="261" spans="1:12" ht="29.25" customHeight="1">
      <c r="A261" s="24">
        <v>253</v>
      </c>
      <c r="B261" s="39" t="s">
        <v>72</v>
      </c>
      <c r="C261" s="25">
        <v>901</v>
      </c>
      <c r="D261" s="3">
        <v>703</v>
      </c>
      <c r="E261" s="4" t="s">
        <v>235</v>
      </c>
      <c r="F261" s="4" t="s">
        <v>36</v>
      </c>
      <c r="G261" s="77"/>
      <c r="H261" s="27"/>
      <c r="I261" s="71">
        <v>0</v>
      </c>
      <c r="J261" s="71">
        <v>5439.9350000000004</v>
      </c>
      <c r="K261" s="71">
        <v>5439.9350000000004</v>
      </c>
      <c r="L261" s="72">
        <f t="shared" si="16"/>
        <v>100</v>
      </c>
    </row>
    <row r="262" spans="1:12" ht="29.25" customHeight="1">
      <c r="A262" s="24">
        <v>254</v>
      </c>
      <c r="B262" s="39" t="s">
        <v>291</v>
      </c>
      <c r="C262" s="25">
        <v>901</v>
      </c>
      <c r="D262" s="3">
        <v>703</v>
      </c>
      <c r="E262" s="4" t="s">
        <v>235</v>
      </c>
      <c r="F262" s="4" t="s">
        <v>66</v>
      </c>
      <c r="G262" s="77"/>
      <c r="H262" s="27"/>
      <c r="I262" s="71">
        <v>0</v>
      </c>
      <c r="J262" s="71">
        <v>520.88800000000003</v>
      </c>
      <c r="K262" s="71">
        <v>520.88800000000003</v>
      </c>
      <c r="L262" s="72">
        <f t="shared" si="16"/>
        <v>100</v>
      </c>
    </row>
    <row r="263" spans="1:12" ht="23.25" customHeight="1">
      <c r="A263" s="24">
        <v>255</v>
      </c>
      <c r="B263" s="39" t="s">
        <v>366</v>
      </c>
      <c r="C263" s="25">
        <v>901</v>
      </c>
      <c r="D263" s="3">
        <v>703</v>
      </c>
      <c r="E263" s="4" t="s">
        <v>235</v>
      </c>
      <c r="F263" s="4" t="s">
        <v>281</v>
      </c>
      <c r="G263" s="77"/>
      <c r="H263" s="27"/>
      <c r="I263" s="71">
        <v>0</v>
      </c>
      <c r="J263" s="71">
        <v>39.177</v>
      </c>
      <c r="K263" s="71">
        <v>39.177</v>
      </c>
      <c r="L263" s="72">
        <f t="shared" si="16"/>
        <v>100</v>
      </c>
    </row>
    <row r="264" spans="1:12" ht="42.75" customHeight="1">
      <c r="A264" s="24">
        <v>256</v>
      </c>
      <c r="B264" s="37" t="s">
        <v>367</v>
      </c>
      <c r="C264" s="24">
        <v>901</v>
      </c>
      <c r="D264" s="1">
        <v>703</v>
      </c>
      <c r="E264" s="2" t="s">
        <v>368</v>
      </c>
      <c r="F264" s="2"/>
      <c r="G264" s="88"/>
      <c r="H264" s="84"/>
      <c r="I264" s="64">
        <f>SUM(I265)</f>
        <v>0</v>
      </c>
      <c r="J264" s="64">
        <f>SUM(J265)</f>
        <v>54</v>
      </c>
      <c r="K264" s="64">
        <f>SUM(K265)</f>
        <v>54</v>
      </c>
      <c r="L264" s="65">
        <f t="shared" si="16"/>
        <v>100</v>
      </c>
    </row>
    <row r="265" spans="1:12" ht="33" customHeight="1">
      <c r="A265" s="24">
        <v>257</v>
      </c>
      <c r="B265" s="39" t="s">
        <v>291</v>
      </c>
      <c r="C265" s="25">
        <v>901</v>
      </c>
      <c r="D265" s="3">
        <v>703</v>
      </c>
      <c r="E265" s="4" t="s">
        <v>368</v>
      </c>
      <c r="F265" s="4" t="s">
        <v>66</v>
      </c>
      <c r="G265" s="77"/>
      <c r="H265" s="27"/>
      <c r="I265" s="71">
        <v>0</v>
      </c>
      <c r="J265" s="71">
        <v>54</v>
      </c>
      <c r="K265" s="71">
        <v>54</v>
      </c>
      <c r="L265" s="72">
        <f t="shared" si="16"/>
        <v>100</v>
      </c>
    </row>
    <row r="266" spans="1:12" ht="33" customHeight="1">
      <c r="A266" s="33">
        <v>258</v>
      </c>
      <c r="B266" s="112" t="s">
        <v>63</v>
      </c>
      <c r="C266" s="33">
        <v>901</v>
      </c>
      <c r="D266" s="113">
        <v>703</v>
      </c>
      <c r="E266" s="14" t="s">
        <v>156</v>
      </c>
      <c r="F266" s="14"/>
      <c r="G266" s="89"/>
      <c r="H266" s="89"/>
      <c r="I266" s="76">
        <v>0</v>
      </c>
      <c r="J266" s="76">
        <v>0</v>
      </c>
      <c r="K266" s="76">
        <f>SUM(K267)</f>
        <v>5.4</v>
      </c>
      <c r="L266" s="114">
        <v>0</v>
      </c>
    </row>
    <row r="267" spans="1:12" ht="33" customHeight="1">
      <c r="A267" s="33">
        <v>259</v>
      </c>
      <c r="B267" s="112" t="s">
        <v>7</v>
      </c>
      <c r="C267" s="33">
        <v>901</v>
      </c>
      <c r="D267" s="113">
        <v>703</v>
      </c>
      <c r="E267" s="14" t="s">
        <v>158</v>
      </c>
      <c r="F267" s="14"/>
      <c r="G267" s="89"/>
      <c r="H267" s="89"/>
      <c r="I267" s="76">
        <v>0</v>
      </c>
      <c r="J267" s="76">
        <v>0</v>
      </c>
      <c r="K267" s="76">
        <f>SUM(K268)</f>
        <v>5.4</v>
      </c>
      <c r="L267" s="114">
        <v>0</v>
      </c>
    </row>
    <row r="268" spans="1:12" ht="33" customHeight="1">
      <c r="A268" s="33">
        <v>260</v>
      </c>
      <c r="B268" s="39" t="s">
        <v>291</v>
      </c>
      <c r="C268" s="30">
        <v>901</v>
      </c>
      <c r="D268" s="116">
        <v>703</v>
      </c>
      <c r="E268" s="22" t="s">
        <v>158</v>
      </c>
      <c r="F268" s="22" t="s">
        <v>66</v>
      </c>
      <c r="G268" s="85"/>
      <c r="H268" s="85"/>
      <c r="I268" s="78">
        <v>0</v>
      </c>
      <c r="J268" s="78">
        <v>0</v>
      </c>
      <c r="K268" s="78">
        <v>5.4</v>
      </c>
      <c r="L268" s="117">
        <v>0</v>
      </c>
    </row>
    <row r="269" spans="1:12" ht="18" customHeight="1">
      <c r="A269" s="24">
        <v>261</v>
      </c>
      <c r="B269" s="112" t="s">
        <v>311</v>
      </c>
      <c r="C269" s="24">
        <v>901</v>
      </c>
      <c r="D269" s="1">
        <v>707</v>
      </c>
      <c r="E269" s="2"/>
      <c r="F269" s="4"/>
      <c r="G269" s="77"/>
      <c r="H269" s="27"/>
      <c r="I269" s="64">
        <f>SUM(I270+I277)</f>
        <v>2952.7</v>
      </c>
      <c r="J269" s="64">
        <f>SUM(J270+J277)</f>
        <v>2741.33</v>
      </c>
      <c r="K269" s="64">
        <f>SUM(K270+K277)</f>
        <v>2508.0179999999996</v>
      </c>
      <c r="L269" s="65">
        <f t="shared" si="15"/>
        <v>91.489094709502311</v>
      </c>
    </row>
    <row r="270" spans="1:12" ht="38.25">
      <c r="A270" s="24">
        <v>262</v>
      </c>
      <c r="B270" s="37" t="s">
        <v>227</v>
      </c>
      <c r="C270" s="24">
        <v>901</v>
      </c>
      <c r="D270" s="1">
        <v>707</v>
      </c>
      <c r="E270" s="2" t="s">
        <v>228</v>
      </c>
      <c r="F270" s="4"/>
      <c r="G270" s="77"/>
      <c r="H270" s="27"/>
      <c r="I270" s="64">
        <f>I271+I275</f>
        <v>2932.7</v>
      </c>
      <c r="J270" s="69">
        <f>SUM(J271+J275)</f>
        <v>2711.13</v>
      </c>
      <c r="K270" s="69">
        <f>SUM(K271+K275)</f>
        <v>2488.4179999999997</v>
      </c>
      <c r="L270" s="65">
        <f t="shared" si="15"/>
        <v>91.785270348526254</v>
      </c>
    </row>
    <row r="271" spans="1:12" ht="38.25">
      <c r="A271" s="24">
        <v>263</v>
      </c>
      <c r="B271" s="37" t="s">
        <v>105</v>
      </c>
      <c r="C271" s="24">
        <v>901</v>
      </c>
      <c r="D271" s="1">
        <v>707</v>
      </c>
      <c r="E271" s="2" t="s">
        <v>238</v>
      </c>
      <c r="F271" s="4"/>
      <c r="G271" s="77"/>
      <c r="H271" s="27"/>
      <c r="I271" s="64">
        <f>I272</f>
        <v>1427.6000000000001</v>
      </c>
      <c r="J271" s="64">
        <f>SUM(J272)</f>
        <v>1206.0300000000002</v>
      </c>
      <c r="K271" s="64">
        <f>SUM(K272)</f>
        <v>1206.029</v>
      </c>
      <c r="L271" s="65">
        <f t="shared" si="15"/>
        <v>99.999917083322956</v>
      </c>
    </row>
    <row r="272" spans="1:12" ht="25.5">
      <c r="A272" s="24">
        <v>264</v>
      </c>
      <c r="B272" s="37" t="s">
        <v>110</v>
      </c>
      <c r="C272" s="24">
        <v>901</v>
      </c>
      <c r="D272" s="1">
        <v>707</v>
      </c>
      <c r="E272" s="2" t="s">
        <v>239</v>
      </c>
      <c r="F272" s="4"/>
      <c r="G272" s="77"/>
      <c r="H272" s="27"/>
      <c r="I272" s="75">
        <f>SUM(I273:I274)</f>
        <v>1427.6000000000001</v>
      </c>
      <c r="J272" s="69">
        <f>SUM(J273:J274)</f>
        <v>1206.0300000000002</v>
      </c>
      <c r="K272" s="69">
        <f>SUM(K273:K274)</f>
        <v>1206.029</v>
      </c>
      <c r="L272" s="65">
        <f t="shared" si="15"/>
        <v>99.999917083322956</v>
      </c>
    </row>
    <row r="273" spans="1:12" ht="21.75" customHeight="1">
      <c r="A273" s="24">
        <v>265</v>
      </c>
      <c r="B273" s="39" t="s">
        <v>37</v>
      </c>
      <c r="C273" s="25">
        <v>901</v>
      </c>
      <c r="D273" s="3">
        <v>707</v>
      </c>
      <c r="E273" s="4" t="s">
        <v>239</v>
      </c>
      <c r="F273" s="4" t="s">
        <v>36</v>
      </c>
      <c r="G273" s="77"/>
      <c r="H273" s="27"/>
      <c r="I273" s="74">
        <v>132.69999999999999</v>
      </c>
      <c r="J273" s="73">
        <v>109.476</v>
      </c>
      <c r="K273" s="73">
        <v>109.476</v>
      </c>
      <c r="L273" s="72">
        <f t="shared" si="15"/>
        <v>100</v>
      </c>
    </row>
    <row r="274" spans="1:12" ht="26.25" customHeight="1">
      <c r="A274" s="24">
        <v>266</v>
      </c>
      <c r="B274" s="39" t="s">
        <v>291</v>
      </c>
      <c r="C274" s="25">
        <v>901</v>
      </c>
      <c r="D274" s="3">
        <v>707</v>
      </c>
      <c r="E274" s="4" t="s">
        <v>239</v>
      </c>
      <c r="F274" s="4" t="s">
        <v>66</v>
      </c>
      <c r="G274" s="77"/>
      <c r="H274" s="27"/>
      <c r="I274" s="74">
        <v>1294.9000000000001</v>
      </c>
      <c r="J274" s="71">
        <v>1096.5540000000001</v>
      </c>
      <c r="K274" s="71">
        <v>1096.5530000000001</v>
      </c>
      <c r="L274" s="72">
        <f t="shared" si="15"/>
        <v>99.999908805220713</v>
      </c>
    </row>
    <row r="275" spans="1:12" ht="24.75" customHeight="1">
      <c r="A275" s="24">
        <v>267</v>
      </c>
      <c r="B275" s="37" t="s">
        <v>111</v>
      </c>
      <c r="C275" s="24">
        <v>901</v>
      </c>
      <c r="D275" s="1">
        <v>707</v>
      </c>
      <c r="E275" s="2" t="s">
        <v>240</v>
      </c>
      <c r="F275" s="4"/>
      <c r="G275" s="77"/>
      <c r="H275" s="27"/>
      <c r="I275" s="75">
        <f>I276</f>
        <v>1505.1</v>
      </c>
      <c r="J275" s="64">
        <f>SUM(J276)</f>
        <v>1505.1</v>
      </c>
      <c r="K275" s="64">
        <f>SUM(K276)</f>
        <v>1282.3889999999999</v>
      </c>
      <c r="L275" s="65">
        <f>SUM(L276)</f>
        <v>85.202910105640811</v>
      </c>
    </row>
    <row r="276" spans="1:12" ht="31.5" customHeight="1">
      <c r="A276" s="24">
        <v>268</v>
      </c>
      <c r="B276" s="39" t="s">
        <v>291</v>
      </c>
      <c r="C276" s="25">
        <v>901</v>
      </c>
      <c r="D276" s="3">
        <v>707</v>
      </c>
      <c r="E276" s="4" t="s">
        <v>240</v>
      </c>
      <c r="F276" s="4" t="s">
        <v>66</v>
      </c>
      <c r="G276" s="77"/>
      <c r="H276" s="27"/>
      <c r="I276" s="74">
        <v>1505.1</v>
      </c>
      <c r="J276" s="73">
        <v>1505.1</v>
      </c>
      <c r="K276" s="73">
        <v>1282.3889999999999</v>
      </c>
      <c r="L276" s="72">
        <f>K276/J276*100</f>
        <v>85.202910105640811</v>
      </c>
    </row>
    <row r="277" spans="1:12" ht="56.25" customHeight="1">
      <c r="A277" s="24">
        <v>269</v>
      </c>
      <c r="B277" s="37" t="s">
        <v>189</v>
      </c>
      <c r="C277" s="24">
        <v>901</v>
      </c>
      <c r="D277" s="1">
        <v>707</v>
      </c>
      <c r="E277" s="2" t="s">
        <v>175</v>
      </c>
      <c r="F277" s="4"/>
      <c r="G277" s="77"/>
      <c r="H277" s="27"/>
      <c r="I277" s="75">
        <f>SUM(I278)</f>
        <v>20</v>
      </c>
      <c r="J277" s="64">
        <f>SUM(J278)</f>
        <v>30.2</v>
      </c>
      <c r="K277" s="64">
        <f>SUM(K278+K281)</f>
        <v>19.600000000000001</v>
      </c>
      <c r="L277" s="65">
        <v>64.900000000000006</v>
      </c>
    </row>
    <row r="278" spans="1:12" ht="102">
      <c r="A278" s="24">
        <v>270</v>
      </c>
      <c r="B278" s="37" t="s">
        <v>82</v>
      </c>
      <c r="C278" s="24">
        <v>901</v>
      </c>
      <c r="D278" s="1">
        <v>707</v>
      </c>
      <c r="E278" s="2" t="s">
        <v>190</v>
      </c>
      <c r="F278" s="4"/>
      <c r="G278" s="77"/>
      <c r="H278" s="27"/>
      <c r="I278" s="75">
        <f>I279</f>
        <v>20</v>
      </c>
      <c r="J278" s="64">
        <f>SUM(J279+J281)</f>
        <v>30.2</v>
      </c>
      <c r="K278" s="64">
        <f>K279</f>
        <v>19.600000000000001</v>
      </c>
      <c r="L278" s="65">
        <v>64.900000000000006</v>
      </c>
    </row>
    <row r="279" spans="1:12" ht="38.25">
      <c r="A279" s="24">
        <v>271</v>
      </c>
      <c r="B279" s="37" t="s">
        <v>112</v>
      </c>
      <c r="C279" s="24">
        <v>901</v>
      </c>
      <c r="D279" s="1">
        <v>707</v>
      </c>
      <c r="E279" s="2" t="s">
        <v>241</v>
      </c>
      <c r="F279" s="4"/>
      <c r="G279" s="77"/>
      <c r="H279" s="27"/>
      <c r="I279" s="75">
        <f>SUM(I280)</f>
        <v>20</v>
      </c>
      <c r="J279" s="69">
        <f>SUM(J280)</f>
        <v>20</v>
      </c>
      <c r="K279" s="69">
        <f>SUM(K280)</f>
        <v>19.600000000000001</v>
      </c>
      <c r="L279" s="65">
        <f t="shared" ref="L279:L286" si="17">K279/J279*100</f>
        <v>98.000000000000014</v>
      </c>
    </row>
    <row r="280" spans="1:12" ht="28.5" customHeight="1">
      <c r="A280" s="33">
        <v>272</v>
      </c>
      <c r="B280" s="118" t="s">
        <v>291</v>
      </c>
      <c r="C280" s="30">
        <v>901</v>
      </c>
      <c r="D280" s="116">
        <v>707</v>
      </c>
      <c r="E280" s="22" t="s">
        <v>241</v>
      </c>
      <c r="F280" s="22" t="s">
        <v>66</v>
      </c>
      <c r="G280" s="85"/>
      <c r="H280" s="85"/>
      <c r="I280" s="78">
        <v>20</v>
      </c>
      <c r="J280" s="78">
        <v>20</v>
      </c>
      <c r="K280" s="78">
        <v>19.600000000000001</v>
      </c>
      <c r="L280" s="117">
        <f t="shared" si="17"/>
        <v>98.000000000000014</v>
      </c>
    </row>
    <row r="281" spans="1:12" ht="28.5" customHeight="1">
      <c r="A281" s="33">
        <v>273</v>
      </c>
      <c r="B281" s="37" t="s">
        <v>369</v>
      </c>
      <c r="C281" s="33">
        <v>901</v>
      </c>
      <c r="D281" s="1">
        <v>707</v>
      </c>
      <c r="E281" s="2" t="s">
        <v>370</v>
      </c>
      <c r="F281" s="2"/>
      <c r="G281" s="89"/>
      <c r="H281" s="89"/>
      <c r="I281" s="76">
        <f>SUM(I282)</f>
        <v>0</v>
      </c>
      <c r="J281" s="76">
        <f>SUM(J282)</f>
        <v>10.199999999999999</v>
      </c>
      <c r="K281" s="76">
        <f>SUM(K282)</f>
        <v>0</v>
      </c>
      <c r="L281" s="114">
        <f>K281/J281*100</f>
        <v>0</v>
      </c>
    </row>
    <row r="282" spans="1:12" ht="28.5" customHeight="1">
      <c r="A282" s="33">
        <v>274</v>
      </c>
      <c r="B282" s="39" t="s">
        <v>291</v>
      </c>
      <c r="C282" s="30">
        <v>901</v>
      </c>
      <c r="D282" s="3">
        <v>707</v>
      </c>
      <c r="E282" s="4" t="s">
        <v>370</v>
      </c>
      <c r="F282" s="4" t="s">
        <v>66</v>
      </c>
      <c r="G282" s="85"/>
      <c r="H282" s="85"/>
      <c r="I282" s="78">
        <v>0</v>
      </c>
      <c r="J282" s="78">
        <v>10.199999999999999</v>
      </c>
      <c r="K282" s="78">
        <v>0</v>
      </c>
      <c r="L282" s="117">
        <f>K282/J282*100</f>
        <v>0</v>
      </c>
    </row>
    <row r="283" spans="1:12" ht="18" customHeight="1">
      <c r="A283" s="33">
        <v>275</v>
      </c>
      <c r="B283" s="119" t="s">
        <v>33</v>
      </c>
      <c r="C283" s="33">
        <v>901</v>
      </c>
      <c r="D283" s="113">
        <v>800</v>
      </c>
      <c r="E283" s="14"/>
      <c r="F283" s="22"/>
      <c r="G283" s="85"/>
      <c r="H283" s="85"/>
      <c r="I283" s="76">
        <f>I284</f>
        <v>24362.642</v>
      </c>
      <c r="J283" s="76">
        <f>J284</f>
        <v>27088.423999999995</v>
      </c>
      <c r="K283" s="76">
        <f>K284</f>
        <v>26833.946</v>
      </c>
      <c r="L283" s="114">
        <f t="shared" si="17"/>
        <v>99.060565502075733</v>
      </c>
    </row>
    <row r="284" spans="1:12" ht="16.5" customHeight="1">
      <c r="A284" s="24">
        <v>276</v>
      </c>
      <c r="B284" s="37" t="s">
        <v>23</v>
      </c>
      <c r="C284" s="24">
        <v>901</v>
      </c>
      <c r="D284" s="1">
        <v>801</v>
      </c>
      <c r="E284" s="2"/>
      <c r="F284" s="4"/>
      <c r="G284" s="77"/>
      <c r="H284" s="27"/>
      <c r="I284" s="64">
        <f>SUM(I285)</f>
        <v>24362.642</v>
      </c>
      <c r="J284" s="69">
        <f>SUM(J285)</f>
        <v>27088.423999999995</v>
      </c>
      <c r="K284" s="69">
        <f>SUM(K285+K305)</f>
        <v>26833.946</v>
      </c>
      <c r="L284" s="65">
        <f t="shared" si="17"/>
        <v>99.060565502075733</v>
      </c>
    </row>
    <row r="285" spans="1:12" ht="38.25">
      <c r="A285" s="24">
        <v>277</v>
      </c>
      <c r="B285" s="37" t="s">
        <v>242</v>
      </c>
      <c r="C285" s="24">
        <v>901</v>
      </c>
      <c r="D285" s="1">
        <v>801</v>
      </c>
      <c r="E285" s="2" t="s">
        <v>243</v>
      </c>
      <c r="F285" s="4"/>
      <c r="G285" s="77"/>
      <c r="H285" s="27"/>
      <c r="I285" s="64">
        <f>SUM(I286+I290+I293+I297+I299+I301+I303)</f>
        <v>24362.642</v>
      </c>
      <c r="J285" s="64">
        <f>SUM(J286+J290+J293+J297+J299+J301+J303)</f>
        <v>27088.423999999995</v>
      </c>
      <c r="K285" s="64">
        <f>SUM(K286+K290+K293+K297+K299+K301+K303)</f>
        <v>26814.397000000001</v>
      </c>
      <c r="L285" s="65">
        <f t="shared" si="17"/>
        <v>98.988398143797525</v>
      </c>
    </row>
    <row r="286" spans="1:12" ht="25.5">
      <c r="A286" s="24">
        <v>278</v>
      </c>
      <c r="B286" s="37" t="s">
        <v>113</v>
      </c>
      <c r="C286" s="24">
        <v>901</v>
      </c>
      <c r="D286" s="1">
        <v>801</v>
      </c>
      <c r="E286" s="2" t="s">
        <v>244</v>
      </c>
      <c r="F286" s="4"/>
      <c r="G286" s="77"/>
      <c r="H286" s="27"/>
      <c r="I286" s="64">
        <f>SUM(I287:I289)</f>
        <v>18011.5</v>
      </c>
      <c r="J286" s="69">
        <f>SUM(J287:J289)</f>
        <v>17467.402999999998</v>
      </c>
      <c r="K286" s="69">
        <f>SUM(K287:K289)</f>
        <v>17253.350999999999</v>
      </c>
      <c r="L286" s="65">
        <f t="shared" si="17"/>
        <v>98.77456311049788</v>
      </c>
    </row>
    <row r="287" spans="1:12" ht="20.25" customHeight="1">
      <c r="A287" s="24">
        <v>279</v>
      </c>
      <c r="B287" s="39" t="s">
        <v>37</v>
      </c>
      <c r="C287" s="25">
        <v>901</v>
      </c>
      <c r="D287" s="3">
        <v>801</v>
      </c>
      <c r="E287" s="4" t="s">
        <v>244</v>
      </c>
      <c r="F287" s="4" t="s">
        <v>36</v>
      </c>
      <c r="G287" s="77"/>
      <c r="H287" s="27"/>
      <c r="I287" s="71">
        <v>15815.9</v>
      </c>
      <c r="J287" s="71">
        <v>14931.803</v>
      </c>
      <c r="K287" s="71">
        <v>14922.253000000001</v>
      </c>
      <c r="L287" s="72">
        <f t="shared" ref="L287:L355" si="18">K287/J287*100</f>
        <v>99.936042552932165</v>
      </c>
    </row>
    <row r="288" spans="1:12" ht="28.5" customHeight="1">
      <c r="A288" s="24">
        <v>280</v>
      </c>
      <c r="B288" s="39" t="s">
        <v>291</v>
      </c>
      <c r="C288" s="25">
        <v>901</v>
      </c>
      <c r="D288" s="3">
        <v>801</v>
      </c>
      <c r="E288" s="4" t="s">
        <v>244</v>
      </c>
      <c r="F288" s="4" t="s">
        <v>66</v>
      </c>
      <c r="G288" s="77"/>
      <c r="H288" s="27"/>
      <c r="I288" s="71">
        <v>1985</v>
      </c>
      <c r="J288" s="74">
        <v>2476.21</v>
      </c>
      <c r="K288" s="74">
        <v>2271.7080000000001</v>
      </c>
      <c r="L288" s="72">
        <f t="shared" si="18"/>
        <v>91.741330501047983</v>
      </c>
    </row>
    <row r="289" spans="1:12" ht="18.75" customHeight="1">
      <c r="A289" s="24">
        <v>281</v>
      </c>
      <c r="B289" s="39" t="s">
        <v>280</v>
      </c>
      <c r="C289" s="25">
        <v>901</v>
      </c>
      <c r="D289" s="3">
        <v>801</v>
      </c>
      <c r="E289" s="4" t="s">
        <v>244</v>
      </c>
      <c r="F289" s="4" t="s">
        <v>281</v>
      </c>
      <c r="G289" s="77"/>
      <c r="H289" s="27"/>
      <c r="I289" s="71">
        <v>210.6</v>
      </c>
      <c r="J289" s="74">
        <v>59.39</v>
      </c>
      <c r="K289" s="74">
        <v>59.39</v>
      </c>
      <c r="L289" s="72">
        <f>K289/J289*100</f>
        <v>100</v>
      </c>
    </row>
    <row r="290" spans="1:12" ht="38.25">
      <c r="A290" s="24">
        <v>282</v>
      </c>
      <c r="B290" s="37" t="s">
        <v>114</v>
      </c>
      <c r="C290" s="24">
        <v>901</v>
      </c>
      <c r="D290" s="1">
        <v>801</v>
      </c>
      <c r="E290" s="2" t="s">
        <v>245</v>
      </c>
      <c r="F290" s="4"/>
      <c r="G290" s="77"/>
      <c r="H290" s="27"/>
      <c r="I290" s="64">
        <f>I291+I292</f>
        <v>3365.3</v>
      </c>
      <c r="J290" s="75">
        <f>SUM(J291:J292)</f>
        <v>3671.5130000000004</v>
      </c>
      <c r="K290" s="75">
        <f>SUM(K291:K292)</f>
        <v>3636.3420000000001</v>
      </c>
      <c r="L290" s="65">
        <f t="shared" si="18"/>
        <v>99.042057048415728</v>
      </c>
    </row>
    <row r="291" spans="1:12" ht="21" customHeight="1">
      <c r="A291" s="24">
        <v>283</v>
      </c>
      <c r="B291" s="39" t="s">
        <v>37</v>
      </c>
      <c r="C291" s="25">
        <v>901</v>
      </c>
      <c r="D291" s="3">
        <v>801</v>
      </c>
      <c r="E291" s="4" t="s">
        <v>245</v>
      </c>
      <c r="F291" s="4" t="s">
        <v>36</v>
      </c>
      <c r="G291" s="77"/>
      <c r="H291" s="27"/>
      <c r="I291" s="71">
        <v>3047</v>
      </c>
      <c r="J291" s="78">
        <v>3314.1840000000002</v>
      </c>
      <c r="K291" s="74">
        <v>3314.1840000000002</v>
      </c>
      <c r="L291" s="72">
        <f t="shared" si="18"/>
        <v>100</v>
      </c>
    </row>
    <row r="292" spans="1:12" ht="28.5" customHeight="1">
      <c r="A292" s="24">
        <v>284</v>
      </c>
      <c r="B292" s="39" t="s">
        <v>291</v>
      </c>
      <c r="C292" s="25">
        <v>901</v>
      </c>
      <c r="D292" s="3">
        <v>801</v>
      </c>
      <c r="E292" s="4" t="s">
        <v>245</v>
      </c>
      <c r="F292" s="4" t="s">
        <v>66</v>
      </c>
      <c r="G292" s="77"/>
      <c r="H292" s="27"/>
      <c r="I292" s="71">
        <v>318.3</v>
      </c>
      <c r="J292" s="73">
        <v>357.32900000000001</v>
      </c>
      <c r="K292" s="73">
        <v>322.15800000000002</v>
      </c>
      <c r="L292" s="72">
        <f t="shared" si="18"/>
        <v>90.157250041278488</v>
      </c>
    </row>
    <row r="293" spans="1:12" ht="38.25">
      <c r="A293" s="24">
        <v>285</v>
      </c>
      <c r="B293" s="37" t="s">
        <v>115</v>
      </c>
      <c r="C293" s="24">
        <v>901</v>
      </c>
      <c r="D293" s="1">
        <v>801</v>
      </c>
      <c r="E293" s="2" t="s">
        <v>246</v>
      </c>
      <c r="F293" s="4"/>
      <c r="G293" s="77"/>
      <c r="H293" s="27"/>
      <c r="I293" s="64">
        <f>SUM(I294:I296)</f>
        <v>2350.8420000000001</v>
      </c>
      <c r="J293" s="64">
        <f>SUM(J294:J296)</f>
        <v>2443.5259999999998</v>
      </c>
      <c r="K293" s="64">
        <f>SUM(K294:K296)</f>
        <v>2423.9450000000002</v>
      </c>
      <c r="L293" s="65">
        <f t="shared" si="18"/>
        <v>99.198658004866743</v>
      </c>
    </row>
    <row r="294" spans="1:12" ht="21" customHeight="1">
      <c r="A294" s="24">
        <v>286</v>
      </c>
      <c r="B294" s="39" t="s">
        <v>72</v>
      </c>
      <c r="C294" s="25">
        <v>901</v>
      </c>
      <c r="D294" s="3">
        <v>801</v>
      </c>
      <c r="E294" s="4" t="s">
        <v>246</v>
      </c>
      <c r="F294" s="4" t="s">
        <v>36</v>
      </c>
      <c r="G294" s="77"/>
      <c r="H294" s="27"/>
      <c r="I294" s="71">
        <v>1578.6420000000001</v>
      </c>
      <c r="J294" s="71">
        <v>1716.9549999999999</v>
      </c>
      <c r="K294" s="71">
        <v>1697.374</v>
      </c>
      <c r="L294" s="72">
        <f t="shared" si="18"/>
        <v>98.859550774481576</v>
      </c>
    </row>
    <row r="295" spans="1:12" ht="26.25" customHeight="1">
      <c r="A295" s="24">
        <v>287</v>
      </c>
      <c r="B295" s="39" t="s">
        <v>291</v>
      </c>
      <c r="C295" s="25">
        <v>901</v>
      </c>
      <c r="D295" s="3">
        <v>801</v>
      </c>
      <c r="E295" s="4" t="s">
        <v>246</v>
      </c>
      <c r="F295" s="4" t="s">
        <v>66</v>
      </c>
      <c r="G295" s="77"/>
      <c r="H295" s="27"/>
      <c r="I295" s="71">
        <v>769.7</v>
      </c>
      <c r="J295" s="71">
        <v>726.15800000000002</v>
      </c>
      <c r="K295" s="71">
        <v>726.15800000000002</v>
      </c>
      <c r="L295" s="72">
        <f t="shared" si="18"/>
        <v>100</v>
      </c>
    </row>
    <row r="296" spans="1:12" ht="16.5" customHeight="1">
      <c r="A296" s="24">
        <v>288</v>
      </c>
      <c r="B296" s="39" t="s">
        <v>280</v>
      </c>
      <c r="C296" s="25">
        <v>901</v>
      </c>
      <c r="D296" s="3">
        <v>801</v>
      </c>
      <c r="E296" s="4" t="s">
        <v>246</v>
      </c>
      <c r="F296" s="4" t="s">
        <v>281</v>
      </c>
      <c r="G296" s="77"/>
      <c r="H296" s="27"/>
      <c r="I296" s="71">
        <v>2.5</v>
      </c>
      <c r="J296" s="71">
        <v>0.41299999999999998</v>
      </c>
      <c r="K296" s="71">
        <v>0.41299999999999998</v>
      </c>
      <c r="L296" s="72">
        <f t="shared" si="18"/>
        <v>100</v>
      </c>
    </row>
    <row r="297" spans="1:12" ht="38.25">
      <c r="A297" s="24">
        <v>289</v>
      </c>
      <c r="B297" s="37" t="s">
        <v>116</v>
      </c>
      <c r="C297" s="24">
        <v>901</v>
      </c>
      <c r="D297" s="1">
        <v>801</v>
      </c>
      <c r="E297" s="2" t="s">
        <v>247</v>
      </c>
      <c r="F297" s="4"/>
      <c r="G297" s="77"/>
      <c r="H297" s="27"/>
      <c r="I297" s="64">
        <f>I298</f>
        <v>385</v>
      </c>
      <c r="J297" s="64">
        <f>J298</f>
        <v>303.53500000000003</v>
      </c>
      <c r="K297" s="64">
        <f>K298</f>
        <v>301.35700000000003</v>
      </c>
      <c r="L297" s="65">
        <f t="shared" si="18"/>
        <v>99.282455071079127</v>
      </c>
    </row>
    <row r="298" spans="1:12" ht="29.25" customHeight="1">
      <c r="A298" s="24">
        <v>290</v>
      </c>
      <c r="B298" s="39" t="s">
        <v>291</v>
      </c>
      <c r="C298" s="25">
        <v>901</v>
      </c>
      <c r="D298" s="3">
        <v>801</v>
      </c>
      <c r="E298" s="4" t="s">
        <v>247</v>
      </c>
      <c r="F298" s="4" t="s">
        <v>66</v>
      </c>
      <c r="G298" s="77"/>
      <c r="H298" s="27"/>
      <c r="I298" s="71">
        <v>385</v>
      </c>
      <c r="J298" s="71">
        <v>303.53500000000003</v>
      </c>
      <c r="K298" s="71">
        <v>301.35700000000003</v>
      </c>
      <c r="L298" s="72">
        <f t="shared" si="18"/>
        <v>99.282455071079127</v>
      </c>
    </row>
    <row r="299" spans="1:12" ht="22.5" customHeight="1">
      <c r="A299" s="24">
        <v>291</v>
      </c>
      <c r="B299" s="37" t="s">
        <v>117</v>
      </c>
      <c r="C299" s="24">
        <v>901</v>
      </c>
      <c r="D299" s="1">
        <v>801</v>
      </c>
      <c r="E299" s="2" t="s">
        <v>248</v>
      </c>
      <c r="F299" s="4"/>
      <c r="G299" s="77"/>
      <c r="H299" s="27"/>
      <c r="I299" s="64">
        <f>I300</f>
        <v>250</v>
      </c>
      <c r="J299" s="69">
        <f>SUM(J300)</f>
        <v>280</v>
      </c>
      <c r="K299" s="69">
        <f>SUM(K300)</f>
        <v>276.95499999999998</v>
      </c>
      <c r="L299" s="65">
        <f t="shared" si="18"/>
        <v>98.912499999999994</v>
      </c>
    </row>
    <row r="300" spans="1:12" ht="27" customHeight="1">
      <c r="A300" s="24">
        <v>292</v>
      </c>
      <c r="B300" s="39" t="s">
        <v>291</v>
      </c>
      <c r="C300" s="25">
        <v>901</v>
      </c>
      <c r="D300" s="3">
        <v>801</v>
      </c>
      <c r="E300" s="4" t="s">
        <v>248</v>
      </c>
      <c r="F300" s="4" t="s">
        <v>66</v>
      </c>
      <c r="G300" s="77"/>
      <c r="H300" s="27"/>
      <c r="I300" s="71">
        <v>250</v>
      </c>
      <c r="J300" s="71">
        <v>280</v>
      </c>
      <c r="K300" s="71">
        <v>276.95499999999998</v>
      </c>
      <c r="L300" s="72">
        <f t="shared" si="18"/>
        <v>98.912499999999994</v>
      </c>
    </row>
    <row r="301" spans="1:12" ht="32.25" customHeight="1">
      <c r="A301" s="24">
        <v>293</v>
      </c>
      <c r="B301" s="37" t="s">
        <v>371</v>
      </c>
      <c r="C301" s="24">
        <v>901</v>
      </c>
      <c r="D301" s="1">
        <v>801</v>
      </c>
      <c r="E301" s="2" t="s">
        <v>373</v>
      </c>
      <c r="F301" s="2"/>
      <c r="G301" s="88"/>
      <c r="H301" s="84"/>
      <c r="I301" s="64">
        <f>SUM(I302)</f>
        <v>0</v>
      </c>
      <c r="J301" s="64">
        <f>SUM(J302)</f>
        <v>844.64700000000005</v>
      </c>
      <c r="K301" s="64">
        <f>SUM(K302)</f>
        <v>844.64700000000005</v>
      </c>
      <c r="L301" s="65">
        <f>K301/J301*100</f>
        <v>100</v>
      </c>
    </row>
    <row r="302" spans="1:12" ht="27" customHeight="1">
      <c r="A302" s="24">
        <v>294</v>
      </c>
      <c r="B302" s="39" t="s">
        <v>72</v>
      </c>
      <c r="C302" s="25">
        <v>901</v>
      </c>
      <c r="D302" s="3">
        <v>801</v>
      </c>
      <c r="E302" s="4" t="s">
        <v>373</v>
      </c>
      <c r="F302" s="4" t="s">
        <v>36</v>
      </c>
      <c r="G302" s="77"/>
      <c r="H302" s="27"/>
      <c r="I302" s="71">
        <v>0</v>
      </c>
      <c r="J302" s="71">
        <v>844.64700000000005</v>
      </c>
      <c r="K302" s="71">
        <v>844.64700000000005</v>
      </c>
      <c r="L302" s="72">
        <f>K302/J302*100</f>
        <v>100</v>
      </c>
    </row>
    <row r="303" spans="1:12" ht="42.75" customHeight="1">
      <c r="A303" s="24">
        <v>295</v>
      </c>
      <c r="B303" s="112" t="s">
        <v>372</v>
      </c>
      <c r="C303" s="24">
        <v>901</v>
      </c>
      <c r="D303" s="113">
        <v>801</v>
      </c>
      <c r="E303" s="14" t="s">
        <v>374</v>
      </c>
      <c r="F303" s="14"/>
      <c r="G303" s="88"/>
      <c r="H303" s="84"/>
      <c r="I303" s="64">
        <f>SUM(I304)</f>
        <v>0</v>
      </c>
      <c r="J303" s="64">
        <f>SUM(J304)</f>
        <v>2077.8000000000002</v>
      </c>
      <c r="K303" s="64">
        <f>SUM(K304)</f>
        <v>2077.8000000000002</v>
      </c>
      <c r="L303" s="65">
        <f>K303/J303*100</f>
        <v>100</v>
      </c>
    </row>
    <row r="304" spans="1:12" ht="27" customHeight="1">
      <c r="A304" s="24">
        <v>296</v>
      </c>
      <c r="B304" s="118" t="s">
        <v>37</v>
      </c>
      <c r="C304" s="25">
        <v>901</v>
      </c>
      <c r="D304" s="116">
        <v>801</v>
      </c>
      <c r="E304" s="22" t="s">
        <v>374</v>
      </c>
      <c r="F304" s="22" t="s">
        <v>36</v>
      </c>
      <c r="G304" s="77"/>
      <c r="H304" s="27"/>
      <c r="I304" s="71">
        <v>0</v>
      </c>
      <c r="J304" s="71">
        <v>2077.8000000000002</v>
      </c>
      <c r="K304" s="71">
        <v>2077.8000000000002</v>
      </c>
      <c r="L304" s="72">
        <f>K304/J304*100</f>
        <v>100</v>
      </c>
    </row>
    <row r="305" spans="1:12" ht="27" customHeight="1">
      <c r="A305" s="33">
        <v>297</v>
      </c>
      <c r="B305" s="112" t="s">
        <v>63</v>
      </c>
      <c r="C305" s="33">
        <v>901</v>
      </c>
      <c r="D305" s="113">
        <v>801</v>
      </c>
      <c r="E305" s="14" t="s">
        <v>156</v>
      </c>
      <c r="F305" s="14"/>
      <c r="G305" s="89"/>
      <c r="H305" s="89"/>
      <c r="I305" s="76">
        <v>0</v>
      </c>
      <c r="J305" s="76">
        <v>0</v>
      </c>
      <c r="K305" s="76">
        <f>SUM(K306)</f>
        <v>19.548999999999999</v>
      </c>
      <c r="L305" s="114">
        <v>0</v>
      </c>
    </row>
    <row r="306" spans="1:12" ht="27" customHeight="1">
      <c r="A306" s="33">
        <v>298</v>
      </c>
      <c r="B306" s="112" t="s">
        <v>7</v>
      </c>
      <c r="C306" s="33">
        <v>901</v>
      </c>
      <c r="D306" s="113">
        <v>801</v>
      </c>
      <c r="E306" s="14" t="s">
        <v>158</v>
      </c>
      <c r="F306" s="14"/>
      <c r="G306" s="89"/>
      <c r="H306" s="89"/>
      <c r="I306" s="76">
        <v>0</v>
      </c>
      <c r="J306" s="76">
        <v>0</v>
      </c>
      <c r="K306" s="76">
        <f>SUM(K307)</f>
        <v>19.548999999999999</v>
      </c>
      <c r="L306" s="114">
        <v>0</v>
      </c>
    </row>
    <row r="307" spans="1:12" ht="27" customHeight="1">
      <c r="A307" s="33">
        <v>299</v>
      </c>
      <c r="B307" s="39" t="s">
        <v>291</v>
      </c>
      <c r="C307" s="30">
        <v>901</v>
      </c>
      <c r="D307" s="116">
        <v>801</v>
      </c>
      <c r="E307" s="22" t="s">
        <v>158</v>
      </c>
      <c r="F307" s="22" t="s">
        <v>66</v>
      </c>
      <c r="G307" s="85"/>
      <c r="H307" s="85"/>
      <c r="I307" s="78">
        <v>0</v>
      </c>
      <c r="J307" s="78">
        <v>0</v>
      </c>
      <c r="K307" s="78">
        <v>19.548999999999999</v>
      </c>
      <c r="L307" s="117">
        <v>0</v>
      </c>
    </row>
    <row r="308" spans="1:12" ht="15.75">
      <c r="A308" s="24">
        <v>300</v>
      </c>
      <c r="B308" s="38" t="s">
        <v>24</v>
      </c>
      <c r="C308" s="24">
        <v>901</v>
      </c>
      <c r="D308" s="1">
        <v>1000</v>
      </c>
      <c r="E308" s="2"/>
      <c r="F308" s="4"/>
      <c r="G308" s="77"/>
      <c r="H308" s="27"/>
      <c r="I308" s="64">
        <f>SUM(I309+I313+I340)</f>
        <v>35113.9</v>
      </c>
      <c r="J308" s="64">
        <f>SUM(J309+J313+J340)</f>
        <v>34014.140000000007</v>
      </c>
      <c r="K308" s="64">
        <f>SUM(K309+K313+K340)</f>
        <v>28842.598999999998</v>
      </c>
      <c r="L308" s="65">
        <f t="shared" si="18"/>
        <v>84.795908407503447</v>
      </c>
    </row>
    <row r="309" spans="1:12">
      <c r="A309" s="24">
        <v>301</v>
      </c>
      <c r="B309" s="37" t="s">
        <v>28</v>
      </c>
      <c r="C309" s="24">
        <v>901</v>
      </c>
      <c r="D309" s="1">
        <v>1001</v>
      </c>
      <c r="E309" s="2"/>
      <c r="F309" s="4"/>
      <c r="G309" s="30"/>
      <c r="H309" s="25"/>
      <c r="I309" s="64">
        <f>SUM(I310)</f>
        <v>1928</v>
      </c>
      <c r="J309" s="64">
        <f>J310</f>
        <v>1913.04</v>
      </c>
      <c r="K309" s="64">
        <f>K310</f>
        <v>1912.6089999999999</v>
      </c>
      <c r="L309" s="65">
        <f t="shared" si="18"/>
        <v>99.977470413582566</v>
      </c>
    </row>
    <row r="310" spans="1:12" ht="38.25">
      <c r="A310" s="24">
        <v>302</v>
      </c>
      <c r="B310" s="37" t="s">
        <v>166</v>
      </c>
      <c r="C310" s="24">
        <v>901</v>
      </c>
      <c r="D310" s="1">
        <v>1001</v>
      </c>
      <c r="E310" s="2" t="s">
        <v>167</v>
      </c>
      <c r="F310" s="4"/>
      <c r="G310" s="77"/>
      <c r="H310" s="27"/>
      <c r="I310" s="64">
        <f>I311</f>
        <v>1928</v>
      </c>
      <c r="J310" s="64">
        <f>SUM(J311)</f>
        <v>1913.04</v>
      </c>
      <c r="K310" s="64">
        <f>SUM(K311)</f>
        <v>1912.6089999999999</v>
      </c>
      <c r="L310" s="65">
        <f t="shared" si="18"/>
        <v>99.977470413582566</v>
      </c>
    </row>
    <row r="311" spans="1:12" ht="63.75">
      <c r="A311" s="24">
        <v>303</v>
      </c>
      <c r="B311" s="40" t="s">
        <v>118</v>
      </c>
      <c r="C311" s="48">
        <v>901</v>
      </c>
      <c r="D311" s="1">
        <v>1001</v>
      </c>
      <c r="E311" s="2" t="s">
        <v>249</v>
      </c>
      <c r="F311" s="4"/>
      <c r="G311" s="77"/>
      <c r="H311" s="27"/>
      <c r="I311" s="64">
        <f>I312</f>
        <v>1928</v>
      </c>
      <c r="J311" s="64">
        <f>SUM(J312)</f>
        <v>1913.04</v>
      </c>
      <c r="K311" s="64">
        <f>SUM(K312)</f>
        <v>1912.6089999999999</v>
      </c>
      <c r="L311" s="65">
        <f t="shared" si="18"/>
        <v>99.977470413582566</v>
      </c>
    </row>
    <row r="312" spans="1:12" ht="25.5">
      <c r="A312" s="24">
        <v>304</v>
      </c>
      <c r="B312" s="39" t="s">
        <v>41</v>
      </c>
      <c r="C312" s="45">
        <v>901</v>
      </c>
      <c r="D312" s="3">
        <v>1001</v>
      </c>
      <c r="E312" s="4" t="s">
        <v>249</v>
      </c>
      <c r="F312" s="10" t="s">
        <v>40</v>
      </c>
      <c r="G312" s="77"/>
      <c r="H312" s="27"/>
      <c r="I312" s="71">
        <v>1928</v>
      </c>
      <c r="J312" s="71">
        <v>1913.04</v>
      </c>
      <c r="K312" s="71">
        <v>1912.6089999999999</v>
      </c>
      <c r="L312" s="72">
        <f t="shared" si="18"/>
        <v>99.977470413582566</v>
      </c>
    </row>
    <row r="313" spans="1:12" ht="18.75" customHeight="1">
      <c r="A313" s="24">
        <v>305</v>
      </c>
      <c r="B313" s="37" t="s">
        <v>26</v>
      </c>
      <c r="C313" s="48">
        <v>901</v>
      </c>
      <c r="D313" s="1">
        <v>1003</v>
      </c>
      <c r="E313" s="14"/>
      <c r="F313" s="4"/>
      <c r="G313" s="77"/>
      <c r="H313" s="27"/>
      <c r="I313" s="64">
        <f>SUM(I314+I326+I330+I335)</f>
        <v>30787.800000000003</v>
      </c>
      <c r="J313" s="69">
        <f>SUM(J314+J326+J330+J335)</f>
        <v>29703.000000000004</v>
      </c>
      <c r="K313" s="69">
        <f>SUM(K314+K326+K330+K335)</f>
        <v>25321.156999999999</v>
      </c>
      <c r="L313" s="65">
        <f t="shared" si="18"/>
        <v>85.247809985523332</v>
      </c>
    </row>
    <row r="314" spans="1:12" ht="25.5">
      <c r="A314" s="24">
        <v>306</v>
      </c>
      <c r="B314" s="37" t="s">
        <v>250</v>
      </c>
      <c r="C314" s="48">
        <v>901</v>
      </c>
      <c r="D314" s="1">
        <v>1003</v>
      </c>
      <c r="E314" s="2" t="s">
        <v>251</v>
      </c>
      <c r="F314" s="4"/>
      <c r="G314" s="77"/>
      <c r="H314" s="27"/>
      <c r="I314" s="76">
        <f>I315+I321+I318+I324</f>
        <v>30252.9</v>
      </c>
      <c r="J314" s="69">
        <f>SUM(J315+J318+J321+J324)</f>
        <v>28585.600000000002</v>
      </c>
      <c r="K314" s="69">
        <f>SUM(K315+K318+K321+K324)</f>
        <v>24122.960999999999</v>
      </c>
      <c r="L314" s="65">
        <f t="shared" si="18"/>
        <v>84.388506800626885</v>
      </c>
    </row>
    <row r="315" spans="1:12" ht="140.25">
      <c r="A315" s="24">
        <v>307</v>
      </c>
      <c r="B315" s="37" t="s">
        <v>119</v>
      </c>
      <c r="C315" s="24">
        <v>901</v>
      </c>
      <c r="D315" s="1">
        <v>1003</v>
      </c>
      <c r="E315" s="2" t="s">
        <v>252</v>
      </c>
      <c r="F315" s="4"/>
      <c r="G315" s="77"/>
      <c r="H315" s="27"/>
      <c r="I315" s="64">
        <f>I317+I316</f>
        <v>3661</v>
      </c>
      <c r="J315" s="69">
        <f>SUM(J316:J317)</f>
        <v>3661</v>
      </c>
      <c r="K315" s="69">
        <f>SUM(K316:K317)</f>
        <v>2614.2000000000003</v>
      </c>
      <c r="L315" s="65">
        <f t="shared" ref="L315:L320" si="19">K315/J315*100</f>
        <v>71.406719475553132</v>
      </c>
    </row>
    <row r="316" spans="1:12" ht="29.25" customHeight="1">
      <c r="A316" s="24">
        <v>308</v>
      </c>
      <c r="B316" s="39" t="s">
        <v>291</v>
      </c>
      <c r="C316" s="25">
        <v>901</v>
      </c>
      <c r="D316" s="3">
        <v>1003</v>
      </c>
      <c r="E316" s="4" t="s">
        <v>252</v>
      </c>
      <c r="F316" s="4" t="s">
        <v>66</v>
      </c>
      <c r="G316" s="77"/>
      <c r="H316" s="27"/>
      <c r="I316" s="71">
        <v>43</v>
      </c>
      <c r="J316" s="71">
        <v>43</v>
      </c>
      <c r="K316" s="71">
        <v>36.469000000000001</v>
      </c>
      <c r="L316" s="72">
        <f t="shared" si="19"/>
        <v>84.811627906976753</v>
      </c>
    </row>
    <row r="317" spans="1:12" ht="25.5">
      <c r="A317" s="24">
        <v>309</v>
      </c>
      <c r="B317" s="39" t="s">
        <v>39</v>
      </c>
      <c r="C317" s="25">
        <v>901</v>
      </c>
      <c r="D317" s="3">
        <v>1003</v>
      </c>
      <c r="E317" s="4" t="s">
        <v>252</v>
      </c>
      <c r="F317" s="4" t="s">
        <v>38</v>
      </c>
      <c r="G317" s="77"/>
      <c r="H317" s="27"/>
      <c r="I317" s="78">
        <v>3618</v>
      </c>
      <c r="J317" s="73">
        <v>3618</v>
      </c>
      <c r="K317" s="73">
        <v>2577.7310000000002</v>
      </c>
      <c r="L317" s="72">
        <f t="shared" si="19"/>
        <v>71.247401879491434</v>
      </c>
    </row>
    <row r="318" spans="1:12" ht="127.5">
      <c r="A318" s="24">
        <v>310</v>
      </c>
      <c r="B318" s="37" t="s">
        <v>120</v>
      </c>
      <c r="C318" s="24">
        <v>901</v>
      </c>
      <c r="D318" s="1">
        <v>1003</v>
      </c>
      <c r="E318" s="14" t="s">
        <v>253</v>
      </c>
      <c r="F318" s="4"/>
      <c r="G318" s="77"/>
      <c r="H318" s="27"/>
      <c r="I318" s="64">
        <f>SUM(I319:I320)</f>
        <v>6351.9</v>
      </c>
      <c r="J318" s="69">
        <f>SUM(J319:J320)</f>
        <v>4651.8999999999996</v>
      </c>
      <c r="K318" s="69">
        <f>SUM(K319:K320)</f>
        <v>4355.232</v>
      </c>
      <c r="L318" s="65">
        <f t="shared" si="19"/>
        <v>93.622648810163597</v>
      </c>
    </row>
    <row r="319" spans="1:12" ht="29.25" customHeight="1">
      <c r="A319" s="24">
        <v>311</v>
      </c>
      <c r="B319" s="39" t="s">
        <v>291</v>
      </c>
      <c r="C319" s="25">
        <v>901</v>
      </c>
      <c r="D319" s="3">
        <v>1003</v>
      </c>
      <c r="E319" s="22" t="s">
        <v>253</v>
      </c>
      <c r="F319" s="4" t="s">
        <v>66</v>
      </c>
      <c r="G319" s="77"/>
      <c r="H319" s="27"/>
      <c r="I319" s="71">
        <v>73.400000000000006</v>
      </c>
      <c r="J319" s="73">
        <v>73.400000000000006</v>
      </c>
      <c r="K319" s="73">
        <v>50.341999999999999</v>
      </c>
      <c r="L319" s="72">
        <f t="shared" si="19"/>
        <v>68.585831062670295</v>
      </c>
    </row>
    <row r="320" spans="1:12" ht="19.5" customHeight="1">
      <c r="A320" s="24">
        <v>312</v>
      </c>
      <c r="B320" s="39" t="s">
        <v>39</v>
      </c>
      <c r="C320" s="25">
        <v>901</v>
      </c>
      <c r="D320" s="3">
        <v>1003</v>
      </c>
      <c r="E320" s="22" t="s">
        <v>253</v>
      </c>
      <c r="F320" s="4" t="s">
        <v>38</v>
      </c>
      <c r="G320" s="77"/>
      <c r="H320" s="27"/>
      <c r="I320" s="78">
        <v>6278.5</v>
      </c>
      <c r="J320" s="73">
        <v>4578.5</v>
      </c>
      <c r="K320" s="73">
        <v>4304.8900000000003</v>
      </c>
      <c r="L320" s="72">
        <f t="shared" si="19"/>
        <v>94.024025335808687</v>
      </c>
    </row>
    <row r="321" spans="1:12" ht="153">
      <c r="A321" s="24">
        <v>313</v>
      </c>
      <c r="B321" s="37" t="s">
        <v>121</v>
      </c>
      <c r="C321" s="24">
        <v>901</v>
      </c>
      <c r="D321" s="1">
        <v>1003</v>
      </c>
      <c r="E321" s="2" t="s">
        <v>254</v>
      </c>
      <c r="F321" s="4"/>
      <c r="G321" s="77"/>
      <c r="H321" s="27"/>
      <c r="I321" s="76">
        <f>SUM(I322:I323)</f>
        <v>20240</v>
      </c>
      <c r="J321" s="69">
        <f>SUM(J322:J323)</f>
        <v>20240</v>
      </c>
      <c r="K321" s="69">
        <f>SUM(K322:K323)</f>
        <v>17147.921999999999</v>
      </c>
      <c r="L321" s="65">
        <f t="shared" si="18"/>
        <v>84.722934782608689</v>
      </c>
    </row>
    <row r="322" spans="1:12" ht="32.25" customHeight="1">
      <c r="A322" s="24">
        <v>314</v>
      </c>
      <c r="B322" s="39" t="s">
        <v>291</v>
      </c>
      <c r="C322" s="25">
        <v>901</v>
      </c>
      <c r="D322" s="3">
        <v>1003</v>
      </c>
      <c r="E322" s="4" t="s">
        <v>254</v>
      </c>
      <c r="F322" s="4" t="s">
        <v>66</v>
      </c>
      <c r="G322" s="77"/>
      <c r="H322" s="27"/>
      <c r="I322" s="78">
        <v>234</v>
      </c>
      <c r="J322" s="73">
        <v>260</v>
      </c>
      <c r="K322" s="73">
        <v>232.72499999999999</v>
      </c>
      <c r="L322" s="72">
        <f t="shared" si="18"/>
        <v>89.509615384615387</v>
      </c>
    </row>
    <row r="323" spans="1:12" ht="27.75" customHeight="1">
      <c r="A323" s="24">
        <v>315</v>
      </c>
      <c r="B323" s="39" t="s">
        <v>39</v>
      </c>
      <c r="C323" s="25">
        <v>901</v>
      </c>
      <c r="D323" s="3">
        <v>1003</v>
      </c>
      <c r="E323" s="4" t="s">
        <v>254</v>
      </c>
      <c r="F323" s="4" t="s">
        <v>38</v>
      </c>
      <c r="G323" s="77"/>
      <c r="H323" s="27"/>
      <c r="I323" s="78">
        <v>20006</v>
      </c>
      <c r="J323" s="73">
        <v>19980</v>
      </c>
      <c r="K323" s="73">
        <v>16915.197</v>
      </c>
      <c r="L323" s="72">
        <f t="shared" ref="L323:L329" si="20">K323/J323*100</f>
        <v>84.660645645645644</v>
      </c>
    </row>
    <row r="324" spans="1:12" ht="159" customHeight="1">
      <c r="A324" s="24">
        <v>316</v>
      </c>
      <c r="B324" s="123" t="s">
        <v>375</v>
      </c>
      <c r="C324" s="24">
        <v>901</v>
      </c>
      <c r="D324" s="1">
        <v>1003</v>
      </c>
      <c r="E324" s="2" t="s">
        <v>376</v>
      </c>
      <c r="F324" s="2"/>
      <c r="G324" s="88"/>
      <c r="H324" s="84"/>
      <c r="I324" s="76">
        <f>SUM(I325)</f>
        <v>0</v>
      </c>
      <c r="J324" s="69">
        <f>SUM(J325)</f>
        <v>32.700000000000003</v>
      </c>
      <c r="K324" s="69">
        <f>SUM(K325)</f>
        <v>5.6070000000000002</v>
      </c>
      <c r="L324" s="65">
        <f t="shared" si="20"/>
        <v>17.146788990825687</v>
      </c>
    </row>
    <row r="325" spans="1:12" ht="27.75" customHeight="1">
      <c r="A325" s="24">
        <v>317</v>
      </c>
      <c r="B325" s="39" t="s">
        <v>39</v>
      </c>
      <c r="C325" s="25">
        <v>901</v>
      </c>
      <c r="D325" s="3">
        <v>1003</v>
      </c>
      <c r="E325" s="4" t="s">
        <v>376</v>
      </c>
      <c r="F325" s="4" t="s">
        <v>38</v>
      </c>
      <c r="G325" s="77"/>
      <c r="H325" s="27"/>
      <c r="I325" s="78">
        <v>0</v>
      </c>
      <c r="J325" s="73">
        <v>32.700000000000003</v>
      </c>
      <c r="K325" s="73">
        <v>5.6070000000000002</v>
      </c>
      <c r="L325" s="72">
        <f t="shared" si="20"/>
        <v>17.146788990825687</v>
      </c>
    </row>
    <row r="326" spans="1:12" ht="38.25">
      <c r="A326" s="24">
        <v>318</v>
      </c>
      <c r="B326" s="37" t="s">
        <v>255</v>
      </c>
      <c r="C326" s="24">
        <v>901</v>
      </c>
      <c r="D326" s="1">
        <v>1003</v>
      </c>
      <c r="E326" s="31" t="s">
        <v>256</v>
      </c>
      <c r="F326" s="4"/>
      <c r="G326" s="77"/>
      <c r="H326" s="27"/>
      <c r="I326" s="76">
        <f>I327</f>
        <v>99.4</v>
      </c>
      <c r="J326" s="64">
        <f>SUM(J327)</f>
        <v>158.73599999999999</v>
      </c>
      <c r="K326" s="64">
        <f>SUM(K327)</f>
        <v>158.73499999999999</v>
      </c>
      <c r="L326" s="65">
        <f t="shared" si="20"/>
        <v>99.999370023183147</v>
      </c>
    </row>
    <row r="327" spans="1:12" ht="27" customHeight="1">
      <c r="A327" s="24">
        <v>319</v>
      </c>
      <c r="B327" s="37" t="s">
        <v>138</v>
      </c>
      <c r="C327" s="24">
        <v>901</v>
      </c>
      <c r="D327" s="1">
        <v>1003</v>
      </c>
      <c r="E327" s="50" t="s">
        <v>278</v>
      </c>
      <c r="F327" s="4"/>
      <c r="G327" s="77"/>
      <c r="H327" s="27"/>
      <c r="I327" s="76">
        <f>I328+I329</f>
        <v>99.4</v>
      </c>
      <c r="J327" s="64">
        <f>SUM(J328:J329)</f>
        <v>158.73599999999999</v>
      </c>
      <c r="K327" s="64">
        <f>SUM(K328:K329)</f>
        <v>158.73499999999999</v>
      </c>
      <c r="L327" s="65">
        <f t="shared" si="20"/>
        <v>99.999370023183147</v>
      </c>
    </row>
    <row r="328" spans="1:12" ht="38.25">
      <c r="A328" s="24">
        <v>320</v>
      </c>
      <c r="B328" s="39" t="s">
        <v>291</v>
      </c>
      <c r="C328" s="25">
        <v>901</v>
      </c>
      <c r="D328" s="3">
        <v>1003</v>
      </c>
      <c r="E328" s="52" t="s">
        <v>278</v>
      </c>
      <c r="F328" s="10" t="s">
        <v>66</v>
      </c>
      <c r="G328" s="77"/>
      <c r="H328" s="27"/>
      <c r="I328" s="71">
        <v>92.2</v>
      </c>
      <c r="J328" s="71">
        <v>151.536</v>
      </c>
      <c r="K328" s="73">
        <v>151.535</v>
      </c>
      <c r="L328" s="72">
        <f t="shared" si="20"/>
        <v>99.9993400908035</v>
      </c>
    </row>
    <row r="329" spans="1:12" ht="25.5">
      <c r="A329" s="24">
        <v>321</v>
      </c>
      <c r="B329" s="39" t="s">
        <v>39</v>
      </c>
      <c r="C329" s="25">
        <v>901</v>
      </c>
      <c r="D329" s="3">
        <v>1003</v>
      </c>
      <c r="E329" s="52" t="s">
        <v>278</v>
      </c>
      <c r="F329" s="4" t="s">
        <v>38</v>
      </c>
      <c r="G329" s="77"/>
      <c r="H329" s="27"/>
      <c r="I329" s="71">
        <v>7.2</v>
      </c>
      <c r="J329" s="71">
        <v>7.2</v>
      </c>
      <c r="K329" s="71">
        <v>7.2</v>
      </c>
      <c r="L329" s="72">
        <f t="shared" si="20"/>
        <v>100</v>
      </c>
    </row>
    <row r="330" spans="1:12" ht="38.25">
      <c r="A330" s="24">
        <v>322</v>
      </c>
      <c r="B330" s="37" t="s">
        <v>257</v>
      </c>
      <c r="C330" s="24">
        <v>901</v>
      </c>
      <c r="D330" s="1">
        <v>1003</v>
      </c>
      <c r="E330" s="50" t="s">
        <v>258</v>
      </c>
      <c r="F330" s="4"/>
      <c r="G330" s="77"/>
      <c r="H330" s="27"/>
      <c r="I330" s="64">
        <f>SUM(I331+I333)</f>
        <v>415.5</v>
      </c>
      <c r="J330" s="69">
        <f>SUM(J331+J333)</f>
        <v>948.8</v>
      </c>
      <c r="K330" s="69">
        <f>SUM(K331+K333)</f>
        <v>948.8</v>
      </c>
      <c r="L330" s="65">
        <f>SUM(L331)</f>
        <v>100</v>
      </c>
    </row>
    <row r="331" spans="1:12" ht="38.25">
      <c r="A331" s="24">
        <v>323</v>
      </c>
      <c r="B331" s="37" t="s">
        <v>144</v>
      </c>
      <c r="C331" s="24">
        <v>901</v>
      </c>
      <c r="D331" s="1">
        <v>1003</v>
      </c>
      <c r="E331" s="50" t="s">
        <v>259</v>
      </c>
      <c r="F331" s="4"/>
      <c r="G331" s="77"/>
      <c r="H331" s="27"/>
      <c r="I331" s="64">
        <f>I332</f>
        <v>415.5</v>
      </c>
      <c r="J331" s="64">
        <f>J332</f>
        <v>240</v>
      </c>
      <c r="K331" s="64">
        <f>K332</f>
        <v>240</v>
      </c>
      <c r="L331" s="65">
        <f>SUM(L332)</f>
        <v>100</v>
      </c>
    </row>
    <row r="332" spans="1:12" ht="25.5">
      <c r="A332" s="24">
        <v>324</v>
      </c>
      <c r="B332" s="39" t="s">
        <v>41</v>
      </c>
      <c r="C332" s="25">
        <v>901</v>
      </c>
      <c r="D332" s="3">
        <v>1003</v>
      </c>
      <c r="E332" s="52" t="s">
        <v>259</v>
      </c>
      <c r="F332" s="4" t="s">
        <v>40</v>
      </c>
      <c r="G332" s="77"/>
      <c r="H332" s="27"/>
      <c r="I332" s="71">
        <v>415.5</v>
      </c>
      <c r="J332" s="73">
        <v>240</v>
      </c>
      <c r="K332" s="73">
        <v>240</v>
      </c>
      <c r="L332" s="72">
        <f>K332/J332*100</f>
        <v>100</v>
      </c>
    </row>
    <row r="333" spans="1:12" ht="38.25">
      <c r="A333" s="24">
        <v>325</v>
      </c>
      <c r="B333" s="37" t="s">
        <v>303</v>
      </c>
      <c r="C333" s="24">
        <v>901</v>
      </c>
      <c r="D333" s="1">
        <v>1003</v>
      </c>
      <c r="E333" s="50" t="s">
        <v>304</v>
      </c>
      <c r="F333" s="2"/>
      <c r="G333" s="88"/>
      <c r="H333" s="84"/>
      <c r="I333" s="64">
        <f>SUM(I334)</f>
        <v>0</v>
      </c>
      <c r="J333" s="69">
        <f>SUM(J334)</f>
        <v>708.8</v>
      </c>
      <c r="K333" s="69">
        <f>SUM(K334)</f>
        <v>708.8</v>
      </c>
      <c r="L333" s="65">
        <f>SUM(L334)</f>
        <v>100</v>
      </c>
    </row>
    <row r="334" spans="1:12" ht="25.5">
      <c r="A334" s="24">
        <v>326</v>
      </c>
      <c r="B334" s="39" t="s">
        <v>41</v>
      </c>
      <c r="C334" s="25">
        <v>901</v>
      </c>
      <c r="D334" s="3">
        <v>1003</v>
      </c>
      <c r="E334" s="52" t="s">
        <v>304</v>
      </c>
      <c r="F334" s="4" t="s">
        <v>40</v>
      </c>
      <c r="G334" s="77"/>
      <c r="H334" s="27"/>
      <c r="I334" s="71">
        <v>0</v>
      </c>
      <c r="J334" s="73">
        <v>708.8</v>
      </c>
      <c r="K334" s="73">
        <v>708.8</v>
      </c>
      <c r="L334" s="72">
        <f>K334/J334*100</f>
        <v>100</v>
      </c>
    </row>
    <row r="335" spans="1:12" ht="17.25" customHeight="1">
      <c r="A335" s="24">
        <v>327</v>
      </c>
      <c r="B335" s="42" t="s">
        <v>63</v>
      </c>
      <c r="C335" s="24">
        <v>901</v>
      </c>
      <c r="D335" s="1">
        <v>1003</v>
      </c>
      <c r="E335" s="50" t="s">
        <v>156</v>
      </c>
      <c r="F335" s="2"/>
      <c r="G335" s="88"/>
      <c r="H335" s="84"/>
      <c r="I335" s="64">
        <f>SUM(I336)</f>
        <v>20</v>
      </c>
      <c r="J335" s="69">
        <f>SUM(J336)</f>
        <v>9.8640000000000008</v>
      </c>
      <c r="K335" s="69">
        <f>SUM(K336+K338)</f>
        <v>90.661000000000001</v>
      </c>
      <c r="L335" s="65">
        <f>K335/J335*100</f>
        <v>919.109894566099</v>
      </c>
    </row>
    <row r="336" spans="1:12" ht="76.5">
      <c r="A336" s="24">
        <v>328</v>
      </c>
      <c r="B336" s="53" t="s">
        <v>149</v>
      </c>
      <c r="C336" s="24">
        <v>901</v>
      </c>
      <c r="D336" s="32">
        <v>1003</v>
      </c>
      <c r="E336" s="50" t="s">
        <v>271</v>
      </c>
      <c r="F336" s="52"/>
      <c r="G336" s="77"/>
      <c r="H336" s="27"/>
      <c r="I336" s="64">
        <f>I337</f>
        <v>20</v>
      </c>
      <c r="J336" s="69">
        <f>SUM(J337)</f>
        <v>9.8640000000000008</v>
      </c>
      <c r="K336" s="69">
        <f>SUM(K337)</f>
        <v>9.0609999999999999</v>
      </c>
      <c r="L336" s="65">
        <f>K336/J336*100</f>
        <v>91.859286293592859</v>
      </c>
    </row>
    <row r="337" spans="1:13" ht="38.25">
      <c r="A337" s="24">
        <v>329</v>
      </c>
      <c r="B337" s="39" t="s">
        <v>128</v>
      </c>
      <c r="C337" s="25">
        <v>901</v>
      </c>
      <c r="D337" s="46">
        <v>1003</v>
      </c>
      <c r="E337" s="52" t="s">
        <v>271</v>
      </c>
      <c r="F337" s="52" t="s">
        <v>46</v>
      </c>
      <c r="G337" s="77"/>
      <c r="H337" s="27"/>
      <c r="I337" s="71">
        <v>20</v>
      </c>
      <c r="J337" s="71">
        <v>9.8640000000000008</v>
      </c>
      <c r="K337" s="71">
        <v>9.0609999999999999</v>
      </c>
      <c r="L337" s="72">
        <f>K337/J337*100</f>
        <v>91.859286293592859</v>
      </c>
    </row>
    <row r="338" spans="1:13" ht="19.5" customHeight="1">
      <c r="A338" s="33">
        <v>330</v>
      </c>
      <c r="B338" s="112" t="s">
        <v>7</v>
      </c>
      <c r="C338" s="33">
        <v>901</v>
      </c>
      <c r="D338" s="113">
        <v>1003</v>
      </c>
      <c r="E338" s="14" t="s">
        <v>158</v>
      </c>
      <c r="F338" s="14"/>
      <c r="G338" s="89"/>
      <c r="H338" s="89"/>
      <c r="I338" s="76">
        <v>0</v>
      </c>
      <c r="J338" s="76">
        <v>0</v>
      </c>
      <c r="K338" s="76">
        <f>SUM(K339)</f>
        <v>81.599999999999994</v>
      </c>
      <c r="L338" s="114">
        <v>0</v>
      </c>
    </row>
    <row r="339" spans="1:13" ht="32.25" customHeight="1">
      <c r="A339" s="33">
        <v>331</v>
      </c>
      <c r="B339" s="39" t="s">
        <v>41</v>
      </c>
      <c r="C339" s="30">
        <v>901</v>
      </c>
      <c r="D339" s="116">
        <v>1003</v>
      </c>
      <c r="E339" s="22" t="s">
        <v>158</v>
      </c>
      <c r="F339" s="22" t="s">
        <v>40</v>
      </c>
      <c r="G339" s="85"/>
      <c r="H339" s="85"/>
      <c r="I339" s="78">
        <v>0</v>
      </c>
      <c r="J339" s="78">
        <v>0</v>
      </c>
      <c r="K339" s="78">
        <v>81.599999999999994</v>
      </c>
      <c r="L339" s="117">
        <v>0</v>
      </c>
    </row>
    <row r="340" spans="1:13">
      <c r="A340" s="24">
        <v>332</v>
      </c>
      <c r="B340" s="37" t="s">
        <v>34</v>
      </c>
      <c r="C340" s="24">
        <v>901</v>
      </c>
      <c r="D340" s="1">
        <v>1006</v>
      </c>
      <c r="E340" s="8"/>
      <c r="F340" s="10"/>
      <c r="G340" s="77"/>
      <c r="H340" s="27"/>
      <c r="I340" s="64">
        <f>SUM(I341)</f>
        <v>2398.1</v>
      </c>
      <c r="J340" s="69">
        <f>SUM(J341)</f>
        <v>2398.1</v>
      </c>
      <c r="K340" s="69">
        <f>SUM(K341)</f>
        <v>1608.8329999999999</v>
      </c>
      <c r="L340" s="65">
        <f>K340/J340*100</f>
        <v>67.087819523789662</v>
      </c>
    </row>
    <row r="341" spans="1:13" ht="25.5">
      <c r="A341" s="24">
        <v>333</v>
      </c>
      <c r="B341" s="37" t="s">
        <v>250</v>
      </c>
      <c r="C341" s="24">
        <v>901</v>
      </c>
      <c r="D341" s="1">
        <v>1006</v>
      </c>
      <c r="E341" s="2" t="s">
        <v>251</v>
      </c>
      <c r="F341" s="4"/>
      <c r="G341" s="77"/>
      <c r="H341" s="27"/>
      <c r="I341" s="64">
        <f>I342+I345</f>
        <v>2398.1</v>
      </c>
      <c r="J341" s="64">
        <f>SUM(J342+J345)</f>
        <v>2398.1</v>
      </c>
      <c r="K341" s="64">
        <f>SUM(K342+K345)</f>
        <v>1608.8329999999999</v>
      </c>
      <c r="L341" s="65">
        <f t="shared" si="18"/>
        <v>67.087819523789662</v>
      </c>
    </row>
    <row r="342" spans="1:13" ht="127.5">
      <c r="A342" s="24">
        <v>334</v>
      </c>
      <c r="B342" s="37" t="s">
        <v>122</v>
      </c>
      <c r="C342" s="24">
        <v>901</v>
      </c>
      <c r="D342" s="1">
        <v>1006</v>
      </c>
      <c r="E342" s="14" t="s">
        <v>253</v>
      </c>
      <c r="F342" s="4"/>
      <c r="G342" s="77"/>
      <c r="H342" s="27"/>
      <c r="I342" s="64">
        <f>I343+I344</f>
        <v>413.09999999999997</v>
      </c>
      <c r="J342" s="69">
        <f>SUM(J343:J344)</f>
        <v>413.09999999999997</v>
      </c>
      <c r="K342" s="69">
        <f>SUM(K343:K344)</f>
        <v>336.77199999999999</v>
      </c>
      <c r="L342" s="65">
        <f t="shared" si="18"/>
        <v>81.523117889130972</v>
      </c>
    </row>
    <row r="343" spans="1:13" ht="25.5">
      <c r="A343" s="24">
        <v>335</v>
      </c>
      <c r="B343" s="39" t="s">
        <v>284</v>
      </c>
      <c r="C343" s="25">
        <v>901</v>
      </c>
      <c r="D343" s="3">
        <v>1006</v>
      </c>
      <c r="E343" s="22" t="s">
        <v>253</v>
      </c>
      <c r="F343" s="4" t="s">
        <v>42</v>
      </c>
      <c r="G343" s="77"/>
      <c r="H343" s="27"/>
      <c r="I343" s="71">
        <v>260.39999999999998</v>
      </c>
      <c r="J343" s="73">
        <v>260.39999999999998</v>
      </c>
      <c r="K343" s="73">
        <v>231.46299999999999</v>
      </c>
      <c r="L343" s="72">
        <f t="shared" si="18"/>
        <v>88.887480798771122</v>
      </c>
    </row>
    <row r="344" spans="1:13" ht="27.75" customHeight="1">
      <c r="A344" s="24">
        <v>336</v>
      </c>
      <c r="B344" s="39" t="s">
        <v>291</v>
      </c>
      <c r="C344" s="25">
        <v>901</v>
      </c>
      <c r="D344" s="3">
        <v>1006</v>
      </c>
      <c r="E344" s="22" t="s">
        <v>253</v>
      </c>
      <c r="F344" s="4" t="s">
        <v>66</v>
      </c>
      <c r="G344" s="77"/>
      <c r="H344" s="27"/>
      <c r="I344" s="71">
        <v>152.69999999999999</v>
      </c>
      <c r="J344" s="71">
        <v>152.69999999999999</v>
      </c>
      <c r="K344" s="71">
        <v>105.309</v>
      </c>
      <c r="L344" s="72">
        <f t="shared" si="18"/>
        <v>68.964636542239688</v>
      </c>
    </row>
    <row r="345" spans="1:13" ht="153">
      <c r="A345" s="24">
        <v>337</v>
      </c>
      <c r="B345" s="37" t="s">
        <v>123</v>
      </c>
      <c r="C345" s="24">
        <v>901</v>
      </c>
      <c r="D345" s="1">
        <v>1006</v>
      </c>
      <c r="E345" s="2" t="s">
        <v>254</v>
      </c>
      <c r="F345" s="4"/>
      <c r="G345" s="77"/>
      <c r="H345" s="27"/>
      <c r="I345" s="76">
        <f>I346+I347</f>
        <v>1985</v>
      </c>
      <c r="J345" s="64">
        <f>SUM(J346:J347)</f>
        <v>1985</v>
      </c>
      <c r="K345" s="64">
        <f>SUM(K346:K347)</f>
        <v>1272.0609999999999</v>
      </c>
      <c r="L345" s="65">
        <f t="shared" si="18"/>
        <v>64.083677581863981</v>
      </c>
    </row>
    <row r="346" spans="1:13" ht="25.5">
      <c r="A346" s="24">
        <v>338</v>
      </c>
      <c r="B346" s="39" t="s">
        <v>284</v>
      </c>
      <c r="C346" s="25">
        <v>901</v>
      </c>
      <c r="D346" s="3">
        <v>1006</v>
      </c>
      <c r="E346" s="4" t="s">
        <v>254</v>
      </c>
      <c r="F346" s="4" t="s">
        <v>42</v>
      </c>
      <c r="G346" s="77"/>
      <c r="H346" s="27"/>
      <c r="I346" s="71">
        <v>1174</v>
      </c>
      <c r="J346" s="73">
        <v>1174.335</v>
      </c>
      <c r="K346" s="73">
        <v>854.5</v>
      </c>
      <c r="L346" s="72">
        <f>K346/J346*100</f>
        <v>72.764585914581431</v>
      </c>
    </row>
    <row r="347" spans="1:13" ht="27.75" customHeight="1">
      <c r="A347" s="24">
        <v>339</v>
      </c>
      <c r="B347" s="39" t="s">
        <v>291</v>
      </c>
      <c r="C347" s="25">
        <v>901</v>
      </c>
      <c r="D347" s="3">
        <v>1006</v>
      </c>
      <c r="E347" s="4" t="s">
        <v>254</v>
      </c>
      <c r="F347" s="4" t="s">
        <v>66</v>
      </c>
      <c r="G347" s="77"/>
      <c r="H347" s="27"/>
      <c r="I347" s="71">
        <v>811</v>
      </c>
      <c r="J347" s="71">
        <v>810.66499999999996</v>
      </c>
      <c r="K347" s="71">
        <v>417.56099999999998</v>
      </c>
      <c r="L347" s="72">
        <f>K347/J347*100</f>
        <v>51.508452936786462</v>
      </c>
      <c r="M347" s="131">
        <f>SUM(I353)</f>
        <v>4910</v>
      </c>
    </row>
    <row r="348" spans="1:13" ht="15.75">
      <c r="A348" s="24">
        <v>340</v>
      </c>
      <c r="B348" s="38" t="s">
        <v>31</v>
      </c>
      <c r="C348" s="24">
        <v>901</v>
      </c>
      <c r="D348" s="1">
        <v>1100</v>
      </c>
      <c r="E348" s="8"/>
      <c r="F348" s="10"/>
      <c r="G348" s="77"/>
      <c r="H348" s="27"/>
      <c r="I348" s="64">
        <f t="shared" ref="I348:K349" si="21">SUM(I349)</f>
        <v>4980</v>
      </c>
      <c r="J348" s="64">
        <f t="shared" si="21"/>
        <v>5080.74</v>
      </c>
      <c r="K348" s="64">
        <f t="shared" si="21"/>
        <v>5085.9049999999997</v>
      </c>
      <c r="L348" s="65">
        <f t="shared" si="18"/>
        <v>100.10165841983647</v>
      </c>
    </row>
    <row r="349" spans="1:13" ht="15.75">
      <c r="A349" s="24">
        <v>341</v>
      </c>
      <c r="B349" s="38" t="s">
        <v>269</v>
      </c>
      <c r="C349" s="24">
        <v>901</v>
      </c>
      <c r="D349" s="1">
        <v>1102</v>
      </c>
      <c r="E349" s="8"/>
      <c r="F349" s="10"/>
      <c r="G349" s="77"/>
      <c r="H349" s="27"/>
      <c r="I349" s="64">
        <f t="shared" si="21"/>
        <v>4980</v>
      </c>
      <c r="J349" s="69">
        <f t="shared" si="21"/>
        <v>5080.74</v>
      </c>
      <c r="K349" s="69">
        <f>SUM(K350+K357)</f>
        <v>5085.9049999999997</v>
      </c>
      <c r="L349" s="65">
        <f t="shared" si="18"/>
        <v>100.10165841983647</v>
      </c>
    </row>
    <row r="350" spans="1:13" ht="54" customHeight="1">
      <c r="A350" s="24">
        <v>342</v>
      </c>
      <c r="B350" s="37" t="s">
        <v>189</v>
      </c>
      <c r="C350" s="24">
        <v>901</v>
      </c>
      <c r="D350" s="1">
        <v>1102</v>
      </c>
      <c r="E350" s="2" t="s">
        <v>175</v>
      </c>
      <c r="F350" s="4"/>
      <c r="G350" s="77"/>
      <c r="H350" s="27"/>
      <c r="I350" s="64">
        <f>SUM(I351+I353)</f>
        <v>4980</v>
      </c>
      <c r="J350" s="69">
        <f>SUM(J351+J353)</f>
        <v>5080.74</v>
      </c>
      <c r="K350" s="69">
        <f>SUM(K351+K353)</f>
        <v>5073.5050000000001</v>
      </c>
      <c r="L350" s="65">
        <f t="shared" si="18"/>
        <v>99.857599483539801</v>
      </c>
    </row>
    <row r="351" spans="1:13" ht="38.25">
      <c r="A351" s="24">
        <v>343</v>
      </c>
      <c r="B351" s="37" t="s">
        <v>142</v>
      </c>
      <c r="C351" s="24">
        <v>901</v>
      </c>
      <c r="D351" s="1">
        <v>1102</v>
      </c>
      <c r="E351" s="2" t="s">
        <v>267</v>
      </c>
      <c r="F351" s="4"/>
      <c r="G351" s="77"/>
      <c r="H351" s="27"/>
      <c r="I351" s="64">
        <f>I352</f>
        <v>70</v>
      </c>
      <c r="J351" s="69">
        <f>SUM(J352)</f>
        <v>70</v>
      </c>
      <c r="K351" s="69">
        <f>SUM(K352)</f>
        <v>70</v>
      </c>
      <c r="L351" s="65">
        <f t="shared" si="18"/>
        <v>100</v>
      </c>
    </row>
    <row r="352" spans="1:13" ht="27" customHeight="1">
      <c r="A352" s="24">
        <v>344</v>
      </c>
      <c r="B352" s="39" t="s">
        <v>291</v>
      </c>
      <c r="C352" s="25">
        <v>901</v>
      </c>
      <c r="D352" s="3">
        <v>1102</v>
      </c>
      <c r="E352" s="4" t="s">
        <v>267</v>
      </c>
      <c r="F352" s="4" t="s">
        <v>66</v>
      </c>
      <c r="G352" s="77"/>
      <c r="H352" s="27"/>
      <c r="I352" s="71">
        <v>70</v>
      </c>
      <c r="J352" s="71">
        <v>70</v>
      </c>
      <c r="K352" s="71">
        <v>70</v>
      </c>
      <c r="L352" s="72">
        <f t="shared" si="18"/>
        <v>100</v>
      </c>
    </row>
    <row r="353" spans="1:12" ht="25.5">
      <c r="A353" s="24">
        <v>345</v>
      </c>
      <c r="B353" s="37" t="s">
        <v>124</v>
      </c>
      <c r="C353" s="24">
        <v>901</v>
      </c>
      <c r="D353" s="1">
        <v>1102</v>
      </c>
      <c r="E353" s="2" t="s">
        <v>268</v>
      </c>
      <c r="F353" s="4"/>
      <c r="G353" s="77"/>
      <c r="H353" s="27"/>
      <c r="I353" s="64">
        <f>SUM(I354:I356)</f>
        <v>4910</v>
      </c>
      <c r="J353" s="64">
        <f>SUM(J354:J356)</f>
        <v>5010.74</v>
      </c>
      <c r="K353" s="64">
        <f>SUM(K354:K356)</f>
        <v>5003.5050000000001</v>
      </c>
      <c r="L353" s="65">
        <f t="shared" si="18"/>
        <v>99.855610149399098</v>
      </c>
    </row>
    <row r="354" spans="1:12">
      <c r="A354" s="24">
        <v>346</v>
      </c>
      <c r="B354" s="39" t="s">
        <v>72</v>
      </c>
      <c r="C354" s="25">
        <v>901</v>
      </c>
      <c r="D354" s="3">
        <v>1102</v>
      </c>
      <c r="E354" s="4" t="s">
        <v>268</v>
      </c>
      <c r="F354" s="4" t="s">
        <v>36</v>
      </c>
      <c r="G354" s="77"/>
      <c r="H354" s="27"/>
      <c r="I354" s="78">
        <v>3438</v>
      </c>
      <c r="J354" s="73">
        <v>3683.3</v>
      </c>
      <c r="K354" s="73">
        <v>3676.0650000000001</v>
      </c>
      <c r="L354" s="72">
        <f t="shared" si="18"/>
        <v>99.803572883012521</v>
      </c>
    </row>
    <row r="355" spans="1:12" ht="25.5">
      <c r="A355" s="24">
        <v>347</v>
      </c>
      <c r="B355" s="39" t="s">
        <v>125</v>
      </c>
      <c r="C355" s="25">
        <v>901</v>
      </c>
      <c r="D355" s="3">
        <v>1102</v>
      </c>
      <c r="E355" s="4" t="s">
        <v>268</v>
      </c>
      <c r="F355" s="4" t="s">
        <v>66</v>
      </c>
      <c r="G355" s="77"/>
      <c r="H355" s="27"/>
      <c r="I355" s="78">
        <v>1454</v>
      </c>
      <c r="J355" s="71">
        <v>1313.7</v>
      </c>
      <c r="K355" s="71">
        <v>1313.7</v>
      </c>
      <c r="L355" s="72">
        <f t="shared" si="18"/>
        <v>100</v>
      </c>
    </row>
    <row r="356" spans="1:12">
      <c r="A356" s="24">
        <v>348</v>
      </c>
      <c r="B356" s="39" t="s">
        <v>280</v>
      </c>
      <c r="C356" s="25">
        <v>901</v>
      </c>
      <c r="D356" s="3">
        <v>1102</v>
      </c>
      <c r="E356" s="4" t="s">
        <v>268</v>
      </c>
      <c r="F356" s="4" t="s">
        <v>281</v>
      </c>
      <c r="G356" s="77"/>
      <c r="H356" s="27"/>
      <c r="I356" s="78">
        <v>18</v>
      </c>
      <c r="J356" s="71">
        <v>13.74</v>
      </c>
      <c r="K356" s="71">
        <v>13.74</v>
      </c>
      <c r="L356" s="72">
        <f>K356/J356*100</f>
        <v>100</v>
      </c>
    </row>
    <row r="357" spans="1:12" ht="22.5" customHeight="1">
      <c r="A357" s="33">
        <v>349</v>
      </c>
      <c r="B357" s="112" t="s">
        <v>63</v>
      </c>
      <c r="C357" s="33">
        <v>901</v>
      </c>
      <c r="D357" s="113">
        <v>1102</v>
      </c>
      <c r="E357" s="14" t="s">
        <v>156</v>
      </c>
      <c r="F357" s="14"/>
      <c r="G357" s="89"/>
      <c r="H357" s="89"/>
      <c r="I357" s="76">
        <v>0</v>
      </c>
      <c r="J357" s="76">
        <v>0</v>
      </c>
      <c r="K357" s="76">
        <f>SUM(K358)</f>
        <v>12.4</v>
      </c>
      <c r="L357" s="114">
        <v>0</v>
      </c>
    </row>
    <row r="358" spans="1:12" ht="15.75" customHeight="1">
      <c r="A358" s="33">
        <v>350</v>
      </c>
      <c r="B358" s="112" t="s">
        <v>7</v>
      </c>
      <c r="C358" s="33">
        <v>901</v>
      </c>
      <c r="D358" s="113">
        <v>1102</v>
      </c>
      <c r="E358" s="14" t="s">
        <v>158</v>
      </c>
      <c r="F358" s="14"/>
      <c r="G358" s="89"/>
      <c r="H358" s="89"/>
      <c r="I358" s="76">
        <v>0</v>
      </c>
      <c r="J358" s="76">
        <v>0</v>
      </c>
      <c r="K358" s="76">
        <f>SUM(K359)</f>
        <v>12.4</v>
      </c>
      <c r="L358" s="114">
        <v>0</v>
      </c>
    </row>
    <row r="359" spans="1:12" ht="32.25" customHeight="1">
      <c r="A359" s="33">
        <v>351</v>
      </c>
      <c r="B359" s="39" t="s">
        <v>125</v>
      </c>
      <c r="C359" s="30">
        <v>901</v>
      </c>
      <c r="D359" s="116">
        <v>1102</v>
      </c>
      <c r="E359" s="22" t="s">
        <v>158</v>
      </c>
      <c r="F359" s="22" t="s">
        <v>66</v>
      </c>
      <c r="G359" s="85"/>
      <c r="H359" s="85"/>
      <c r="I359" s="78">
        <v>0</v>
      </c>
      <c r="J359" s="78">
        <v>0</v>
      </c>
      <c r="K359" s="78">
        <v>12.4</v>
      </c>
      <c r="L359" s="117">
        <v>0</v>
      </c>
    </row>
    <row r="360" spans="1:12" ht="20.25" customHeight="1">
      <c r="A360" s="24">
        <v>352</v>
      </c>
      <c r="B360" s="38" t="s">
        <v>50</v>
      </c>
      <c r="C360" s="24">
        <v>901</v>
      </c>
      <c r="D360" s="1">
        <v>1200</v>
      </c>
      <c r="E360" s="2"/>
      <c r="F360" s="4"/>
      <c r="G360" s="77"/>
      <c r="H360" s="27"/>
      <c r="I360" s="76">
        <f t="shared" ref="I360:K361" si="22">SUM(I361)</f>
        <v>246.5</v>
      </c>
      <c r="J360" s="69">
        <f t="shared" si="22"/>
        <v>329.5</v>
      </c>
      <c r="K360" s="69">
        <f t="shared" si="22"/>
        <v>329.5</v>
      </c>
      <c r="L360" s="65">
        <f t="shared" ref="L360:L401" si="23">K360/J360*100</f>
        <v>100</v>
      </c>
    </row>
    <row r="361" spans="1:12" ht="15.75">
      <c r="A361" s="24">
        <v>353</v>
      </c>
      <c r="B361" s="38" t="s">
        <v>51</v>
      </c>
      <c r="C361" s="24">
        <v>901</v>
      </c>
      <c r="D361" s="1">
        <v>1202</v>
      </c>
      <c r="E361" s="2"/>
      <c r="F361" s="4"/>
      <c r="G361" s="77"/>
      <c r="H361" s="27"/>
      <c r="I361" s="76">
        <f t="shared" si="22"/>
        <v>246.5</v>
      </c>
      <c r="J361" s="69">
        <f t="shared" si="22"/>
        <v>329.5</v>
      </c>
      <c r="K361" s="69">
        <f t="shared" si="22"/>
        <v>329.5</v>
      </c>
      <c r="L361" s="65">
        <f t="shared" si="23"/>
        <v>100</v>
      </c>
    </row>
    <row r="362" spans="1:12" ht="38.25">
      <c r="A362" s="24">
        <v>354</v>
      </c>
      <c r="B362" s="37" t="s">
        <v>166</v>
      </c>
      <c r="C362" s="24">
        <v>901</v>
      </c>
      <c r="D362" s="1">
        <v>1202</v>
      </c>
      <c r="E362" s="2" t="s">
        <v>167</v>
      </c>
      <c r="F362" s="4"/>
      <c r="G362" s="77"/>
      <c r="H362" s="27"/>
      <c r="I362" s="76">
        <f>I363</f>
        <v>246.5</v>
      </c>
      <c r="J362" s="64">
        <f>SUM(J363)</f>
        <v>329.5</v>
      </c>
      <c r="K362" s="64">
        <f>SUM(K363)</f>
        <v>329.5</v>
      </c>
      <c r="L362" s="65">
        <f t="shared" si="23"/>
        <v>100</v>
      </c>
    </row>
    <row r="363" spans="1:12" ht="38.25">
      <c r="A363" s="24">
        <v>355</v>
      </c>
      <c r="B363" s="37" t="s">
        <v>126</v>
      </c>
      <c r="C363" s="24">
        <v>901</v>
      </c>
      <c r="D363" s="1">
        <v>1202</v>
      </c>
      <c r="E363" s="2" t="s">
        <v>260</v>
      </c>
      <c r="F363" s="4"/>
      <c r="G363" s="77"/>
      <c r="H363" s="27"/>
      <c r="I363" s="76">
        <f>I365</f>
        <v>246.5</v>
      </c>
      <c r="J363" s="64">
        <f>SUM(J364:J365)</f>
        <v>329.5</v>
      </c>
      <c r="K363" s="64">
        <f>SUM(K364:K365)</f>
        <v>329.5</v>
      </c>
      <c r="L363" s="65">
        <f t="shared" si="23"/>
        <v>100</v>
      </c>
    </row>
    <row r="364" spans="1:12" ht="21" customHeight="1">
      <c r="A364" s="24">
        <v>356</v>
      </c>
      <c r="B364" s="39" t="s">
        <v>377</v>
      </c>
      <c r="C364" s="25">
        <v>901</v>
      </c>
      <c r="D364" s="3">
        <v>1202</v>
      </c>
      <c r="E364" s="4" t="s">
        <v>260</v>
      </c>
      <c r="F364" s="4" t="s">
        <v>378</v>
      </c>
      <c r="G364" s="77"/>
      <c r="H364" s="27"/>
      <c r="I364" s="78">
        <v>0</v>
      </c>
      <c r="J364" s="71">
        <v>329.5</v>
      </c>
      <c r="K364" s="71">
        <v>329.5</v>
      </c>
      <c r="L364" s="72">
        <f>K364/J364*100</f>
        <v>100</v>
      </c>
    </row>
    <row r="365" spans="1:12" ht="38.25">
      <c r="A365" s="24">
        <v>357</v>
      </c>
      <c r="B365" s="39" t="s">
        <v>128</v>
      </c>
      <c r="C365" s="25">
        <v>901</v>
      </c>
      <c r="D365" s="3">
        <v>1202</v>
      </c>
      <c r="E365" s="4" t="s">
        <v>260</v>
      </c>
      <c r="F365" s="4" t="s">
        <v>46</v>
      </c>
      <c r="G365" s="77"/>
      <c r="H365" s="27"/>
      <c r="I365" s="78">
        <v>246.5</v>
      </c>
      <c r="J365" s="74">
        <v>0</v>
      </c>
      <c r="K365" s="74">
        <v>0</v>
      </c>
      <c r="L365" s="72">
        <v>0</v>
      </c>
    </row>
    <row r="366" spans="1:12" ht="31.5">
      <c r="A366" s="24">
        <v>358</v>
      </c>
      <c r="B366" s="38" t="s">
        <v>5</v>
      </c>
      <c r="C366" s="24">
        <v>901</v>
      </c>
      <c r="D366" s="1">
        <v>1300</v>
      </c>
      <c r="E366" s="2"/>
      <c r="F366" s="4"/>
      <c r="G366" s="77"/>
      <c r="H366" s="27"/>
      <c r="I366" s="76">
        <f>SUM(I367)</f>
        <v>0.6</v>
      </c>
      <c r="J366" s="69">
        <f>SUM(J367)</f>
        <v>0.6</v>
      </c>
      <c r="K366" s="69">
        <f>SUM(K367)</f>
        <v>0.51600000000000001</v>
      </c>
      <c r="L366" s="65">
        <f>SUM(L367)</f>
        <v>83.3</v>
      </c>
    </row>
    <row r="367" spans="1:12" ht="31.5">
      <c r="A367" s="24">
        <v>359</v>
      </c>
      <c r="B367" s="38" t="s">
        <v>270</v>
      </c>
      <c r="C367" s="24">
        <v>901</v>
      </c>
      <c r="D367" s="1">
        <v>1301</v>
      </c>
      <c r="E367" s="2"/>
      <c r="F367" s="4"/>
      <c r="G367" s="77"/>
      <c r="H367" s="27"/>
      <c r="I367" s="76">
        <f>SUM(I368)</f>
        <v>0.6</v>
      </c>
      <c r="J367" s="75">
        <f t="shared" ref="J367:K369" si="24">J368</f>
        <v>0.6</v>
      </c>
      <c r="K367" s="75">
        <f t="shared" si="24"/>
        <v>0.51600000000000001</v>
      </c>
      <c r="L367" s="65">
        <f>SUM(L368)</f>
        <v>83.3</v>
      </c>
    </row>
    <row r="368" spans="1:12" ht="38.25">
      <c r="A368" s="24">
        <v>360</v>
      </c>
      <c r="B368" s="37" t="s">
        <v>166</v>
      </c>
      <c r="C368" s="24">
        <v>901</v>
      </c>
      <c r="D368" s="1">
        <v>1301</v>
      </c>
      <c r="E368" s="2" t="s">
        <v>167</v>
      </c>
      <c r="F368" s="4"/>
      <c r="G368" s="77"/>
      <c r="H368" s="27"/>
      <c r="I368" s="64">
        <f>SUM(I369)</f>
        <v>0.6</v>
      </c>
      <c r="J368" s="75">
        <f>SUM(J369)</f>
        <v>0.6</v>
      </c>
      <c r="K368" s="75">
        <f>SUM(K369)</f>
        <v>0.51600000000000001</v>
      </c>
      <c r="L368" s="65">
        <f>SUM(L369)</f>
        <v>83.3</v>
      </c>
    </row>
    <row r="369" spans="1:12" ht="25.5">
      <c r="A369" s="24">
        <v>361</v>
      </c>
      <c r="B369" s="37" t="s">
        <v>129</v>
      </c>
      <c r="C369" s="24">
        <v>901</v>
      </c>
      <c r="D369" s="1">
        <v>1301</v>
      </c>
      <c r="E369" s="2" t="s">
        <v>261</v>
      </c>
      <c r="F369" s="4"/>
      <c r="G369" s="77"/>
      <c r="H369" s="27"/>
      <c r="I369" s="64">
        <f>I370</f>
        <v>0.6</v>
      </c>
      <c r="J369" s="75">
        <f>SUM(J370)</f>
        <v>0.6</v>
      </c>
      <c r="K369" s="75">
        <f t="shared" si="24"/>
        <v>0.51600000000000001</v>
      </c>
      <c r="L369" s="65">
        <f>SUM(L370)</f>
        <v>83.3</v>
      </c>
    </row>
    <row r="370" spans="1:12" ht="26.25" customHeight="1">
      <c r="A370" s="24">
        <v>362</v>
      </c>
      <c r="B370" s="39" t="s">
        <v>380</v>
      </c>
      <c r="C370" s="25">
        <v>901</v>
      </c>
      <c r="D370" s="3">
        <v>1301</v>
      </c>
      <c r="E370" s="4" t="s">
        <v>261</v>
      </c>
      <c r="F370" s="4" t="s">
        <v>145</v>
      </c>
      <c r="G370" s="77"/>
      <c r="H370" s="27"/>
      <c r="I370" s="71">
        <v>0.6</v>
      </c>
      <c r="J370" s="74">
        <v>0.6</v>
      </c>
      <c r="K370" s="74">
        <v>0.51600000000000001</v>
      </c>
      <c r="L370" s="72">
        <v>83.3</v>
      </c>
    </row>
    <row r="371" spans="1:12" ht="30">
      <c r="A371" s="24">
        <v>363</v>
      </c>
      <c r="B371" s="94" t="s">
        <v>150</v>
      </c>
      <c r="C371" s="95">
        <v>912</v>
      </c>
      <c r="D371" s="96"/>
      <c r="E371" s="97"/>
      <c r="F371" s="98"/>
      <c r="G371" s="99"/>
      <c r="H371" s="100"/>
      <c r="I371" s="101">
        <f>SUM(I372+I378+I383)</f>
        <v>1223.6400000000001</v>
      </c>
      <c r="J371" s="102">
        <f>SUM(J372+J378+J383)</f>
        <v>1399.4470000000001</v>
      </c>
      <c r="K371" s="102">
        <f>SUM(K372+K378+K383)</f>
        <v>1395.99</v>
      </c>
      <c r="L371" s="103">
        <f t="shared" si="23"/>
        <v>99.752973853243461</v>
      </c>
    </row>
    <row r="372" spans="1:12" ht="51">
      <c r="A372" s="24">
        <v>364</v>
      </c>
      <c r="B372" s="37" t="s">
        <v>152</v>
      </c>
      <c r="C372" s="24">
        <v>912</v>
      </c>
      <c r="D372" s="1">
        <v>103</v>
      </c>
      <c r="E372" s="2"/>
      <c r="F372" s="4"/>
      <c r="G372" s="77"/>
      <c r="H372" s="27"/>
      <c r="I372" s="64">
        <f>SUM(I374+I376)</f>
        <v>1103.6400000000001</v>
      </c>
      <c r="J372" s="64">
        <f>SUM(J373)</f>
        <v>1279.4470000000001</v>
      </c>
      <c r="K372" s="69">
        <f>SUM(K373)</f>
        <v>1278.83</v>
      </c>
      <c r="L372" s="65">
        <f t="shared" si="23"/>
        <v>99.951776040742587</v>
      </c>
    </row>
    <row r="373" spans="1:12" ht="18.75" customHeight="1">
      <c r="A373" s="24">
        <v>365</v>
      </c>
      <c r="B373" s="37" t="s">
        <v>63</v>
      </c>
      <c r="C373" s="24">
        <v>912</v>
      </c>
      <c r="D373" s="7">
        <v>103</v>
      </c>
      <c r="E373" s="12" t="s">
        <v>156</v>
      </c>
      <c r="F373" s="10"/>
      <c r="G373" s="77"/>
      <c r="H373" s="27"/>
      <c r="I373" s="64">
        <f>SUM(I374+I376)</f>
        <v>1103.6400000000001</v>
      </c>
      <c r="J373" s="64">
        <f>SUM(J374+J376)</f>
        <v>1279.4470000000001</v>
      </c>
      <c r="K373" s="64">
        <f>SUM(K374+K376)</f>
        <v>1278.83</v>
      </c>
      <c r="L373" s="65">
        <f t="shared" si="23"/>
        <v>99.951776040742587</v>
      </c>
    </row>
    <row r="374" spans="1:12" ht="25.5">
      <c r="A374" s="24">
        <v>366</v>
      </c>
      <c r="B374" s="37" t="s">
        <v>262</v>
      </c>
      <c r="C374" s="24">
        <v>912</v>
      </c>
      <c r="D374" s="7">
        <v>103</v>
      </c>
      <c r="E374" s="12" t="s">
        <v>154</v>
      </c>
      <c r="F374" s="10"/>
      <c r="G374" s="77"/>
      <c r="H374" s="27"/>
      <c r="I374" s="64">
        <f>SUM(I375)</f>
        <v>614.69000000000005</v>
      </c>
      <c r="J374" s="69">
        <f>SUM(J375)</f>
        <v>688.33699999999999</v>
      </c>
      <c r="K374" s="69">
        <f>SUM(K375)</f>
        <v>688.33</v>
      </c>
      <c r="L374" s="65">
        <f>SUM(L375)</f>
        <v>99.998983056264606</v>
      </c>
    </row>
    <row r="375" spans="1:12" ht="25.5">
      <c r="A375" s="24">
        <v>367</v>
      </c>
      <c r="B375" s="39" t="s">
        <v>284</v>
      </c>
      <c r="C375" s="25">
        <v>912</v>
      </c>
      <c r="D375" s="9">
        <v>103</v>
      </c>
      <c r="E375" s="13" t="s">
        <v>154</v>
      </c>
      <c r="F375" s="10" t="s">
        <v>42</v>
      </c>
      <c r="G375" s="77"/>
      <c r="H375" s="27"/>
      <c r="I375" s="71">
        <v>614.69000000000005</v>
      </c>
      <c r="J375" s="71">
        <v>688.33699999999999</v>
      </c>
      <c r="K375" s="71">
        <v>688.33</v>
      </c>
      <c r="L375" s="72">
        <f>K375/J375*100</f>
        <v>99.998983056264606</v>
      </c>
    </row>
    <row r="376" spans="1:12" ht="25.5">
      <c r="A376" s="24">
        <v>368</v>
      </c>
      <c r="B376" s="37" t="s">
        <v>64</v>
      </c>
      <c r="C376" s="24">
        <v>912</v>
      </c>
      <c r="D376" s="7">
        <v>103</v>
      </c>
      <c r="E376" s="12" t="s">
        <v>155</v>
      </c>
      <c r="F376" s="10"/>
      <c r="G376" s="77"/>
      <c r="H376" s="27"/>
      <c r="I376" s="64">
        <f>I377</f>
        <v>488.95</v>
      </c>
      <c r="J376" s="69">
        <f>SUM(J377)</f>
        <v>591.11</v>
      </c>
      <c r="K376" s="69">
        <f>SUM(K377)</f>
        <v>590.5</v>
      </c>
      <c r="L376" s="65">
        <f>K376/J376*100</f>
        <v>99.896804317301346</v>
      </c>
    </row>
    <row r="377" spans="1:12" ht="25.5">
      <c r="A377" s="24">
        <v>369</v>
      </c>
      <c r="B377" s="39" t="s">
        <v>284</v>
      </c>
      <c r="C377" s="25">
        <v>912</v>
      </c>
      <c r="D377" s="9">
        <v>103</v>
      </c>
      <c r="E377" s="13" t="s">
        <v>155</v>
      </c>
      <c r="F377" s="4" t="s">
        <v>42</v>
      </c>
      <c r="G377" s="77"/>
      <c r="H377" s="27"/>
      <c r="I377" s="71">
        <v>488.95</v>
      </c>
      <c r="J377" s="73">
        <v>591.11</v>
      </c>
      <c r="K377" s="73">
        <v>590.5</v>
      </c>
      <c r="L377" s="72">
        <f>K377/J377*100</f>
        <v>99.896804317301346</v>
      </c>
    </row>
    <row r="378" spans="1:12" ht="18.75" customHeight="1">
      <c r="A378" s="24">
        <v>370</v>
      </c>
      <c r="B378" s="37" t="s">
        <v>63</v>
      </c>
      <c r="C378" s="24">
        <v>912</v>
      </c>
      <c r="D378" s="1">
        <v>1202</v>
      </c>
      <c r="E378" s="2" t="s">
        <v>156</v>
      </c>
      <c r="F378" s="4"/>
      <c r="G378" s="77"/>
      <c r="H378" s="27"/>
      <c r="I378" s="79">
        <f t="shared" ref="I378:K379" si="25">SUM(I379)</f>
        <v>100</v>
      </c>
      <c r="J378" s="69">
        <f t="shared" si="25"/>
        <v>100</v>
      </c>
      <c r="K378" s="69">
        <f t="shared" si="25"/>
        <v>100</v>
      </c>
      <c r="L378" s="65">
        <f>K378/J378*100</f>
        <v>100</v>
      </c>
    </row>
    <row r="379" spans="1:12" ht="18" customHeight="1">
      <c r="A379" s="24">
        <v>371</v>
      </c>
      <c r="B379" s="37" t="s">
        <v>51</v>
      </c>
      <c r="C379" s="24">
        <v>912</v>
      </c>
      <c r="D379" s="1">
        <v>1202</v>
      </c>
      <c r="E379" s="2" t="s">
        <v>272</v>
      </c>
      <c r="F379" s="4"/>
      <c r="G379" s="77"/>
      <c r="H379" s="27"/>
      <c r="I379" s="79">
        <f t="shared" si="25"/>
        <v>100</v>
      </c>
      <c r="J379" s="64">
        <f t="shared" si="25"/>
        <v>100</v>
      </c>
      <c r="K379" s="64">
        <f t="shared" si="25"/>
        <v>100</v>
      </c>
      <c r="L379" s="65">
        <f t="shared" si="23"/>
        <v>100</v>
      </c>
    </row>
    <row r="380" spans="1:12" ht="30" customHeight="1">
      <c r="A380" s="24">
        <v>372</v>
      </c>
      <c r="B380" s="37" t="s">
        <v>127</v>
      </c>
      <c r="C380" s="24">
        <v>912</v>
      </c>
      <c r="D380" s="1">
        <v>1202</v>
      </c>
      <c r="E380" s="2" t="s">
        <v>273</v>
      </c>
      <c r="F380" s="4"/>
      <c r="G380" s="77"/>
      <c r="H380" s="27"/>
      <c r="I380" s="79">
        <f>I382</f>
        <v>100</v>
      </c>
      <c r="J380" s="64">
        <f>SUM(J381:J382)</f>
        <v>100</v>
      </c>
      <c r="K380" s="64">
        <f>SUM(K381:K382)</f>
        <v>100</v>
      </c>
      <c r="L380" s="65">
        <f t="shared" si="23"/>
        <v>100</v>
      </c>
    </row>
    <row r="381" spans="1:12" ht="20.25" customHeight="1">
      <c r="A381" s="24">
        <v>373</v>
      </c>
      <c r="B381" s="39" t="s">
        <v>377</v>
      </c>
      <c r="C381" s="25">
        <v>912</v>
      </c>
      <c r="D381" s="3">
        <v>1202</v>
      </c>
      <c r="E381" s="4" t="s">
        <v>273</v>
      </c>
      <c r="F381" s="4" t="s">
        <v>378</v>
      </c>
      <c r="G381" s="77"/>
      <c r="H381" s="27"/>
      <c r="I381" s="80">
        <v>0</v>
      </c>
      <c r="J381" s="71">
        <v>100</v>
      </c>
      <c r="K381" s="71">
        <v>100</v>
      </c>
      <c r="L381" s="72">
        <f>K381/J381*100</f>
        <v>100</v>
      </c>
    </row>
    <row r="382" spans="1:12" ht="38.25">
      <c r="A382" s="24">
        <v>374</v>
      </c>
      <c r="B382" s="39" t="s">
        <v>128</v>
      </c>
      <c r="C382" s="25">
        <v>912</v>
      </c>
      <c r="D382" s="3">
        <v>1202</v>
      </c>
      <c r="E382" s="4" t="s">
        <v>273</v>
      </c>
      <c r="F382" s="4" t="s">
        <v>46</v>
      </c>
      <c r="G382" s="77"/>
      <c r="H382" s="27"/>
      <c r="I382" s="80">
        <v>100</v>
      </c>
      <c r="J382" s="71">
        <v>0</v>
      </c>
      <c r="K382" s="71">
        <v>0</v>
      </c>
      <c r="L382" s="72">
        <v>0</v>
      </c>
    </row>
    <row r="383" spans="1:12" ht="51">
      <c r="A383" s="24">
        <v>375</v>
      </c>
      <c r="B383" s="40" t="s">
        <v>305</v>
      </c>
      <c r="C383" s="24">
        <v>912</v>
      </c>
      <c r="D383" s="1">
        <v>113</v>
      </c>
      <c r="E383" s="2" t="s">
        <v>173</v>
      </c>
      <c r="F383" s="4"/>
      <c r="G383" s="77"/>
      <c r="H383" s="27"/>
      <c r="I383" s="79">
        <f>I384</f>
        <v>20</v>
      </c>
      <c r="J383" s="64">
        <f>SUM(J384)</f>
        <v>20</v>
      </c>
      <c r="K383" s="64">
        <f>SUM(K384)</f>
        <v>17.16</v>
      </c>
      <c r="L383" s="65">
        <v>86</v>
      </c>
    </row>
    <row r="384" spans="1:12" ht="51">
      <c r="A384" s="24">
        <v>376</v>
      </c>
      <c r="B384" s="40" t="s">
        <v>70</v>
      </c>
      <c r="C384" s="24">
        <v>912</v>
      </c>
      <c r="D384" s="1">
        <v>113</v>
      </c>
      <c r="E384" s="2" t="s">
        <v>174</v>
      </c>
      <c r="F384" s="4"/>
      <c r="G384" s="77"/>
      <c r="H384" s="27"/>
      <c r="I384" s="79">
        <f>I385</f>
        <v>20</v>
      </c>
      <c r="J384" s="64">
        <f>SUM(J385)</f>
        <v>20</v>
      </c>
      <c r="K384" s="64">
        <f>SUM(K385)</f>
        <v>17.16</v>
      </c>
      <c r="L384" s="65">
        <v>86</v>
      </c>
    </row>
    <row r="385" spans="1:12" ht="33" customHeight="1">
      <c r="A385" s="24">
        <v>377</v>
      </c>
      <c r="B385" s="37" t="s">
        <v>136</v>
      </c>
      <c r="C385" s="24">
        <v>912</v>
      </c>
      <c r="D385" s="1">
        <v>113</v>
      </c>
      <c r="E385" s="2" t="s">
        <v>174</v>
      </c>
      <c r="F385" s="4"/>
      <c r="G385" s="77"/>
      <c r="H385" s="27"/>
      <c r="I385" s="79">
        <f>SUM(I386:I387)</f>
        <v>20</v>
      </c>
      <c r="J385" s="69">
        <f>SUM(J386:J387)</f>
        <v>20</v>
      </c>
      <c r="K385" s="69">
        <f>SUM(K386:K387)</f>
        <v>17.16</v>
      </c>
      <c r="L385" s="65">
        <v>86</v>
      </c>
    </row>
    <row r="386" spans="1:12" ht="35.25" customHeight="1">
      <c r="A386" s="24">
        <v>378</v>
      </c>
      <c r="B386" s="39" t="s">
        <v>284</v>
      </c>
      <c r="C386" s="25">
        <v>912</v>
      </c>
      <c r="D386" s="3">
        <v>113</v>
      </c>
      <c r="E386" s="4" t="s">
        <v>174</v>
      </c>
      <c r="F386" s="4" t="s">
        <v>42</v>
      </c>
      <c r="G386" s="77"/>
      <c r="H386" s="27"/>
      <c r="I386" s="80">
        <v>5</v>
      </c>
      <c r="J386" s="73">
        <v>5.36</v>
      </c>
      <c r="K386" s="73">
        <v>5.16</v>
      </c>
      <c r="L386" s="72">
        <f>K386/J386*100</f>
        <v>96.268656716417908</v>
      </c>
    </row>
    <row r="387" spans="1:12" ht="29.25" customHeight="1">
      <c r="A387" s="24">
        <v>379</v>
      </c>
      <c r="B387" s="39" t="s">
        <v>291</v>
      </c>
      <c r="C387" s="25">
        <v>912</v>
      </c>
      <c r="D387" s="3">
        <v>113</v>
      </c>
      <c r="E387" s="4" t="s">
        <v>174</v>
      </c>
      <c r="F387" s="4" t="s">
        <v>66</v>
      </c>
      <c r="G387" s="77"/>
      <c r="H387" s="27"/>
      <c r="I387" s="80">
        <v>15</v>
      </c>
      <c r="J387" s="73">
        <v>14.64</v>
      </c>
      <c r="K387" s="73">
        <v>12</v>
      </c>
      <c r="L387" s="72">
        <v>82.2</v>
      </c>
    </row>
    <row r="388" spans="1:12" ht="30">
      <c r="A388" s="24">
        <v>380</v>
      </c>
      <c r="B388" s="94" t="s">
        <v>53</v>
      </c>
      <c r="C388" s="104">
        <v>913</v>
      </c>
      <c r="D388" s="95"/>
      <c r="E388" s="95"/>
      <c r="F388" s="105"/>
      <c r="G388" s="106"/>
      <c r="H388" s="105"/>
      <c r="I388" s="107">
        <f>I389</f>
        <v>1225.4859999999999</v>
      </c>
      <c r="J388" s="108">
        <f>SUM(J389)</f>
        <v>980.28699999999992</v>
      </c>
      <c r="K388" s="108">
        <f>SUM(K389)</f>
        <v>980.28</v>
      </c>
      <c r="L388" s="103">
        <f t="shared" si="23"/>
        <v>99.999285923408152</v>
      </c>
    </row>
    <row r="389" spans="1:12" ht="38.25">
      <c r="A389" s="24">
        <v>381</v>
      </c>
      <c r="B389" s="37" t="s">
        <v>29</v>
      </c>
      <c r="C389" s="24">
        <v>913</v>
      </c>
      <c r="D389" s="21">
        <v>106</v>
      </c>
      <c r="E389" s="24"/>
      <c r="F389" s="25"/>
      <c r="G389" s="82"/>
      <c r="H389" s="83"/>
      <c r="I389" s="60">
        <f>SUM(I391+I394)</f>
        <v>1225.4859999999999</v>
      </c>
      <c r="J389" s="64">
        <f>SUM(J390)</f>
        <v>980.28699999999992</v>
      </c>
      <c r="K389" s="64">
        <f>SUM(K390)</f>
        <v>980.28</v>
      </c>
      <c r="L389" s="65">
        <f t="shared" si="23"/>
        <v>99.999285923408152</v>
      </c>
    </row>
    <row r="390" spans="1:12">
      <c r="A390" s="24">
        <v>382</v>
      </c>
      <c r="B390" s="37" t="s">
        <v>63</v>
      </c>
      <c r="C390" s="24">
        <v>913</v>
      </c>
      <c r="D390" s="1">
        <v>106</v>
      </c>
      <c r="E390" s="2" t="s">
        <v>156</v>
      </c>
      <c r="F390" s="4"/>
      <c r="G390" s="77"/>
      <c r="H390" s="27"/>
      <c r="I390" s="64">
        <f>SUM(I391+I394)</f>
        <v>1225.4859999999999</v>
      </c>
      <c r="J390" s="64">
        <f>SUM(J391+J394)</f>
        <v>980.28699999999992</v>
      </c>
      <c r="K390" s="64">
        <f>SUM(K391+K394)</f>
        <v>980.28</v>
      </c>
      <c r="L390" s="65">
        <f t="shared" si="23"/>
        <v>99.999285923408152</v>
      </c>
    </row>
    <row r="391" spans="1:12" ht="25.5">
      <c r="A391" s="24">
        <v>383</v>
      </c>
      <c r="B391" s="37" t="s">
        <v>64</v>
      </c>
      <c r="C391" s="24">
        <v>913</v>
      </c>
      <c r="D391" s="1">
        <v>106</v>
      </c>
      <c r="E391" s="2" t="s">
        <v>155</v>
      </c>
      <c r="F391" s="4"/>
      <c r="G391" s="77"/>
      <c r="H391" s="27"/>
      <c r="I391" s="64">
        <f>SUM(I392:I393)</f>
        <v>710.26499999999999</v>
      </c>
      <c r="J391" s="69">
        <f>SUM(J392:J393)</f>
        <v>404.30399999999997</v>
      </c>
      <c r="K391" s="69">
        <f>SUM(K392:K393)</f>
        <v>404.3</v>
      </c>
      <c r="L391" s="65">
        <f t="shared" si="23"/>
        <v>99.999010645454916</v>
      </c>
    </row>
    <row r="392" spans="1:12" ht="25.5">
      <c r="A392" s="24">
        <v>384</v>
      </c>
      <c r="B392" s="39" t="s">
        <v>284</v>
      </c>
      <c r="C392" s="25">
        <v>913</v>
      </c>
      <c r="D392" s="3">
        <v>106</v>
      </c>
      <c r="E392" s="4" t="s">
        <v>155</v>
      </c>
      <c r="F392" s="4" t="s">
        <v>42</v>
      </c>
      <c r="G392" s="77"/>
      <c r="H392" s="27"/>
      <c r="I392" s="71">
        <v>706.26499999999999</v>
      </c>
      <c r="J392" s="73">
        <v>404.30399999999997</v>
      </c>
      <c r="K392" s="73">
        <v>404.3</v>
      </c>
      <c r="L392" s="72">
        <f t="shared" si="23"/>
        <v>99.999010645454916</v>
      </c>
    </row>
    <row r="393" spans="1:12" ht="27.75" customHeight="1">
      <c r="A393" s="24">
        <v>385</v>
      </c>
      <c r="B393" s="39" t="s">
        <v>291</v>
      </c>
      <c r="C393" s="25">
        <v>913</v>
      </c>
      <c r="D393" s="3">
        <v>106</v>
      </c>
      <c r="E393" s="4" t="s">
        <v>155</v>
      </c>
      <c r="F393" s="4" t="s">
        <v>66</v>
      </c>
      <c r="G393" s="77"/>
      <c r="H393" s="27"/>
      <c r="I393" s="71">
        <v>4</v>
      </c>
      <c r="J393" s="73">
        <v>0</v>
      </c>
      <c r="K393" s="73">
        <v>0</v>
      </c>
      <c r="L393" s="72">
        <v>0</v>
      </c>
    </row>
    <row r="394" spans="1:12" ht="25.5">
      <c r="A394" s="24">
        <v>386</v>
      </c>
      <c r="B394" s="37" t="s">
        <v>27</v>
      </c>
      <c r="C394" s="24">
        <v>913</v>
      </c>
      <c r="D394" s="1">
        <v>106</v>
      </c>
      <c r="E394" s="2" t="s">
        <v>263</v>
      </c>
      <c r="F394" s="4"/>
      <c r="G394" s="77"/>
      <c r="H394" s="27"/>
      <c r="I394" s="64">
        <f>I395</f>
        <v>515.221</v>
      </c>
      <c r="J394" s="64">
        <f>SUM(J395)</f>
        <v>575.98299999999995</v>
      </c>
      <c r="K394" s="64">
        <f>SUM(K395)</f>
        <v>575.98</v>
      </c>
      <c r="L394" s="65">
        <f t="shared" si="23"/>
        <v>99.999479151294409</v>
      </c>
    </row>
    <row r="395" spans="1:12" ht="25.5">
      <c r="A395" s="24">
        <v>387</v>
      </c>
      <c r="B395" s="39" t="s">
        <v>284</v>
      </c>
      <c r="C395" s="25">
        <v>913</v>
      </c>
      <c r="D395" s="3">
        <v>106</v>
      </c>
      <c r="E395" s="4" t="s">
        <v>263</v>
      </c>
      <c r="F395" s="4" t="s">
        <v>42</v>
      </c>
      <c r="G395" s="77"/>
      <c r="H395" s="27"/>
      <c r="I395" s="71">
        <v>515.221</v>
      </c>
      <c r="J395" s="71">
        <v>575.98299999999995</v>
      </c>
      <c r="K395" s="71">
        <v>575.98</v>
      </c>
      <c r="L395" s="72">
        <f t="shared" si="23"/>
        <v>99.999479151294409</v>
      </c>
    </row>
    <row r="396" spans="1:12" ht="35.25" customHeight="1">
      <c r="A396" s="24">
        <v>388</v>
      </c>
      <c r="B396" s="94" t="s">
        <v>56</v>
      </c>
      <c r="C396" s="104">
        <v>919</v>
      </c>
      <c r="D396" s="109"/>
      <c r="E396" s="110"/>
      <c r="F396" s="111"/>
      <c r="G396" s="99"/>
      <c r="H396" s="100"/>
      <c r="I396" s="107">
        <f>I397</f>
        <v>2378.54</v>
      </c>
      <c r="J396" s="108">
        <f>SUM(J397)</f>
        <v>2018.4840000000002</v>
      </c>
      <c r="K396" s="108">
        <f>SUM(K397)</f>
        <v>2018.3870000000002</v>
      </c>
      <c r="L396" s="103">
        <f t="shared" si="23"/>
        <v>99.995194413232895</v>
      </c>
    </row>
    <row r="397" spans="1:12" ht="27.75" customHeight="1">
      <c r="A397" s="24">
        <v>389</v>
      </c>
      <c r="B397" s="37" t="s">
        <v>29</v>
      </c>
      <c r="C397" s="28">
        <v>919</v>
      </c>
      <c r="D397" s="21">
        <v>106</v>
      </c>
      <c r="E397" s="55"/>
      <c r="F397" s="19"/>
      <c r="G397" s="77"/>
      <c r="H397" s="27"/>
      <c r="I397" s="79">
        <f>I398+I402</f>
        <v>2378.54</v>
      </c>
      <c r="J397" s="64">
        <f>SUM(J398+J402)</f>
        <v>2018.4840000000002</v>
      </c>
      <c r="K397" s="64">
        <f>SUM(K398+K402)</f>
        <v>2018.3870000000002</v>
      </c>
      <c r="L397" s="65">
        <f t="shared" si="23"/>
        <v>99.995194413232895</v>
      </c>
    </row>
    <row r="398" spans="1:12" ht="51">
      <c r="A398" s="24">
        <v>390</v>
      </c>
      <c r="B398" s="37" t="s">
        <v>130</v>
      </c>
      <c r="C398" s="28">
        <v>919</v>
      </c>
      <c r="D398" s="1">
        <v>106</v>
      </c>
      <c r="E398" s="2" t="s">
        <v>265</v>
      </c>
      <c r="F398" s="4"/>
      <c r="G398" s="77"/>
      <c r="H398" s="27"/>
      <c r="I398" s="64">
        <f>I399</f>
        <v>2328.54</v>
      </c>
      <c r="J398" s="64">
        <f>SUM(J399)</f>
        <v>1962.277</v>
      </c>
      <c r="K398" s="64">
        <f>SUM(K399)</f>
        <v>1962.18</v>
      </c>
      <c r="L398" s="65">
        <f>K398/J398*100</f>
        <v>99.995056763137924</v>
      </c>
    </row>
    <row r="399" spans="1:12" ht="51">
      <c r="A399" s="24">
        <v>391</v>
      </c>
      <c r="B399" s="43" t="s">
        <v>143</v>
      </c>
      <c r="C399" s="28">
        <v>919</v>
      </c>
      <c r="D399" s="1">
        <v>106</v>
      </c>
      <c r="E399" s="2" t="s">
        <v>264</v>
      </c>
      <c r="F399" s="4"/>
      <c r="G399" s="77"/>
      <c r="H399" s="27"/>
      <c r="I399" s="64">
        <f>I400</f>
        <v>2328.54</v>
      </c>
      <c r="J399" s="69">
        <f>SUM(J400)</f>
        <v>1962.277</v>
      </c>
      <c r="K399" s="69">
        <f>SUM(K400)</f>
        <v>1962.18</v>
      </c>
      <c r="L399" s="65">
        <f t="shared" si="23"/>
        <v>99.995056763137924</v>
      </c>
    </row>
    <row r="400" spans="1:12" ht="38.25" customHeight="1">
      <c r="A400" s="24">
        <v>392</v>
      </c>
      <c r="B400" s="37" t="s">
        <v>131</v>
      </c>
      <c r="C400" s="28">
        <v>919</v>
      </c>
      <c r="D400" s="1">
        <v>106</v>
      </c>
      <c r="E400" s="2" t="s">
        <v>266</v>
      </c>
      <c r="F400" s="4"/>
      <c r="G400" s="77"/>
      <c r="H400" s="27"/>
      <c r="I400" s="64">
        <f>SUM(I401)</f>
        <v>2328.54</v>
      </c>
      <c r="J400" s="64">
        <f>SUM(J401:J401)</f>
        <v>1962.277</v>
      </c>
      <c r="K400" s="64">
        <f>SUM(K401:K401)</f>
        <v>1962.18</v>
      </c>
      <c r="L400" s="65">
        <f t="shared" si="23"/>
        <v>99.995056763137924</v>
      </c>
    </row>
    <row r="401" spans="1:13" ht="25.5">
      <c r="A401" s="24">
        <v>393</v>
      </c>
      <c r="B401" s="39" t="s">
        <v>284</v>
      </c>
      <c r="C401" s="26">
        <v>919</v>
      </c>
      <c r="D401" s="3">
        <v>106</v>
      </c>
      <c r="E401" s="4" t="s">
        <v>266</v>
      </c>
      <c r="F401" s="4" t="s">
        <v>42</v>
      </c>
      <c r="G401" s="77"/>
      <c r="H401" s="27"/>
      <c r="I401" s="71">
        <v>2328.54</v>
      </c>
      <c r="J401" s="73">
        <v>1962.277</v>
      </c>
      <c r="K401" s="73">
        <v>1962.18</v>
      </c>
      <c r="L401" s="72">
        <f t="shared" si="23"/>
        <v>99.995056763137924</v>
      </c>
    </row>
    <row r="402" spans="1:13" ht="51" customHeight="1">
      <c r="A402" s="24">
        <v>394</v>
      </c>
      <c r="B402" s="40" t="s">
        <v>305</v>
      </c>
      <c r="C402" s="28">
        <v>919</v>
      </c>
      <c r="D402" s="1">
        <v>113</v>
      </c>
      <c r="E402" s="2" t="s">
        <v>173</v>
      </c>
      <c r="F402" s="4"/>
      <c r="G402" s="77"/>
      <c r="H402" s="27"/>
      <c r="I402" s="64">
        <f>I403</f>
        <v>50</v>
      </c>
      <c r="J402" s="64">
        <f>J403</f>
        <v>56.207000000000001</v>
      </c>
      <c r="K402" s="64">
        <f>K403</f>
        <v>56.207000000000001</v>
      </c>
      <c r="L402" s="65">
        <f t="shared" ref="L402:L407" si="26">K402/J402*100</f>
        <v>100</v>
      </c>
    </row>
    <row r="403" spans="1:13" ht="27" customHeight="1">
      <c r="A403" s="24">
        <v>395</v>
      </c>
      <c r="B403" s="40" t="s">
        <v>70</v>
      </c>
      <c r="C403" s="28">
        <v>919</v>
      </c>
      <c r="D403" s="1">
        <v>113</v>
      </c>
      <c r="E403" s="2" t="s">
        <v>174</v>
      </c>
      <c r="F403" s="4"/>
      <c r="G403" s="77"/>
      <c r="H403" s="27"/>
      <c r="I403" s="64">
        <f>I404</f>
        <v>50</v>
      </c>
      <c r="J403" s="64">
        <f>SUM(J404)</f>
        <v>56.207000000000001</v>
      </c>
      <c r="K403" s="64">
        <f>SUM(K404)</f>
        <v>56.207000000000001</v>
      </c>
      <c r="L403" s="65">
        <f t="shared" si="26"/>
        <v>100</v>
      </c>
    </row>
    <row r="404" spans="1:13" ht="43.5" customHeight="1">
      <c r="A404" s="24">
        <v>396</v>
      </c>
      <c r="B404" s="37" t="s">
        <v>136</v>
      </c>
      <c r="C404" s="28">
        <v>919</v>
      </c>
      <c r="D404" s="1">
        <v>113</v>
      </c>
      <c r="E404" s="2" t="s">
        <v>174</v>
      </c>
      <c r="F404" s="4"/>
      <c r="G404" s="77"/>
      <c r="H404" s="27"/>
      <c r="I404" s="64">
        <f>SUM(I405:I406)</f>
        <v>50</v>
      </c>
      <c r="J404" s="64">
        <f>SUM(J405:J406)</f>
        <v>56.207000000000001</v>
      </c>
      <c r="K404" s="64">
        <f>SUM(K405:K406)</f>
        <v>56.207000000000001</v>
      </c>
      <c r="L404" s="65">
        <f t="shared" si="26"/>
        <v>100</v>
      </c>
    </row>
    <row r="405" spans="1:13" ht="43.5" customHeight="1">
      <c r="A405" s="24">
        <v>397</v>
      </c>
      <c r="B405" s="39" t="s">
        <v>284</v>
      </c>
      <c r="C405" s="26">
        <v>919</v>
      </c>
      <c r="D405" s="3">
        <v>113</v>
      </c>
      <c r="E405" s="4" t="s">
        <v>174</v>
      </c>
      <c r="F405" s="4" t="s">
        <v>42</v>
      </c>
      <c r="G405" s="77"/>
      <c r="H405" s="27"/>
      <c r="I405" s="71">
        <v>10</v>
      </c>
      <c r="J405" s="71">
        <v>3.2069999999999999</v>
      </c>
      <c r="K405" s="71">
        <v>3.2069999999999999</v>
      </c>
      <c r="L405" s="72">
        <f t="shared" si="26"/>
        <v>100</v>
      </c>
    </row>
    <row r="406" spans="1:13" ht="30" customHeight="1">
      <c r="A406" s="24">
        <v>398</v>
      </c>
      <c r="B406" s="39" t="s">
        <v>291</v>
      </c>
      <c r="C406" s="26">
        <v>919</v>
      </c>
      <c r="D406" s="3">
        <v>113</v>
      </c>
      <c r="E406" s="4" t="s">
        <v>174</v>
      </c>
      <c r="F406" s="4" t="s">
        <v>66</v>
      </c>
      <c r="G406" s="77"/>
      <c r="H406" s="27"/>
      <c r="I406" s="71">
        <v>40</v>
      </c>
      <c r="J406" s="74">
        <v>53</v>
      </c>
      <c r="K406" s="74">
        <v>53</v>
      </c>
      <c r="L406" s="72">
        <f t="shared" si="26"/>
        <v>100</v>
      </c>
    </row>
    <row r="407" spans="1:13" ht="15.75" customHeight="1">
      <c r="A407" s="24">
        <v>399</v>
      </c>
      <c r="B407" s="38" t="s">
        <v>54</v>
      </c>
      <c r="C407" s="25"/>
      <c r="D407" s="25"/>
      <c r="E407" s="25"/>
      <c r="F407" s="25"/>
      <c r="G407" s="30"/>
      <c r="H407" s="25"/>
      <c r="I407" s="20">
        <f>SUM(I9+I371+I388+I396)</f>
        <v>255510.14300000001</v>
      </c>
      <c r="J407" s="75">
        <f>SUM(J9+J371+J388+J396)</f>
        <v>261161.58600000001</v>
      </c>
      <c r="K407" s="75">
        <f>SUM(K9+K371+K388+K396)</f>
        <v>251518.24199999994</v>
      </c>
      <c r="L407" s="65">
        <f t="shared" si="26"/>
        <v>96.307518212115596</v>
      </c>
    </row>
    <row r="408" spans="1:13">
      <c r="A408" s="132"/>
    </row>
    <row r="409" spans="1:13" ht="15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92"/>
    </row>
    <row r="410" spans="1:13" ht="15">
      <c r="A410" s="133" t="s">
        <v>306</v>
      </c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</row>
  </sheetData>
  <autoFilter ref="A8:I407"/>
  <mergeCells count="7">
    <mergeCell ref="A410:M410"/>
    <mergeCell ref="A409:L409"/>
    <mergeCell ref="A1:L1"/>
    <mergeCell ref="A2:L2"/>
    <mergeCell ref="A3:L3"/>
    <mergeCell ref="A4:L4"/>
    <mergeCell ref="A6:L6"/>
  </mergeCells>
  <pageMargins left="0.9055118110236221" right="0.19685039370078741" top="0.19685039370078741" bottom="0.19685039370078741" header="0.31496062992125984" footer="0.31496062992125984"/>
  <pageSetup paperSize="9" scale="70" fitToHeight="11" orientation="portrait" r:id="rId1"/>
  <rowBreaks count="1" manualBreakCount="1">
    <brk id="3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2017-04-27T04:16:08Z</cp:lastPrinted>
  <dcterms:created xsi:type="dcterms:W3CDTF">1996-10-08T23:32:33Z</dcterms:created>
  <dcterms:modified xsi:type="dcterms:W3CDTF">2018-06-08T13:36:32Z</dcterms:modified>
</cp:coreProperties>
</file>