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'Прил.4'!$A$8:$I$349</definedName>
    <definedName name="_xlnm.Print_Area" localSheetId="0">'Прил.4'!$A$1:$L$357</definedName>
  </definedNames>
  <calcPr fullCalcOnLoad="1"/>
</workbook>
</file>

<file path=xl/sharedStrings.xml><?xml version="1.0" encoding="utf-8"?>
<sst xmlns="http://schemas.openxmlformats.org/spreadsheetml/2006/main" count="785" uniqueCount="343">
  <si>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</si>
  <si>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</si>
  <si>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</si>
  <si>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</si>
  <si>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</si>
  <si>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</si>
  <si>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</si>
  <si>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</si>
  <si>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</si>
  <si>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</si>
  <si>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</si>
  <si>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</si>
  <si>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</si>
  <si>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</si>
  <si>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</si>
  <si>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</si>
  <si>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</si>
  <si>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</si>
  <si>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</si>
  <si>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</si>
  <si>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</si>
  <si>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</si>
  <si>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</si>
  <si>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</si>
  <si>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</si>
  <si>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</si>
  <si>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</si>
  <si>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</si>
  <si>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</si>
  <si>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</si>
  <si>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</si>
  <si>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</si>
  <si>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</si>
  <si>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</si>
  <si>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</si>
  <si>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</si>
  <si>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</si>
  <si>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</si>
  <si>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</si>
  <si>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</si>
  <si>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</si>
  <si>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</si>
  <si>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</si>
  <si>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</si>
  <si>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</si>
  <si>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</si>
  <si>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</si>
  <si>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</si>
  <si>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</si>
  <si>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</si>
  <si>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</si>
  <si>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</si>
  <si>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</si>
  <si>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</si>
  <si>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</si>
  <si>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</si>
  <si>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</si>
  <si>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</si>
  <si>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</si>
  <si>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</si>
  <si>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</si>
  <si>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</si>
  <si>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</si>
  <si>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</si>
  <si>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</si>
  <si>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</si>
  <si>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</si>
  <si>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</si>
  <si>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</si>
  <si>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</si>
  <si>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</si>
  <si>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</si>
  <si>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</si>
  <si>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</si>
  <si>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</si>
  <si>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</si>
  <si>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</si>
  <si>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</si>
  <si>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</si>
  <si>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</si>
  <si>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</si>
  <si>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</si>
  <si>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</si>
  <si>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</si>
  <si>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</si>
  <si>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</si>
  <si>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</si>
  <si>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</si>
  <si>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</si>
  <si>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</si>
  <si>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</si>
  <si>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</si>
  <si>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</si>
  <si>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</si>
  <si>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</si>
  <si>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</si>
  <si>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</si>
  <si>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</si>
  <si>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</si>
  <si>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</si>
  <si>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</si>
  <si>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</si>
  <si>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</si>
  <si>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</si>
  <si>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</si>
  <si>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</si>
  <si>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</si>
  <si>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</si>
  <si>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</si>
  <si>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</si>
  <si>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</si>
  <si>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</si>
  <si>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</si>
  <si>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</si>
  <si>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</si>
  <si>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</si>
  <si>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</si>
  <si>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</si>
  <si>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</si>
  <si>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</si>
  <si>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</si>
  <si>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</si>
  <si>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</si>
  <si>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</si>
  <si>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</si>
  <si>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</si>
  <si>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</si>
  <si>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</si>
  <si>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</si>
  <si>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</si>
  <si>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</si>
  <si>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</si>
  <si>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</si>
  <si>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</si>
  <si>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</si>
  <si>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</si>
  <si>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</si>
  <si>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</si>
  <si>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</si>
  <si>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</si>
  <si>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</si>
  <si>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</si>
  <si>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</si>
  <si>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</si>
  <si>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</si>
  <si>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</si>
  <si>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</si>
  <si>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</si>
  <si>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</si>
  <si>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</si>
  <si>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</si>
  <si>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</si>
  <si>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</si>
  <si>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</si>
  <si>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</si>
  <si>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</si>
  <si>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</si>
  <si>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</si>
  <si>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</si>
  <si>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</si>
  <si>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</si>
  <si>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</si>
  <si>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</si>
  <si>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</si>
  <si>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</si>
  <si>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</si>
  <si>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</si>
  <si>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</si>
  <si>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</si>
  <si>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</si>
  <si>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</si>
  <si>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</si>
  <si>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</si>
  <si>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</si>
  <si>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</si>
  <si>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</si>
  <si>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</si>
  <si>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</si>
  <si>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</si>
  <si>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</si>
  <si>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</si>
  <si>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</si>
  <si>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</si>
  <si>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</si>
  <si>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</si>
  <si>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</si>
  <si>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</si>
  <si>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</si>
  <si>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</si>
  <si>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</si>
  <si>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</si>
  <si>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</si>
  <si>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</si>
  <si>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</si>
  <si>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</si>
  <si>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</si>
  <si>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</si>
  <si>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</si>
  <si>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</si>
  <si>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</si>
  <si>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</si>
  <si>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</si>
  <si>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</si>
  <si>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</si>
  <si>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</si>
  <si>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</si>
  <si>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</si>
  <si>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</si>
  <si>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</si>
  <si>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</si>
  <si>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</si>
  <si>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</si>
  <si>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</si>
  <si>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</si>
  <si>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</si>
  <si>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</si>
  <si>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</si>
  <si>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</si>
  <si>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</si>
  <si>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</si>
  <si>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</si>
  <si>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</si>
  <si>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</si>
  <si>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</si>
  <si>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</si>
  <si>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</si>
  <si>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</si>
  <si>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</si>
  <si>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</si>
  <si>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</si>
  <si>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</si>
  <si>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</si>
  <si>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</si>
  <si>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</si>
  <si>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</si>
  <si>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</si>
  <si>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</si>
  <si>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</si>
  <si>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</si>
  <si>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</si>
  <si>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</si>
  <si>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</si>
  <si>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</si>
  <si>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</si>
  <si>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</si>
  <si>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</si>
  <si>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</si>
  <si>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</si>
  <si>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</si>
  <si>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</si>
  <si>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</si>
  <si>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</si>
  <si>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</si>
  <si>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</si>
  <si>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</si>
  <si>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</si>
  <si>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</si>
  <si>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</si>
  <si>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</si>
  <si>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</si>
  <si>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</si>
  <si>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</si>
  <si>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</si>
  <si>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</si>
  <si>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</si>
  <si>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</si>
  <si>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</si>
  <si>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</si>
  <si>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</si>
  <si>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</si>
  <si>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</si>
  <si>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</si>
  <si>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</si>
  <si>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</si>
  <si>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</si>
  <si>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</si>
  <si>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</si>
  <si>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</si>
  <si>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</si>
  <si>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</si>
  <si>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</si>
  <si>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</si>
  <si>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</si>
  <si>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</si>
  <si>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</si>
  <si>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</si>
  <si>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</si>
  <si>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</si>
  <si>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</si>
  <si>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</si>
  <si>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</si>
  <si>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</si>
  <si>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</si>
  <si>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</si>
  <si>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</si>
  <si>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</si>
  <si>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</si>
  <si>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</si>
  <si>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</si>
  <si>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</si>
  <si>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</si>
  <si>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</si>
  <si>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</si>
  <si>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0700400000</t>
  </si>
  <si>
    <t>0700428300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</si>
  <si>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</si>
  <si>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</si>
  <si>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</si>
  <si>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</si>
  <si>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</si>
  <si>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</si>
  <si>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</si>
  <si>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</si>
  <si>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</si>
  <si>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</si>
  <si>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</si>
  <si>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</si>
  <si>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</si>
  <si>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</si>
  <si>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</si>
  <si>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Административный штраф за нарушение законодательства в области пожарной безопасности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</si>
  <si>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</si>
  <si>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</si>
  <si>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</si>
  <si>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</si>
  <si>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7001221106</t>
  </si>
  <si>
    <t>7001321107</t>
  </si>
  <si>
    <t>7001421108</t>
  </si>
  <si>
    <t>831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</si>
  <si>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</si>
  <si>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</si>
  <si>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</si>
  <si>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</si>
  <si>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</si>
  <si>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Исполненно за I квартал  2016года</t>
  </si>
  <si>
    <t>к Постановлению Администрации</t>
  </si>
  <si>
    <t>Временно исполняющий полномочия</t>
  </si>
  <si>
    <t>Главы Махнёвского муниципального образования                                                                                                   В.В.Колотвин</t>
  </si>
  <si>
    <t>Сумма средств, предусмотренная на 2016 год  решением Думы о бюджете, в тыс. руб.</t>
  </si>
  <si>
    <t>Утвержденные бюджетные назначения с учетом уточнения на 2016 год, тыс. руб.</t>
  </si>
  <si>
    <t>Приложение № 3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</si>
  <si>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за I квартал 2016 год </t>
  </si>
  <si>
    <t xml:space="preserve">   от  15.06.2016г. № 483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</si>
</sst>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000"/>
    <numFmt numFmtId="166" formatCode="#,##0.0"/>
    <numFmt numFmtId="167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59" applyNumberFormat="1" applyFont="1" applyBorder="1" applyAlignment="1">
      <alignment horizontal="center" vertical="center"/>
    </xf>
    <xf numFmtId="49" fontId="4" fillId="0" borderId="11" xfId="59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9" fontId="49" fillId="0" borderId="1" xfId="33" applyNumberFormat="1" applyFont="1" applyAlignment="1" applyProtection="1">
      <alignment horizontal="center" vertical="center" shrinkToFit="1"/>
      <protection locked="0"/>
    </xf>
    <xf numFmtId="49" fontId="50" fillId="0" borderId="1" xfId="33" applyNumberFormat="1" applyFont="1" applyAlignment="1" applyProtection="1">
      <alignment horizontal="center" vertical="center" shrinkToFit="1"/>
      <protection locked="0"/>
    </xf>
    <xf numFmtId="166" fontId="8" fillId="0" borderId="11" xfId="0" applyNumberFormat="1" applyFont="1" applyBorder="1" applyAlignment="1">
      <alignment horizontal="center" vertical="center" wrapText="1"/>
    </xf>
    <xf numFmtId="166" fontId="11" fillId="34" borderId="11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166" fontId="11" fillId="33" borderId="12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4" fillId="6" borderId="11" xfId="0" applyNumberFormat="1" applyFont="1" applyFill="1" applyBorder="1" applyAlignment="1">
      <alignment horizontal="center" vertical="center"/>
    </xf>
    <xf numFmtId="166" fontId="3" fillId="6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166" fontId="3" fillId="34" borderId="12" xfId="0" applyNumberFormat="1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2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47.421875" style="46" customWidth="1"/>
    <col min="3" max="3" width="4.57421875" style="29" customWidth="1"/>
    <col min="4" max="4" width="5.57421875" style="56" customWidth="1"/>
    <col min="5" max="5" width="11.00390625" style="56" customWidth="1"/>
    <col min="6" max="6" width="4.8515625" style="56" customWidth="1"/>
    <col min="7" max="7" width="9.57421875" style="17" hidden="1" customWidth="1"/>
    <col min="8" max="8" width="0" style="0" hidden="1" customWidth="1"/>
    <col min="9" max="9" width="12.140625" style="16" customWidth="1"/>
    <col min="10" max="10" width="11.00390625" style="16" customWidth="1"/>
    <col min="11" max="11" width="8.8515625" style="0" customWidth="1"/>
    <col min="12" max="12" width="7.00390625" style="0" customWidth="1"/>
  </cols>
  <sheetData>
    <row r="1" spans="1:12" ht="12.75" customHeight="1">
      <c r="A1" s="102" t="s">
        <v>340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 customHeight="1">
      <c r="A2" s="102" t="s">
        <v>335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2" t="s">
        <v>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 customHeight="1">
      <c r="A4" s="102" t="s">
        <v>342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8" ht="12.75">
      <c r="A5" s="11"/>
      <c r="B5" s="38"/>
      <c r="C5" s="37"/>
      <c r="D5" s="37"/>
      <c r="E5" s="37"/>
      <c r="F5" s="37"/>
      <c r="G5" s="37"/>
      <c r="H5" s="37"/>
    </row>
    <row r="6" spans="1:12" ht="38.25" customHeight="1">
      <c r="A6" s="104" t="s">
        <v>341</v>
      </c>
      <c r="B6" s="104"/>
      <c r="C6" s="104"/>
      <c r="D6" s="104"/>
      <c r="E6" s="104"/>
      <c r="F6" s="104"/>
      <c r="G6" s="104"/>
      <c r="H6" s="104"/>
      <c r="I6" s="104"/>
      <c r="J6" s="105"/>
      <c r="K6" s="105"/>
      <c r="L6" s="105"/>
    </row>
    <row r="7" spans="1:12" ht="120" customHeight="1">
      <c r="A7" s="6" t="s">
        <v>0</v>
      </c>
      <c r="B7" s="39" t="s">
        <v>154</v>
      </c>
      <c r="C7" s="6" t="s">
        <v>52</v>
      </c>
      <c r="D7" s="6" t="s">
        <v>1</v>
      </c>
      <c r="E7" s="6" t="s">
        <v>2</v>
      </c>
      <c r="F7" s="6" t="s">
        <v>3</v>
      </c>
      <c r="G7" s="63" t="s">
        <v>53</v>
      </c>
      <c r="H7" s="64" t="s">
        <v>53</v>
      </c>
      <c r="I7" s="99" t="s">
        <v>338</v>
      </c>
      <c r="J7" s="59" t="s">
        <v>339</v>
      </c>
      <c r="K7" s="59" t="s">
        <v>334</v>
      </c>
      <c r="L7" s="59" t="s">
        <v>317</v>
      </c>
    </row>
    <row r="8" spans="1:12" ht="12.75">
      <c r="A8" s="18"/>
      <c r="B8" s="39"/>
      <c r="C8" s="24"/>
      <c r="D8" s="24"/>
      <c r="E8" s="24"/>
      <c r="F8" s="24"/>
      <c r="G8" s="65"/>
      <c r="H8" s="64"/>
      <c r="I8" s="65"/>
      <c r="J8" s="66"/>
      <c r="K8" s="66"/>
      <c r="L8" s="67"/>
    </row>
    <row r="9" spans="1:12" ht="31.5">
      <c r="A9" s="26">
        <v>1</v>
      </c>
      <c r="B9" s="40" t="s">
        <v>56</v>
      </c>
      <c r="C9" s="25">
        <v>901</v>
      </c>
      <c r="D9" s="26"/>
      <c r="E9" s="26"/>
      <c r="F9" s="27"/>
      <c r="G9" s="89"/>
      <c r="H9" s="27"/>
      <c r="I9" s="21">
        <f>SUM(I10+I65+I71+I101+I142+I185+I190+I241+I259+I293+I305+I310)</f>
        <v>232904.2</v>
      </c>
      <c r="J9" s="66">
        <f>SUM(J10+J65+J71+J101+J142+J185+J190+J241+J259+J293+J305+J310)</f>
        <v>235705.521</v>
      </c>
      <c r="K9" s="66">
        <f>SUM(K10+K65+K71+K101+K142+K185+K190+K241+K259+K293+K305+K310)</f>
        <v>47177.598000000005</v>
      </c>
      <c r="L9" s="67">
        <f aca="true" t="shared" si="0" ref="L9:L25">K9/J9*100</f>
        <v>20.0154827938884</v>
      </c>
    </row>
    <row r="10" spans="1:12" ht="15.75">
      <c r="A10" s="26">
        <v>2</v>
      </c>
      <c r="B10" s="40" t="s">
        <v>4</v>
      </c>
      <c r="C10" s="26">
        <v>901</v>
      </c>
      <c r="D10" s="19">
        <v>100</v>
      </c>
      <c r="E10" s="68"/>
      <c r="F10" s="69"/>
      <c r="G10" s="90"/>
      <c r="H10" s="91"/>
      <c r="I10" s="70">
        <f>SUM(I11+I15+I22+I26)</f>
        <v>32076.2</v>
      </c>
      <c r="J10" s="66">
        <f>SUM(J11+J15+J22+J26)</f>
        <v>32459.926</v>
      </c>
      <c r="K10" s="66">
        <f>SUM(K11+K15+K22+K26)</f>
        <v>6034.656</v>
      </c>
      <c r="L10" s="67">
        <f t="shared" si="0"/>
        <v>18.59109598709498</v>
      </c>
    </row>
    <row r="11" spans="1:12" ht="47.25">
      <c r="A11" s="26">
        <v>3</v>
      </c>
      <c r="B11" s="40" t="s">
        <v>171</v>
      </c>
      <c r="C11" s="26">
        <v>901</v>
      </c>
      <c r="D11" s="19">
        <v>102</v>
      </c>
      <c r="E11" s="68"/>
      <c r="F11" s="69"/>
      <c r="G11" s="90"/>
      <c r="H11" s="91"/>
      <c r="I11" s="70">
        <f>SUM(I12)</f>
        <v>1177</v>
      </c>
      <c r="J11" s="66">
        <f>J12</f>
        <v>1177</v>
      </c>
      <c r="K11" s="66">
        <f>K12</f>
        <v>189.637</v>
      </c>
      <c r="L11" s="67">
        <f t="shared" si="0"/>
        <v>16.11189464740867</v>
      </c>
    </row>
    <row r="12" spans="1:12" ht="31.5">
      <c r="A12" s="26">
        <v>4</v>
      </c>
      <c r="B12" s="40" t="s">
        <v>67</v>
      </c>
      <c r="C12" s="26">
        <v>901</v>
      </c>
      <c r="D12" s="19">
        <v>102</v>
      </c>
      <c r="E12" s="68">
        <v>7000000000</v>
      </c>
      <c r="F12" s="69"/>
      <c r="G12" s="90"/>
      <c r="H12" s="91"/>
      <c r="I12" s="70">
        <f>SUM(I13)</f>
        <v>1177</v>
      </c>
      <c r="J12" s="71">
        <v>1177</v>
      </c>
      <c r="K12" s="71">
        <v>189.637</v>
      </c>
      <c r="L12" s="67">
        <f t="shared" si="0"/>
        <v>16.11189464740867</v>
      </c>
    </row>
    <row r="13" spans="1:12" ht="15.75">
      <c r="A13" s="26">
        <v>5</v>
      </c>
      <c r="B13" s="40" t="s">
        <v>168</v>
      </c>
      <c r="C13" s="26">
        <v>901</v>
      </c>
      <c r="D13" s="19">
        <v>102</v>
      </c>
      <c r="E13" s="68">
        <v>7000121100</v>
      </c>
      <c r="F13" s="69"/>
      <c r="G13" s="90"/>
      <c r="H13" s="91"/>
      <c r="I13" s="70">
        <f>SUM(I14)</f>
        <v>1177</v>
      </c>
      <c r="J13" s="66">
        <f>J14</f>
        <v>1177</v>
      </c>
      <c r="K13" s="66">
        <f>SUM(K14)</f>
        <v>189.6</v>
      </c>
      <c r="L13" s="67">
        <f t="shared" si="0"/>
        <v>16.10875106202209</v>
      </c>
    </row>
    <row r="14" spans="1:12" ht="25.5">
      <c r="A14" s="26">
        <v>6</v>
      </c>
      <c r="B14" s="41" t="s">
        <v>324</v>
      </c>
      <c r="C14" s="27">
        <v>901</v>
      </c>
      <c r="D14" s="58">
        <v>102</v>
      </c>
      <c r="E14" s="69">
        <v>7000121100</v>
      </c>
      <c r="F14" s="69">
        <v>120</v>
      </c>
      <c r="G14" s="90"/>
      <c r="H14" s="91"/>
      <c r="I14" s="72">
        <v>1177</v>
      </c>
      <c r="J14" s="73">
        <v>1177</v>
      </c>
      <c r="K14" s="73">
        <v>189.6</v>
      </c>
      <c r="L14" s="74">
        <f t="shared" si="0"/>
        <v>16.10875106202209</v>
      </c>
    </row>
    <row r="15" spans="1:12" ht="51">
      <c r="A15" s="26">
        <v>7</v>
      </c>
      <c r="B15" s="39" t="s">
        <v>32</v>
      </c>
      <c r="C15" s="26">
        <v>901</v>
      </c>
      <c r="D15" s="1">
        <v>104</v>
      </c>
      <c r="E15" s="2"/>
      <c r="F15" s="4"/>
      <c r="G15" s="81"/>
      <c r="H15" s="29"/>
      <c r="I15" s="66">
        <f>I16</f>
        <v>13016.3</v>
      </c>
      <c r="J15" s="66">
        <f>SUM(J16)</f>
        <v>13016.3</v>
      </c>
      <c r="K15" s="66">
        <f>SUM(K16)</f>
        <v>2211.955</v>
      </c>
      <c r="L15" s="67">
        <f t="shared" si="0"/>
        <v>16.993730937363154</v>
      </c>
    </row>
    <row r="16" spans="1:12" ht="12.75">
      <c r="A16" s="26">
        <v>8</v>
      </c>
      <c r="B16" s="39" t="s">
        <v>67</v>
      </c>
      <c r="C16" s="26">
        <v>901</v>
      </c>
      <c r="D16" s="1">
        <v>104</v>
      </c>
      <c r="E16" s="2" t="s">
        <v>173</v>
      </c>
      <c r="F16" s="4"/>
      <c r="G16" s="81"/>
      <c r="H16" s="29"/>
      <c r="I16" s="66">
        <f>SUM(I17+I19)</f>
        <v>13016.3</v>
      </c>
      <c r="J16" s="71">
        <f>SUM(J17+J19)</f>
        <v>13016.3</v>
      </c>
      <c r="K16" s="71">
        <f>SUM(K17+K19)</f>
        <v>2211.955</v>
      </c>
      <c r="L16" s="67">
        <f t="shared" si="0"/>
        <v>16.993730937363154</v>
      </c>
    </row>
    <row r="17" spans="1:12" ht="25.5">
      <c r="A17" s="26">
        <v>9</v>
      </c>
      <c r="B17" s="39" t="s">
        <v>68</v>
      </c>
      <c r="C17" s="26">
        <v>901</v>
      </c>
      <c r="D17" s="1">
        <v>104</v>
      </c>
      <c r="E17" s="2" t="s">
        <v>173</v>
      </c>
      <c r="F17" s="4"/>
      <c r="G17" s="81"/>
      <c r="H17" s="29"/>
      <c r="I17" s="66">
        <f>I18</f>
        <v>10737</v>
      </c>
      <c r="J17" s="66">
        <f>J18</f>
        <v>10229.085</v>
      </c>
      <c r="K17" s="66">
        <f>K18</f>
        <v>1909.323</v>
      </c>
      <c r="L17" s="67">
        <f t="shared" si="0"/>
        <v>18.66562845063855</v>
      </c>
    </row>
    <row r="18" spans="1:12" ht="25.5">
      <c r="A18" s="26">
        <v>10</v>
      </c>
      <c r="B18" s="41" t="s">
        <v>324</v>
      </c>
      <c r="C18" s="27">
        <v>901</v>
      </c>
      <c r="D18" s="3">
        <v>104</v>
      </c>
      <c r="E18" s="4" t="s">
        <v>173</v>
      </c>
      <c r="F18" s="4" t="s">
        <v>46</v>
      </c>
      <c r="G18" s="81"/>
      <c r="H18" s="29"/>
      <c r="I18" s="73">
        <v>10737</v>
      </c>
      <c r="J18" s="73">
        <v>10229.085</v>
      </c>
      <c r="K18" s="73">
        <v>1909.323</v>
      </c>
      <c r="L18" s="74">
        <f t="shared" si="0"/>
        <v>18.66562845063855</v>
      </c>
    </row>
    <row r="19" spans="1:12" ht="12.75">
      <c r="A19" s="26">
        <v>11</v>
      </c>
      <c r="B19" s="39" t="s">
        <v>67</v>
      </c>
      <c r="C19" s="26">
        <v>901</v>
      </c>
      <c r="D19" s="1">
        <v>104</v>
      </c>
      <c r="E19" s="2" t="s">
        <v>174</v>
      </c>
      <c r="F19" s="2"/>
      <c r="G19" s="81"/>
      <c r="H19" s="29"/>
      <c r="I19" s="66">
        <f>I20</f>
        <v>2279.3</v>
      </c>
      <c r="J19" s="71">
        <f>SUM(J20)</f>
        <v>2787.215</v>
      </c>
      <c r="K19" s="71">
        <f>SUM(K20)</f>
        <v>302.632</v>
      </c>
      <c r="L19" s="67">
        <f t="shared" si="0"/>
        <v>10.857863494563569</v>
      </c>
    </row>
    <row r="20" spans="1:12" ht="25.5">
      <c r="A20" s="26">
        <v>12</v>
      </c>
      <c r="B20" s="39" t="s">
        <v>69</v>
      </c>
      <c r="C20" s="26">
        <v>901</v>
      </c>
      <c r="D20" s="1">
        <v>104</v>
      </c>
      <c r="E20" s="2" t="s">
        <v>175</v>
      </c>
      <c r="F20" s="2"/>
      <c r="G20" s="81"/>
      <c r="H20" s="29"/>
      <c r="I20" s="66">
        <f>I21</f>
        <v>2279.3</v>
      </c>
      <c r="J20" s="66">
        <f>SUM(J21)</f>
        <v>2787.215</v>
      </c>
      <c r="K20" s="66">
        <f>K21</f>
        <v>302.632</v>
      </c>
      <c r="L20" s="67">
        <f t="shared" si="0"/>
        <v>10.857863494563569</v>
      </c>
    </row>
    <row r="21" spans="1:12" ht="13.5" customHeight="1">
      <c r="A21" s="26">
        <v>13</v>
      </c>
      <c r="B21" s="41" t="s">
        <v>324</v>
      </c>
      <c r="C21" s="27">
        <v>901</v>
      </c>
      <c r="D21" s="3">
        <v>104</v>
      </c>
      <c r="E21" s="4" t="s">
        <v>175</v>
      </c>
      <c r="F21" s="4" t="s">
        <v>46</v>
      </c>
      <c r="G21" s="81"/>
      <c r="H21" s="29"/>
      <c r="I21" s="73">
        <v>2279.3</v>
      </c>
      <c r="J21" s="73">
        <v>2787.215</v>
      </c>
      <c r="K21" s="73">
        <v>302.632</v>
      </c>
      <c r="L21" s="74">
        <f t="shared" si="0"/>
        <v>10.857863494563569</v>
      </c>
    </row>
    <row r="22" spans="1:12" s="36" customFormat="1" ht="13.5" customHeight="1">
      <c r="A22" s="26">
        <v>14</v>
      </c>
      <c r="B22" s="39" t="s">
        <v>6</v>
      </c>
      <c r="C22" s="26">
        <v>901</v>
      </c>
      <c r="D22" s="1">
        <v>111</v>
      </c>
      <c r="E22" s="2"/>
      <c r="F22" s="2"/>
      <c r="G22" s="92"/>
      <c r="H22" s="92"/>
      <c r="I22" s="66">
        <f>I23</f>
        <v>400</v>
      </c>
      <c r="J22" s="71">
        <f>SUM(J23)</f>
        <v>400</v>
      </c>
      <c r="K22" s="71">
        <f>SUM(K23)</f>
        <v>0</v>
      </c>
      <c r="L22" s="67">
        <f t="shared" si="0"/>
        <v>0</v>
      </c>
    </row>
    <row r="23" spans="1:12" ht="13.5" customHeight="1">
      <c r="A23" s="26">
        <v>15</v>
      </c>
      <c r="B23" s="39" t="s">
        <v>67</v>
      </c>
      <c r="C23" s="26">
        <v>901</v>
      </c>
      <c r="D23" s="1">
        <v>111</v>
      </c>
      <c r="E23" s="2" t="s">
        <v>174</v>
      </c>
      <c r="F23" s="2"/>
      <c r="G23" s="81"/>
      <c r="H23" s="29"/>
      <c r="I23" s="66">
        <f>I24</f>
        <v>400</v>
      </c>
      <c r="J23" s="66">
        <f>J24</f>
        <v>400</v>
      </c>
      <c r="K23" s="66">
        <f>K24</f>
        <v>0</v>
      </c>
      <c r="L23" s="67">
        <f t="shared" si="0"/>
        <v>0</v>
      </c>
    </row>
    <row r="24" spans="1:12" ht="13.5" customHeight="1">
      <c r="A24" s="26">
        <v>16</v>
      </c>
      <c r="B24" s="39" t="s">
        <v>7</v>
      </c>
      <c r="C24" s="26">
        <v>901</v>
      </c>
      <c r="D24" s="1">
        <v>111</v>
      </c>
      <c r="E24" s="2" t="s">
        <v>176</v>
      </c>
      <c r="F24" s="2"/>
      <c r="G24" s="81"/>
      <c r="H24" s="29"/>
      <c r="I24" s="66">
        <f>I25</f>
        <v>400</v>
      </c>
      <c r="J24" s="66">
        <f>J25</f>
        <v>400</v>
      </c>
      <c r="K24" s="66">
        <v>0</v>
      </c>
      <c r="L24" s="67">
        <f t="shared" si="0"/>
        <v>0</v>
      </c>
    </row>
    <row r="25" spans="1:12" ht="12.75">
      <c r="A25" s="26">
        <v>17</v>
      </c>
      <c r="B25" s="41" t="s">
        <v>48</v>
      </c>
      <c r="C25" s="27">
        <v>901</v>
      </c>
      <c r="D25" s="3">
        <v>111</v>
      </c>
      <c r="E25" s="4" t="s">
        <v>176</v>
      </c>
      <c r="F25" s="4" t="s">
        <v>47</v>
      </c>
      <c r="G25" s="81"/>
      <c r="H25" s="29"/>
      <c r="I25" s="73">
        <v>400</v>
      </c>
      <c r="J25" s="75">
        <v>400</v>
      </c>
      <c r="K25" s="75">
        <v>0</v>
      </c>
      <c r="L25" s="74">
        <f t="shared" si="0"/>
        <v>0</v>
      </c>
    </row>
    <row r="26" spans="1:12" ht="12.75">
      <c r="A26" s="26">
        <v>18</v>
      </c>
      <c r="B26" s="39" t="s">
        <v>27</v>
      </c>
      <c r="C26" s="26">
        <v>901</v>
      </c>
      <c r="D26" s="1">
        <v>113</v>
      </c>
      <c r="E26" s="2"/>
      <c r="F26" s="4"/>
      <c r="G26" s="81"/>
      <c r="H26" s="29"/>
      <c r="I26" s="66">
        <f>SUM(I27+I36+I51+I56)</f>
        <v>17482.9</v>
      </c>
      <c r="J26" s="66">
        <f>SUM(J27+J36+J51+J56)</f>
        <v>17866.626</v>
      </c>
      <c r="K26" s="66">
        <f>SUM(K27+K36+K51+K56)</f>
        <v>3633.064</v>
      </c>
      <c r="L26" s="67">
        <f>SUM(L27)</f>
        <v>0</v>
      </c>
    </row>
    <row r="27" spans="1:12" ht="51">
      <c r="A27" s="26">
        <v>19</v>
      </c>
      <c r="B27" s="42" t="s">
        <v>177</v>
      </c>
      <c r="C27" s="26">
        <v>901</v>
      </c>
      <c r="D27" s="1">
        <v>113</v>
      </c>
      <c r="E27" s="2" t="s">
        <v>178</v>
      </c>
      <c r="F27" s="4"/>
      <c r="G27" s="81"/>
      <c r="H27" s="29"/>
      <c r="I27" s="66">
        <f>SUM(I28+I30+I32+I34)</f>
        <v>450</v>
      </c>
      <c r="J27" s="71">
        <f>SUM(J28+J30++J32+J34)</f>
        <v>450</v>
      </c>
      <c r="K27" s="71">
        <f>SUM(K28+K30+K32+K34)</f>
        <v>0</v>
      </c>
      <c r="L27" s="67">
        <f aca="true" t="shared" si="1" ref="L27:L35">K27/J27*100</f>
        <v>0</v>
      </c>
    </row>
    <row r="28" spans="1:12" ht="25.5">
      <c r="A28" s="26">
        <v>20</v>
      </c>
      <c r="B28" s="42" t="s">
        <v>71</v>
      </c>
      <c r="C28" s="26">
        <v>901</v>
      </c>
      <c r="D28" s="1">
        <v>113</v>
      </c>
      <c r="E28" s="2" t="s">
        <v>179</v>
      </c>
      <c r="F28" s="4"/>
      <c r="G28" s="81"/>
      <c r="H28" s="29"/>
      <c r="I28" s="66">
        <f>I29</f>
        <v>170</v>
      </c>
      <c r="J28" s="71">
        <f>SUM(J29)</f>
        <v>170</v>
      </c>
      <c r="K28" s="71">
        <f>SUM(K29)</f>
        <v>0</v>
      </c>
      <c r="L28" s="67">
        <f>K28/J28*100</f>
        <v>0</v>
      </c>
    </row>
    <row r="29" spans="1:12" ht="39.75" customHeight="1">
      <c r="A29" s="26">
        <v>21</v>
      </c>
      <c r="B29" s="41" t="s">
        <v>333</v>
      </c>
      <c r="C29" s="27">
        <v>901</v>
      </c>
      <c r="D29" s="3">
        <v>113</v>
      </c>
      <c r="E29" s="4" t="s">
        <v>179</v>
      </c>
      <c r="F29" s="4" t="s">
        <v>70</v>
      </c>
      <c r="G29" s="81"/>
      <c r="H29" s="29"/>
      <c r="I29" s="73">
        <v>170</v>
      </c>
      <c r="J29" s="75">
        <v>170</v>
      </c>
      <c r="K29" s="75">
        <v>0</v>
      </c>
      <c r="L29" s="74">
        <f t="shared" si="1"/>
        <v>0</v>
      </c>
    </row>
    <row r="30" spans="1:12" ht="25.5" customHeight="1">
      <c r="A30" s="26">
        <v>22</v>
      </c>
      <c r="B30" s="42" t="s">
        <v>73</v>
      </c>
      <c r="C30" s="26">
        <v>901</v>
      </c>
      <c r="D30" s="1">
        <v>113</v>
      </c>
      <c r="E30" s="2" t="s">
        <v>180</v>
      </c>
      <c r="F30" s="4"/>
      <c r="G30" s="81"/>
      <c r="H30" s="29"/>
      <c r="I30" s="66">
        <f>I31</f>
        <v>180</v>
      </c>
      <c r="J30" s="71">
        <f>SUM(J31)</f>
        <v>180</v>
      </c>
      <c r="K30" s="71">
        <f>SUM(K31)</f>
        <v>0</v>
      </c>
      <c r="L30" s="67">
        <v>0</v>
      </c>
    </row>
    <row r="31" spans="1:12" ht="27" customHeight="1">
      <c r="A31" s="26">
        <v>23</v>
      </c>
      <c r="B31" s="41" t="s">
        <v>333</v>
      </c>
      <c r="C31" s="27">
        <v>901</v>
      </c>
      <c r="D31" s="3">
        <v>113</v>
      </c>
      <c r="E31" s="4" t="s">
        <v>180</v>
      </c>
      <c r="F31" s="4" t="s">
        <v>70</v>
      </c>
      <c r="G31" s="81"/>
      <c r="H31" s="29"/>
      <c r="I31" s="76">
        <v>180</v>
      </c>
      <c r="J31" s="75">
        <v>180</v>
      </c>
      <c r="K31" s="75">
        <v>0</v>
      </c>
      <c r="L31" s="74">
        <f t="shared" si="1"/>
        <v>0</v>
      </c>
    </row>
    <row r="32" spans="1:12" s="31" customFormat="1" ht="40.5" customHeight="1">
      <c r="A32" s="26">
        <v>24</v>
      </c>
      <c r="B32" s="39" t="s">
        <v>74</v>
      </c>
      <c r="C32" s="26">
        <v>901</v>
      </c>
      <c r="D32" s="1">
        <v>113</v>
      </c>
      <c r="E32" s="2" t="s">
        <v>181</v>
      </c>
      <c r="F32" s="4"/>
      <c r="G32" s="81"/>
      <c r="H32" s="29"/>
      <c r="I32" s="66">
        <f>I33</f>
        <v>60</v>
      </c>
      <c r="J32" s="66">
        <f>J33</f>
        <v>60</v>
      </c>
      <c r="K32" s="66">
        <f>K33</f>
        <v>0</v>
      </c>
      <c r="L32" s="67">
        <f t="shared" si="1"/>
        <v>0</v>
      </c>
    </row>
    <row r="33" spans="1:12" ht="38.25">
      <c r="A33" s="26">
        <v>25</v>
      </c>
      <c r="B33" s="41" t="s">
        <v>333</v>
      </c>
      <c r="C33" s="27">
        <v>901</v>
      </c>
      <c r="D33" s="3">
        <v>113</v>
      </c>
      <c r="E33" s="4" t="s">
        <v>181</v>
      </c>
      <c r="F33" s="4" t="s">
        <v>70</v>
      </c>
      <c r="G33" s="81"/>
      <c r="H33" s="29"/>
      <c r="I33" s="73">
        <v>60</v>
      </c>
      <c r="J33" s="75">
        <v>60</v>
      </c>
      <c r="K33" s="75">
        <v>0</v>
      </c>
      <c r="L33" s="74">
        <f t="shared" si="1"/>
        <v>0</v>
      </c>
    </row>
    <row r="34" spans="1:12" ht="25.5">
      <c r="A34" s="26">
        <v>26</v>
      </c>
      <c r="B34" s="42" t="s">
        <v>182</v>
      </c>
      <c r="C34" s="26">
        <v>901</v>
      </c>
      <c r="D34" s="1">
        <v>113</v>
      </c>
      <c r="E34" s="2" t="s">
        <v>183</v>
      </c>
      <c r="F34" s="4"/>
      <c r="G34" s="81"/>
      <c r="H34" s="29"/>
      <c r="I34" s="66">
        <f>SUM(I35)</f>
        <v>40</v>
      </c>
      <c r="J34" s="66">
        <f>SUM(J35)</f>
        <v>40</v>
      </c>
      <c r="K34" s="66">
        <f>SUM(K35)</f>
        <v>0</v>
      </c>
      <c r="L34" s="67">
        <f t="shared" si="1"/>
        <v>0</v>
      </c>
    </row>
    <row r="35" spans="1:12" ht="38.25">
      <c r="A35" s="26">
        <v>27</v>
      </c>
      <c r="B35" s="41" t="s">
        <v>333</v>
      </c>
      <c r="C35" s="27">
        <v>901</v>
      </c>
      <c r="D35" s="3">
        <v>113</v>
      </c>
      <c r="E35" s="4" t="s">
        <v>183</v>
      </c>
      <c r="F35" s="4" t="s">
        <v>70</v>
      </c>
      <c r="G35" s="81"/>
      <c r="H35" s="29"/>
      <c r="I35" s="73">
        <v>40</v>
      </c>
      <c r="J35" s="82">
        <v>40</v>
      </c>
      <c r="K35" s="82">
        <v>0</v>
      </c>
      <c r="L35" s="74">
        <f t="shared" si="1"/>
        <v>0</v>
      </c>
    </row>
    <row r="36" spans="1:12" ht="38.25">
      <c r="A36" s="26">
        <v>28</v>
      </c>
      <c r="B36" s="39" t="s">
        <v>184</v>
      </c>
      <c r="C36" s="26">
        <v>901</v>
      </c>
      <c r="D36" s="1">
        <v>113</v>
      </c>
      <c r="E36" s="2" t="s">
        <v>185</v>
      </c>
      <c r="F36" s="4"/>
      <c r="G36" s="81"/>
      <c r="H36" s="29"/>
      <c r="I36" s="66">
        <f>SUM(I37+I41+I43+I49)</f>
        <v>13912.9</v>
      </c>
      <c r="J36" s="66">
        <f>SUM(J37+J41+J43+J49)</f>
        <v>14061.626</v>
      </c>
      <c r="K36" s="66">
        <f>SUM(K37+K41+K43+K49)</f>
        <v>3341.43</v>
      </c>
      <c r="L36" s="67">
        <f>SUM(L37)</f>
        <v>24.085563199791192</v>
      </c>
    </row>
    <row r="37" spans="1:12" ht="25.5">
      <c r="A37" s="26">
        <v>29</v>
      </c>
      <c r="B37" s="42" t="s">
        <v>76</v>
      </c>
      <c r="C37" s="26">
        <v>901</v>
      </c>
      <c r="D37" s="1">
        <v>113</v>
      </c>
      <c r="E37" s="2" t="s">
        <v>186</v>
      </c>
      <c r="F37" s="4"/>
      <c r="G37" s="81"/>
      <c r="H37" s="29"/>
      <c r="I37" s="66">
        <f>SUM(I38:I39)</f>
        <v>13659.5</v>
      </c>
      <c r="J37" s="66">
        <f>SUM(J38:J40)</f>
        <v>13808.226</v>
      </c>
      <c r="K37" s="66">
        <f>SUM(K38:K40)</f>
        <v>3325.7889999999998</v>
      </c>
      <c r="L37" s="67">
        <f>K37/J37*100</f>
        <v>24.085563199791192</v>
      </c>
    </row>
    <row r="38" spans="1:12" ht="12.75">
      <c r="A38" s="26">
        <v>30</v>
      </c>
      <c r="B38" s="43" t="s">
        <v>77</v>
      </c>
      <c r="C38" s="27">
        <v>901</v>
      </c>
      <c r="D38" s="3">
        <v>113</v>
      </c>
      <c r="E38" s="4" t="s">
        <v>186</v>
      </c>
      <c r="F38" s="4" t="s">
        <v>40</v>
      </c>
      <c r="G38" s="81"/>
      <c r="H38" s="29"/>
      <c r="I38" s="73">
        <v>9713</v>
      </c>
      <c r="J38" s="75">
        <v>9713</v>
      </c>
      <c r="K38" s="75">
        <v>1854.723</v>
      </c>
      <c r="L38" s="74">
        <f>K38/J38*100</f>
        <v>19.09526407906929</v>
      </c>
    </row>
    <row r="39" spans="1:12" ht="38.25">
      <c r="A39" s="26">
        <v>31</v>
      </c>
      <c r="B39" s="41" t="s">
        <v>333</v>
      </c>
      <c r="C39" s="27">
        <v>901</v>
      </c>
      <c r="D39" s="3">
        <v>113</v>
      </c>
      <c r="E39" s="4" t="s">
        <v>186</v>
      </c>
      <c r="F39" s="4" t="s">
        <v>70</v>
      </c>
      <c r="G39" s="81"/>
      <c r="H39" s="29"/>
      <c r="I39" s="73">
        <v>3946.5</v>
      </c>
      <c r="J39" s="73">
        <v>4055.226</v>
      </c>
      <c r="K39" s="73">
        <v>1466.966</v>
      </c>
      <c r="L39" s="74">
        <f>K39/J39*100</f>
        <v>36.17470394991549</v>
      </c>
    </row>
    <row r="40" spans="1:12" ht="12.75">
      <c r="A40" s="26">
        <v>32</v>
      </c>
      <c r="B40" s="43" t="s">
        <v>318</v>
      </c>
      <c r="C40" s="27">
        <v>901</v>
      </c>
      <c r="D40" s="3">
        <v>113</v>
      </c>
      <c r="E40" s="4" t="s">
        <v>186</v>
      </c>
      <c r="F40" s="4" t="s">
        <v>319</v>
      </c>
      <c r="G40" s="81"/>
      <c r="H40" s="29"/>
      <c r="I40" s="73">
        <v>0</v>
      </c>
      <c r="J40" s="73">
        <v>40</v>
      </c>
      <c r="K40" s="73">
        <v>4.1</v>
      </c>
      <c r="L40" s="74">
        <f>K40/J40*100</f>
        <v>10.25</v>
      </c>
    </row>
    <row r="41" spans="1:12" ht="38.25">
      <c r="A41" s="26">
        <v>33</v>
      </c>
      <c r="B41" s="42" t="s">
        <v>78</v>
      </c>
      <c r="C41" s="35">
        <v>901</v>
      </c>
      <c r="D41" s="1">
        <v>113</v>
      </c>
      <c r="E41" s="2" t="s">
        <v>187</v>
      </c>
      <c r="F41" s="4"/>
      <c r="G41" s="93"/>
      <c r="H41" s="93"/>
      <c r="I41" s="66">
        <f>I42</f>
        <v>100</v>
      </c>
      <c r="J41" s="66">
        <f>J42</f>
        <v>100</v>
      </c>
      <c r="K41" s="66">
        <f>K42</f>
        <v>5</v>
      </c>
      <c r="L41" s="67">
        <f aca="true" t="shared" si="2" ref="L41:L58">K41/J41*100</f>
        <v>5</v>
      </c>
    </row>
    <row r="42" spans="1:12" ht="38.25">
      <c r="A42" s="26">
        <v>34</v>
      </c>
      <c r="B42" s="41" t="s">
        <v>333</v>
      </c>
      <c r="C42" s="32">
        <v>901</v>
      </c>
      <c r="D42" s="3">
        <v>113</v>
      </c>
      <c r="E42" s="4" t="s">
        <v>187</v>
      </c>
      <c r="F42" s="4" t="s">
        <v>70</v>
      </c>
      <c r="G42" s="93"/>
      <c r="H42" s="93"/>
      <c r="I42" s="73">
        <v>100</v>
      </c>
      <c r="J42" s="73">
        <v>100</v>
      </c>
      <c r="K42" s="73">
        <v>5</v>
      </c>
      <c r="L42" s="74">
        <f t="shared" si="2"/>
        <v>5</v>
      </c>
    </row>
    <row r="43" spans="1:12" ht="38.25">
      <c r="A43" s="26">
        <v>35</v>
      </c>
      <c r="B43" s="42" t="s">
        <v>79</v>
      </c>
      <c r="C43" s="26">
        <v>901</v>
      </c>
      <c r="D43" s="1">
        <v>113</v>
      </c>
      <c r="E43" s="2" t="s">
        <v>185</v>
      </c>
      <c r="F43" s="4"/>
      <c r="G43" s="81"/>
      <c r="H43" s="29"/>
      <c r="I43" s="66">
        <f>I44+I46</f>
        <v>98.4</v>
      </c>
      <c r="J43" s="66">
        <f>SUM(J44+J46)</f>
        <v>98.4</v>
      </c>
      <c r="K43" s="66">
        <f>SUM(K44+K46)</f>
        <v>10.641</v>
      </c>
      <c r="L43" s="67">
        <f t="shared" si="2"/>
        <v>10.814024390243903</v>
      </c>
    </row>
    <row r="44" spans="1:12" ht="63.75">
      <c r="A44" s="26">
        <v>36</v>
      </c>
      <c r="B44" s="42" t="s">
        <v>80</v>
      </c>
      <c r="C44" s="26">
        <v>901</v>
      </c>
      <c r="D44" s="1">
        <v>113</v>
      </c>
      <c r="E44" s="2" t="s">
        <v>188</v>
      </c>
      <c r="F44" s="4"/>
      <c r="G44" s="81"/>
      <c r="H44" s="29"/>
      <c r="I44" s="78">
        <f>I45</f>
        <v>0.1</v>
      </c>
      <c r="J44" s="71">
        <f>SUM(J45)</f>
        <v>0.1</v>
      </c>
      <c r="K44" s="71">
        <f>SUM(K45)</f>
        <v>0</v>
      </c>
      <c r="L44" s="67">
        <f t="shared" si="2"/>
        <v>0</v>
      </c>
    </row>
    <row r="45" spans="1:12" ht="38.25">
      <c r="A45" s="26">
        <v>37</v>
      </c>
      <c r="B45" s="41" t="s">
        <v>333</v>
      </c>
      <c r="C45" s="27">
        <v>901</v>
      </c>
      <c r="D45" s="3">
        <v>113</v>
      </c>
      <c r="E45" s="4" t="s">
        <v>188</v>
      </c>
      <c r="F45" s="4" t="s">
        <v>70</v>
      </c>
      <c r="G45" s="81"/>
      <c r="H45" s="29"/>
      <c r="I45" s="77">
        <v>0.1</v>
      </c>
      <c r="J45" s="73">
        <v>0.1</v>
      </c>
      <c r="K45" s="73">
        <v>0</v>
      </c>
      <c r="L45" s="74">
        <f t="shared" si="2"/>
        <v>0</v>
      </c>
    </row>
    <row r="46" spans="1:12" ht="38.25">
      <c r="A46" s="26">
        <v>38</v>
      </c>
      <c r="B46" s="42" t="s">
        <v>81</v>
      </c>
      <c r="C46" s="26">
        <v>901</v>
      </c>
      <c r="D46" s="1">
        <v>113</v>
      </c>
      <c r="E46" s="2" t="s">
        <v>189</v>
      </c>
      <c r="F46" s="4"/>
      <c r="G46" s="81"/>
      <c r="H46" s="29"/>
      <c r="I46" s="78">
        <f>I47+I48</f>
        <v>98.30000000000001</v>
      </c>
      <c r="J46" s="71">
        <f>SUM(J47:J48)</f>
        <v>98.30000000000001</v>
      </c>
      <c r="K46" s="71">
        <f>SUM(K47:K48)</f>
        <v>10.641</v>
      </c>
      <c r="L46" s="67">
        <f t="shared" si="2"/>
        <v>10.825025432349948</v>
      </c>
    </row>
    <row r="47" spans="1:12" ht="27" customHeight="1">
      <c r="A47" s="26">
        <v>39</v>
      </c>
      <c r="B47" s="41" t="s">
        <v>324</v>
      </c>
      <c r="C47" s="27">
        <v>901</v>
      </c>
      <c r="D47" s="3">
        <v>113</v>
      </c>
      <c r="E47" s="4" t="s">
        <v>189</v>
      </c>
      <c r="F47" s="4" t="s">
        <v>46</v>
      </c>
      <c r="G47" s="81"/>
      <c r="H47" s="29"/>
      <c r="I47" s="77">
        <v>43.6</v>
      </c>
      <c r="J47" s="73">
        <v>43.6</v>
      </c>
      <c r="K47" s="73">
        <v>4.474</v>
      </c>
      <c r="L47" s="74">
        <f t="shared" si="2"/>
        <v>10.261467889908257</v>
      </c>
    </row>
    <row r="48" spans="1:12" ht="38.25">
      <c r="A48" s="26">
        <v>40</v>
      </c>
      <c r="B48" s="41" t="s">
        <v>333</v>
      </c>
      <c r="C48" s="27">
        <v>901</v>
      </c>
      <c r="D48" s="3">
        <v>113</v>
      </c>
      <c r="E48" s="4" t="s">
        <v>189</v>
      </c>
      <c r="F48" s="4" t="s">
        <v>70</v>
      </c>
      <c r="G48" s="81"/>
      <c r="H48" s="29"/>
      <c r="I48" s="77">
        <v>54.7</v>
      </c>
      <c r="J48" s="75">
        <v>54.7</v>
      </c>
      <c r="K48" s="75">
        <v>6.167</v>
      </c>
      <c r="L48" s="74">
        <f t="shared" si="2"/>
        <v>11.274223034734916</v>
      </c>
    </row>
    <row r="49" spans="1:12" ht="12.75">
      <c r="A49" s="26">
        <v>41</v>
      </c>
      <c r="B49" s="42" t="s">
        <v>82</v>
      </c>
      <c r="C49" s="26">
        <v>901</v>
      </c>
      <c r="D49" s="1">
        <v>113</v>
      </c>
      <c r="E49" s="2" t="s">
        <v>190</v>
      </c>
      <c r="F49" s="4"/>
      <c r="G49" s="81"/>
      <c r="H49" s="29"/>
      <c r="I49" s="66">
        <f>I50</f>
        <v>55</v>
      </c>
      <c r="J49" s="66">
        <f>SUM(J50)</f>
        <v>55</v>
      </c>
      <c r="K49" s="66">
        <f>SUM(K50)</f>
        <v>0</v>
      </c>
      <c r="L49" s="67">
        <f t="shared" si="2"/>
        <v>0</v>
      </c>
    </row>
    <row r="50" spans="1:12" ht="38.25">
      <c r="A50" s="26">
        <v>42</v>
      </c>
      <c r="B50" s="41" t="s">
        <v>333</v>
      </c>
      <c r="C50" s="27">
        <v>901</v>
      </c>
      <c r="D50" s="3">
        <v>113</v>
      </c>
      <c r="E50" s="4" t="s">
        <v>190</v>
      </c>
      <c r="F50" s="4" t="s">
        <v>70</v>
      </c>
      <c r="G50" s="81"/>
      <c r="H50" s="29"/>
      <c r="I50" s="73">
        <v>55</v>
      </c>
      <c r="J50" s="73">
        <v>55</v>
      </c>
      <c r="K50" s="73">
        <v>0</v>
      </c>
      <c r="L50" s="74">
        <f t="shared" si="2"/>
        <v>0</v>
      </c>
    </row>
    <row r="51" spans="1:12" ht="38.25">
      <c r="A51" s="26">
        <v>43</v>
      </c>
      <c r="B51" s="42" t="s">
        <v>150</v>
      </c>
      <c r="C51" s="26">
        <v>901</v>
      </c>
      <c r="D51" s="1">
        <v>113</v>
      </c>
      <c r="E51" s="2" t="s">
        <v>191</v>
      </c>
      <c r="F51" s="2"/>
      <c r="G51" s="81"/>
      <c r="H51" s="29"/>
      <c r="I51" s="66">
        <f>I52</f>
        <v>120</v>
      </c>
      <c r="J51" s="71">
        <f>SUM(J52)</f>
        <v>120</v>
      </c>
      <c r="K51" s="71">
        <f>SUM(K52)</f>
        <v>69</v>
      </c>
      <c r="L51" s="67">
        <f t="shared" si="2"/>
        <v>57.49999999999999</v>
      </c>
    </row>
    <row r="52" spans="1:12" ht="51">
      <c r="A52" s="26">
        <v>44</v>
      </c>
      <c r="B52" s="42" t="s">
        <v>75</v>
      </c>
      <c r="C52" s="26">
        <v>901</v>
      </c>
      <c r="D52" s="1">
        <v>113</v>
      </c>
      <c r="E52" s="2" t="s">
        <v>192</v>
      </c>
      <c r="F52" s="2"/>
      <c r="G52" s="81"/>
      <c r="H52" s="29"/>
      <c r="I52" s="66">
        <f>I53</f>
        <v>120</v>
      </c>
      <c r="J52" s="78">
        <f>SUM(J53)</f>
        <v>120</v>
      </c>
      <c r="K52" s="78">
        <f>SUM(K53)</f>
        <v>69</v>
      </c>
      <c r="L52" s="67">
        <f t="shared" si="2"/>
        <v>57.49999999999999</v>
      </c>
    </row>
    <row r="53" spans="1:12" ht="25.5">
      <c r="A53" s="26">
        <v>45</v>
      </c>
      <c r="B53" s="39" t="s">
        <v>151</v>
      </c>
      <c r="C53" s="26">
        <v>901</v>
      </c>
      <c r="D53" s="1">
        <v>113</v>
      </c>
      <c r="E53" s="2" t="s">
        <v>192</v>
      </c>
      <c r="F53" s="2"/>
      <c r="G53" s="81"/>
      <c r="H53" s="29"/>
      <c r="I53" s="66">
        <f>SUM(I54:I55)</f>
        <v>120</v>
      </c>
      <c r="J53" s="71">
        <f>SUM(J54:J55)</f>
        <v>120</v>
      </c>
      <c r="K53" s="71">
        <f>SUM(K54:K55)</f>
        <v>69</v>
      </c>
      <c r="L53" s="67">
        <f t="shared" si="2"/>
        <v>57.49999999999999</v>
      </c>
    </row>
    <row r="54" spans="1:12" ht="25.5">
      <c r="A54" s="26">
        <v>46</v>
      </c>
      <c r="B54" s="41" t="s">
        <v>324</v>
      </c>
      <c r="C54" s="27">
        <v>901</v>
      </c>
      <c r="D54" s="3">
        <v>113</v>
      </c>
      <c r="E54" s="4" t="s">
        <v>192</v>
      </c>
      <c r="F54" s="4" t="s">
        <v>46</v>
      </c>
      <c r="G54" s="94"/>
      <c r="H54" s="95"/>
      <c r="I54" s="73">
        <v>40</v>
      </c>
      <c r="J54" s="75">
        <v>40</v>
      </c>
      <c r="K54" s="75">
        <v>0</v>
      </c>
      <c r="L54" s="74">
        <f>K54/J54*100</f>
        <v>0</v>
      </c>
    </row>
    <row r="55" spans="1:12" ht="38.25">
      <c r="A55" s="26">
        <v>47</v>
      </c>
      <c r="B55" s="41" t="s">
        <v>333</v>
      </c>
      <c r="C55" s="27">
        <v>901</v>
      </c>
      <c r="D55" s="3">
        <v>113</v>
      </c>
      <c r="E55" s="4" t="s">
        <v>192</v>
      </c>
      <c r="F55" s="4" t="s">
        <v>70</v>
      </c>
      <c r="G55" s="81"/>
      <c r="H55" s="29"/>
      <c r="I55" s="73">
        <v>80</v>
      </c>
      <c r="J55" s="75">
        <v>80</v>
      </c>
      <c r="K55" s="75">
        <v>69</v>
      </c>
      <c r="L55" s="74">
        <f t="shared" si="2"/>
        <v>86.25</v>
      </c>
    </row>
    <row r="56" spans="1:12" ht="12.75">
      <c r="A56" s="26">
        <v>48</v>
      </c>
      <c r="B56" s="39" t="s">
        <v>67</v>
      </c>
      <c r="C56" s="26">
        <v>901</v>
      </c>
      <c r="D56" s="1">
        <v>113</v>
      </c>
      <c r="E56" s="2" t="s">
        <v>174</v>
      </c>
      <c r="F56" s="2"/>
      <c r="G56" s="96"/>
      <c r="H56" s="92"/>
      <c r="I56" s="66">
        <f>SUM(I57)</f>
        <v>3000</v>
      </c>
      <c r="J56" s="71">
        <f>SUM(J57+J59+J61+J63)</f>
        <v>3235</v>
      </c>
      <c r="K56" s="71">
        <f>SUM(K57+K59+K61+K63)</f>
        <v>222.63400000000001</v>
      </c>
      <c r="L56" s="67">
        <f t="shared" si="2"/>
        <v>6.882040185471407</v>
      </c>
    </row>
    <row r="57" spans="1:12" ht="12.75">
      <c r="A57" s="26">
        <v>49</v>
      </c>
      <c r="B57" s="42" t="s">
        <v>170</v>
      </c>
      <c r="C57" s="26">
        <v>901</v>
      </c>
      <c r="D57" s="1">
        <v>113</v>
      </c>
      <c r="E57" s="2" t="s">
        <v>194</v>
      </c>
      <c r="F57" s="2"/>
      <c r="G57" s="96"/>
      <c r="H57" s="92"/>
      <c r="I57" s="66">
        <f>SUM(I58)</f>
        <v>3000</v>
      </c>
      <c r="J57" s="71">
        <f>SUM(J58)</f>
        <v>3000</v>
      </c>
      <c r="K57" s="71">
        <f>SUM(K58)</f>
        <v>0</v>
      </c>
      <c r="L57" s="67">
        <f t="shared" si="2"/>
        <v>0</v>
      </c>
    </row>
    <row r="58" spans="1:12" ht="12.75">
      <c r="A58" s="26">
        <v>50</v>
      </c>
      <c r="B58" s="43" t="s">
        <v>308</v>
      </c>
      <c r="C58" s="27">
        <v>901</v>
      </c>
      <c r="D58" s="3">
        <v>113</v>
      </c>
      <c r="E58" s="4" t="s">
        <v>194</v>
      </c>
      <c r="F58" s="4" t="s">
        <v>307</v>
      </c>
      <c r="G58" s="81"/>
      <c r="H58" s="29"/>
      <c r="I58" s="73">
        <v>3000</v>
      </c>
      <c r="J58" s="73">
        <v>3000</v>
      </c>
      <c r="K58" s="73">
        <v>0</v>
      </c>
      <c r="L58" s="74">
        <f t="shared" si="2"/>
        <v>0</v>
      </c>
    </row>
    <row r="59" spans="1:12" ht="25.5">
      <c r="A59" s="26">
        <v>51</v>
      </c>
      <c r="B59" s="39" t="s">
        <v>320</v>
      </c>
      <c r="C59" s="27">
        <v>901</v>
      </c>
      <c r="D59" s="1">
        <v>113</v>
      </c>
      <c r="E59" s="2" t="s">
        <v>325</v>
      </c>
      <c r="F59" s="4" t="s">
        <v>319</v>
      </c>
      <c r="G59" s="81"/>
      <c r="H59" s="29"/>
      <c r="I59" s="66">
        <f>SUM(I60)</f>
        <v>0</v>
      </c>
      <c r="J59" s="66">
        <f>SUM(J60)</f>
        <v>200</v>
      </c>
      <c r="K59" s="66">
        <f>SUM(K60)</f>
        <v>200</v>
      </c>
      <c r="L59" s="67">
        <f>K59/J59*100</f>
        <v>100</v>
      </c>
    </row>
    <row r="60" spans="1:12" ht="12.75">
      <c r="A60" s="26">
        <v>52</v>
      </c>
      <c r="B60" s="41" t="s">
        <v>318</v>
      </c>
      <c r="C60" s="27">
        <v>901</v>
      </c>
      <c r="D60" s="3">
        <v>113</v>
      </c>
      <c r="E60" s="4" t="s">
        <v>325</v>
      </c>
      <c r="F60" s="2"/>
      <c r="G60" s="81"/>
      <c r="H60" s="29"/>
      <c r="I60" s="73">
        <v>0</v>
      </c>
      <c r="J60" s="73">
        <v>200</v>
      </c>
      <c r="K60" s="73">
        <v>200</v>
      </c>
      <c r="L60" s="74">
        <f>K60/J60*100</f>
        <v>100</v>
      </c>
    </row>
    <row r="61" spans="1:12" ht="12.75">
      <c r="A61" s="26">
        <v>53</v>
      </c>
      <c r="B61" s="5" t="s">
        <v>321</v>
      </c>
      <c r="C61" s="27">
        <v>901</v>
      </c>
      <c r="D61" s="1">
        <v>113</v>
      </c>
      <c r="E61" s="2" t="s">
        <v>326</v>
      </c>
      <c r="F61" s="4" t="s">
        <v>328</v>
      </c>
      <c r="G61" s="81"/>
      <c r="H61" s="29"/>
      <c r="I61" s="66">
        <f>SUM(I62)</f>
        <v>0</v>
      </c>
      <c r="J61" s="66">
        <f>SUM(J62)</f>
        <v>23</v>
      </c>
      <c r="K61" s="66">
        <f>SUM(K62)</f>
        <v>22.634</v>
      </c>
      <c r="L61" s="67">
        <f>SUM(L62)</f>
        <v>98.40869565217392</v>
      </c>
    </row>
    <row r="62" spans="1:12" ht="89.25">
      <c r="A62" s="26">
        <v>54</v>
      </c>
      <c r="B62" s="87" t="s">
        <v>322</v>
      </c>
      <c r="C62" s="27">
        <v>901</v>
      </c>
      <c r="D62" s="3">
        <v>113</v>
      </c>
      <c r="E62" s="4" t="s">
        <v>326</v>
      </c>
      <c r="F62" s="2"/>
      <c r="G62" s="81"/>
      <c r="H62" s="29"/>
      <c r="I62" s="73">
        <v>0</v>
      </c>
      <c r="J62" s="73">
        <v>23</v>
      </c>
      <c r="K62" s="73">
        <v>22.634</v>
      </c>
      <c r="L62" s="74">
        <f>K62/J62*100</f>
        <v>98.40869565217392</v>
      </c>
    </row>
    <row r="63" spans="1:12" ht="25.5">
      <c r="A63" s="26">
        <v>55</v>
      </c>
      <c r="B63" s="5" t="s">
        <v>323</v>
      </c>
      <c r="C63" s="27">
        <v>901</v>
      </c>
      <c r="D63" s="1">
        <v>113</v>
      </c>
      <c r="E63" s="2" t="s">
        <v>327</v>
      </c>
      <c r="F63" s="4"/>
      <c r="G63" s="81"/>
      <c r="H63" s="29"/>
      <c r="I63" s="66">
        <f>SUM(I64)</f>
        <v>0</v>
      </c>
      <c r="J63" s="66">
        <f>SUM(J64)</f>
        <v>12</v>
      </c>
      <c r="K63" s="66">
        <f>SUM(K64)</f>
        <v>0</v>
      </c>
      <c r="L63" s="67">
        <f>K63/J63*100</f>
        <v>0</v>
      </c>
    </row>
    <row r="64" spans="1:12" ht="25.5">
      <c r="A64" s="26">
        <v>56</v>
      </c>
      <c r="B64" s="41" t="s">
        <v>324</v>
      </c>
      <c r="C64" s="27">
        <v>901</v>
      </c>
      <c r="D64" s="3">
        <v>113</v>
      </c>
      <c r="E64" s="4" t="s">
        <v>327</v>
      </c>
      <c r="F64" s="4" t="s">
        <v>46</v>
      </c>
      <c r="G64" s="81"/>
      <c r="H64" s="29"/>
      <c r="I64" s="73">
        <v>0</v>
      </c>
      <c r="J64" s="73">
        <v>12</v>
      </c>
      <c r="K64" s="73">
        <v>0</v>
      </c>
      <c r="L64" s="74">
        <f>K64/J64*100</f>
        <v>0</v>
      </c>
    </row>
    <row r="65" spans="1:12" ht="15.75">
      <c r="A65" s="26">
        <v>57</v>
      </c>
      <c r="B65" s="40" t="s">
        <v>8</v>
      </c>
      <c r="C65" s="26">
        <v>901</v>
      </c>
      <c r="D65" s="1">
        <v>200</v>
      </c>
      <c r="E65" s="2"/>
      <c r="F65" s="4"/>
      <c r="G65" s="81"/>
      <c r="H65" s="29"/>
      <c r="I65" s="66">
        <f>I66</f>
        <v>318.9</v>
      </c>
      <c r="J65" s="71">
        <f>SUM(J66)</f>
        <v>318.9</v>
      </c>
      <c r="K65" s="71">
        <f>SUM(K66)</f>
        <v>37.459</v>
      </c>
      <c r="L65" s="67">
        <f>K65/J65*100</f>
        <v>11.746315459391662</v>
      </c>
    </row>
    <row r="66" spans="1:12" ht="12.75">
      <c r="A66" s="26">
        <v>58</v>
      </c>
      <c r="B66" s="39" t="s">
        <v>9</v>
      </c>
      <c r="C66" s="26">
        <v>901</v>
      </c>
      <c r="D66" s="1">
        <v>203</v>
      </c>
      <c r="E66" s="2"/>
      <c r="F66" s="4"/>
      <c r="G66" s="81"/>
      <c r="H66" s="29"/>
      <c r="I66" s="66">
        <f>I67</f>
        <v>318.9</v>
      </c>
      <c r="J66" s="66">
        <f>J67</f>
        <v>318.9</v>
      </c>
      <c r="K66" s="66">
        <f>K67</f>
        <v>37.459</v>
      </c>
      <c r="L66" s="67">
        <f>K66/J66*100</f>
        <v>11.746315459391662</v>
      </c>
    </row>
    <row r="67" spans="1:12" ht="12.75">
      <c r="A67" s="26">
        <v>59</v>
      </c>
      <c r="B67" s="39" t="s">
        <v>67</v>
      </c>
      <c r="C67" s="26">
        <v>901</v>
      </c>
      <c r="D67" s="1">
        <v>203</v>
      </c>
      <c r="E67" s="2" t="s">
        <v>174</v>
      </c>
      <c r="F67" s="4"/>
      <c r="G67" s="81"/>
      <c r="H67" s="29"/>
      <c r="I67" s="66">
        <f>I68</f>
        <v>318.9</v>
      </c>
      <c r="J67" s="66">
        <f>J68</f>
        <v>318.9</v>
      </c>
      <c r="K67" s="66">
        <f>K68</f>
        <v>37.459</v>
      </c>
      <c r="L67" s="67">
        <f>K67/J67*100</f>
        <v>11.746315459391662</v>
      </c>
    </row>
    <row r="68" spans="1:12" ht="25.5">
      <c r="A68" s="26">
        <v>60</v>
      </c>
      <c r="B68" s="39" t="s">
        <v>38</v>
      </c>
      <c r="C68" s="26">
        <v>901</v>
      </c>
      <c r="D68" s="1">
        <v>203</v>
      </c>
      <c r="E68" s="2" t="s">
        <v>195</v>
      </c>
      <c r="F68" s="4"/>
      <c r="G68" s="81"/>
      <c r="H68" s="29"/>
      <c r="I68" s="78">
        <f>I69+I70</f>
        <v>318.9</v>
      </c>
      <c r="J68" s="66">
        <f>SUM(J69:J70)</f>
        <v>318.9</v>
      </c>
      <c r="K68" s="66">
        <f>SUM(K69:K70)</f>
        <v>37.459</v>
      </c>
      <c r="L68" s="67">
        <f>K68/J68*100</f>
        <v>11.746315459391662</v>
      </c>
    </row>
    <row r="69" spans="1:12" ht="25.5">
      <c r="A69" s="26">
        <v>61</v>
      </c>
      <c r="B69" s="41" t="s">
        <v>324</v>
      </c>
      <c r="C69" s="27">
        <v>901</v>
      </c>
      <c r="D69" s="3">
        <v>203</v>
      </c>
      <c r="E69" s="4" t="s">
        <v>196</v>
      </c>
      <c r="F69" s="4" t="s">
        <v>46</v>
      </c>
      <c r="G69" s="81"/>
      <c r="H69" s="29"/>
      <c r="I69" s="77">
        <v>229.3</v>
      </c>
      <c r="J69" s="73">
        <v>229.3</v>
      </c>
      <c r="K69" s="73">
        <v>37.459</v>
      </c>
      <c r="L69" s="67">
        <f>K69/J69*100</f>
        <v>16.33624073266463</v>
      </c>
    </row>
    <row r="70" spans="1:12" ht="33" customHeight="1">
      <c r="A70" s="26">
        <v>62</v>
      </c>
      <c r="B70" s="41" t="s">
        <v>333</v>
      </c>
      <c r="C70" s="27">
        <v>901</v>
      </c>
      <c r="D70" s="3">
        <v>203</v>
      </c>
      <c r="E70" s="4" t="s">
        <v>196</v>
      </c>
      <c r="F70" s="4" t="s">
        <v>70</v>
      </c>
      <c r="G70" s="5" t="s">
        <v>61</v>
      </c>
      <c r="H70" s="29"/>
      <c r="I70" s="77">
        <v>89.6</v>
      </c>
      <c r="J70" s="75">
        <v>89.6</v>
      </c>
      <c r="K70" s="75">
        <v>0</v>
      </c>
      <c r="L70" s="74">
        <f aca="true" t="shared" si="3" ref="L70:L133">K70/J70*100</f>
        <v>0</v>
      </c>
    </row>
    <row r="71" spans="1:12" ht="45.75" customHeight="1">
      <c r="A71" s="26">
        <v>63</v>
      </c>
      <c r="B71" s="40" t="s">
        <v>10</v>
      </c>
      <c r="C71" s="26">
        <v>901</v>
      </c>
      <c r="D71" s="1">
        <v>300</v>
      </c>
      <c r="E71" s="2"/>
      <c r="F71" s="4"/>
      <c r="G71" s="88" t="s">
        <v>49</v>
      </c>
      <c r="H71" s="29"/>
      <c r="I71" s="66">
        <f>I72+I82+I92</f>
        <v>4046.5</v>
      </c>
      <c r="J71" s="66">
        <f>SUM(J72+J82+J92)</f>
        <v>4407.585</v>
      </c>
      <c r="K71" s="66">
        <f>SUM(K72+K82+K92)</f>
        <v>940.1350000000001</v>
      </c>
      <c r="L71" s="67">
        <f t="shared" si="3"/>
        <v>21.329934646751</v>
      </c>
    </row>
    <row r="72" spans="1:12" ht="29.25" customHeight="1">
      <c r="A72" s="26">
        <v>64</v>
      </c>
      <c r="B72" s="39" t="s">
        <v>34</v>
      </c>
      <c r="C72" s="26">
        <v>901</v>
      </c>
      <c r="D72" s="1">
        <v>309</v>
      </c>
      <c r="E72" s="2"/>
      <c r="F72" s="4"/>
      <c r="G72" s="5" t="s">
        <v>62</v>
      </c>
      <c r="H72" s="29"/>
      <c r="I72" s="66">
        <f>SUM(I73+I78)</f>
        <v>1878</v>
      </c>
      <c r="J72" s="66">
        <f>SUM(J73+J78)</f>
        <v>1878</v>
      </c>
      <c r="K72" s="66">
        <f>SUM(K73+K78)</f>
        <v>464.71000000000004</v>
      </c>
      <c r="L72" s="67">
        <f>K72/J72*100</f>
        <v>24.744941427050055</v>
      </c>
    </row>
    <row r="73" spans="1:12" ht="39" customHeight="1">
      <c r="A73" s="26">
        <v>65</v>
      </c>
      <c r="B73" s="39" t="s">
        <v>197</v>
      </c>
      <c r="C73" s="26">
        <v>901</v>
      </c>
      <c r="D73" s="1">
        <v>309</v>
      </c>
      <c r="E73" s="2" t="s">
        <v>198</v>
      </c>
      <c r="F73" s="4"/>
      <c r="G73" s="88" t="s">
        <v>49</v>
      </c>
      <c r="H73" s="29"/>
      <c r="I73" s="66">
        <f>I74++I76</f>
        <v>225</v>
      </c>
      <c r="J73" s="66">
        <f>SUM(J74+J76)</f>
        <v>225</v>
      </c>
      <c r="K73" s="66">
        <f>SUM(K74+K76)</f>
        <v>99.944</v>
      </c>
      <c r="L73" s="67">
        <f>K73/J73*100</f>
        <v>44.419555555555554</v>
      </c>
    </row>
    <row r="74" spans="1:12" ht="27.75" customHeight="1">
      <c r="A74" s="26">
        <v>66</v>
      </c>
      <c r="B74" s="39" t="s">
        <v>161</v>
      </c>
      <c r="C74" s="26">
        <v>901</v>
      </c>
      <c r="D74" s="1">
        <v>309</v>
      </c>
      <c r="E74" s="2" t="s">
        <v>199</v>
      </c>
      <c r="F74" s="4"/>
      <c r="G74" s="5" t="s">
        <v>63</v>
      </c>
      <c r="H74" s="29"/>
      <c r="I74" s="66">
        <f>I75</f>
        <v>200</v>
      </c>
      <c r="J74" s="66">
        <f>J75</f>
        <v>200</v>
      </c>
      <c r="K74" s="66">
        <f>K75</f>
        <v>99.944</v>
      </c>
      <c r="L74" s="67">
        <f t="shared" si="3"/>
        <v>49.972</v>
      </c>
    </row>
    <row r="75" spans="1:12" ht="25.5" customHeight="1">
      <c r="A75" s="26">
        <v>67</v>
      </c>
      <c r="B75" s="41" t="s">
        <v>333</v>
      </c>
      <c r="C75" s="27">
        <v>901</v>
      </c>
      <c r="D75" s="3">
        <v>309</v>
      </c>
      <c r="E75" s="4" t="s">
        <v>199</v>
      </c>
      <c r="F75" s="4" t="s">
        <v>70</v>
      </c>
      <c r="G75" s="88" t="s">
        <v>49</v>
      </c>
      <c r="H75" s="29"/>
      <c r="I75" s="73">
        <v>200</v>
      </c>
      <c r="J75" s="75">
        <v>200</v>
      </c>
      <c r="K75" s="75">
        <v>99.944</v>
      </c>
      <c r="L75" s="74">
        <f t="shared" si="3"/>
        <v>49.972</v>
      </c>
    </row>
    <row r="76" spans="1:12" ht="12.75">
      <c r="A76" s="26">
        <v>68</v>
      </c>
      <c r="B76" s="44" t="s">
        <v>83</v>
      </c>
      <c r="C76" s="26">
        <v>901</v>
      </c>
      <c r="D76" s="1">
        <v>309</v>
      </c>
      <c r="E76" s="2" t="s">
        <v>200</v>
      </c>
      <c r="F76" s="4"/>
      <c r="G76" s="81"/>
      <c r="H76" s="29"/>
      <c r="I76" s="66">
        <f>I77</f>
        <v>25</v>
      </c>
      <c r="J76" s="66">
        <f aca="true" t="shared" si="4" ref="J76:K78">J77</f>
        <v>25</v>
      </c>
      <c r="K76" s="66">
        <f t="shared" si="4"/>
        <v>0</v>
      </c>
      <c r="L76" s="67">
        <f t="shared" si="3"/>
        <v>0</v>
      </c>
    </row>
    <row r="77" spans="1:12" ht="38.25">
      <c r="A77" s="26">
        <v>69</v>
      </c>
      <c r="B77" s="41" t="s">
        <v>333</v>
      </c>
      <c r="C77" s="27">
        <v>901</v>
      </c>
      <c r="D77" s="3">
        <v>309</v>
      </c>
      <c r="E77" s="4" t="s">
        <v>200</v>
      </c>
      <c r="F77" s="4" t="s">
        <v>70</v>
      </c>
      <c r="G77" s="81"/>
      <c r="H77" s="29"/>
      <c r="I77" s="73">
        <v>25</v>
      </c>
      <c r="J77" s="73">
        <v>25</v>
      </c>
      <c r="K77" s="73">
        <v>0</v>
      </c>
      <c r="L77" s="74">
        <f t="shared" si="3"/>
        <v>0</v>
      </c>
    </row>
    <row r="78" spans="1:12" ht="40.5" customHeight="1">
      <c r="A78" s="26">
        <v>70</v>
      </c>
      <c r="B78" s="39" t="s">
        <v>184</v>
      </c>
      <c r="C78" s="26">
        <v>901</v>
      </c>
      <c r="D78" s="1">
        <v>309</v>
      </c>
      <c r="E78" s="2" t="s">
        <v>185</v>
      </c>
      <c r="F78" s="4"/>
      <c r="G78" s="81"/>
      <c r="H78" s="29"/>
      <c r="I78" s="66">
        <f>I79</f>
        <v>1653</v>
      </c>
      <c r="J78" s="66">
        <f t="shared" si="4"/>
        <v>1653</v>
      </c>
      <c r="K78" s="66">
        <f t="shared" si="4"/>
        <v>364.766</v>
      </c>
      <c r="L78" s="67">
        <f t="shared" si="3"/>
        <v>22.06690865093769</v>
      </c>
    </row>
    <row r="79" spans="1:12" ht="38.25">
      <c r="A79" s="26">
        <v>71</v>
      </c>
      <c r="B79" s="39" t="s">
        <v>84</v>
      </c>
      <c r="C79" s="50">
        <v>901</v>
      </c>
      <c r="D79" s="1">
        <v>309</v>
      </c>
      <c r="E79" s="2" t="s">
        <v>201</v>
      </c>
      <c r="F79" s="4"/>
      <c r="G79" s="81"/>
      <c r="H79" s="29"/>
      <c r="I79" s="66">
        <f>I80+I81</f>
        <v>1653</v>
      </c>
      <c r="J79" s="78">
        <f>J80+J81</f>
        <v>1653</v>
      </c>
      <c r="K79" s="78">
        <f>K80+K81</f>
        <v>364.766</v>
      </c>
      <c r="L79" s="67">
        <f t="shared" si="3"/>
        <v>22.06690865093769</v>
      </c>
    </row>
    <row r="80" spans="1:12" ht="25.5">
      <c r="A80" s="26">
        <v>72</v>
      </c>
      <c r="B80" s="41" t="s">
        <v>324</v>
      </c>
      <c r="C80" s="47">
        <v>901</v>
      </c>
      <c r="D80" s="48">
        <v>309</v>
      </c>
      <c r="E80" s="49" t="s">
        <v>201</v>
      </c>
      <c r="F80" s="49" t="s">
        <v>46</v>
      </c>
      <c r="G80" s="81"/>
      <c r="H80" s="29"/>
      <c r="I80" s="73">
        <v>1248.8</v>
      </c>
      <c r="J80" s="75">
        <v>1248.8</v>
      </c>
      <c r="K80" s="75">
        <v>326.387</v>
      </c>
      <c r="L80" s="74">
        <f t="shared" si="3"/>
        <v>26.136050608584245</v>
      </c>
    </row>
    <row r="81" spans="1:12" ht="38.25">
      <c r="A81" s="26">
        <v>73</v>
      </c>
      <c r="B81" s="41" t="s">
        <v>333</v>
      </c>
      <c r="C81" s="27">
        <v>901</v>
      </c>
      <c r="D81" s="48">
        <v>309</v>
      </c>
      <c r="E81" s="49" t="s">
        <v>201</v>
      </c>
      <c r="F81" s="49" t="s">
        <v>70</v>
      </c>
      <c r="G81" s="81"/>
      <c r="H81" s="29"/>
      <c r="I81" s="73">
        <v>404.2</v>
      </c>
      <c r="J81" s="75">
        <v>404.2</v>
      </c>
      <c r="K81" s="75">
        <v>38.379</v>
      </c>
      <c r="L81" s="74">
        <f t="shared" si="3"/>
        <v>9.495051954477981</v>
      </c>
    </row>
    <row r="82" spans="1:12" ht="12.75">
      <c r="A82" s="26">
        <v>74</v>
      </c>
      <c r="B82" s="39" t="s">
        <v>66</v>
      </c>
      <c r="C82" s="26">
        <v>901</v>
      </c>
      <c r="D82" s="1">
        <v>310</v>
      </c>
      <c r="E82" s="2"/>
      <c r="F82" s="4"/>
      <c r="G82" s="81"/>
      <c r="H82" s="29"/>
      <c r="I82" s="66">
        <f>SUM(I83)</f>
        <v>2052.5</v>
      </c>
      <c r="J82" s="66">
        <f>SUM(J83)</f>
        <v>2413.585</v>
      </c>
      <c r="K82" s="66">
        <f>SUM(K83)</f>
        <v>460.427</v>
      </c>
      <c r="L82" s="67">
        <f t="shared" si="3"/>
        <v>19.076477522026362</v>
      </c>
    </row>
    <row r="83" spans="1:12" ht="25.5">
      <c r="A83" s="26">
        <v>75</v>
      </c>
      <c r="B83" s="39" t="s">
        <v>202</v>
      </c>
      <c r="C83" s="26">
        <v>901</v>
      </c>
      <c r="D83" s="1">
        <v>310</v>
      </c>
      <c r="E83" s="2" t="s">
        <v>203</v>
      </c>
      <c r="F83" s="4"/>
      <c r="G83" s="81"/>
      <c r="H83" s="29"/>
      <c r="I83" s="66">
        <f>SUM(I84+I87+I89)</f>
        <v>2052.5</v>
      </c>
      <c r="J83" s="66">
        <f>SUM(J84+J87+J89)</f>
        <v>2413.585</v>
      </c>
      <c r="K83" s="66">
        <f>SUM(K84+K87+K89)</f>
        <v>460.427</v>
      </c>
      <c r="L83" s="67">
        <f t="shared" si="3"/>
        <v>19.076477522026362</v>
      </c>
    </row>
    <row r="84" spans="1:12" ht="25.5">
      <c r="A84" s="26">
        <v>76</v>
      </c>
      <c r="B84" s="39" t="s">
        <v>85</v>
      </c>
      <c r="C84" s="26">
        <v>901</v>
      </c>
      <c r="D84" s="1">
        <v>310</v>
      </c>
      <c r="E84" s="2" t="s">
        <v>204</v>
      </c>
      <c r="F84" s="4"/>
      <c r="G84" s="81"/>
      <c r="H84" s="29"/>
      <c r="I84" s="66">
        <f>I85+I86</f>
        <v>1756.5</v>
      </c>
      <c r="J84" s="66">
        <f>SUM(J85:J86)</f>
        <v>2117.585</v>
      </c>
      <c r="K84" s="66">
        <f>SUM(K85:K86)</f>
        <v>460.427</v>
      </c>
      <c r="L84" s="67">
        <f t="shared" si="3"/>
        <v>21.74302330248845</v>
      </c>
    </row>
    <row r="85" spans="1:12" ht="25.5">
      <c r="A85" s="26">
        <v>77</v>
      </c>
      <c r="B85" s="41" t="s">
        <v>324</v>
      </c>
      <c r="C85" s="27">
        <v>901</v>
      </c>
      <c r="D85" s="3">
        <v>310</v>
      </c>
      <c r="E85" s="4" t="s">
        <v>204</v>
      </c>
      <c r="F85" s="4" t="s">
        <v>46</v>
      </c>
      <c r="G85" s="81"/>
      <c r="H85" s="29"/>
      <c r="I85" s="73">
        <v>1522.3</v>
      </c>
      <c r="J85" s="73">
        <v>1824.275</v>
      </c>
      <c r="K85" s="73">
        <v>365.247</v>
      </c>
      <c r="L85" s="74">
        <f t="shared" si="3"/>
        <v>20.021487988378944</v>
      </c>
    </row>
    <row r="86" spans="1:12" ht="38.25">
      <c r="A86" s="26">
        <v>78</v>
      </c>
      <c r="B86" s="41" t="s">
        <v>333</v>
      </c>
      <c r="C86" s="27">
        <v>901</v>
      </c>
      <c r="D86" s="3">
        <v>310</v>
      </c>
      <c r="E86" s="4" t="s">
        <v>204</v>
      </c>
      <c r="F86" s="4" t="s">
        <v>70</v>
      </c>
      <c r="G86" s="81"/>
      <c r="H86" s="29"/>
      <c r="I86" s="73">
        <v>234.2</v>
      </c>
      <c r="J86" s="73">
        <v>293.31</v>
      </c>
      <c r="K86" s="73">
        <v>95.18</v>
      </c>
      <c r="L86" s="74">
        <f t="shared" si="3"/>
        <v>32.45030854727081</v>
      </c>
    </row>
    <row r="87" spans="1:12" ht="25.5">
      <c r="A87" s="26">
        <v>79</v>
      </c>
      <c r="B87" s="39" t="s">
        <v>86</v>
      </c>
      <c r="C87" s="26">
        <v>901</v>
      </c>
      <c r="D87" s="1">
        <v>310</v>
      </c>
      <c r="E87" s="2" t="s">
        <v>205</v>
      </c>
      <c r="F87" s="4"/>
      <c r="G87" s="81"/>
      <c r="H87" s="29"/>
      <c r="I87" s="66">
        <f>I88</f>
        <v>166</v>
      </c>
      <c r="J87" s="71">
        <f>SUM(J88)</f>
        <v>166</v>
      </c>
      <c r="K87" s="71">
        <f>SUM(K88)</f>
        <v>0</v>
      </c>
      <c r="L87" s="67">
        <f t="shared" si="3"/>
        <v>0</v>
      </c>
    </row>
    <row r="88" spans="1:12" ht="38.25">
      <c r="A88" s="26">
        <v>80</v>
      </c>
      <c r="B88" s="41" t="s">
        <v>333</v>
      </c>
      <c r="C88" s="27">
        <v>901</v>
      </c>
      <c r="D88" s="3">
        <v>310</v>
      </c>
      <c r="E88" s="4" t="s">
        <v>205</v>
      </c>
      <c r="F88" s="4" t="s">
        <v>70</v>
      </c>
      <c r="G88" s="81"/>
      <c r="H88" s="29"/>
      <c r="I88" s="73">
        <v>166</v>
      </c>
      <c r="J88" s="73">
        <v>166</v>
      </c>
      <c r="K88" s="73">
        <f>K89</f>
        <v>0</v>
      </c>
      <c r="L88" s="74">
        <f t="shared" si="3"/>
        <v>0</v>
      </c>
    </row>
    <row r="89" spans="1:12" ht="25.5">
      <c r="A89" s="26">
        <v>81</v>
      </c>
      <c r="B89" s="39" t="s">
        <v>87</v>
      </c>
      <c r="C89" s="26">
        <v>901</v>
      </c>
      <c r="D89" s="1">
        <v>310</v>
      </c>
      <c r="E89" s="2" t="s">
        <v>206</v>
      </c>
      <c r="F89" s="4"/>
      <c r="G89" s="81"/>
      <c r="H89" s="29"/>
      <c r="I89" s="66">
        <f>I90+I91</f>
        <v>130</v>
      </c>
      <c r="J89" s="71">
        <f>SUM(J90:J91)</f>
        <v>130</v>
      </c>
      <c r="K89" s="71">
        <f>SUM(K90:K91)</f>
        <v>0</v>
      </c>
      <c r="L89" s="67">
        <f t="shared" si="3"/>
        <v>0</v>
      </c>
    </row>
    <row r="90" spans="1:12" ht="38.25">
      <c r="A90" s="26">
        <v>82</v>
      </c>
      <c r="B90" s="41" t="s">
        <v>333</v>
      </c>
      <c r="C90" s="27">
        <v>901</v>
      </c>
      <c r="D90" s="3">
        <v>310</v>
      </c>
      <c r="E90" s="4" t="s">
        <v>206</v>
      </c>
      <c r="F90" s="4" t="s">
        <v>70</v>
      </c>
      <c r="G90" s="81"/>
      <c r="H90" s="29"/>
      <c r="I90" s="73">
        <v>60</v>
      </c>
      <c r="J90" s="73">
        <v>60</v>
      </c>
      <c r="K90" s="73">
        <v>0</v>
      </c>
      <c r="L90" s="74">
        <f t="shared" si="3"/>
        <v>0</v>
      </c>
    </row>
    <row r="91" spans="1:12" ht="38.25">
      <c r="A91" s="26">
        <v>83</v>
      </c>
      <c r="B91" s="41" t="s">
        <v>138</v>
      </c>
      <c r="C91" s="27">
        <v>901</v>
      </c>
      <c r="D91" s="3">
        <v>310</v>
      </c>
      <c r="E91" s="4" t="s">
        <v>206</v>
      </c>
      <c r="F91" s="4" t="s">
        <v>50</v>
      </c>
      <c r="G91" s="97"/>
      <c r="H91" s="92"/>
      <c r="I91" s="73">
        <v>70</v>
      </c>
      <c r="J91" s="73">
        <v>70</v>
      </c>
      <c r="K91" s="73">
        <v>0</v>
      </c>
      <c r="L91" s="74">
        <f t="shared" si="3"/>
        <v>0</v>
      </c>
    </row>
    <row r="92" spans="1:12" ht="25.5">
      <c r="A92" s="26">
        <v>84</v>
      </c>
      <c r="B92" s="39" t="s">
        <v>64</v>
      </c>
      <c r="C92" s="26">
        <v>901</v>
      </c>
      <c r="D92" s="1">
        <v>314</v>
      </c>
      <c r="E92" s="2"/>
      <c r="F92" s="4"/>
      <c r="G92" s="81"/>
      <c r="H92" s="29"/>
      <c r="I92" s="66">
        <f>SUM(I93+I99)</f>
        <v>116</v>
      </c>
      <c r="J92" s="66">
        <f>SUM(J93+J99)</f>
        <v>116</v>
      </c>
      <c r="K92" s="66">
        <f>SUM(K93+K99)</f>
        <v>14.998</v>
      </c>
      <c r="L92" s="67">
        <f t="shared" si="3"/>
        <v>12.929310344827586</v>
      </c>
    </row>
    <row r="93" spans="1:12" ht="63.75">
      <c r="A93" s="26">
        <v>85</v>
      </c>
      <c r="B93" s="39" t="s">
        <v>207</v>
      </c>
      <c r="C93" s="26">
        <v>901</v>
      </c>
      <c r="D93" s="1">
        <v>314</v>
      </c>
      <c r="E93" s="2" t="s">
        <v>193</v>
      </c>
      <c r="F93" s="4"/>
      <c r="G93" s="81"/>
      <c r="H93" s="29"/>
      <c r="I93" s="66">
        <f>I94</f>
        <v>96</v>
      </c>
      <c r="J93" s="71">
        <f>SUM(J94)</f>
        <v>96</v>
      </c>
      <c r="K93" s="71">
        <f>SUM(K94)</f>
        <v>14.998</v>
      </c>
      <c r="L93" s="67">
        <f t="shared" si="3"/>
        <v>15.622916666666667</v>
      </c>
    </row>
    <row r="94" spans="1:12" ht="102">
      <c r="A94" s="26">
        <v>86</v>
      </c>
      <c r="B94" s="39" t="s">
        <v>88</v>
      </c>
      <c r="C94" s="26">
        <v>901</v>
      </c>
      <c r="D94" s="1">
        <v>314</v>
      </c>
      <c r="E94" s="2" t="s">
        <v>208</v>
      </c>
      <c r="F94" s="4"/>
      <c r="G94" s="81"/>
      <c r="H94" s="29"/>
      <c r="I94" s="66">
        <f>I95+I97</f>
        <v>96</v>
      </c>
      <c r="J94" s="71">
        <f>SUM(J95+J97)</f>
        <v>96</v>
      </c>
      <c r="K94" s="71">
        <f>SUM(K95+K97)</f>
        <v>14.998</v>
      </c>
      <c r="L94" s="67">
        <f t="shared" si="3"/>
        <v>15.622916666666667</v>
      </c>
    </row>
    <row r="95" spans="1:12" ht="25.5">
      <c r="A95" s="26">
        <v>87</v>
      </c>
      <c r="B95" s="39" t="s">
        <v>89</v>
      </c>
      <c r="C95" s="26">
        <v>901</v>
      </c>
      <c r="D95" s="1">
        <v>314</v>
      </c>
      <c r="E95" s="2" t="s">
        <v>209</v>
      </c>
      <c r="F95" s="2"/>
      <c r="G95" s="81"/>
      <c r="H95" s="29"/>
      <c r="I95" s="66">
        <f>I96</f>
        <v>41</v>
      </c>
      <c r="J95" s="66">
        <f>SUM(J96)</f>
        <v>41</v>
      </c>
      <c r="K95" s="66">
        <f>SUM(K96)</f>
        <v>0</v>
      </c>
      <c r="L95" s="67">
        <f t="shared" si="3"/>
        <v>0</v>
      </c>
    </row>
    <row r="96" spans="1:12" ht="38.25">
      <c r="A96" s="26">
        <v>88</v>
      </c>
      <c r="B96" s="41" t="s">
        <v>333</v>
      </c>
      <c r="C96" s="27">
        <v>901</v>
      </c>
      <c r="D96" s="3">
        <v>314</v>
      </c>
      <c r="E96" s="4" t="s">
        <v>209</v>
      </c>
      <c r="F96" s="4" t="s">
        <v>70</v>
      </c>
      <c r="G96" s="81"/>
      <c r="H96" s="29"/>
      <c r="I96" s="73">
        <v>41</v>
      </c>
      <c r="J96" s="73">
        <v>41</v>
      </c>
      <c r="K96" s="73">
        <v>0</v>
      </c>
      <c r="L96" s="74">
        <f t="shared" si="3"/>
        <v>0</v>
      </c>
    </row>
    <row r="97" spans="1:12" ht="25.5">
      <c r="A97" s="26">
        <v>89</v>
      </c>
      <c r="B97" s="39" t="s">
        <v>90</v>
      </c>
      <c r="C97" s="26">
        <v>901</v>
      </c>
      <c r="D97" s="1">
        <v>314</v>
      </c>
      <c r="E97" s="2" t="s">
        <v>210</v>
      </c>
      <c r="F97" s="4"/>
      <c r="G97" s="81"/>
      <c r="H97" s="29"/>
      <c r="I97" s="66">
        <f>I98</f>
        <v>55</v>
      </c>
      <c r="J97" s="66">
        <f>SUM(J98)</f>
        <v>55</v>
      </c>
      <c r="K97" s="66">
        <f>SUM(K98)</f>
        <v>14.998</v>
      </c>
      <c r="L97" s="67">
        <f t="shared" si="3"/>
        <v>27.26909090909091</v>
      </c>
    </row>
    <row r="98" spans="1:12" ht="38.25">
      <c r="A98" s="26">
        <v>90</v>
      </c>
      <c r="B98" s="41" t="s">
        <v>333</v>
      </c>
      <c r="C98" s="27">
        <v>901</v>
      </c>
      <c r="D98" s="3">
        <v>314</v>
      </c>
      <c r="E98" s="4" t="s">
        <v>210</v>
      </c>
      <c r="F98" s="4" t="s">
        <v>70</v>
      </c>
      <c r="G98" s="81"/>
      <c r="H98" s="29"/>
      <c r="I98" s="73">
        <v>55</v>
      </c>
      <c r="J98" s="73">
        <v>55</v>
      </c>
      <c r="K98" s="73">
        <v>14.998</v>
      </c>
      <c r="L98" s="74">
        <f t="shared" si="3"/>
        <v>27.26909090909091</v>
      </c>
    </row>
    <row r="99" spans="1:12" ht="51">
      <c r="A99" s="26">
        <v>91</v>
      </c>
      <c r="B99" s="39" t="s">
        <v>211</v>
      </c>
      <c r="C99" s="26">
        <v>901</v>
      </c>
      <c r="D99" s="1">
        <v>314</v>
      </c>
      <c r="E99" s="2" t="s">
        <v>212</v>
      </c>
      <c r="F99" s="4"/>
      <c r="G99" s="81"/>
      <c r="H99" s="29"/>
      <c r="I99" s="66">
        <f>I100</f>
        <v>20</v>
      </c>
      <c r="J99" s="71">
        <f>SUM(J100)</f>
        <v>20</v>
      </c>
      <c r="K99" s="71">
        <f>SUM(K100)</f>
        <v>0</v>
      </c>
      <c r="L99" s="67">
        <f t="shared" si="3"/>
        <v>0</v>
      </c>
    </row>
    <row r="100" spans="1:12" ht="38.25">
      <c r="A100" s="26">
        <v>92</v>
      </c>
      <c r="B100" s="41" t="s">
        <v>333</v>
      </c>
      <c r="C100" s="27">
        <v>901</v>
      </c>
      <c r="D100" s="3">
        <v>314</v>
      </c>
      <c r="E100" s="4" t="s">
        <v>212</v>
      </c>
      <c r="F100" s="4" t="s">
        <v>70</v>
      </c>
      <c r="G100" s="81"/>
      <c r="H100" s="29"/>
      <c r="I100" s="73">
        <v>20</v>
      </c>
      <c r="J100" s="75">
        <v>20</v>
      </c>
      <c r="K100" s="75">
        <v>0</v>
      </c>
      <c r="L100" s="74">
        <f t="shared" si="3"/>
        <v>0</v>
      </c>
    </row>
    <row r="101" spans="1:12" ht="15.75">
      <c r="A101" s="26">
        <v>93</v>
      </c>
      <c r="B101" s="40" t="s">
        <v>11</v>
      </c>
      <c r="C101" s="26">
        <v>901</v>
      </c>
      <c r="D101" s="1">
        <v>400</v>
      </c>
      <c r="E101" s="2"/>
      <c r="F101" s="4"/>
      <c r="G101" s="81"/>
      <c r="H101" s="29"/>
      <c r="I101" s="66">
        <f>I105+I111+I119+I128+I102</f>
        <v>12397.800000000001</v>
      </c>
      <c r="J101" s="66">
        <f>SUM(J102+J105+J111+J119+J128)</f>
        <v>14709.123</v>
      </c>
      <c r="K101" s="66">
        <f>SUM(K102+K105+K111+K119+K128)</f>
        <v>2742.751</v>
      </c>
      <c r="L101" s="67">
        <f t="shared" si="3"/>
        <v>18.646597761130966</v>
      </c>
    </row>
    <row r="102" spans="1:12" ht="35.25" customHeight="1">
      <c r="A102" s="26">
        <v>94</v>
      </c>
      <c r="B102" s="39" t="s">
        <v>162</v>
      </c>
      <c r="C102" s="26">
        <v>901</v>
      </c>
      <c r="D102" s="1">
        <v>405</v>
      </c>
      <c r="E102" s="2"/>
      <c r="F102" s="4"/>
      <c r="G102" s="81"/>
      <c r="H102" s="29"/>
      <c r="I102" s="66">
        <f>SUM(I103)</f>
        <v>145.9</v>
      </c>
      <c r="J102" s="71">
        <f>SUM(J103)</f>
        <v>145.9</v>
      </c>
      <c r="K102" s="71">
        <f>SUM(K103)</f>
        <v>0</v>
      </c>
      <c r="L102" s="67">
        <f t="shared" si="3"/>
        <v>0</v>
      </c>
    </row>
    <row r="103" spans="1:12" ht="51">
      <c r="A103" s="26">
        <v>95</v>
      </c>
      <c r="B103" s="39" t="s">
        <v>213</v>
      </c>
      <c r="C103" s="26">
        <v>901</v>
      </c>
      <c r="D103" s="1">
        <v>405</v>
      </c>
      <c r="E103" s="2" t="s">
        <v>214</v>
      </c>
      <c r="F103" s="4"/>
      <c r="G103" s="81"/>
      <c r="H103" s="29"/>
      <c r="I103" s="66">
        <f>I104</f>
        <v>145.9</v>
      </c>
      <c r="J103" s="66">
        <f>SUM(J104)</f>
        <v>145.9</v>
      </c>
      <c r="K103" s="66">
        <f>SUM(K104)</f>
        <v>0</v>
      </c>
      <c r="L103" s="67">
        <v>0</v>
      </c>
    </row>
    <row r="104" spans="1:12" ht="38.25">
      <c r="A104" s="26">
        <v>96</v>
      </c>
      <c r="B104" s="41" t="s">
        <v>333</v>
      </c>
      <c r="C104" s="27">
        <v>901</v>
      </c>
      <c r="D104" s="3">
        <v>405</v>
      </c>
      <c r="E104" s="2" t="s">
        <v>214</v>
      </c>
      <c r="F104" s="4" t="s">
        <v>70</v>
      </c>
      <c r="G104" s="81"/>
      <c r="H104" s="29"/>
      <c r="I104" s="73">
        <v>145.9</v>
      </c>
      <c r="J104" s="75">
        <v>145.9</v>
      </c>
      <c r="K104" s="75">
        <v>0</v>
      </c>
      <c r="L104" s="74">
        <v>0</v>
      </c>
    </row>
    <row r="105" spans="1:12" ht="12.75">
      <c r="A105" s="26">
        <v>97</v>
      </c>
      <c r="B105" s="39" t="s">
        <v>12</v>
      </c>
      <c r="C105" s="26">
        <v>901</v>
      </c>
      <c r="D105" s="1">
        <v>408</v>
      </c>
      <c r="E105" s="2"/>
      <c r="F105" s="4"/>
      <c r="G105" s="81"/>
      <c r="H105" s="29"/>
      <c r="I105" s="66">
        <f>SUM(I106)</f>
        <v>6505.5</v>
      </c>
      <c r="J105" s="71">
        <f>SUM(J106)</f>
        <v>6505.5</v>
      </c>
      <c r="K105" s="71">
        <f>SUM(K106)</f>
        <v>1602</v>
      </c>
      <c r="L105" s="67">
        <f>K105/J105*100</f>
        <v>24.625317039428175</v>
      </c>
    </row>
    <row r="106" spans="1:12" ht="38.25">
      <c r="A106" s="26">
        <v>98</v>
      </c>
      <c r="B106" s="39" t="s">
        <v>215</v>
      </c>
      <c r="C106" s="26">
        <v>901</v>
      </c>
      <c r="D106" s="1">
        <v>408</v>
      </c>
      <c r="E106" s="33" t="s">
        <v>216</v>
      </c>
      <c r="F106" s="23"/>
      <c r="G106" s="81"/>
      <c r="H106" s="29"/>
      <c r="I106" s="66">
        <f>SUM(I107+I109)</f>
        <v>6505.5</v>
      </c>
      <c r="J106" s="66">
        <f>SUM(J107+J109)</f>
        <v>6505.5</v>
      </c>
      <c r="K106" s="66">
        <f>SUM(K107+K109)</f>
        <v>1602</v>
      </c>
      <c r="L106" s="67">
        <f>K106/J106*100</f>
        <v>24.625317039428175</v>
      </c>
    </row>
    <row r="107" spans="1:12" ht="25.5">
      <c r="A107" s="26">
        <v>99</v>
      </c>
      <c r="B107" s="39" t="s">
        <v>218</v>
      </c>
      <c r="C107" s="26">
        <v>901</v>
      </c>
      <c r="D107" s="1">
        <v>408</v>
      </c>
      <c r="E107" s="33" t="s">
        <v>217</v>
      </c>
      <c r="F107" s="23"/>
      <c r="G107" s="81"/>
      <c r="H107" s="29"/>
      <c r="I107" s="66">
        <f>SUM(I108)</f>
        <v>100.5</v>
      </c>
      <c r="J107" s="71">
        <f>SUM(J108)</f>
        <v>100.5</v>
      </c>
      <c r="K107" s="71">
        <f>SUM(K108)</f>
        <v>0</v>
      </c>
      <c r="L107" s="67">
        <v>0</v>
      </c>
    </row>
    <row r="108" spans="1:12" ht="38.25">
      <c r="A108" s="26">
        <v>100</v>
      </c>
      <c r="B108" s="41" t="s">
        <v>138</v>
      </c>
      <c r="C108" s="27">
        <v>901</v>
      </c>
      <c r="D108" s="3">
        <v>408</v>
      </c>
      <c r="E108" s="49" t="s">
        <v>217</v>
      </c>
      <c r="F108" s="23" t="s">
        <v>50</v>
      </c>
      <c r="G108" s="81"/>
      <c r="H108" s="29"/>
      <c r="I108" s="73">
        <v>100.5</v>
      </c>
      <c r="J108" s="73">
        <v>100.5</v>
      </c>
      <c r="K108" s="73">
        <v>0</v>
      </c>
      <c r="L108" s="74">
        <f>K108/J108*100</f>
        <v>0</v>
      </c>
    </row>
    <row r="109" spans="1:12" ht="38.25">
      <c r="A109" s="26">
        <v>101</v>
      </c>
      <c r="B109" s="39" t="s">
        <v>91</v>
      </c>
      <c r="C109" s="26">
        <v>901</v>
      </c>
      <c r="D109" s="1">
        <v>408</v>
      </c>
      <c r="E109" s="33" t="s">
        <v>219</v>
      </c>
      <c r="F109" s="4"/>
      <c r="G109" s="81"/>
      <c r="H109" s="29"/>
      <c r="I109" s="66">
        <f>I110</f>
        <v>6405</v>
      </c>
      <c r="J109" s="66">
        <f>J110</f>
        <v>6405</v>
      </c>
      <c r="K109" s="66">
        <f>K110</f>
        <v>1602</v>
      </c>
      <c r="L109" s="67">
        <f>K109/J109*100</f>
        <v>25.011709601873537</v>
      </c>
    </row>
    <row r="110" spans="1:12" ht="38.25">
      <c r="A110" s="26">
        <v>102</v>
      </c>
      <c r="B110" s="41" t="s">
        <v>138</v>
      </c>
      <c r="C110" s="27">
        <v>901</v>
      </c>
      <c r="D110" s="3">
        <v>408</v>
      </c>
      <c r="E110" s="49" t="s">
        <v>219</v>
      </c>
      <c r="F110" s="4" t="s">
        <v>50</v>
      </c>
      <c r="G110" s="81"/>
      <c r="H110" s="29"/>
      <c r="I110" s="73">
        <v>6405</v>
      </c>
      <c r="J110" s="75">
        <v>6405</v>
      </c>
      <c r="K110" s="75">
        <v>1602</v>
      </c>
      <c r="L110" s="74">
        <f>K110/J110*100</f>
        <v>25.011709601873537</v>
      </c>
    </row>
    <row r="111" spans="1:12" ht="12.75">
      <c r="A111" s="26">
        <v>103</v>
      </c>
      <c r="B111" s="39" t="s">
        <v>51</v>
      </c>
      <c r="C111" s="26">
        <v>901</v>
      </c>
      <c r="D111" s="1">
        <v>409</v>
      </c>
      <c r="E111" s="2"/>
      <c r="F111" s="4"/>
      <c r="G111" s="81"/>
      <c r="H111" s="29"/>
      <c r="I111" s="66">
        <f>SUM(I112)</f>
        <v>5177.7</v>
      </c>
      <c r="J111" s="66">
        <f>SUM(J112)</f>
        <v>7490.923</v>
      </c>
      <c r="K111" s="66">
        <f>SUM(K112)</f>
        <v>1140.751</v>
      </c>
      <c r="L111" s="67">
        <f t="shared" si="3"/>
        <v>15.228443811263311</v>
      </c>
    </row>
    <row r="112" spans="1:12" ht="38.25">
      <c r="A112" s="26">
        <v>104</v>
      </c>
      <c r="B112" s="39" t="s">
        <v>215</v>
      </c>
      <c r="C112" s="26">
        <v>901</v>
      </c>
      <c r="D112" s="1">
        <v>409</v>
      </c>
      <c r="E112" s="2" t="s">
        <v>216</v>
      </c>
      <c r="F112" s="4"/>
      <c r="G112" s="81"/>
      <c r="H112" s="29"/>
      <c r="I112" s="66">
        <f>SUM(I113+I115+I117)</f>
        <v>5177.7</v>
      </c>
      <c r="J112" s="66">
        <f>SUM(J113+J115+J117)</f>
        <v>7490.923</v>
      </c>
      <c r="K112" s="66">
        <f>SUM(K113+K115+K117)</f>
        <v>1140.751</v>
      </c>
      <c r="L112" s="67">
        <f t="shared" si="3"/>
        <v>15.228443811263311</v>
      </c>
    </row>
    <row r="113" spans="1:12" ht="38.25">
      <c r="A113" s="26">
        <v>105</v>
      </c>
      <c r="B113" s="39" t="s">
        <v>92</v>
      </c>
      <c r="C113" s="26">
        <v>901</v>
      </c>
      <c r="D113" s="1">
        <v>409</v>
      </c>
      <c r="E113" s="2" t="s">
        <v>220</v>
      </c>
      <c r="F113" s="4"/>
      <c r="G113" s="81"/>
      <c r="H113" s="29"/>
      <c r="I113" s="66">
        <f>I114</f>
        <v>1177.7</v>
      </c>
      <c r="J113" s="66">
        <f>J114</f>
        <v>2490.923</v>
      </c>
      <c r="K113" s="66">
        <f>K114</f>
        <v>763.759</v>
      </c>
      <c r="L113" s="67">
        <f t="shared" si="3"/>
        <v>30.661686451166897</v>
      </c>
    </row>
    <row r="114" spans="1:12" ht="38.25">
      <c r="A114" s="26">
        <v>106</v>
      </c>
      <c r="B114" s="41" t="s">
        <v>333</v>
      </c>
      <c r="C114" s="27">
        <v>901</v>
      </c>
      <c r="D114" s="3">
        <v>409</v>
      </c>
      <c r="E114" s="4" t="s">
        <v>220</v>
      </c>
      <c r="F114" s="4" t="s">
        <v>70</v>
      </c>
      <c r="G114" s="81"/>
      <c r="H114" s="29"/>
      <c r="I114" s="73">
        <v>1177.7</v>
      </c>
      <c r="J114" s="73">
        <v>2490.923</v>
      </c>
      <c r="K114" s="73">
        <v>763.759</v>
      </c>
      <c r="L114" s="74">
        <f t="shared" si="3"/>
        <v>30.661686451166897</v>
      </c>
    </row>
    <row r="115" spans="1:12" ht="25.5">
      <c r="A115" s="26">
        <v>107</v>
      </c>
      <c r="B115" s="39" t="s">
        <v>93</v>
      </c>
      <c r="C115" s="26">
        <v>901</v>
      </c>
      <c r="D115" s="1">
        <v>409</v>
      </c>
      <c r="E115" s="2" t="s">
        <v>221</v>
      </c>
      <c r="F115" s="4"/>
      <c r="G115" s="81"/>
      <c r="H115" s="29"/>
      <c r="I115" s="66">
        <f>I116</f>
        <v>3819</v>
      </c>
      <c r="J115" s="66">
        <f>J116</f>
        <v>4619</v>
      </c>
      <c r="K115" s="66">
        <f>K116</f>
        <v>195.995</v>
      </c>
      <c r="L115" s="67">
        <f t="shared" si="3"/>
        <v>4.243234466334704</v>
      </c>
    </row>
    <row r="116" spans="1:12" ht="38.25">
      <c r="A116" s="26">
        <v>108</v>
      </c>
      <c r="B116" s="41" t="s">
        <v>333</v>
      </c>
      <c r="C116" s="27">
        <v>901</v>
      </c>
      <c r="D116" s="3">
        <v>409</v>
      </c>
      <c r="E116" s="4" t="s">
        <v>221</v>
      </c>
      <c r="F116" s="4" t="s">
        <v>70</v>
      </c>
      <c r="G116" s="81"/>
      <c r="H116" s="29"/>
      <c r="I116" s="73">
        <v>3819</v>
      </c>
      <c r="J116" s="75">
        <v>4619</v>
      </c>
      <c r="K116" s="75">
        <v>195.995</v>
      </c>
      <c r="L116" s="74">
        <f t="shared" si="3"/>
        <v>4.243234466334704</v>
      </c>
    </row>
    <row r="117" spans="1:12" ht="38.25">
      <c r="A117" s="26">
        <v>109</v>
      </c>
      <c r="B117" s="42" t="s">
        <v>142</v>
      </c>
      <c r="C117" s="26">
        <v>901</v>
      </c>
      <c r="D117" s="1">
        <v>409</v>
      </c>
      <c r="E117" s="8" t="s">
        <v>222</v>
      </c>
      <c r="F117" s="4"/>
      <c r="G117" s="81"/>
      <c r="H117" s="29"/>
      <c r="I117" s="66">
        <f>I118</f>
        <v>181</v>
      </c>
      <c r="J117" s="66">
        <f>J118</f>
        <v>381</v>
      </c>
      <c r="K117" s="66">
        <f>K118</f>
        <v>180.997</v>
      </c>
      <c r="L117" s="67">
        <f t="shared" si="3"/>
        <v>47.50577427821523</v>
      </c>
    </row>
    <row r="118" spans="1:12" ht="38.25">
      <c r="A118" s="26">
        <v>110</v>
      </c>
      <c r="B118" s="41" t="s">
        <v>333</v>
      </c>
      <c r="C118" s="27">
        <v>901</v>
      </c>
      <c r="D118" s="3">
        <v>409</v>
      </c>
      <c r="E118" s="4" t="s">
        <v>222</v>
      </c>
      <c r="F118" s="4" t="s">
        <v>70</v>
      </c>
      <c r="G118" s="81"/>
      <c r="H118" s="29"/>
      <c r="I118" s="73">
        <v>181</v>
      </c>
      <c r="J118" s="75">
        <v>381</v>
      </c>
      <c r="K118" s="75">
        <v>180.997</v>
      </c>
      <c r="L118" s="74">
        <f t="shared" si="3"/>
        <v>47.50577427821523</v>
      </c>
    </row>
    <row r="119" spans="1:12" ht="12.75">
      <c r="A119" s="26">
        <v>111</v>
      </c>
      <c r="B119" s="39" t="s">
        <v>35</v>
      </c>
      <c r="C119" s="50">
        <v>901</v>
      </c>
      <c r="D119" s="1">
        <v>410</v>
      </c>
      <c r="E119" s="2"/>
      <c r="F119" s="4"/>
      <c r="G119" s="98"/>
      <c r="H119" s="98"/>
      <c r="I119" s="66">
        <f>SUM(I120)</f>
        <v>150</v>
      </c>
      <c r="J119" s="66">
        <f>J120</f>
        <v>150</v>
      </c>
      <c r="K119" s="66">
        <f>K120</f>
        <v>0</v>
      </c>
      <c r="L119" s="67">
        <f t="shared" si="3"/>
        <v>0</v>
      </c>
    </row>
    <row r="120" spans="1:12" ht="51">
      <c r="A120" s="26">
        <v>112</v>
      </c>
      <c r="B120" s="39" t="s">
        <v>223</v>
      </c>
      <c r="C120" s="50">
        <v>901</v>
      </c>
      <c r="D120" s="7">
        <v>410</v>
      </c>
      <c r="E120" s="8" t="s">
        <v>224</v>
      </c>
      <c r="F120" s="10"/>
      <c r="G120" s="98"/>
      <c r="H120" s="98"/>
      <c r="I120" s="66">
        <f>SUM(I121)</f>
        <v>150</v>
      </c>
      <c r="J120" s="66">
        <f>J121</f>
        <v>150</v>
      </c>
      <c r="K120" s="66">
        <f>K121</f>
        <v>0</v>
      </c>
      <c r="L120" s="67">
        <f t="shared" si="3"/>
        <v>0</v>
      </c>
    </row>
    <row r="121" spans="1:12" ht="63.75">
      <c r="A121" s="26">
        <v>113</v>
      </c>
      <c r="B121" s="39" t="s">
        <v>94</v>
      </c>
      <c r="C121" s="50">
        <v>901</v>
      </c>
      <c r="D121" s="51">
        <v>410</v>
      </c>
      <c r="E121" s="52" t="s">
        <v>225</v>
      </c>
      <c r="F121" s="54"/>
      <c r="G121" s="98"/>
      <c r="H121" s="98"/>
      <c r="I121" s="79">
        <f>I122+I124+I126</f>
        <v>150</v>
      </c>
      <c r="J121" s="71">
        <f>SUM(J122+J124+J126)</f>
        <v>150</v>
      </c>
      <c r="K121" s="71">
        <f>SUM(K122+K124+K126)</f>
        <v>0</v>
      </c>
      <c r="L121" s="67">
        <f t="shared" si="3"/>
        <v>0</v>
      </c>
    </row>
    <row r="122" spans="1:12" ht="38.25">
      <c r="A122" s="26">
        <v>114</v>
      </c>
      <c r="B122" s="39" t="s">
        <v>95</v>
      </c>
      <c r="C122" s="50">
        <v>901</v>
      </c>
      <c r="D122" s="51">
        <v>410</v>
      </c>
      <c r="E122" s="52" t="s">
        <v>226</v>
      </c>
      <c r="F122" s="54"/>
      <c r="G122" s="98"/>
      <c r="H122" s="98"/>
      <c r="I122" s="79">
        <f>I123</f>
        <v>40</v>
      </c>
      <c r="J122" s="66">
        <f>SUM(J123)</f>
        <v>40</v>
      </c>
      <c r="K122" s="66">
        <f>SUM(K123)</f>
        <v>0</v>
      </c>
      <c r="L122" s="67">
        <f t="shared" si="3"/>
        <v>0</v>
      </c>
    </row>
    <row r="123" spans="1:12" ht="38.25">
      <c r="A123" s="26">
        <v>115</v>
      </c>
      <c r="B123" s="41" t="s">
        <v>333</v>
      </c>
      <c r="C123" s="47">
        <v>901</v>
      </c>
      <c r="D123" s="53">
        <v>410</v>
      </c>
      <c r="E123" s="54" t="s">
        <v>226</v>
      </c>
      <c r="F123" s="49" t="s">
        <v>70</v>
      </c>
      <c r="G123" s="98"/>
      <c r="H123" s="98"/>
      <c r="I123" s="76">
        <v>40</v>
      </c>
      <c r="J123" s="73">
        <v>40</v>
      </c>
      <c r="K123" s="73">
        <v>0</v>
      </c>
      <c r="L123" s="74">
        <f>K123/J123*100</f>
        <v>0</v>
      </c>
    </row>
    <row r="124" spans="1:12" ht="25.5">
      <c r="A124" s="26">
        <v>116</v>
      </c>
      <c r="B124" s="39" t="s">
        <v>96</v>
      </c>
      <c r="C124" s="50">
        <v>901</v>
      </c>
      <c r="D124" s="51">
        <v>410</v>
      </c>
      <c r="E124" s="52" t="s">
        <v>227</v>
      </c>
      <c r="F124" s="54"/>
      <c r="G124" s="98"/>
      <c r="H124" s="98"/>
      <c r="I124" s="79">
        <f>I125</f>
        <v>60</v>
      </c>
      <c r="J124" s="66">
        <f>SUM(J125)</f>
        <v>60</v>
      </c>
      <c r="K124" s="66">
        <f>SUM(K125)</f>
        <v>0</v>
      </c>
      <c r="L124" s="67">
        <v>0</v>
      </c>
    </row>
    <row r="125" spans="1:12" ht="38.25">
      <c r="A125" s="26">
        <v>117</v>
      </c>
      <c r="B125" s="41" t="s">
        <v>333</v>
      </c>
      <c r="C125" s="27">
        <v>901</v>
      </c>
      <c r="D125" s="53">
        <v>410</v>
      </c>
      <c r="E125" s="54" t="s">
        <v>227</v>
      </c>
      <c r="F125" s="49" t="s">
        <v>70</v>
      </c>
      <c r="G125" s="81"/>
      <c r="H125" s="29"/>
      <c r="I125" s="76">
        <v>60</v>
      </c>
      <c r="J125" s="73">
        <v>60</v>
      </c>
      <c r="K125" s="73">
        <v>0</v>
      </c>
      <c r="L125" s="74">
        <v>0</v>
      </c>
    </row>
    <row r="126" spans="1:12" ht="51">
      <c r="A126" s="26">
        <v>118</v>
      </c>
      <c r="B126" s="39" t="s">
        <v>149</v>
      </c>
      <c r="C126" s="26">
        <v>901</v>
      </c>
      <c r="D126" s="51">
        <v>410</v>
      </c>
      <c r="E126" s="52" t="s">
        <v>228</v>
      </c>
      <c r="F126" s="49"/>
      <c r="G126" s="81"/>
      <c r="H126" s="29"/>
      <c r="I126" s="79">
        <f>I127</f>
        <v>50</v>
      </c>
      <c r="J126" s="66">
        <f>SUM(J127)</f>
        <v>50</v>
      </c>
      <c r="K126" s="66">
        <f>SUM(K127)</f>
        <v>0</v>
      </c>
      <c r="L126" s="67">
        <v>0</v>
      </c>
    </row>
    <row r="127" spans="1:12" ht="38.25">
      <c r="A127" s="26">
        <v>119</v>
      </c>
      <c r="B127" s="41" t="s">
        <v>333</v>
      </c>
      <c r="C127" s="27">
        <v>901</v>
      </c>
      <c r="D127" s="53">
        <v>410</v>
      </c>
      <c r="E127" s="54" t="s">
        <v>228</v>
      </c>
      <c r="F127" s="49" t="s">
        <v>70</v>
      </c>
      <c r="G127" s="81"/>
      <c r="H127" s="29"/>
      <c r="I127" s="76">
        <v>50</v>
      </c>
      <c r="J127" s="73">
        <v>50</v>
      </c>
      <c r="K127" s="73">
        <v>0</v>
      </c>
      <c r="L127" s="74">
        <f t="shared" si="3"/>
        <v>0</v>
      </c>
    </row>
    <row r="128" spans="1:12" ht="40.5" customHeight="1">
      <c r="A128" s="26">
        <v>120</v>
      </c>
      <c r="B128" s="39" t="s">
        <v>155</v>
      </c>
      <c r="C128" s="26">
        <v>901</v>
      </c>
      <c r="D128" s="1">
        <v>412</v>
      </c>
      <c r="E128" s="2"/>
      <c r="F128" s="4"/>
      <c r="G128" s="81"/>
      <c r="H128" s="29"/>
      <c r="I128" s="66">
        <f>SUM(I129+I136+I139)</f>
        <v>418.7</v>
      </c>
      <c r="J128" s="66">
        <f>SUM(J129+J136+J139)</f>
        <v>416.8</v>
      </c>
      <c r="K128" s="66">
        <f>SUM(K129+K136+K139)</f>
        <v>0</v>
      </c>
      <c r="L128" s="67">
        <f t="shared" si="3"/>
        <v>0</v>
      </c>
    </row>
    <row r="129" spans="1:12" ht="51">
      <c r="A129" s="26">
        <v>121</v>
      </c>
      <c r="B129" s="39" t="s">
        <v>229</v>
      </c>
      <c r="C129" s="26">
        <v>901</v>
      </c>
      <c r="D129" s="1">
        <v>412</v>
      </c>
      <c r="E129" s="52" t="s">
        <v>230</v>
      </c>
      <c r="F129" s="10"/>
      <c r="G129" s="81"/>
      <c r="H129" s="29"/>
      <c r="I129" s="66">
        <f>SUM(I130+I132+I134)</f>
        <v>97</v>
      </c>
      <c r="J129" s="66">
        <f>SUM(J130+J132+J134)</f>
        <v>97</v>
      </c>
      <c r="K129" s="66">
        <f>SUM(K130+K132+K134)</f>
        <v>0</v>
      </c>
      <c r="L129" s="67">
        <f t="shared" si="3"/>
        <v>0</v>
      </c>
    </row>
    <row r="130" spans="1:12" ht="76.5">
      <c r="A130" s="26">
        <v>122</v>
      </c>
      <c r="B130" s="39" t="s">
        <v>97</v>
      </c>
      <c r="C130" s="26">
        <v>901</v>
      </c>
      <c r="D130" s="1">
        <v>412</v>
      </c>
      <c r="E130" s="33" t="s">
        <v>231</v>
      </c>
      <c r="F130" s="4"/>
      <c r="G130" s="81"/>
      <c r="H130" s="29"/>
      <c r="I130" s="66">
        <f>I131</f>
        <v>80</v>
      </c>
      <c r="J130" s="66">
        <f>J131</f>
        <v>80</v>
      </c>
      <c r="K130" s="66">
        <f>K131</f>
        <v>0</v>
      </c>
      <c r="L130" s="67">
        <v>0</v>
      </c>
    </row>
    <row r="131" spans="1:12" ht="38.25">
      <c r="A131" s="26">
        <v>123</v>
      </c>
      <c r="B131" s="41" t="s">
        <v>138</v>
      </c>
      <c r="C131" s="27">
        <v>901</v>
      </c>
      <c r="D131" s="3">
        <v>412</v>
      </c>
      <c r="E131" s="49" t="s">
        <v>231</v>
      </c>
      <c r="F131" s="4" t="s">
        <v>50</v>
      </c>
      <c r="G131" s="81"/>
      <c r="H131" s="29"/>
      <c r="I131" s="73">
        <v>80</v>
      </c>
      <c r="J131" s="75">
        <v>80</v>
      </c>
      <c r="K131" s="75">
        <v>0</v>
      </c>
      <c r="L131" s="74">
        <v>0</v>
      </c>
    </row>
    <row r="132" spans="1:12" ht="38.25">
      <c r="A132" s="26">
        <v>124</v>
      </c>
      <c r="B132" s="39" t="s">
        <v>98</v>
      </c>
      <c r="C132" s="26">
        <v>901</v>
      </c>
      <c r="D132" s="7">
        <v>412</v>
      </c>
      <c r="E132" s="52" t="s">
        <v>232</v>
      </c>
      <c r="F132" s="10"/>
      <c r="G132" s="81"/>
      <c r="H132" s="29"/>
      <c r="I132" s="66">
        <f>I133</f>
        <v>5</v>
      </c>
      <c r="J132" s="66">
        <f>J133</f>
        <v>5</v>
      </c>
      <c r="K132" s="66">
        <f>K133</f>
        <v>0</v>
      </c>
      <c r="L132" s="67">
        <f t="shared" si="3"/>
        <v>0</v>
      </c>
    </row>
    <row r="133" spans="1:12" ht="38.25">
      <c r="A133" s="26">
        <v>125</v>
      </c>
      <c r="B133" s="41" t="s">
        <v>333</v>
      </c>
      <c r="C133" s="27">
        <v>901</v>
      </c>
      <c r="D133" s="9">
        <v>412</v>
      </c>
      <c r="E133" s="54" t="s">
        <v>232</v>
      </c>
      <c r="F133" s="10" t="s">
        <v>70</v>
      </c>
      <c r="G133" s="81"/>
      <c r="H133" s="29"/>
      <c r="I133" s="73">
        <v>5</v>
      </c>
      <c r="J133" s="75">
        <v>5</v>
      </c>
      <c r="K133" s="75">
        <v>0</v>
      </c>
      <c r="L133" s="74">
        <f t="shared" si="3"/>
        <v>0</v>
      </c>
    </row>
    <row r="134" spans="1:12" ht="38.25">
      <c r="A134" s="26">
        <v>126</v>
      </c>
      <c r="B134" s="39" t="s">
        <v>99</v>
      </c>
      <c r="C134" s="50">
        <v>901</v>
      </c>
      <c r="D134" s="7">
        <v>412</v>
      </c>
      <c r="E134" s="52" t="s">
        <v>233</v>
      </c>
      <c r="F134" s="10"/>
      <c r="G134" s="81"/>
      <c r="H134" s="29"/>
      <c r="I134" s="66">
        <f>I135</f>
        <v>12</v>
      </c>
      <c r="J134" s="66">
        <f>J135</f>
        <v>12</v>
      </c>
      <c r="K134" s="66">
        <f>K135</f>
        <v>0</v>
      </c>
      <c r="L134" s="67">
        <f aca="true" t="shared" si="5" ref="L134:L189">K134/J134*100</f>
        <v>0</v>
      </c>
    </row>
    <row r="135" spans="1:12" ht="38.25">
      <c r="A135" s="26">
        <v>127</v>
      </c>
      <c r="B135" s="41" t="s">
        <v>333</v>
      </c>
      <c r="C135" s="47">
        <v>901</v>
      </c>
      <c r="D135" s="9">
        <v>412</v>
      </c>
      <c r="E135" s="54" t="s">
        <v>233</v>
      </c>
      <c r="F135" s="10" t="s">
        <v>70</v>
      </c>
      <c r="G135" s="98"/>
      <c r="H135" s="98"/>
      <c r="I135" s="73">
        <v>12</v>
      </c>
      <c r="J135" s="73">
        <v>12</v>
      </c>
      <c r="K135" s="73">
        <v>0</v>
      </c>
      <c r="L135" s="74">
        <f t="shared" si="5"/>
        <v>0</v>
      </c>
    </row>
    <row r="136" spans="1:12" ht="51">
      <c r="A136" s="26">
        <v>128</v>
      </c>
      <c r="B136" s="44" t="s">
        <v>234</v>
      </c>
      <c r="C136" s="26">
        <v>901</v>
      </c>
      <c r="D136" s="51">
        <v>412</v>
      </c>
      <c r="E136" s="52" t="s">
        <v>235</v>
      </c>
      <c r="F136" s="10"/>
      <c r="G136" s="81"/>
      <c r="H136" s="29"/>
      <c r="I136" s="66">
        <f>I137</f>
        <v>46</v>
      </c>
      <c r="J136" s="66">
        <f>SUM(J137)</f>
        <v>46</v>
      </c>
      <c r="K136" s="66">
        <f>SUM(K137)</f>
        <v>0</v>
      </c>
      <c r="L136" s="67">
        <f t="shared" si="5"/>
        <v>0</v>
      </c>
    </row>
    <row r="137" spans="1:12" ht="25.5">
      <c r="A137" s="26">
        <v>129</v>
      </c>
      <c r="B137" s="44" t="s">
        <v>152</v>
      </c>
      <c r="C137" s="26">
        <v>901</v>
      </c>
      <c r="D137" s="51">
        <v>412</v>
      </c>
      <c r="E137" s="52" t="s">
        <v>236</v>
      </c>
      <c r="F137" s="54"/>
      <c r="G137" s="81"/>
      <c r="H137" s="29"/>
      <c r="I137" s="79">
        <f>I138</f>
        <v>46</v>
      </c>
      <c r="J137" s="66">
        <f>J138</f>
        <v>46</v>
      </c>
      <c r="K137" s="66">
        <f>K138</f>
        <v>0</v>
      </c>
      <c r="L137" s="67">
        <f t="shared" si="5"/>
        <v>0</v>
      </c>
    </row>
    <row r="138" spans="1:12" ht="38.25">
      <c r="A138" s="26">
        <v>130</v>
      </c>
      <c r="B138" s="41" t="s">
        <v>333</v>
      </c>
      <c r="C138" s="27">
        <v>901</v>
      </c>
      <c r="D138" s="53">
        <v>412</v>
      </c>
      <c r="E138" s="54" t="s">
        <v>236</v>
      </c>
      <c r="F138" s="54" t="s">
        <v>70</v>
      </c>
      <c r="G138" s="81"/>
      <c r="H138" s="29"/>
      <c r="I138" s="76">
        <v>46</v>
      </c>
      <c r="J138" s="75">
        <v>46</v>
      </c>
      <c r="K138" s="75">
        <v>0</v>
      </c>
      <c r="L138" s="74">
        <f t="shared" si="5"/>
        <v>0</v>
      </c>
    </row>
    <row r="139" spans="1:12" ht="12.75">
      <c r="A139" s="26">
        <v>131</v>
      </c>
      <c r="B139" s="44" t="s">
        <v>67</v>
      </c>
      <c r="C139" s="26">
        <v>901</v>
      </c>
      <c r="D139" s="51">
        <v>412</v>
      </c>
      <c r="E139" s="52" t="s">
        <v>174</v>
      </c>
      <c r="F139" s="52"/>
      <c r="G139" s="96"/>
      <c r="H139" s="92"/>
      <c r="I139" s="79">
        <f>SUM(I140)</f>
        <v>275.7</v>
      </c>
      <c r="J139" s="66">
        <f>J140</f>
        <v>273.8</v>
      </c>
      <c r="K139" s="66">
        <f>K140</f>
        <v>0</v>
      </c>
      <c r="L139" s="67">
        <f t="shared" si="5"/>
        <v>0</v>
      </c>
    </row>
    <row r="140" spans="1:12" ht="38.25">
      <c r="A140" s="26">
        <v>132</v>
      </c>
      <c r="B140" s="44" t="s">
        <v>237</v>
      </c>
      <c r="C140" s="27">
        <v>901</v>
      </c>
      <c r="D140" s="53">
        <v>412</v>
      </c>
      <c r="E140" s="54" t="s">
        <v>238</v>
      </c>
      <c r="F140" s="54"/>
      <c r="G140" s="81"/>
      <c r="H140" s="29"/>
      <c r="I140" s="76">
        <f>SUM(I141)</f>
        <v>275.7</v>
      </c>
      <c r="J140" s="71">
        <f>SUM(J141)</f>
        <v>273.8</v>
      </c>
      <c r="K140" s="71">
        <f>SUM(K141)</f>
        <v>0</v>
      </c>
      <c r="L140" s="67">
        <f t="shared" si="5"/>
        <v>0</v>
      </c>
    </row>
    <row r="141" spans="1:12" ht="38.25">
      <c r="A141" s="26">
        <v>133</v>
      </c>
      <c r="B141" s="41" t="s">
        <v>333</v>
      </c>
      <c r="C141" s="27">
        <v>901</v>
      </c>
      <c r="D141" s="53">
        <v>412</v>
      </c>
      <c r="E141" s="54" t="s">
        <v>238</v>
      </c>
      <c r="F141" s="54" t="s">
        <v>70</v>
      </c>
      <c r="G141" s="81"/>
      <c r="H141" s="29"/>
      <c r="I141" s="76">
        <v>275.7</v>
      </c>
      <c r="J141" s="73">
        <v>273.8</v>
      </c>
      <c r="K141" s="73">
        <v>0</v>
      </c>
      <c r="L141" s="74">
        <f t="shared" si="5"/>
        <v>0</v>
      </c>
    </row>
    <row r="142" spans="1:12" ht="15.75">
      <c r="A142" s="26">
        <v>134</v>
      </c>
      <c r="B142" s="40" t="s">
        <v>13</v>
      </c>
      <c r="C142" s="26">
        <v>901</v>
      </c>
      <c r="D142" s="1">
        <v>500</v>
      </c>
      <c r="E142" s="2"/>
      <c r="F142" s="4"/>
      <c r="G142" s="81"/>
      <c r="H142" s="29"/>
      <c r="I142" s="80">
        <f>I143+I149+I170+I178</f>
        <v>13893.7</v>
      </c>
      <c r="J142" s="71">
        <f>SUM(J143+J149+J170+J178)</f>
        <v>13673.873</v>
      </c>
      <c r="K142" s="71">
        <f>SUM(K143+K149+K170+K178)</f>
        <v>1134.2150000000001</v>
      </c>
      <c r="L142" s="67">
        <f t="shared" si="5"/>
        <v>8.294760379886519</v>
      </c>
    </row>
    <row r="143" spans="1:12" ht="12.75">
      <c r="A143" s="26">
        <v>135</v>
      </c>
      <c r="B143" s="39" t="s">
        <v>14</v>
      </c>
      <c r="C143" s="26">
        <v>901</v>
      </c>
      <c r="D143" s="1">
        <v>501</v>
      </c>
      <c r="E143" s="2"/>
      <c r="F143" s="4"/>
      <c r="G143" s="81"/>
      <c r="H143" s="29"/>
      <c r="I143" s="66">
        <f>SUM(I144)</f>
        <v>1690</v>
      </c>
      <c r="J143" s="66">
        <f>J144</f>
        <v>1584.401</v>
      </c>
      <c r="K143" s="66">
        <f>K144</f>
        <v>208.339</v>
      </c>
      <c r="L143" s="67">
        <f t="shared" si="5"/>
        <v>13.149385793116766</v>
      </c>
    </row>
    <row r="144" spans="1:12" ht="51">
      <c r="A144" s="26">
        <v>136</v>
      </c>
      <c r="B144" s="42" t="s">
        <v>239</v>
      </c>
      <c r="C144" s="26">
        <v>901</v>
      </c>
      <c r="D144" s="1">
        <v>501</v>
      </c>
      <c r="E144" s="2" t="s">
        <v>240</v>
      </c>
      <c r="F144" s="4"/>
      <c r="G144" s="81"/>
      <c r="H144" s="29"/>
      <c r="I144" s="66">
        <f>I145+I147</f>
        <v>1690</v>
      </c>
      <c r="J144" s="71">
        <f>SUM(J145+J147)</f>
        <v>1584.401</v>
      </c>
      <c r="K144" s="71">
        <f>SUM(K145+K147)</f>
        <v>208.339</v>
      </c>
      <c r="L144" s="67">
        <f t="shared" si="5"/>
        <v>13.149385793116766</v>
      </c>
    </row>
    <row r="145" spans="1:12" ht="25.5">
      <c r="A145" s="26">
        <v>137</v>
      </c>
      <c r="B145" s="42" t="s">
        <v>163</v>
      </c>
      <c r="C145" s="26">
        <v>901</v>
      </c>
      <c r="D145" s="1">
        <v>501</v>
      </c>
      <c r="E145" s="2" t="s">
        <v>241</v>
      </c>
      <c r="F145" s="4"/>
      <c r="G145" s="81"/>
      <c r="H145" s="29"/>
      <c r="I145" s="66">
        <f>I146</f>
        <v>1210</v>
      </c>
      <c r="J145" s="66">
        <f>J146</f>
        <v>1104.401</v>
      </c>
      <c r="K145" s="66">
        <f>K146</f>
        <v>208.339</v>
      </c>
      <c r="L145" s="67">
        <f t="shared" si="5"/>
        <v>18.86443420460503</v>
      </c>
    </row>
    <row r="146" spans="1:12" ht="38.25">
      <c r="A146" s="26">
        <v>138</v>
      </c>
      <c r="B146" s="41" t="s">
        <v>333</v>
      </c>
      <c r="C146" s="27">
        <v>901</v>
      </c>
      <c r="D146" s="3">
        <v>501</v>
      </c>
      <c r="E146" s="4" t="s">
        <v>241</v>
      </c>
      <c r="F146" s="4" t="s">
        <v>70</v>
      </c>
      <c r="G146" s="81"/>
      <c r="H146" s="29"/>
      <c r="I146" s="73">
        <v>1210</v>
      </c>
      <c r="J146" s="75">
        <v>1104.401</v>
      </c>
      <c r="K146" s="75">
        <v>208.339</v>
      </c>
      <c r="L146" s="74">
        <f t="shared" si="5"/>
        <v>18.86443420460503</v>
      </c>
    </row>
    <row r="147" spans="1:12" ht="12.75">
      <c r="A147" s="26">
        <v>139</v>
      </c>
      <c r="B147" s="39" t="s">
        <v>100</v>
      </c>
      <c r="C147" s="26">
        <v>901</v>
      </c>
      <c r="D147" s="1">
        <v>501</v>
      </c>
      <c r="E147" s="2" t="s">
        <v>242</v>
      </c>
      <c r="F147" s="4"/>
      <c r="G147" s="81"/>
      <c r="H147" s="29"/>
      <c r="I147" s="66">
        <f>I148</f>
        <v>480</v>
      </c>
      <c r="J147" s="66">
        <f>J148</f>
        <v>480</v>
      </c>
      <c r="K147" s="66">
        <f>K148</f>
        <v>0</v>
      </c>
      <c r="L147" s="67">
        <f t="shared" si="5"/>
        <v>0</v>
      </c>
    </row>
    <row r="148" spans="1:12" ht="38.25">
      <c r="A148" s="26">
        <v>140</v>
      </c>
      <c r="B148" s="41" t="s">
        <v>333</v>
      </c>
      <c r="C148" s="27">
        <v>901</v>
      </c>
      <c r="D148" s="3">
        <v>501</v>
      </c>
      <c r="E148" s="4" t="s">
        <v>242</v>
      </c>
      <c r="F148" s="4" t="s">
        <v>70</v>
      </c>
      <c r="G148" s="81"/>
      <c r="H148" s="29"/>
      <c r="I148" s="73">
        <v>480</v>
      </c>
      <c r="J148" s="73">
        <v>480</v>
      </c>
      <c r="K148" s="73">
        <v>0</v>
      </c>
      <c r="L148" s="74">
        <f t="shared" si="5"/>
        <v>0</v>
      </c>
    </row>
    <row r="149" spans="1:12" ht="12.75">
      <c r="A149" s="26">
        <v>141</v>
      </c>
      <c r="B149" s="39" t="s">
        <v>15</v>
      </c>
      <c r="C149" s="26">
        <v>901</v>
      </c>
      <c r="D149" s="1">
        <v>502</v>
      </c>
      <c r="E149" s="2"/>
      <c r="F149" s="4"/>
      <c r="G149" s="81"/>
      <c r="H149" s="29"/>
      <c r="I149" s="66">
        <f>SUM(I150)</f>
        <v>8158</v>
      </c>
      <c r="J149" s="66">
        <f>SUM(J150)</f>
        <v>7988.6939999999995</v>
      </c>
      <c r="K149" s="66">
        <f>K150+K157</f>
        <v>284.82</v>
      </c>
      <c r="L149" s="67">
        <f t="shared" si="5"/>
        <v>3.5652886441763822</v>
      </c>
    </row>
    <row r="150" spans="1:12" ht="51">
      <c r="A150" s="26">
        <v>142</v>
      </c>
      <c r="B150" s="42" t="s">
        <v>239</v>
      </c>
      <c r="C150" s="26">
        <v>901</v>
      </c>
      <c r="D150" s="1">
        <v>502</v>
      </c>
      <c r="E150" s="2" t="s">
        <v>240</v>
      </c>
      <c r="F150" s="4"/>
      <c r="G150" s="81"/>
      <c r="H150" s="29"/>
      <c r="I150" s="66">
        <f>SUM(I151+I153+I155+I157+I159+I161+I166+I168)</f>
        <v>8158</v>
      </c>
      <c r="J150" s="79">
        <f>SUM(J151+J153+J155+J157+J159+J161+J166+J168)</f>
        <v>7988.6939999999995</v>
      </c>
      <c r="K150" s="79">
        <f>SUM(K151+K153+K155+K157+K159+K161+K166+K168)</f>
        <v>284.82</v>
      </c>
      <c r="L150" s="67">
        <f t="shared" si="5"/>
        <v>3.5652886441763822</v>
      </c>
    </row>
    <row r="151" spans="1:12" ht="25.5">
      <c r="A151" s="26">
        <v>143</v>
      </c>
      <c r="B151" s="42" t="s">
        <v>101</v>
      </c>
      <c r="C151" s="26">
        <v>901</v>
      </c>
      <c r="D151" s="1">
        <v>502</v>
      </c>
      <c r="E151" s="2" t="s">
        <v>243</v>
      </c>
      <c r="F151" s="4"/>
      <c r="G151" s="81"/>
      <c r="H151" s="29"/>
      <c r="I151" s="66">
        <f>SUM(I152)</f>
        <v>351</v>
      </c>
      <c r="J151" s="79">
        <f>J152</f>
        <v>416</v>
      </c>
      <c r="K151" s="79">
        <f>K152</f>
        <v>22.406</v>
      </c>
      <c r="L151" s="67">
        <f t="shared" si="5"/>
        <v>5.386057692307692</v>
      </c>
    </row>
    <row r="152" spans="1:12" ht="38.25">
      <c r="A152" s="26">
        <v>144</v>
      </c>
      <c r="B152" s="41" t="s">
        <v>333</v>
      </c>
      <c r="C152" s="27">
        <v>901</v>
      </c>
      <c r="D152" s="3">
        <v>502</v>
      </c>
      <c r="E152" s="4" t="s">
        <v>243</v>
      </c>
      <c r="F152" s="4" t="s">
        <v>70</v>
      </c>
      <c r="G152" s="81"/>
      <c r="H152" s="29"/>
      <c r="I152" s="73">
        <v>351</v>
      </c>
      <c r="J152" s="75">
        <v>416</v>
      </c>
      <c r="K152" s="75">
        <v>22.406</v>
      </c>
      <c r="L152" s="74">
        <f t="shared" si="5"/>
        <v>5.386057692307692</v>
      </c>
    </row>
    <row r="153" spans="1:12" ht="38.25">
      <c r="A153" s="26">
        <v>145</v>
      </c>
      <c r="B153" s="42" t="s">
        <v>102</v>
      </c>
      <c r="C153" s="26">
        <v>901</v>
      </c>
      <c r="D153" s="1">
        <v>502</v>
      </c>
      <c r="E153" s="2" t="s">
        <v>244</v>
      </c>
      <c r="F153" s="4"/>
      <c r="G153" s="81"/>
      <c r="H153" s="29"/>
      <c r="I153" s="66">
        <f>SUM(I154)</f>
        <v>275</v>
      </c>
      <c r="J153" s="79">
        <f>J154</f>
        <v>275</v>
      </c>
      <c r="K153" s="79">
        <f>K154</f>
        <v>36.545</v>
      </c>
      <c r="L153" s="67">
        <f t="shared" si="5"/>
        <v>13.289090909090909</v>
      </c>
    </row>
    <row r="154" spans="1:12" ht="38.25">
      <c r="A154" s="26">
        <v>146</v>
      </c>
      <c r="B154" s="41" t="s">
        <v>333</v>
      </c>
      <c r="C154" s="27">
        <v>901</v>
      </c>
      <c r="D154" s="3">
        <v>502</v>
      </c>
      <c r="E154" s="4" t="s">
        <v>244</v>
      </c>
      <c r="F154" s="4" t="s">
        <v>70</v>
      </c>
      <c r="G154" s="81"/>
      <c r="H154" s="29"/>
      <c r="I154" s="73">
        <v>275</v>
      </c>
      <c r="J154" s="75">
        <v>275</v>
      </c>
      <c r="K154" s="75">
        <v>36.545</v>
      </c>
      <c r="L154" s="74">
        <f t="shared" si="5"/>
        <v>13.289090909090909</v>
      </c>
    </row>
    <row r="155" spans="1:12" ht="25.5">
      <c r="A155" s="26">
        <v>147</v>
      </c>
      <c r="B155" s="42" t="s">
        <v>143</v>
      </c>
      <c r="C155" s="26">
        <v>901</v>
      </c>
      <c r="D155" s="1">
        <v>502</v>
      </c>
      <c r="E155" s="2" t="s">
        <v>245</v>
      </c>
      <c r="F155" s="4"/>
      <c r="G155" s="81"/>
      <c r="H155" s="29"/>
      <c r="I155" s="66">
        <f>I156</f>
        <v>650</v>
      </c>
      <c r="J155" s="79">
        <f>J156</f>
        <v>650</v>
      </c>
      <c r="K155" s="79">
        <f>K156</f>
        <v>24.461</v>
      </c>
      <c r="L155" s="74">
        <f t="shared" si="5"/>
        <v>3.763230769230769</v>
      </c>
    </row>
    <row r="156" spans="1:12" ht="28.5" customHeight="1">
      <c r="A156" s="26">
        <v>148</v>
      </c>
      <c r="B156" s="41" t="s">
        <v>333</v>
      </c>
      <c r="C156" s="27">
        <v>901</v>
      </c>
      <c r="D156" s="3">
        <v>502</v>
      </c>
      <c r="E156" s="4" t="s">
        <v>245</v>
      </c>
      <c r="F156" s="4" t="s">
        <v>70</v>
      </c>
      <c r="G156" s="81"/>
      <c r="H156" s="29"/>
      <c r="I156" s="73">
        <v>650</v>
      </c>
      <c r="J156" s="75">
        <v>650</v>
      </c>
      <c r="K156" s="75">
        <v>24.461</v>
      </c>
      <c r="L156" s="74">
        <f t="shared" si="5"/>
        <v>3.763230769230769</v>
      </c>
    </row>
    <row r="157" spans="1:12" ht="25.5">
      <c r="A157" s="26">
        <v>149</v>
      </c>
      <c r="B157" s="39" t="s">
        <v>144</v>
      </c>
      <c r="C157" s="26">
        <v>901</v>
      </c>
      <c r="D157" s="1">
        <v>502</v>
      </c>
      <c r="E157" s="2" t="s">
        <v>246</v>
      </c>
      <c r="F157" s="4"/>
      <c r="G157" s="81"/>
      <c r="H157" s="29"/>
      <c r="I157" s="66">
        <f>I158</f>
        <v>360</v>
      </c>
      <c r="J157" s="79">
        <f>J158</f>
        <v>360</v>
      </c>
      <c r="K157" s="79">
        <f>K158</f>
        <v>0</v>
      </c>
      <c r="L157" s="67">
        <f t="shared" si="5"/>
        <v>0</v>
      </c>
    </row>
    <row r="158" spans="1:12" ht="28.5" customHeight="1">
      <c r="A158" s="26">
        <v>150</v>
      </c>
      <c r="B158" s="41" t="s">
        <v>333</v>
      </c>
      <c r="C158" s="27">
        <v>901</v>
      </c>
      <c r="D158" s="3">
        <v>502</v>
      </c>
      <c r="E158" s="4" t="s">
        <v>246</v>
      </c>
      <c r="F158" s="4" t="s">
        <v>70</v>
      </c>
      <c r="G158" s="81"/>
      <c r="H158" s="29"/>
      <c r="I158" s="73">
        <v>360</v>
      </c>
      <c r="J158" s="75">
        <v>360</v>
      </c>
      <c r="K158" s="75">
        <v>0</v>
      </c>
      <c r="L158" s="74">
        <f t="shared" si="5"/>
        <v>0</v>
      </c>
    </row>
    <row r="159" spans="1:12" ht="12.75">
      <c r="A159" s="26">
        <v>151</v>
      </c>
      <c r="B159" s="39" t="s">
        <v>145</v>
      </c>
      <c r="C159" s="26">
        <v>901</v>
      </c>
      <c r="D159" s="1">
        <v>502</v>
      </c>
      <c r="E159" s="2" t="s">
        <v>247</v>
      </c>
      <c r="F159" s="4"/>
      <c r="G159" s="81"/>
      <c r="H159" s="29"/>
      <c r="I159" s="66">
        <f>I160</f>
        <v>1122</v>
      </c>
      <c r="J159" s="66">
        <f>J160</f>
        <v>1122</v>
      </c>
      <c r="K159" s="66">
        <f>K160</f>
        <v>186.408</v>
      </c>
      <c r="L159" s="67">
        <f t="shared" si="5"/>
        <v>16.613903743315504</v>
      </c>
    </row>
    <row r="160" spans="1:12" ht="26.25" customHeight="1">
      <c r="A160" s="26">
        <v>152</v>
      </c>
      <c r="B160" s="41" t="s">
        <v>333</v>
      </c>
      <c r="C160" s="27">
        <v>901</v>
      </c>
      <c r="D160" s="3">
        <v>502</v>
      </c>
      <c r="E160" s="4" t="s">
        <v>247</v>
      </c>
      <c r="F160" s="4" t="s">
        <v>70</v>
      </c>
      <c r="G160" s="81"/>
      <c r="H160" s="29"/>
      <c r="I160" s="73">
        <v>1122</v>
      </c>
      <c r="J160" s="73">
        <v>1122</v>
      </c>
      <c r="K160" s="73">
        <v>186.408</v>
      </c>
      <c r="L160" s="74">
        <f t="shared" si="5"/>
        <v>16.613903743315504</v>
      </c>
    </row>
    <row r="161" spans="1:12" ht="51">
      <c r="A161" s="26">
        <v>153</v>
      </c>
      <c r="B161" s="39" t="s">
        <v>146</v>
      </c>
      <c r="C161" s="26">
        <v>901</v>
      </c>
      <c r="D161" s="1">
        <v>502</v>
      </c>
      <c r="E161" s="33" t="s">
        <v>248</v>
      </c>
      <c r="F161" s="4"/>
      <c r="G161" s="81"/>
      <c r="H161" s="29"/>
      <c r="I161" s="66">
        <f>SUM(I162+I164)</f>
        <v>3520</v>
      </c>
      <c r="J161" s="66">
        <f>SUM(J162+J164)</f>
        <v>3520</v>
      </c>
      <c r="K161" s="66">
        <f>SUM(K162+K164)</f>
        <v>15</v>
      </c>
      <c r="L161" s="67">
        <f t="shared" si="5"/>
        <v>0.4261363636363636</v>
      </c>
    </row>
    <row r="162" spans="1:12" ht="25.5">
      <c r="A162" s="26">
        <v>154</v>
      </c>
      <c r="B162" s="39" t="s">
        <v>147</v>
      </c>
      <c r="C162" s="26">
        <v>901</v>
      </c>
      <c r="D162" s="1">
        <v>502</v>
      </c>
      <c r="E162" s="33" t="s">
        <v>249</v>
      </c>
      <c r="F162" s="4"/>
      <c r="G162" s="81"/>
      <c r="H162" s="29"/>
      <c r="I162" s="66">
        <f>I163</f>
        <v>3320</v>
      </c>
      <c r="J162" s="66">
        <f>SUM(J163)</f>
        <v>3320</v>
      </c>
      <c r="K162" s="66">
        <f>SUM(N162:O162)</f>
        <v>0</v>
      </c>
      <c r="L162" s="67">
        <f t="shared" si="5"/>
        <v>0</v>
      </c>
    </row>
    <row r="163" spans="1:12" ht="26.25" customHeight="1">
      <c r="A163" s="26">
        <v>155</v>
      </c>
      <c r="B163" s="41" t="s">
        <v>333</v>
      </c>
      <c r="C163" s="27">
        <v>901</v>
      </c>
      <c r="D163" s="3">
        <v>502</v>
      </c>
      <c r="E163" s="49" t="s">
        <v>249</v>
      </c>
      <c r="F163" s="4" t="s">
        <v>70</v>
      </c>
      <c r="G163" s="81"/>
      <c r="H163" s="29"/>
      <c r="I163" s="73">
        <v>3320</v>
      </c>
      <c r="J163" s="73">
        <v>3320</v>
      </c>
      <c r="K163" s="73">
        <v>0</v>
      </c>
      <c r="L163" s="74">
        <f t="shared" si="5"/>
        <v>0</v>
      </c>
    </row>
    <row r="164" spans="1:12" ht="44.25" customHeight="1">
      <c r="A164" s="26">
        <v>156</v>
      </c>
      <c r="B164" s="39" t="s">
        <v>148</v>
      </c>
      <c r="C164" s="26">
        <v>901</v>
      </c>
      <c r="D164" s="1">
        <v>502</v>
      </c>
      <c r="E164" s="33" t="s">
        <v>250</v>
      </c>
      <c r="F164" s="4"/>
      <c r="G164" s="81"/>
      <c r="H164" s="29"/>
      <c r="I164" s="66">
        <f>I165</f>
        <v>200</v>
      </c>
      <c r="J164" s="71">
        <f>SUM(J165)</f>
        <v>200</v>
      </c>
      <c r="K164" s="71">
        <f>SUM(K165)</f>
        <v>15</v>
      </c>
      <c r="L164" s="67">
        <f t="shared" si="5"/>
        <v>7.5</v>
      </c>
    </row>
    <row r="165" spans="1:12" ht="38.25">
      <c r="A165" s="26">
        <v>157</v>
      </c>
      <c r="B165" s="41" t="s">
        <v>333</v>
      </c>
      <c r="C165" s="27">
        <v>901</v>
      </c>
      <c r="D165" s="3">
        <v>502</v>
      </c>
      <c r="E165" s="49" t="s">
        <v>250</v>
      </c>
      <c r="F165" s="4" t="s">
        <v>70</v>
      </c>
      <c r="G165" s="81"/>
      <c r="H165" s="29"/>
      <c r="I165" s="73">
        <v>200</v>
      </c>
      <c r="J165" s="73">
        <v>200</v>
      </c>
      <c r="K165" s="73">
        <v>15</v>
      </c>
      <c r="L165" s="74">
        <f t="shared" si="5"/>
        <v>7.5</v>
      </c>
    </row>
    <row r="166" spans="1:12" ht="25.5">
      <c r="A166" s="26">
        <v>158</v>
      </c>
      <c r="B166" s="39" t="s">
        <v>164</v>
      </c>
      <c r="C166" s="26">
        <v>901</v>
      </c>
      <c r="D166" s="1">
        <v>502</v>
      </c>
      <c r="E166" s="33" t="s">
        <v>251</v>
      </c>
      <c r="F166" s="4"/>
      <c r="G166" s="81"/>
      <c r="H166" s="29"/>
      <c r="I166" s="66">
        <f>I167</f>
        <v>1380</v>
      </c>
      <c r="J166" s="71">
        <f>SUM(J167)</f>
        <v>1145.694</v>
      </c>
      <c r="K166" s="71">
        <f>SUM(K167)</f>
        <v>0</v>
      </c>
      <c r="L166" s="67">
        <f t="shared" si="5"/>
        <v>0</v>
      </c>
    </row>
    <row r="167" spans="1:12" ht="38.25">
      <c r="A167" s="26">
        <v>159</v>
      </c>
      <c r="B167" s="41" t="s">
        <v>138</v>
      </c>
      <c r="C167" s="27">
        <v>901</v>
      </c>
      <c r="D167" s="3">
        <v>502</v>
      </c>
      <c r="E167" s="49" t="s">
        <v>251</v>
      </c>
      <c r="F167" s="4" t="s">
        <v>50</v>
      </c>
      <c r="G167" s="81"/>
      <c r="H167" s="29"/>
      <c r="I167" s="73">
        <v>1380</v>
      </c>
      <c r="J167" s="73">
        <v>1145.694</v>
      </c>
      <c r="K167" s="73">
        <v>0</v>
      </c>
      <c r="L167" s="74">
        <f t="shared" si="5"/>
        <v>0</v>
      </c>
    </row>
    <row r="168" spans="1:12" ht="25.5">
      <c r="A168" s="26">
        <v>160</v>
      </c>
      <c r="B168" s="39" t="s">
        <v>165</v>
      </c>
      <c r="C168" s="26">
        <v>901</v>
      </c>
      <c r="D168" s="1">
        <v>502</v>
      </c>
      <c r="E168" s="33" t="s">
        <v>252</v>
      </c>
      <c r="F168" s="4"/>
      <c r="G168" s="81"/>
      <c r="H168" s="29"/>
      <c r="I168" s="66">
        <f>I169</f>
        <v>500</v>
      </c>
      <c r="J168" s="71">
        <f>SUM(J169)</f>
        <v>500</v>
      </c>
      <c r="K168" s="71">
        <f>SUM(K169)</f>
        <v>0</v>
      </c>
      <c r="L168" s="67">
        <f t="shared" si="5"/>
        <v>0</v>
      </c>
    </row>
    <row r="169" spans="1:12" ht="38.25">
      <c r="A169" s="26">
        <v>161</v>
      </c>
      <c r="B169" s="41" t="s">
        <v>138</v>
      </c>
      <c r="C169" s="27">
        <v>901</v>
      </c>
      <c r="D169" s="3">
        <v>502</v>
      </c>
      <c r="E169" s="49" t="s">
        <v>252</v>
      </c>
      <c r="F169" s="4" t="s">
        <v>50</v>
      </c>
      <c r="G169" s="81"/>
      <c r="H169" s="29"/>
      <c r="I169" s="73">
        <v>500</v>
      </c>
      <c r="J169" s="73">
        <v>500</v>
      </c>
      <c r="K169" s="73">
        <v>0</v>
      </c>
      <c r="L169" s="74">
        <f t="shared" si="5"/>
        <v>0</v>
      </c>
    </row>
    <row r="170" spans="1:12" ht="12.75">
      <c r="A170" s="26">
        <v>162</v>
      </c>
      <c r="B170" s="44" t="s">
        <v>16</v>
      </c>
      <c r="C170" s="26">
        <v>901</v>
      </c>
      <c r="D170" s="34">
        <v>503</v>
      </c>
      <c r="E170" s="33"/>
      <c r="F170" s="49"/>
      <c r="G170" s="81"/>
      <c r="H170" s="29"/>
      <c r="I170" s="79">
        <f>SUM(I171)</f>
        <v>3974.7</v>
      </c>
      <c r="J170" s="66">
        <f>J171</f>
        <v>4029.778</v>
      </c>
      <c r="K170" s="66">
        <f>K171</f>
        <v>641.056</v>
      </c>
      <c r="L170" s="67">
        <f t="shared" si="5"/>
        <v>15.907973094299487</v>
      </c>
    </row>
    <row r="171" spans="1:12" ht="51">
      <c r="A171" s="26">
        <v>163</v>
      </c>
      <c r="B171" s="42" t="s">
        <v>239</v>
      </c>
      <c r="C171" s="26">
        <v>901</v>
      </c>
      <c r="D171" s="1">
        <v>503</v>
      </c>
      <c r="E171" s="2" t="s">
        <v>240</v>
      </c>
      <c r="F171" s="4"/>
      <c r="G171" s="81"/>
      <c r="H171" s="29"/>
      <c r="I171" s="66">
        <f>SUM(I172+I174+I176)</f>
        <v>3974.7</v>
      </c>
      <c r="J171" s="71">
        <f>SUM(J172+J174+J176)</f>
        <v>4029.778</v>
      </c>
      <c r="K171" s="71">
        <f>SUM(K172+K174+K176)</f>
        <v>641.056</v>
      </c>
      <c r="L171" s="67">
        <f t="shared" si="5"/>
        <v>15.907973094299487</v>
      </c>
    </row>
    <row r="172" spans="1:12" ht="12.75">
      <c r="A172" s="26">
        <v>164</v>
      </c>
      <c r="B172" s="39" t="s">
        <v>17</v>
      </c>
      <c r="C172" s="26">
        <v>901</v>
      </c>
      <c r="D172" s="1">
        <v>503</v>
      </c>
      <c r="E172" s="2" t="s">
        <v>312</v>
      </c>
      <c r="F172" s="4"/>
      <c r="G172" s="81"/>
      <c r="H172" s="29"/>
      <c r="I172" s="66">
        <f>I173</f>
        <v>2518</v>
      </c>
      <c r="J172" s="66">
        <f>J173</f>
        <v>2697.178</v>
      </c>
      <c r="K172" s="66">
        <f>K173</f>
        <v>618.235</v>
      </c>
      <c r="L172" s="67">
        <f>K172/J172*100</f>
        <v>22.921549856924536</v>
      </c>
    </row>
    <row r="173" spans="1:12" ht="38.25">
      <c r="A173" s="26">
        <v>165</v>
      </c>
      <c r="B173" s="41" t="s">
        <v>333</v>
      </c>
      <c r="C173" s="27">
        <v>901</v>
      </c>
      <c r="D173" s="3">
        <v>503</v>
      </c>
      <c r="E173" s="4" t="s">
        <v>312</v>
      </c>
      <c r="F173" s="4" t="s">
        <v>70</v>
      </c>
      <c r="G173" s="81"/>
      <c r="H173" s="29"/>
      <c r="I173" s="73">
        <v>2518</v>
      </c>
      <c r="J173" s="76">
        <v>2697.178</v>
      </c>
      <c r="K173" s="76">
        <v>618.235</v>
      </c>
      <c r="L173" s="74">
        <f>K173/J173*100</f>
        <v>22.921549856924536</v>
      </c>
    </row>
    <row r="174" spans="1:12" ht="12.75">
      <c r="A174" s="26">
        <v>166</v>
      </c>
      <c r="B174" s="39" t="s">
        <v>18</v>
      </c>
      <c r="C174" s="26">
        <v>901</v>
      </c>
      <c r="D174" s="1">
        <v>503</v>
      </c>
      <c r="E174" s="2" t="s">
        <v>313</v>
      </c>
      <c r="F174" s="4"/>
      <c r="G174" s="81"/>
      <c r="H174" s="29"/>
      <c r="I174" s="66">
        <f>I175</f>
        <v>445</v>
      </c>
      <c r="J174" s="71">
        <f>SUM(J175)</f>
        <v>405</v>
      </c>
      <c r="K174" s="71">
        <f>SUM(K175)</f>
        <v>0</v>
      </c>
      <c r="L174" s="67">
        <v>0</v>
      </c>
    </row>
    <row r="175" spans="1:12" ht="38.25">
      <c r="A175" s="26">
        <v>167</v>
      </c>
      <c r="B175" s="41" t="s">
        <v>333</v>
      </c>
      <c r="C175" s="27">
        <v>901</v>
      </c>
      <c r="D175" s="3">
        <v>503</v>
      </c>
      <c r="E175" s="4" t="s">
        <v>313</v>
      </c>
      <c r="F175" s="4" t="s">
        <v>70</v>
      </c>
      <c r="G175" s="81"/>
      <c r="H175" s="29"/>
      <c r="I175" s="73">
        <v>445</v>
      </c>
      <c r="J175" s="73">
        <v>405</v>
      </c>
      <c r="K175" s="73">
        <v>0</v>
      </c>
      <c r="L175" s="74">
        <f t="shared" si="5"/>
        <v>0</v>
      </c>
    </row>
    <row r="176" spans="1:12" ht="12.75">
      <c r="A176" s="26">
        <v>168</v>
      </c>
      <c r="B176" s="39" t="s">
        <v>103</v>
      </c>
      <c r="C176" s="26">
        <v>901</v>
      </c>
      <c r="D176" s="1">
        <v>503</v>
      </c>
      <c r="E176" s="2" t="s">
        <v>314</v>
      </c>
      <c r="F176" s="4"/>
      <c r="G176" s="81"/>
      <c r="H176" s="29"/>
      <c r="I176" s="66">
        <f>I177</f>
        <v>1011.7</v>
      </c>
      <c r="J176" s="66">
        <f>J177</f>
        <v>927.6</v>
      </c>
      <c r="K176" s="66">
        <f>K177</f>
        <v>22.821</v>
      </c>
      <c r="L176" s="67">
        <f t="shared" si="5"/>
        <v>2.4602199223803365</v>
      </c>
    </row>
    <row r="177" spans="1:12" ht="38.25">
      <c r="A177" s="26">
        <v>169</v>
      </c>
      <c r="B177" s="41" t="s">
        <v>333</v>
      </c>
      <c r="C177" s="27">
        <v>901</v>
      </c>
      <c r="D177" s="3">
        <v>503</v>
      </c>
      <c r="E177" s="4" t="s">
        <v>314</v>
      </c>
      <c r="F177" s="4" t="s">
        <v>70</v>
      </c>
      <c r="G177" s="81"/>
      <c r="H177" s="29"/>
      <c r="I177" s="73">
        <v>1011.7</v>
      </c>
      <c r="J177" s="73">
        <v>927.6</v>
      </c>
      <c r="K177" s="73">
        <v>22.821</v>
      </c>
      <c r="L177" s="74">
        <f t="shared" si="5"/>
        <v>2.4602199223803365</v>
      </c>
    </row>
    <row r="178" spans="1:12" ht="25.5">
      <c r="A178" s="26">
        <v>170</v>
      </c>
      <c r="B178" s="39" t="s">
        <v>65</v>
      </c>
      <c r="C178" s="26">
        <v>901</v>
      </c>
      <c r="D178" s="1">
        <v>505</v>
      </c>
      <c r="E178" s="2"/>
      <c r="F178" s="4"/>
      <c r="G178" s="81"/>
      <c r="H178" s="29"/>
      <c r="I178" s="66">
        <f>SUM(I179+I182)</f>
        <v>71</v>
      </c>
      <c r="J178" s="66">
        <f>SUM(J179+J182)</f>
        <v>71</v>
      </c>
      <c r="K178" s="66">
        <f>SUM(K179+K182)</f>
        <v>0</v>
      </c>
      <c r="L178" s="67">
        <f t="shared" si="5"/>
        <v>0</v>
      </c>
    </row>
    <row r="179" spans="1:12" ht="51">
      <c r="A179" s="26">
        <v>171</v>
      </c>
      <c r="B179" s="42" t="s">
        <v>239</v>
      </c>
      <c r="C179" s="26">
        <v>901</v>
      </c>
      <c r="D179" s="1">
        <v>505</v>
      </c>
      <c r="E179" s="2" t="s">
        <v>240</v>
      </c>
      <c r="F179" s="4"/>
      <c r="G179" s="81"/>
      <c r="H179" s="29"/>
      <c r="I179" s="66">
        <f>SUM(I180)</f>
        <v>21</v>
      </c>
      <c r="J179" s="66">
        <f>J180</f>
        <v>21</v>
      </c>
      <c r="K179" s="66">
        <f>K180</f>
        <v>0</v>
      </c>
      <c r="L179" s="67">
        <f t="shared" si="5"/>
        <v>0</v>
      </c>
    </row>
    <row r="180" spans="1:12" ht="63.75">
      <c r="A180" s="26">
        <v>172</v>
      </c>
      <c r="B180" s="39" t="s">
        <v>156</v>
      </c>
      <c r="C180" s="26">
        <v>901</v>
      </c>
      <c r="D180" s="1">
        <v>505</v>
      </c>
      <c r="E180" s="2" t="s">
        <v>315</v>
      </c>
      <c r="F180" s="4"/>
      <c r="G180" s="81"/>
      <c r="H180" s="29"/>
      <c r="I180" s="66">
        <f>I181</f>
        <v>21</v>
      </c>
      <c r="J180" s="71">
        <f>SUM(J181)</f>
        <v>21</v>
      </c>
      <c r="K180" s="71">
        <f>SUM(K181)</f>
        <v>0</v>
      </c>
      <c r="L180" s="67">
        <f t="shared" si="5"/>
        <v>0</v>
      </c>
    </row>
    <row r="181" spans="1:12" ht="38.25">
      <c r="A181" s="26">
        <v>173</v>
      </c>
      <c r="B181" s="41" t="s">
        <v>138</v>
      </c>
      <c r="C181" s="27">
        <v>901</v>
      </c>
      <c r="D181" s="3">
        <v>505</v>
      </c>
      <c r="E181" s="4" t="s">
        <v>315</v>
      </c>
      <c r="F181" s="4" t="s">
        <v>50</v>
      </c>
      <c r="G181" s="81"/>
      <c r="H181" s="29"/>
      <c r="I181" s="73">
        <v>21</v>
      </c>
      <c r="J181" s="73">
        <v>21</v>
      </c>
      <c r="K181" s="73">
        <v>0</v>
      </c>
      <c r="L181" s="74">
        <f t="shared" si="5"/>
        <v>0</v>
      </c>
    </row>
    <row r="182" spans="1:12" ht="38.25">
      <c r="A182" s="26">
        <v>174</v>
      </c>
      <c r="B182" s="44" t="s">
        <v>253</v>
      </c>
      <c r="C182" s="26">
        <v>901</v>
      </c>
      <c r="D182" s="34">
        <v>505</v>
      </c>
      <c r="E182" s="33" t="s">
        <v>254</v>
      </c>
      <c r="F182" s="49"/>
      <c r="G182" s="81"/>
      <c r="H182" s="29"/>
      <c r="I182" s="79">
        <f>I183</f>
        <v>50</v>
      </c>
      <c r="J182" s="71">
        <f>SUM(J183)</f>
        <v>50</v>
      </c>
      <c r="K182" s="71">
        <f>SUM(K183)</f>
        <v>0</v>
      </c>
      <c r="L182" s="67">
        <f t="shared" si="5"/>
        <v>0</v>
      </c>
    </row>
    <row r="183" spans="1:12" ht="25.5">
      <c r="A183" s="26">
        <v>175</v>
      </c>
      <c r="B183" s="44" t="s">
        <v>104</v>
      </c>
      <c r="C183" s="26">
        <v>901</v>
      </c>
      <c r="D183" s="34">
        <v>505</v>
      </c>
      <c r="E183" s="33" t="s">
        <v>254</v>
      </c>
      <c r="F183" s="49"/>
      <c r="G183" s="81"/>
      <c r="H183" s="29"/>
      <c r="I183" s="79">
        <f>I184</f>
        <v>50</v>
      </c>
      <c r="J183" s="66">
        <f>J184</f>
        <v>50</v>
      </c>
      <c r="K183" s="66">
        <f>K184</f>
        <v>0</v>
      </c>
      <c r="L183" s="67">
        <f t="shared" si="5"/>
        <v>0</v>
      </c>
    </row>
    <row r="184" spans="1:12" ht="38.25">
      <c r="A184" s="26">
        <v>176</v>
      </c>
      <c r="B184" s="41" t="s">
        <v>333</v>
      </c>
      <c r="C184" s="27">
        <v>901</v>
      </c>
      <c r="D184" s="48">
        <v>505</v>
      </c>
      <c r="E184" s="49" t="s">
        <v>254</v>
      </c>
      <c r="F184" s="49" t="s">
        <v>70</v>
      </c>
      <c r="G184" s="81"/>
      <c r="H184" s="29"/>
      <c r="I184" s="76">
        <v>50</v>
      </c>
      <c r="J184" s="73">
        <v>50</v>
      </c>
      <c r="K184" s="73">
        <v>0</v>
      </c>
      <c r="L184" s="74">
        <f t="shared" si="5"/>
        <v>0</v>
      </c>
    </row>
    <row r="185" spans="1:12" ht="15.75">
      <c r="A185" s="26">
        <v>177</v>
      </c>
      <c r="B185" s="40" t="s">
        <v>19</v>
      </c>
      <c r="C185" s="26">
        <v>901</v>
      </c>
      <c r="D185" s="1">
        <v>600</v>
      </c>
      <c r="E185" s="2"/>
      <c r="F185" s="4"/>
      <c r="G185" s="81"/>
      <c r="H185" s="29"/>
      <c r="I185" s="66">
        <f>I186</f>
        <v>465</v>
      </c>
      <c r="J185" s="66">
        <f aca="true" t="shared" si="6" ref="J185:K188">SUM(J186)</f>
        <v>453</v>
      </c>
      <c r="K185" s="66">
        <f t="shared" si="6"/>
        <v>5.147</v>
      </c>
      <c r="L185" s="67">
        <f t="shared" si="5"/>
        <v>1.1362030905077263</v>
      </c>
    </row>
    <row r="186" spans="1:12" ht="25.5" customHeight="1">
      <c r="A186" s="26">
        <v>178</v>
      </c>
      <c r="B186" s="39" t="s">
        <v>20</v>
      </c>
      <c r="C186" s="26">
        <v>901</v>
      </c>
      <c r="D186" s="1">
        <v>603</v>
      </c>
      <c r="E186" s="2"/>
      <c r="F186" s="4"/>
      <c r="G186" s="81"/>
      <c r="H186" s="29"/>
      <c r="I186" s="66">
        <f>SUM(I187)</f>
        <v>465</v>
      </c>
      <c r="J186" s="66">
        <f t="shared" si="6"/>
        <v>453</v>
      </c>
      <c r="K186" s="66">
        <f t="shared" si="6"/>
        <v>5.147</v>
      </c>
      <c r="L186" s="67">
        <f t="shared" si="5"/>
        <v>1.1362030905077263</v>
      </c>
    </row>
    <row r="187" spans="1:12" ht="38.25">
      <c r="A187" s="26">
        <v>179</v>
      </c>
      <c r="B187" s="39" t="s">
        <v>255</v>
      </c>
      <c r="C187" s="26">
        <v>901</v>
      </c>
      <c r="D187" s="1">
        <v>603</v>
      </c>
      <c r="E187" s="2" t="s">
        <v>256</v>
      </c>
      <c r="F187" s="4"/>
      <c r="G187" s="81"/>
      <c r="H187" s="29"/>
      <c r="I187" s="66">
        <f>I188</f>
        <v>465</v>
      </c>
      <c r="J187" s="71">
        <f t="shared" si="6"/>
        <v>453</v>
      </c>
      <c r="K187" s="71">
        <f t="shared" si="6"/>
        <v>5.147</v>
      </c>
      <c r="L187" s="67">
        <f t="shared" si="5"/>
        <v>1.1362030905077263</v>
      </c>
    </row>
    <row r="188" spans="1:12" ht="51">
      <c r="A188" s="26">
        <v>180</v>
      </c>
      <c r="B188" s="39" t="s">
        <v>105</v>
      </c>
      <c r="C188" s="26">
        <v>901</v>
      </c>
      <c r="D188" s="1">
        <v>603</v>
      </c>
      <c r="E188" s="2" t="s">
        <v>256</v>
      </c>
      <c r="F188" s="4"/>
      <c r="G188" s="81"/>
      <c r="H188" s="29"/>
      <c r="I188" s="66">
        <f>I189</f>
        <v>465</v>
      </c>
      <c r="J188" s="71">
        <f t="shared" si="6"/>
        <v>453</v>
      </c>
      <c r="K188" s="71">
        <f t="shared" si="6"/>
        <v>5.147</v>
      </c>
      <c r="L188" s="67">
        <f>K188/J188*100</f>
        <v>1.1362030905077263</v>
      </c>
    </row>
    <row r="189" spans="1:12" ht="38.25">
      <c r="A189" s="26">
        <v>181</v>
      </c>
      <c r="B189" s="41" t="s">
        <v>333</v>
      </c>
      <c r="C189" s="27">
        <v>901</v>
      </c>
      <c r="D189" s="3">
        <v>603</v>
      </c>
      <c r="E189" s="4" t="s">
        <v>256</v>
      </c>
      <c r="F189" s="4" t="s">
        <v>70</v>
      </c>
      <c r="G189" s="81"/>
      <c r="H189" s="29"/>
      <c r="I189" s="73">
        <v>465</v>
      </c>
      <c r="J189" s="73">
        <v>453</v>
      </c>
      <c r="K189" s="73">
        <v>5.147</v>
      </c>
      <c r="L189" s="74">
        <f t="shared" si="5"/>
        <v>1.1362030905077263</v>
      </c>
    </row>
    <row r="190" spans="1:12" ht="27" customHeight="1">
      <c r="A190" s="26">
        <v>182</v>
      </c>
      <c r="B190" s="40" t="s">
        <v>21</v>
      </c>
      <c r="C190" s="26">
        <v>901</v>
      </c>
      <c r="D190" s="1">
        <v>700</v>
      </c>
      <c r="E190" s="2"/>
      <c r="F190" s="4"/>
      <c r="G190" s="81"/>
      <c r="H190" s="29"/>
      <c r="I190" s="66">
        <f>SUM(I192+I207+I230)</f>
        <v>116625.8</v>
      </c>
      <c r="J190" s="66">
        <f>SUM(J191+J207+J230)</f>
        <v>116625.8</v>
      </c>
      <c r="K190" s="66">
        <f>SUM(K191+K207+K230)</f>
        <v>21783.568</v>
      </c>
      <c r="L190" s="67">
        <f>K190/J190*100</f>
        <v>18.67817241125034</v>
      </c>
    </row>
    <row r="191" spans="1:12" ht="12.75">
      <c r="A191" s="26">
        <v>183</v>
      </c>
      <c r="B191" s="39" t="s">
        <v>22</v>
      </c>
      <c r="C191" s="26">
        <v>901</v>
      </c>
      <c r="D191" s="1">
        <v>701</v>
      </c>
      <c r="E191" s="2"/>
      <c r="F191" s="4"/>
      <c r="G191" s="81"/>
      <c r="H191" s="29"/>
      <c r="I191" s="66">
        <f>SUM(I192)</f>
        <v>42777</v>
      </c>
      <c r="J191" s="71">
        <f>SUM(J192)</f>
        <v>42777</v>
      </c>
      <c r="K191" s="71">
        <f>SUM(K192)</f>
        <v>6453.937</v>
      </c>
      <c r="L191" s="67">
        <v>0</v>
      </c>
    </row>
    <row r="192" spans="1:12" ht="38.25">
      <c r="A192" s="26">
        <v>184</v>
      </c>
      <c r="B192" s="39" t="s">
        <v>257</v>
      </c>
      <c r="C192" s="26">
        <v>901</v>
      </c>
      <c r="D192" s="1">
        <v>701</v>
      </c>
      <c r="E192" s="2" t="s">
        <v>258</v>
      </c>
      <c r="F192" s="4"/>
      <c r="G192" s="81"/>
      <c r="H192" s="29"/>
      <c r="I192" s="66">
        <f>SUM(I193+I198)</f>
        <v>42777</v>
      </c>
      <c r="J192" s="66">
        <f>SUM(J193+J198)</f>
        <v>42777</v>
      </c>
      <c r="K192" s="66">
        <f>SUM(K193+K198)</f>
        <v>6453.937</v>
      </c>
      <c r="L192" s="67">
        <f>K192/J192*100</f>
        <v>15.087399770904925</v>
      </c>
    </row>
    <row r="193" spans="1:12" ht="25.5">
      <c r="A193" s="26">
        <v>186</v>
      </c>
      <c r="B193" s="39" t="s">
        <v>106</v>
      </c>
      <c r="C193" s="26">
        <v>901</v>
      </c>
      <c r="D193" s="1">
        <v>701</v>
      </c>
      <c r="E193" s="2" t="s">
        <v>259</v>
      </c>
      <c r="F193" s="4"/>
      <c r="G193" s="81"/>
      <c r="H193" s="29"/>
      <c r="I193" s="66">
        <f>SUM(I194)</f>
        <v>25000</v>
      </c>
      <c r="J193" s="71">
        <f>SUM(J194)</f>
        <v>25000</v>
      </c>
      <c r="K193" s="71">
        <f>SUM(K194)</f>
        <v>3724.417</v>
      </c>
      <c r="L193" s="67">
        <f>K193/J193*100</f>
        <v>14.897668</v>
      </c>
    </row>
    <row r="194" spans="1:12" ht="51">
      <c r="A194" s="26">
        <v>186</v>
      </c>
      <c r="B194" s="39" t="s">
        <v>107</v>
      </c>
      <c r="C194" s="26">
        <v>901</v>
      </c>
      <c r="D194" s="1">
        <v>701</v>
      </c>
      <c r="E194" s="2" t="s">
        <v>260</v>
      </c>
      <c r="F194" s="4"/>
      <c r="G194" s="81"/>
      <c r="H194" s="29"/>
      <c r="I194" s="66">
        <f>SUM(I195:I196)</f>
        <v>25000</v>
      </c>
      <c r="J194" s="66">
        <f>SUM(J195:J197)</f>
        <v>25000</v>
      </c>
      <c r="K194" s="66">
        <f>SUM(K195:K197)</f>
        <v>3724.417</v>
      </c>
      <c r="L194" s="67">
        <f>K194/J194*100</f>
        <v>14.897668</v>
      </c>
    </row>
    <row r="195" spans="1:12" ht="12.75">
      <c r="A195" s="26">
        <v>187</v>
      </c>
      <c r="B195" s="41" t="s">
        <v>41</v>
      </c>
      <c r="C195" s="27">
        <v>901</v>
      </c>
      <c r="D195" s="3">
        <v>701</v>
      </c>
      <c r="E195" s="4" t="s">
        <v>260</v>
      </c>
      <c r="F195" s="4" t="s">
        <v>40</v>
      </c>
      <c r="G195" s="81"/>
      <c r="H195" s="29"/>
      <c r="I195" s="73">
        <v>9413</v>
      </c>
      <c r="J195" s="75">
        <v>9413</v>
      </c>
      <c r="K195" s="75">
        <v>1109.393</v>
      </c>
      <c r="L195" s="74">
        <f>K195/J195*100</f>
        <v>11.785753744820992</v>
      </c>
    </row>
    <row r="196" spans="1:12" ht="26.25" customHeight="1">
      <c r="A196" s="26">
        <v>188</v>
      </c>
      <c r="B196" s="41" t="s">
        <v>333</v>
      </c>
      <c r="C196" s="27">
        <v>901</v>
      </c>
      <c r="D196" s="3">
        <v>701</v>
      </c>
      <c r="E196" s="4" t="s">
        <v>260</v>
      </c>
      <c r="F196" s="4" t="s">
        <v>70</v>
      </c>
      <c r="G196" s="81"/>
      <c r="H196" s="29"/>
      <c r="I196" s="73">
        <v>15587</v>
      </c>
      <c r="J196" s="75">
        <v>15547</v>
      </c>
      <c r="K196" s="75">
        <v>2606.89</v>
      </c>
      <c r="L196" s="74">
        <f>K196/J196*100</f>
        <v>16.767800861902618</v>
      </c>
    </row>
    <row r="197" spans="1:12" ht="12.75">
      <c r="A197" s="26">
        <v>189</v>
      </c>
      <c r="B197" s="41" t="s">
        <v>318</v>
      </c>
      <c r="C197" s="27">
        <v>901</v>
      </c>
      <c r="D197" s="3">
        <v>701</v>
      </c>
      <c r="E197" s="4" t="s">
        <v>260</v>
      </c>
      <c r="F197" s="4" t="s">
        <v>319</v>
      </c>
      <c r="G197" s="81"/>
      <c r="H197" s="29"/>
      <c r="I197" s="73">
        <v>0</v>
      </c>
      <c r="J197" s="75">
        <v>40</v>
      </c>
      <c r="K197" s="75">
        <v>8.134</v>
      </c>
      <c r="L197" s="74">
        <f>K197/J197*100</f>
        <v>20.335</v>
      </c>
    </row>
    <row r="198" spans="1:12" ht="63.75">
      <c r="A198" s="26">
        <v>190</v>
      </c>
      <c r="B198" s="39" t="s">
        <v>108</v>
      </c>
      <c r="C198" s="26">
        <v>901</v>
      </c>
      <c r="D198" s="1">
        <v>701</v>
      </c>
      <c r="E198" s="2" t="s">
        <v>261</v>
      </c>
      <c r="F198" s="4"/>
      <c r="G198" s="81"/>
      <c r="H198" s="29"/>
      <c r="I198" s="66">
        <f>I199+I203</f>
        <v>17777</v>
      </c>
      <c r="J198" s="71">
        <f>SUM(J199+J201+J203+J205)</f>
        <v>17777</v>
      </c>
      <c r="K198" s="71">
        <f>SUM(K199+K201+K203+K205)</f>
        <v>2729.52</v>
      </c>
      <c r="L198" s="67">
        <f>K198/J198*100</f>
        <v>15.354221747201441</v>
      </c>
    </row>
    <row r="199" spans="1:12" ht="89.25">
      <c r="A199" s="26">
        <v>191</v>
      </c>
      <c r="B199" s="39" t="s">
        <v>109</v>
      </c>
      <c r="C199" s="26">
        <v>901</v>
      </c>
      <c r="D199" s="1">
        <v>701</v>
      </c>
      <c r="E199" s="2" t="s">
        <v>262</v>
      </c>
      <c r="F199" s="4"/>
      <c r="G199" s="81"/>
      <c r="H199" s="29"/>
      <c r="I199" s="66">
        <f>I200</f>
        <v>17505.6</v>
      </c>
      <c r="J199" s="66">
        <f>J200</f>
        <v>0</v>
      </c>
      <c r="K199" s="66">
        <f>K200</f>
        <v>0</v>
      </c>
      <c r="L199" s="67">
        <v>0</v>
      </c>
    </row>
    <row r="200" spans="1:12" ht="12.75">
      <c r="A200" s="26">
        <v>192</v>
      </c>
      <c r="B200" s="41" t="s">
        <v>41</v>
      </c>
      <c r="C200" s="27">
        <v>901</v>
      </c>
      <c r="D200" s="3">
        <v>701</v>
      </c>
      <c r="E200" s="4" t="s">
        <v>262</v>
      </c>
      <c r="F200" s="4" t="s">
        <v>40</v>
      </c>
      <c r="G200" s="81"/>
      <c r="H200" s="29"/>
      <c r="I200" s="73">
        <v>17505.6</v>
      </c>
      <c r="J200" s="75">
        <v>0</v>
      </c>
      <c r="K200" s="75">
        <v>0</v>
      </c>
      <c r="L200" s="74">
        <v>0</v>
      </c>
    </row>
    <row r="201" spans="1:12" ht="89.25">
      <c r="A201" s="26">
        <v>193</v>
      </c>
      <c r="B201" s="39" t="s">
        <v>109</v>
      </c>
      <c r="C201" s="26">
        <v>901</v>
      </c>
      <c r="D201" s="1">
        <v>701</v>
      </c>
      <c r="E201" s="61" t="s">
        <v>329</v>
      </c>
      <c r="F201" s="2"/>
      <c r="G201" s="96"/>
      <c r="H201" s="92"/>
      <c r="I201" s="66">
        <f>SUM(I202)</f>
        <v>0</v>
      </c>
      <c r="J201" s="71">
        <f>SUM(J202)</f>
        <v>17437</v>
      </c>
      <c r="K201" s="71">
        <f>SUM(K202)</f>
        <v>2729.52</v>
      </c>
      <c r="L201" s="67">
        <f>K201/J201*100</f>
        <v>15.653610139358834</v>
      </c>
    </row>
    <row r="202" spans="1:12" ht="12.75">
      <c r="A202" s="26">
        <v>194</v>
      </c>
      <c r="B202" s="41" t="s">
        <v>41</v>
      </c>
      <c r="C202" s="27">
        <v>901</v>
      </c>
      <c r="D202" s="3">
        <v>701</v>
      </c>
      <c r="E202" s="60" t="s">
        <v>329</v>
      </c>
      <c r="F202" s="4" t="s">
        <v>40</v>
      </c>
      <c r="G202" s="81"/>
      <c r="H202" s="29"/>
      <c r="I202" s="73">
        <v>0</v>
      </c>
      <c r="J202" s="75">
        <v>17437</v>
      </c>
      <c r="K202" s="75">
        <v>2729.52</v>
      </c>
      <c r="L202" s="74">
        <f>K202/J202*100</f>
        <v>15.653610139358834</v>
      </c>
    </row>
    <row r="203" spans="1:12" ht="89.25">
      <c r="A203" s="26">
        <v>195</v>
      </c>
      <c r="B203" s="39" t="s">
        <v>110</v>
      </c>
      <c r="C203" s="26">
        <v>901</v>
      </c>
      <c r="D203" s="1">
        <v>701</v>
      </c>
      <c r="E203" s="2" t="s">
        <v>263</v>
      </c>
      <c r="F203" s="4"/>
      <c r="G203" s="81"/>
      <c r="H203" s="29"/>
      <c r="I203" s="66">
        <f>I204</f>
        <v>271.4</v>
      </c>
      <c r="J203" s="66">
        <f>J204</f>
        <v>0</v>
      </c>
      <c r="K203" s="66">
        <f>K204</f>
        <v>0</v>
      </c>
      <c r="L203" s="67">
        <v>0</v>
      </c>
    </row>
    <row r="204" spans="1:12" ht="25.5">
      <c r="A204" s="26">
        <v>196</v>
      </c>
      <c r="B204" s="41" t="s">
        <v>72</v>
      </c>
      <c r="C204" s="27">
        <v>901</v>
      </c>
      <c r="D204" s="3">
        <v>701</v>
      </c>
      <c r="E204" s="4" t="s">
        <v>263</v>
      </c>
      <c r="F204" s="4" t="s">
        <v>70</v>
      </c>
      <c r="G204" s="81"/>
      <c r="H204" s="29"/>
      <c r="I204" s="73">
        <v>271.4</v>
      </c>
      <c r="J204" s="75">
        <v>0</v>
      </c>
      <c r="K204" s="75">
        <v>0</v>
      </c>
      <c r="L204" s="74">
        <v>0</v>
      </c>
    </row>
    <row r="205" spans="1:12" ht="89.25">
      <c r="A205" s="26">
        <v>197</v>
      </c>
      <c r="B205" s="39" t="s">
        <v>110</v>
      </c>
      <c r="C205" s="26">
        <v>901</v>
      </c>
      <c r="D205" s="1">
        <v>701</v>
      </c>
      <c r="E205" s="61" t="s">
        <v>330</v>
      </c>
      <c r="F205" s="2"/>
      <c r="G205" s="96"/>
      <c r="H205" s="92"/>
      <c r="I205" s="66">
        <f>SUM(I206)</f>
        <v>0</v>
      </c>
      <c r="J205" s="71">
        <f>SUM(J206)</f>
        <v>340</v>
      </c>
      <c r="K205" s="71">
        <f>SUM(K206)</f>
        <v>0</v>
      </c>
      <c r="L205" s="67">
        <f>K205/J205*100</f>
        <v>0</v>
      </c>
    </row>
    <row r="206" spans="1:12" ht="27" customHeight="1">
      <c r="A206" s="26">
        <v>198</v>
      </c>
      <c r="B206" s="41" t="s">
        <v>333</v>
      </c>
      <c r="C206" s="27">
        <v>901</v>
      </c>
      <c r="D206" s="3">
        <v>701</v>
      </c>
      <c r="E206" s="60" t="s">
        <v>330</v>
      </c>
      <c r="F206" s="4" t="s">
        <v>70</v>
      </c>
      <c r="G206" s="81"/>
      <c r="H206" s="29"/>
      <c r="I206" s="73">
        <v>0</v>
      </c>
      <c r="J206" s="75">
        <v>340</v>
      </c>
      <c r="K206" s="75">
        <v>0</v>
      </c>
      <c r="L206" s="74">
        <f>K206/J206*100</f>
        <v>0</v>
      </c>
    </row>
    <row r="207" spans="1:12" ht="12.75">
      <c r="A207" s="26">
        <v>199</v>
      </c>
      <c r="B207" s="39" t="s">
        <v>23</v>
      </c>
      <c r="C207" s="26">
        <v>901</v>
      </c>
      <c r="D207" s="1">
        <v>702</v>
      </c>
      <c r="E207" s="2"/>
      <c r="F207" s="4"/>
      <c r="G207" s="81"/>
      <c r="H207" s="29"/>
      <c r="I207" s="66">
        <f>SUM(I208)</f>
        <v>71348.3</v>
      </c>
      <c r="J207" s="66">
        <f>J208</f>
        <v>71348.3</v>
      </c>
      <c r="K207" s="66">
        <f>K208</f>
        <v>15329.631000000001</v>
      </c>
      <c r="L207" s="67">
        <v>0</v>
      </c>
    </row>
    <row r="208" spans="1:12" ht="38.25">
      <c r="A208" s="26">
        <v>200</v>
      </c>
      <c r="B208" s="39" t="s">
        <v>257</v>
      </c>
      <c r="C208" s="26">
        <v>901</v>
      </c>
      <c r="D208" s="1">
        <v>702</v>
      </c>
      <c r="E208" s="2" t="s">
        <v>258</v>
      </c>
      <c r="F208" s="4"/>
      <c r="G208" s="81"/>
      <c r="H208" s="29"/>
      <c r="I208" s="66">
        <f>SUM(I209+I214+I219+I228)</f>
        <v>71348.3</v>
      </c>
      <c r="J208" s="71">
        <f>SUM(J209+J214+J219+J228)</f>
        <v>71348.3</v>
      </c>
      <c r="K208" s="71">
        <f>SUM(K209+K214+K219+K228)</f>
        <v>15329.631000000001</v>
      </c>
      <c r="L208" s="67">
        <v>0</v>
      </c>
    </row>
    <row r="209" spans="1:12" ht="25.5">
      <c r="A209" s="26">
        <v>201</v>
      </c>
      <c r="B209" s="39" t="s">
        <v>111</v>
      </c>
      <c r="C209" s="26">
        <v>901</v>
      </c>
      <c r="D209" s="1">
        <v>702</v>
      </c>
      <c r="E209" s="2" t="s">
        <v>264</v>
      </c>
      <c r="F209" s="4"/>
      <c r="G209" s="81"/>
      <c r="H209" s="29"/>
      <c r="I209" s="66">
        <f>I210</f>
        <v>23377</v>
      </c>
      <c r="J209" s="66">
        <f>SUM(J210)</f>
        <v>23377</v>
      </c>
      <c r="K209" s="66">
        <f>SUM(K210)</f>
        <v>5658.355</v>
      </c>
      <c r="L209" s="67">
        <f aca="true" t="shared" si="7" ref="L209:L219">K209/J209*100</f>
        <v>24.204795311631088</v>
      </c>
    </row>
    <row r="210" spans="1:12" ht="38.25">
      <c r="A210" s="26">
        <v>202</v>
      </c>
      <c r="B210" s="39" t="s">
        <v>112</v>
      </c>
      <c r="C210" s="26">
        <v>901</v>
      </c>
      <c r="D210" s="1">
        <v>702</v>
      </c>
      <c r="E210" s="2" t="s">
        <v>265</v>
      </c>
      <c r="F210" s="4"/>
      <c r="G210" s="81"/>
      <c r="H210" s="29"/>
      <c r="I210" s="66">
        <f>SUM(I211:I212)</f>
        <v>23377</v>
      </c>
      <c r="J210" s="66">
        <f>SUM(J211:J213)</f>
        <v>23377</v>
      </c>
      <c r="K210" s="66">
        <f>SUM(K211:K213)</f>
        <v>5658.355</v>
      </c>
      <c r="L210" s="67">
        <f t="shared" si="7"/>
        <v>24.204795311631088</v>
      </c>
    </row>
    <row r="211" spans="1:12" ht="12.75">
      <c r="A211" s="26">
        <v>203</v>
      </c>
      <c r="B211" s="41" t="s">
        <v>41</v>
      </c>
      <c r="C211" s="27">
        <v>901</v>
      </c>
      <c r="D211" s="3">
        <v>702</v>
      </c>
      <c r="E211" s="4" t="s">
        <v>265</v>
      </c>
      <c r="F211" s="4" t="s">
        <v>40</v>
      </c>
      <c r="G211" s="81"/>
      <c r="H211" s="29"/>
      <c r="I211" s="73">
        <v>12584</v>
      </c>
      <c r="J211" s="75">
        <v>12584</v>
      </c>
      <c r="K211" s="75">
        <v>2638.882</v>
      </c>
      <c r="L211" s="74">
        <f t="shared" si="7"/>
        <v>20.970136681500318</v>
      </c>
    </row>
    <row r="212" spans="1:12" ht="27" customHeight="1">
      <c r="A212" s="26">
        <v>204</v>
      </c>
      <c r="B212" s="41" t="s">
        <v>333</v>
      </c>
      <c r="C212" s="27">
        <v>901</v>
      </c>
      <c r="D212" s="3">
        <v>702</v>
      </c>
      <c r="E212" s="4" t="s">
        <v>265</v>
      </c>
      <c r="F212" s="4" t="s">
        <v>70</v>
      </c>
      <c r="G212" s="81"/>
      <c r="H212" s="29"/>
      <c r="I212" s="73">
        <v>10793</v>
      </c>
      <c r="J212" s="73">
        <v>10660.4</v>
      </c>
      <c r="K212" s="73">
        <v>2960.046</v>
      </c>
      <c r="L212" s="74">
        <v>0</v>
      </c>
    </row>
    <row r="213" spans="1:12" ht="12.75">
      <c r="A213" s="26">
        <v>205</v>
      </c>
      <c r="B213" s="41" t="s">
        <v>318</v>
      </c>
      <c r="C213" s="27">
        <v>901</v>
      </c>
      <c r="D213" s="3">
        <v>702</v>
      </c>
      <c r="E213" s="4" t="s">
        <v>265</v>
      </c>
      <c r="F213" s="4" t="s">
        <v>319</v>
      </c>
      <c r="G213" s="81"/>
      <c r="H213" s="29"/>
      <c r="I213" s="73">
        <v>0</v>
      </c>
      <c r="J213" s="73">
        <v>132.6</v>
      </c>
      <c r="K213" s="73">
        <v>59.427</v>
      </c>
      <c r="L213" s="74">
        <f>K213/J213*100</f>
        <v>44.81674208144796</v>
      </c>
    </row>
    <row r="214" spans="1:12" ht="38.25">
      <c r="A214" s="26">
        <v>206</v>
      </c>
      <c r="B214" s="39" t="s">
        <v>113</v>
      </c>
      <c r="C214" s="26">
        <v>901</v>
      </c>
      <c r="D214" s="1">
        <v>702</v>
      </c>
      <c r="E214" s="2" t="s">
        <v>266</v>
      </c>
      <c r="F214" s="4"/>
      <c r="G214" s="81"/>
      <c r="H214" s="29"/>
      <c r="I214" s="66">
        <f>I215</f>
        <v>5890.3</v>
      </c>
      <c r="J214" s="71">
        <f>SUM(J215)</f>
        <v>5890.3</v>
      </c>
      <c r="K214" s="71">
        <f>SUM(K215)</f>
        <v>1248.1390000000001</v>
      </c>
      <c r="L214" s="67">
        <f>K214/J214*100</f>
        <v>21.189735667113734</v>
      </c>
    </row>
    <row r="215" spans="1:12" ht="38.25">
      <c r="A215" s="26">
        <v>207</v>
      </c>
      <c r="B215" s="39" t="s">
        <v>114</v>
      </c>
      <c r="C215" s="26">
        <v>901</v>
      </c>
      <c r="D215" s="1">
        <v>702</v>
      </c>
      <c r="E215" s="2" t="s">
        <v>267</v>
      </c>
      <c r="F215" s="4"/>
      <c r="G215" s="81"/>
      <c r="H215" s="29"/>
      <c r="I215" s="66">
        <f>SUM(I216:I217)</f>
        <v>5890.3</v>
      </c>
      <c r="J215" s="66">
        <f>SUM(J216:J218)</f>
        <v>5890.3</v>
      </c>
      <c r="K215" s="66">
        <f>SUM(K216:K218)</f>
        <v>1248.1390000000001</v>
      </c>
      <c r="L215" s="67">
        <f t="shared" si="7"/>
        <v>21.189735667113734</v>
      </c>
    </row>
    <row r="216" spans="1:12" ht="12.75">
      <c r="A216" s="26">
        <v>208</v>
      </c>
      <c r="B216" s="41" t="s">
        <v>77</v>
      </c>
      <c r="C216" s="27">
        <v>901</v>
      </c>
      <c r="D216" s="3">
        <v>702</v>
      </c>
      <c r="E216" s="4" t="s">
        <v>267</v>
      </c>
      <c r="F216" s="4" t="s">
        <v>40</v>
      </c>
      <c r="G216" s="81"/>
      <c r="H216" s="29"/>
      <c r="I216" s="73">
        <v>5346.2</v>
      </c>
      <c r="J216" s="75">
        <v>5346.2</v>
      </c>
      <c r="K216" s="75">
        <v>1101.159</v>
      </c>
      <c r="L216" s="74">
        <f t="shared" si="7"/>
        <v>20.597040888855638</v>
      </c>
    </row>
    <row r="217" spans="1:12" ht="27.75" customHeight="1">
      <c r="A217" s="26">
        <v>209</v>
      </c>
      <c r="B217" s="41" t="s">
        <v>333</v>
      </c>
      <c r="C217" s="27">
        <v>901</v>
      </c>
      <c r="D217" s="3">
        <v>702</v>
      </c>
      <c r="E217" s="4" t="s">
        <v>267</v>
      </c>
      <c r="F217" s="4" t="s">
        <v>70</v>
      </c>
      <c r="G217" s="81"/>
      <c r="H217" s="29"/>
      <c r="I217" s="73">
        <v>544.1</v>
      </c>
      <c r="J217" s="73">
        <v>535.1</v>
      </c>
      <c r="K217" s="73">
        <v>145.24</v>
      </c>
      <c r="L217" s="74">
        <f t="shared" si="7"/>
        <v>27.14259017006167</v>
      </c>
    </row>
    <row r="218" spans="1:12" ht="12.75">
      <c r="A218" s="26">
        <v>210</v>
      </c>
      <c r="B218" s="41" t="s">
        <v>318</v>
      </c>
      <c r="C218" s="27">
        <v>901</v>
      </c>
      <c r="D218" s="3">
        <v>702</v>
      </c>
      <c r="E218" s="4" t="s">
        <v>267</v>
      </c>
      <c r="F218" s="4" t="s">
        <v>319</v>
      </c>
      <c r="G218" s="81"/>
      <c r="H218" s="29"/>
      <c r="I218" s="73">
        <v>0</v>
      </c>
      <c r="J218" s="73">
        <v>9</v>
      </c>
      <c r="K218" s="73">
        <v>1.74</v>
      </c>
      <c r="L218" s="74">
        <f>K218/J218*100</f>
        <v>19.333333333333332</v>
      </c>
    </row>
    <row r="219" spans="1:12" ht="63.75">
      <c r="A219" s="26">
        <v>211</v>
      </c>
      <c r="B219" s="39" t="s">
        <v>115</v>
      </c>
      <c r="C219" s="26">
        <v>901</v>
      </c>
      <c r="D219" s="1">
        <v>702</v>
      </c>
      <c r="E219" s="2" t="s">
        <v>268</v>
      </c>
      <c r="F219" s="4"/>
      <c r="G219" s="81"/>
      <c r="H219" s="29"/>
      <c r="I219" s="66">
        <f>I220+I225</f>
        <v>38884</v>
      </c>
      <c r="J219" s="71">
        <f>SUM(J220+J222+J224+J226)</f>
        <v>38884</v>
      </c>
      <c r="K219" s="71">
        <f>SUM(K220+K222+K224+K226)</f>
        <v>7685.892000000001</v>
      </c>
      <c r="L219" s="67">
        <f t="shared" si="7"/>
        <v>19.766207180331243</v>
      </c>
    </row>
    <row r="220" spans="1:12" ht="76.5">
      <c r="A220" s="26">
        <v>212</v>
      </c>
      <c r="B220" s="39" t="s">
        <v>116</v>
      </c>
      <c r="C220" s="26">
        <v>901</v>
      </c>
      <c r="D220" s="1">
        <v>702</v>
      </c>
      <c r="E220" s="2" t="s">
        <v>269</v>
      </c>
      <c r="F220" s="4"/>
      <c r="G220" s="81"/>
      <c r="H220" s="29"/>
      <c r="I220" s="66">
        <f>I221</f>
        <v>37319</v>
      </c>
      <c r="J220" s="66">
        <f>J221</f>
        <v>0</v>
      </c>
      <c r="K220" s="66">
        <f>K221</f>
        <v>0</v>
      </c>
      <c r="L220" s="67">
        <v>0</v>
      </c>
    </row>
    <row r="221" spans="1:12" ht="12.75">
      <c r="A221" s="26">
        <v>213</v>
      </c>
      <c r="B221" s="41" t="s">
        <v>41</v>
      </c>
      <c r="C221" s="27">
        <v>901</v>
      </c>
      <c r="D221" s="3">
        <v>702</v>
      </c>
      <c r="E221" s="4" t="s">
        <v>269</v>
      </c>
      <c r="F221" s="4" t="s">
        <v>40</v>
      </c>
      <c r="G221" s="81"/>
      <c r="H221" s="29"/>
      <c r="I221" s="73">
        <v>37319</v>
      </c>
      <c r="J221" s="75">
        <v>0</v>
      </c>
      <c r="K221" s="75">
        <v>0</v>
      </c>
      <c r="L221" s="74">
        <v>0</v>
      </c>
    </row>
    <row r="222" spans="1:12" ht="76.5">
      <c r="A222" s="26">
        <v>214</v>
      </c>
      <c r="B222" s="39" t="s">
        <v>116</v>
      </c>
      <c r="C222" s="26">
        <v>901</v>
      </c>
      <c r="D222" s="1">
        <v>702</v>
      </c>
      <c r="E222" s="61" t="s">
        <v>331</v>
      </c>
      <c r="F222" s="2"/>
      <c r="G222" s="96"/>
      <c r="H222" s="92"/>
      <c r="I222" s="66">
        <f>SUM(I223)</f>
        <v>0</v>
      </c>
      <c r="J222" s="71">
        <f>SUM(J223)</f>
        <v>37597</v>
      </c>
      <c r="K222" s="71">
        <f>SUM(K223)</f>
        <v>7628.064</v>
      </c>
      <c r="L222" s="67">
        <f>K222/J222*100</f>
        <v>20.289023060350562</v>
      </c>
    </row>
    <row r="223" spans="1:12" ht="12.75">
      <c r="A223" s="26">
        <v>215</v>
      </c>
      <c r="B223" s="41" t="s">
        <v>41</v>
      </c>
      <c r="C223" s="27">
        <v>901</v>
      </c>
      <c r="D223" s="3">
        <v>702</v>
      </c>
      <c r="E223" s="60" t="s">
        <v>331</v>
      </c>
      <c r="F223" s="4" t="s">
        <v>40</v>
      </c>
      <c r="G223" s="81"/>
      <c r="H223" s="29"/>
      <c r="I223" s="73">
        <v>0</v>
      </c>
      <c r="J223" s="75">
        <v>37597</v>
      </c>
      <c r="K223" s="75">
        <v>7628.064</v>
      </c>
      <c r="L223" s="74">
        <f>K223/J223*100</f>
        <v>20.289023060350562</v>
      </c>
    </row>
    <row r="224" spans="1:12" ht="89.25">
      <c r="A224" s="26">
        <v>216</v>
      </c>
      <c r="B224" s="39" t="s">
        <v>110</v>
      </c>
      <c r="C224" s="26">
        <v>901</v>
      </c>
      <c r="D224" s="1">
        <v>702</v>
      </c>
      <c r="E224" s="2" t="s">
        <v>270</v>
      </c>
      <c r="F224" s="4"/>
      <c r="G224" s="81"/>
      <c r="H224" s="29"/>
      <c r="I224" s="66">
        <f>I225</f>
        <v>1565</v>
      </c>
      <c r="J224" s="66">
        <f>J225</f>
        <v>0</v>
      </c>
      <c r="K224" s="66">
        <f>K225</f>
        <v>0</v>
      </c>
      <c r="L224" s="67">
        <v>0</v>
      </c>
    </row>
    <row r="225" spans="1:12" ht="30.75" customHeight="1">
      <c r="A225" s="26">
        <v>217</v>
      </c>
      <c r="B225" s="41" t="s">
        <v>333</v>
      </c>
      <c r="C225" s="27">
        <v>901</v>
      </c>
      <c r="D225" s="3">
        <v>702</v>
      </c>
      <c r="E225" s="4" t="s">
        <v>270</v>
      </c>
      <c r="F225" s="4" t="s">
        <v>70</v>
      </c>
      <c r="G225" s="81"/>
      <c r="H225" s="29"/>
      <c r="I225" s="73">
        <v>1565</v>
      </c>
      <c r="J225" s="75">
        <v>0</v>
      </c>
      <c r="K225" s="75">
        <v>0</v>
      </c>
      <c r="L225" s="74">
        <v>0</v>
      </c>
    </row>
    <row r="226" spans="1:12" ht="89.25">
      <c r="A226" s="26">
        <v>218</v>
      </c>
      <c r="B226" s="39" t="s">
        <v>110</v>
      </c>
      <c r="C226" s="26">
        <v>901</v>
      </c>
      <c r="D226" s="1">
        <v>702</v>
      </c>
      <c r="E226" s="61" t="s">
        <v>332</v>
      </c>
      <c r="F226" s="2"/>
      <c r="G226" s="96"/>
      <c r="H226" s="92"/>
      <c r="I226" s="66">
        <f>SUM(I227)</f>
        <v>0</v>
      </c>
      <c r="J226" s="71">
        <f>SUM(J227)</f>
        <v>1287</v>
      </c>
      <c r="K226" s="71">
        <f>SUM(K227)</f>
        <v>57.828</v>
      </c>
      <c r="L226" s="67">
        <f>K226/J226*100</f>
        <v>4.493240093240093</v>
      </c>
    </row>
    <row r="227" spans="1:12" ht="25.5" customHeight="1">
      <c r="A227" s="26">
        <v>219</v>
      </c>
      <c r="B227" s="41" t="s">
        <v>333</v>
      </c>
      <c r="C227" s="27">
        <v>901</v>
      </c>
      <c r="D227" s="3">
        <v>702</v>
      </c>
      <c r="E227" s="60" t="s">
        <v>332</v>
      </c>
      <c r="F227" s="4" t="s">
        <v>70</v>
      </c>
      <c r="G227" s="81"/>
      <c r="H227" s="29"/>
      <c r="I227" s="73">
        <v>0</v>
      </c>
      <c r="J227" s="75">
        <v>1287</v>
      </c>
      <c r="K227" s="75">
        <v>57.828</v>
      </c>
      <c r="L227" s="74">
        <f>K227/J227*100</f>
        <v>4.493240093240093</v>
      </c>
    </row>
    <row r="228" spans="1:12" ht="25.5">
      <c r="A228" s="26">
        <v>220</v>
      </c>
      <c r="B228" s="39" t="s">
        <v>117</v>
      </c>
      <c r="C228" s="26">
        <v>901</v>
      </c>
      <c r="D228" s="1">
        <v>702</v>
      </c>
      <c r="E228" s="2" t="s">
        <v>271</v>
      </c>
      <c r="F228" s="4"/>
      <c r="G228" s="81"/>
      <c r="H228" s="29"/>
      <c r="I228" s="66">
        <f>I229</f>
        <v>3197</v>
      </c>
      <c r="J228" s="79">
        <f>J229</f>
        <v>3197</v>
      </c>
      <c r="K228" s="79">
        <f>K229</f>
        <v>737.245</v>
      </c>
      <c r="L228" s="67">
        <f>K228/J228*100</f>
        <v>23.060525492649358</v>
      </c>
    </row>
    <row r="229" spans="1:12" ht="29.25" customHeight="1">
      <c r="A229" s="26">
        <v>221</v>
      </c>
      <c r="B229" s="41" t="s">
        <v>333</v>
      </c>
      <c r="C229" s="27">
        <v>901</v>
      </c>
      <c r="D229" s="3">
        <v>702</v>
      </c>
      <c r="E229" s="4" t="s">
        <v>271</v>
      </c>
      <c r="F229" s="4" t="s">
        <v>70</v>
      </c>
      <c r="G229" s="81"/>
      <c r="H229" s="29"/>
      <c r="I229" s="73">
        <v>3197</v>
      </c>
      <c r="J229" s="73">
        <v>3197</v>
      </c>
      <c r="K229" s="73">
        <v>737.245</v>
      </c>
      <c r="L229" s="74">
        <f>K229/J229*100</f>
        <v>23.060525492649358</v>
      </c>
    </row>
    <row r="230" spans="1:12" ht="12.75">
      <c r="A230" s="26">
        <v>222</v>
      </c>
      <c r="B230" s="39" t="s">
        <v>24</v>
      </c>
      <c r="C230" s="26">
        <v>901</v>
      </c>
      <c r="D230" s="1">
        <v>707</v>
      </c>
      <c r="E230" s="2"/>
      <c r="F230" s="4"/>
      <c r="G230" s="81"/>
      <c r="H230" s="29"/>
      <c r="I230" s="66">
        <f>SUM(I231+I237)</f>
        <v>2500.5</v>
      </c>
      <c r="J230" s="66">
        <f>SUM(J231+J237)</f>
        <v>2500.5</v>
      </c>
      <c r="K230" s="66">
        <f>SUM(K231+K235)</f>
        <v>0</v>
      </c>
      <c r="L230" s="67">
        <f>K230/J230*100</f>
        <v>0</v>
      </c>
    </row>
    <row r="231" spans="1:12" ht="38.25">
      <c r="A231" s="26">
        <v>223</v>
      </c>
      <c r="B231" s="39" t="s">
        <v>257</v>
      </c>
      <c r="C231" s="26">
        <v>901</v>
      </c>
      <c r="D231" s="1">
        <v>707</v>
      </c>
      <c r="E231" s="2" t="s">
        <v>258</v>
      </c>
      <c r="F231" s="4"/>
      <c r="G231" s="81"/>
      <c r="H231" s="29"/>
      <c r="I231" s="66">
        <f>I232+I235</f>
        <v>2100.5</v>
      </c>
      <c r="J231" s="71">
        <f>SUM(J232+J235)</f>
        <v>2100.5</v>
      </c>
      <c r="K231" s="71">
        <f>SUM(K232+K235)</f>
        <v>0</v>
      </c>
      <c r="L231" s="67">
        <v>0</v>
      </c>
    </row>
    <row r="232" spans="1:12" ht="38.25">
      <c r="A232" s="26">
        <v>224</v>
      </c>
      <c r="B232" s="39" t="s">
        <v>113</v>
      </c>
      <c r="C232" s="26">
        <v>901</v>
      </c>
      <c r="D232" s="1">
        <v>707</v>
      </c>
      <c r="E232" s="2" t="s">
        <v>272</v>
      </c>
      <c r="F232" s="4"/>
      <c r="G232" s="81"/>
      <c r="H232" s="29"/>
      <c r="I232" s="66">
        <f>I233</f>
        <v>500</v>
      </c>
      <c r="J232" s="66">
        <f>SUM(J233)</f>
        <v>500</v>
      </c>
      <c r="K232" s="66">
        <f>SUM(K233)</f>
        <v>0</v>
      </c>
      <c r="L232" s="67">
        <v>0</v>
      </c>
    </row>
    <row r="233" spans="1:12" ht="25.5">
      <c r="A233" s="26">
        <v>225</v>
      </c>
      <c r="B233" s="39" t="s">
        <v>118</v>
      </c>
      <c r="C233" s="26">
        <v>901</v>
      </c>
      <c r="D233" s="1">
        <v>707</v>
      </c>
      <c r="E233" s="2" t="s">
        <v>273</v>
      </c>
      <c r="F233" s="4"/>
      <c r="G233" s="81"/>
      <c r="H233" s="29"/>
      <c r="I233" s="79">
        <f>SUM(I234)</f>
        <v>500</v>
      </c>
      <c r="J233" s="71">
        <f>SUM(J234)</f>
        <v>500</v>
      </c>
      <c r="K233" s="71">
        <f>SUM(K234)</f>
        <v>0</v>
      </c>
      <c r="L233" s="67">
        <v>0</v>
      </c>
    </row>
    <row r="234" spans="1:12" ht="26.25" customHeight="1">
      <c r="A234" s="26">
        <v>226</v>
      </c>
      <c r="B234" s="41" t="s">
        <v>333</v>
      </c>
      <c r="C234" s="27">
        <v>901</v>
      </c>
      <c r="D234" s="3">
        <v>707</v>
      </c>
      <c r="E234" s="4" t="s">
        <v>273</v>
      </c>
      <c r="F234" s="4" t="s">
        <v>70</v>
      </c>
      <c r="G234" s="81"/>
      <c r="H234" s="29"/>
      <c r="I234" s="76">
        <v>500</v>
      </c>
      <c r="J234" s="73">
        <v>500</v>
      </c>
      <c r="K234" s="73">
        <v>0</v>
      </c>
      <c r="L234" s="74">
        <v>0</v>
      </c>
    </row>
    <row r="235" spans="1:12" ht="12.75">
      <c r="A235" s="26">
        <v>227</v>
      </c>
      <c r="B235" s="39" t="s">
        <v>119</v>
      </c>
      <c r="C235" s="26">
        <v>901</v>
      </c>
      <c r="D235" s="1">
        <v>707</v>
      </c>
      <c r="E235" s="2" t="s">
        <v>274</v>
      </c>
      <c r="F235" s="4"/>
      <c r="G235" s="81"/>
      <c r="H235" s="29"/>
      <c r="I235" s="79">
        <f>I236</f>
        <v>1600.5</v>
      </c>
      <c r="J235" s="66">
        <f>SUM(J236)</f>
        <v>1600.5</v>
      </c>
      <c r="K235" s="66">
        <f>SUM(K236)</f>
        <v>0</v>
      </c>
      <c r="L235" s="67">
        <v>0</v>
      </c>
    </row>
    <row r="236" spans="1:12" ht="31.5" customHeight="1">
      <c r="A236" s="26">
        <v>228</v>
      </c>
      <c r="B236" s="41" t="s">
        <v>333</v>
      </c>
      <c r="C236" s="27">
        <v>901</v>
      </c>
      <c r="D236" s="3">
        <v>707</v>
      </c>
      <c r="E236" s="4" t="s">
        <v>274</v>
      </c>
      <c r="F236" s="4" t="s">
        <v>70</v>
      </c>
      <c r="G236" s="81"/>
      <c r="H236" s="29"/>
      <c r="I236" s="76">
        <v>1600.5</v>
      </c>
      <c r="J236" s="75">
        <v>1600.5</v>
      </c>
      <c r="K236" s="75">
        <v>0</v>
      </c>
      <c r="L236" s="74">
        <v>0</v>
      </c>
    </row>
    <row r="237" spans="1:12" ht="63.75">
      <c r="A237" s="26">
        <v>229</v>
      </c>
      <c r="B237" s="39" t="s">
        <v>207</v>
      </c>
      <c r="C237" s="26">
        <v>901</v>
      </c>
      <c r="D237" s="1">
        <v>707</v>
      </c>
      <c r="E237" s="2" t="s">
        <v>193</v>
      </c>
      <c r="F237" s="4"/>
      <c r="G237" s="81"/>
      <c r="H237" s="29"/>
      <c r="I237" s="79">
        <f>SUM(I238)</f>
        <v>400</v>
      </c>
      <c r="J237" s="66">
        <f>SUM(J238)</f>
        <v>400</v>
      </c>
      <c r="K237" s="66">
        <f>SUM(K238)</f>
        <v>0</v>
      </c>
      <c r="L237" s="67">
        <v>0</v>
      </c>
    </row>
    <row r="238" spans="1:12" ht="102">
      <c r="A238" s="26">
        <v>230</v>
      </c>
      <c r="B238" s="39" t="s">
        <v>88</v>
      </c>
      <c r="C238" s="26">
        <v>901</v>
      </c>
      <c r="D238" s="1">
        <v>707</v>
      </c>
      <c r="E238" s="2" t="s">
        <v>208</v>
      </c>
      <c r="F238" s="4"/>
      <c r="G238" s="81"/>
      <c r="H238" s="29"/>
      <c r="I238" s="79">
        <f>I239</f>
        <v>400</v>
      </c>
      <c r="J238" s="66">
        <f>J239</f>
        <v>400</v>
      </c>
      <c r="K238" s="66">
        <f>K239</f>
        <v>0</v>
      </c>
      <c r="L238" s="67">
        <v>0</v>
      </c>
    </row>
    <row r="239" spans="1:12" ht="38.25">
      <c r="A239" s="26">
        <v>231</v>
      </c>
      <c r="B239" s="39" t="s">
        <v>120</v>
      </c>
      <c r="C239" s="26">
        <v>901</v>
      </c>
      <c r="D239" s="1">
        <v>707</v>
      </c>
      <c r="E239" s="2" t="s">
        <v>275</v>
      </c>
      <c r="F239" s="4"/>
      <c r="G239" s="81"/>
      <c r="H239" s="29"/>
      <c r="I239" s="79">
        <f>SUM(I240)</f>
        <v>400</v>
      </c>
      <c r="J239" s="71">
        <f>SUM(J240)</f>
        <v>400</v>
      </c>
      <c r="K239" s="71">
        <f>SUM(K240)</f>
        <v>0</v>
      </c>
      <c r="L239" s="67">
        <v>0</v>
      </c>
    </row>
    <row r="240" spans="1:12" ht="28.5" customHeight="1">
      <c r="A240" s="26">
        <v>232</v>
      </c>
      <c r="B240" s="41" t="s">
        <v>333</v>
      </c>
      <c r="C240" s="27">
        <v>901</v>
      </c>
      <c r="D240" s="3">
        <v>707</v>
      </c>
      <c r="E240" s="4" t="s">
        <v>275</v>
      </c>
      <c r="F240" s="4" t="s">
        <v>70</v>
      </c>
      <c r="G240" s="81"/>
      <c r="H240" s="29"/>
      <c r="I240" s="76">
        <v>400</v>
      </c>
      <c r="J240" s="73">
        <v>400</v>
      </c>
      <c r="K240" s="73">
        <v>0</v>
      </c>
      <c r="L240" s="74">
        <v>0</v>
      </c>
    </row>
    <row r="241" spans="1:12" ht="15.75">
      <c r="A241" s="26">
        <v>233</v>
      </c>
      <c r="B241" s="40" t="s">
        <v>36</v>
      </c>
      <c r="C241" s="26">
        <v>901</v>
      </c>
      <c r="D241" s="1">
        <v>800</v>
      </c>
      <c r="E241" s="2"/>
      <c r="F241" s="4"/>
      <c r="G241" s="81"/>
      <c r="H241" s="29"/>
      <c r="I241" s="66">
        <f>I242</f>
        <v>21590</v>
      </c>
      <c r="J241" s="66">
        <f>J242</f>
        <v>21567</v>
      </c>
      <c r="K241" s="66">
        <f>K242</f>
        <v>4914.32</v>
      </c>
      <c r="L241" s="67">
        <f>K241/J241*100</f>
        <v>22.78629387490147</v>
      </c>
    </row>
    <row r="242" spans="1:12" ht="12.75">
      <c r="A242" s="26">
        <v>234</v>
      </c>
      <c r="B242" s="39" t="s">
        <v>25</v>
      </c>
      <c r="C242" s="26">
        <v>901</v>
      </c>
      <c r="D242" s="1">
        <v>801</v>
      </c>
      <c r="E242" s="2"/>
      <c r="F242" s="4"/>
      <c r="G242" s="81"/>
      <c r="H242" s="29"/>
      <c r="I242" s="66">
        <f>SUM(I243)</f>
        <v>21590</v>
      </c>
      <c r="J242" s="71">
        <f>SUM(J243)</f>
        <v>21567</v>
      </c>
      <c r="K242" s="71">
        <f>SUM(K243)</f>
        <v>4914.32</v>
      </c>
      <c r="L242" s="67">
        <f>K242/J242*100</f>
        <v>22.78629387490147</v>
      </c>
    </row>
    <row r="243" spans="1:12" ht="38.25">
      <c r="A243" s="26">
        <v>235</v>
      </c>
      <c r="B243" s="39" t="s">
        <v>276</v>
      </c>
      <c r="C243" s="26">
        <v>901</v>
      </c>
      <c r="D243" s="1">
        <v>801</v>
      </c>
      <c r="E243" s="2" t="s">
        <v>277</v>
      </c>
      <c r="F243" s="4"/>
      <c r="G243" s="81"/>
      <c r="H243" s="29"/>
      <c r="I243" s="66">
        <f>SUM(I244+I248+I251+I255+I257)</f>
        <v>21590</v>
      </c>
      <c r="J243" s="66">
        <f>SUM(J244+J248+J251+J255+J257)</f>
        <v>21567</v>
      </c>
      <c r="K243" s="66">
        <f>SUM(K244+K248+K251+K255+K257)</f>
        <v>4914.32</v>
      </c>
      <c r="L243" s="67">
        <f>K243/J243*100</f>
        <v>22.78629387490147</v>
      </c>
    </row>
    <row r="244" spans="1:12" ht="25.5">
      <c r="A244" s="26">
        <v>236</v>
      </c>
      <c r="B244" s="39" t="s">
        <v>121</v>
      </c>
      <c r="C244" s="26">
        <v>901</v>
      </c>
      <c r="D244" s="1">
        <v>801</v>
      </c>
      <c r="E244" s="2" t="s">
        <v>278</v>
      </c>
      <c r="F244" s="4"/>
      <c r="G244" s="81"/>
      <c r="H244" s="29"/>
      <c r="I244" s="66">
        <f>SUM(I245:I246)</f>
        <v>16268.2</v>
      </c>
      <c r="J244" s="71">
        <f>SUM(J245:J247)</f>
        <v>16268.2</v>
      </c>
      <c r="K244" s="71">
        <f>SUM(K245:K247)</f>
        <v>3661.6800000000003</v>
      </c>
      <c r="L244" s="67">
        <f>K244/J244*100</f>
        <v>22.508206193678465</v>
      </c>
    </row>
    <row r="245" spans="1:12" ht="12.75">
      <c r="A245" s="26">
        <v>237</v>
      </c>
      <c r="B245" s="41" t="s">
        <v>41</v>
      </c>
      <c r="C245" s="27">
        <v>901</v>
      </c>
      <c r="D245" s="3">
        <v>801</v>
      </c>
      <c r="E245" s="4" t="s">
        <v>278</v>
      </c>
      <c r="F245" s="4" t="s">
        <v>40</v>
      </c>
      <c r="G245" s="81"/>
      <c r="H245" s="29"/>
      <c r="I245" s="73">
        <v>14453.2</v>
      </c>
      <c r="J245" s="73">
        <v>14453.2</v>
      </c>
      <c r="K245" s="73">
        <v>2805.884</v>
      </c>
      <c r="L245" s="74">
        <f aca="true" t="shared" si="8" ref="L245:L304">K245/J245*100</f>
        <v>19.41358315113608</v>
      </c>
    </row>
    <row r="246" spans="1:12" ht="28.5" customHeight="1">
      <c r="A246" s="26">
        <v>238</v>
      </c>
      <c r="B246" s="41" t="s">
        <v>333</v>
      </c>
      <c r="C246" s="27">
        <v>901</v>
      </c>
      <c r="D246" s="3">
        <v>801</v>
      </c>
      <c r="E246" s="4" t="s">
        <v>278</v>
      </c>
      <c r="F246" s="4" t="s">
        <v>70</v>
      </c>
      <c r="G246" s="81"/>
      <c r="H246" s="29"/>
      <c r="I246" s="73">
        <v>1815</v>
      </c>
      <c r="J246" s="76">
        <v>1802.85</v>
      </c>
      <c r="K246" s="76">
        <v>855.577</v>
      </c>
      <c r="L246" s="74">
        <f t="shared" si="8"/>
        <v>47.4569154394431</v>
      </c>
    </row>
    <row r="247" spans="1:12" ht="12.75">
      <c r="A247" s="26">
        <v>239</v>
      </c>
      <c r="B247" s="41" t="s">
        <v>318</v>
      </c>
      <c r="C247" s="27">
        <v>901</v>
      </c>
      <c r="D247" s="3">
        <v>801</v>
      </c>
      <c r="E247" s="4" t="s">
        <v>278</v>
      </c>
      <c r="F247" s="4" t="s">
        <v>319</v>
      </c>
      <c r="G247" s="81"/>
      <c r="H247" s="29"/>
      <c r="I247" s="73">
        <v>0</v>
      </c>
      <c r="J247" s="76">
        <v>12.15</v>
      </c>
      <c r="K247" s="76">
        <v>0.219</v>
      </c>
      <c r="L247" s="74">
        <f>K247/J247*100</f>
        <v>1.8024691358024691</v>
      </c>
    </row>
    <row r="248" spans="1:12" ht="38.25">
      <c r="A248" s="26">
        <v>240</v>
      </c>
      <c r="B248" s="39" t="s">
        <v>122</v>
      </c>
      <c r="C248" s="26">
        <v>901</v>
      </c>
      <c r="D248" s="1">
        <v>801</v>
      </c>
      <c r="E248" s="2" t="s">
        <v>279</v>
      </c>
      <c r="F248" s="4"/>
      <c r="G248" s="81"/>
      <c r="H248" s="29"/>
      <c r="I248" s="66">
        <f>I249+I250</f>
        <v>2847.7</v>
      </c>
      <c r="J248" s="79">
        <f>SUM(J249:J250)</f>
        <v>2847.7</v>
      </c>
      <c r="K248" s="79">
        <f>SUM(K249:K250)</f>
        <v>499.656</v>
      </c>
      <c r="L248" s="67">
        <f t="shared" si="8"/>
        <v>17.545949362643537</v>
      </c>
    </row>
    <row r="249" spans="1:12" ht="12.75">
      <c r="A249" s="26">
        <v>241</v>
      </c>
      <c r="B249" s="41" t="s">
        <v>41</v>
      </c>
      <c r="C249" s="27">
        <v>901</v>
      </c>
      <c r="D249" s="3">
        <v>801</v>
      </c>
      <c r="E249" s="4" t="s">
        <v>279</v>
      </c>
      <c r="F249" s="4" t="s">
        <v>40</v>
      </c>
      <c r="G249" s="81"/>
      <c r="H249" s="29"/>
      <c r="I249" s="73">
        <v>2541.2</v>
      </c>
      <c r="J249" s="76">
        <v>2541.2</v>
      </c>
      <c r="K249" s="76">
        <v>477.484</v>
      </c>
      <c r="L249" s="74">
        <f t="shared" si="8"/>
        <v>18.789705650873604</v>
      </c>
    </row>
    <row r="250" spans="1:12" ht="28.5" customHeight="1">
      <c r="A250" s="26">
        <v>242</v>
      </c>
      <c r="B250" s="41" t="s">
        <v>333</v>
      </c>
      <c r="C250" s="27">
        <v>901</v>
      </c>
      <c r="D250" s="3">
        <v>801</v>
      </c>
      <c r="E250" s="4" t="s">
        <v>279</v>
      </c>
      <c r="F250" s="4" t="s">
        <v>70</v>
      </c>
      <c r="G250" s="81"/>
      <c r="H250" s="29"/>
      <c r="I250" s="73">
        <v>306.5</v>
      </c>
      <c r="J250" s="75">
        <v>306.5</v>
      </c>
      <c r="K250" s="75">
        <v>22.172</v>
      </c>
      <c r="L250" s="74">
        <f t="shared" si="8"/>
        <v>7.233931484502447</v>
      </c>
    </row>
    <row r="251" spans="1:12" ht="38.25">
      <c r="A251" s="26">
        <v>243</v>
      </c>
      <c r="B251" s="39" t="s">
        <v>123</v>
      </c>
      <c r="C251" s="26">
        <v>901</v>
      </c>
      <c r="D251" s="1">
        <v>801</v>
      </c>
      <c r="E251" s="2" t="s">
        <v>280</v>
      </c>
      <c r="F251" s="4"/>
      <c r="G251" s="81"/>
      <c r="H251" s="29"/>
      <c r="I251" s="66">
        <f>SUM(I252:I253)</f>
        <v>2154.1</v>
      </c>
      <c r="J251" s="66">
        <f>SUM(J252:J254)</f>
        <v>2154.1</v>
      </c>
      <c r="K251" s="66">
        <f>SUM(K252:K254)</f>
        <v>621.1070000000001</v>
      </c>
      <c r="L251" s="67">
        <f t="shared" si="8"/>
        <v>28.833712455317773</v>
      </c>
    </row>
    <row r="252" spans="1:12" ht="12.75">
      <c r="A252" s="26">
        <v>244</v>
      </c>
      <c r="B252" s="41" t="s">
        <v>77</v>
      </c>
      <c r="C252" s="27">
        <v>901</v>
      </c>
      <c r="D252" s="3">
        <v>801</v>
      </c>
      <c r="E252" s="4" t="s">
        <v>280</v>
      </c>
      <c r="F252" s="4" t="s">
        <v>40</v>
      </c>
      <c r="G252" s="81"/>
      <c r="H252" s="29"/>
      <c r="I252" s="73">
        <v>1509.3</v>
      </c>
      <c r="J252" s="73">
        <v>1511.9</v>
      </c>
      <c r="K252" s="73">
        <v>355.338</v>
      </c>
      <c r="L252" s="74">
        <f t="shared" si="8"/>
        <v>23.502744890535087</v>
      </c>
    </row>
    <row r="253" spans="1:12" ht="26.25" customHeight="1">
      <c r="A253" s="26">
        <v>245</v>
      </c>
      <c r="B253" s="41" t="s">
        <v>333</v>
      </c>
      <c r="C253" s="27">
        <v>901</v>
      </c>
      <c r="D253" s="3">
        <v>801</v>
      </c>
      <c r="E253" s="4" t="s">
        <v>280</v>
      </c>
      <c r="F253" s="4" t="s">
        <v>70</v>
      </c>
      <c r="G253" s="81"/>
      <c r="H253" s="29"/>
      <c r="I253" s="73">
        <v>644.8</v>
      </c>
      <c r="J253" s="73">
        <v>639.8</v>
      </c>
      <c r="K253" s="73">
        <v>265.553</v>
      </c>
      <c r="L253" s="74">
        <f t="shared" si="8"/>
        <v>41.50562675836199</v>
      </c>
    </row>
    <row r="254" spans="1:12" ht="12.75">
      <c r="A254" s="26">
        <v>246</v>
      </c>
      <c r="B254" s="41" t="s">
        <v>318</v>
      </c>
      <c r="C254" s="27">
        <v>901</v>
      </c>
      <c r="D254" s="3">
        <v>801</v>
      </c>
      <c r="E254" s="4" t="s">
        <v>280</v>
      </c>
      <c r="F254" s="4" t="s">
        <v>319</v>
      </c>
      <c r="G254" s="81"/>
      <c r="H254" s="29"/>
      <c r="I254" s="73">
        <v>0</v>
      </c>
      <c r="J254" s="73">
        <v>2.4</v>
      </c>
      <c r="K254" s="73">
        <v>0.216</v>
      </c>
      <c r="L254" s="74">
        <f t="shared" si="8"/>
        <v>9</v>
      </c>
    </row>
    <row r="255" spans="1:12" ht="38.25">
      <c r="A255" s="26">
        <v>247</v>
      </c>
      <c r="B255" s="39" t="s">
        <v>124</v>
      </c>
      <c r="C255" s="26">
        <v>901</v>
      </c>
      <c r="D255" s="1">
        <v>801</v>
      </c>
      <c r="E255" s="2" t="s">
        <v>281</v>
      </c>
      <c r="F255" s="4"/>
      <c r="G255" s="81"/>
      <c r="H255" s="29"/>
      <c r="I255" s="66">
        <f>I256</f>
        <v>150</v>
      </c>
      <c r="J255" s="66">
        <f>J256</f>
        <v>127</v>
      </c>
      <c r="K255" s="66">
        <f>K256</f>
        <v>78.999</v>
      </c>
      <c r="L255" s="67">
        <f t="shared" si="8"/>
        <v>62.20393700787401</v>
      </c>
    </row>
    <row r="256" spans="1:12" ht="29.25" customHeight="1">
      <c r="A256" s="26">
        <v>248</v>
      </c>
      <c r="B256" s="41" t="s">
        <v>333</v>
      </c>
      <c r="C256" s="27">
        <v>901</v>
      </c>
      <c r="D256" s="3">
        <v>801</v>
      </c>
      <c r="E256" s="4" t="s">
        <v>281</v>
      </c>
      <c r="F256" s="4" t="s">
        <v>70</v>
      </c>
      <c r="G256" s="81"/>
      <c r="H256" s="29"/>
      <c r="I256" s="73">
        <v>150</v>
      </c>
      <c r="J256" s="73">
        <v>127</v>
      </c>
      <c r="K256" s="73">
        <v>78.999</v>
      </c>
      <c r="L256" s="74">
        <f t="shared" si="8"/>
        <v>62.20393700787401</v>
      </c>
    </row>
    <row r="257" spans="1:12" ht="28.5" customHeight="1">
      <c r="A257" s="26">
        <v>249</v>
      </c>
      <c r="B257" s="39" t="s">
        <v>125</v>
      </c>
      <c r="C257" s="26">
        <v>901</v>
      </c>
      <c r="D257" s="1">
        <v>801</v>
      </c>
      <c r="E257" s="2" t="s">
        <v>282</v>
      </c>
      <c r="F257" s="4"/>
      <c r="G257" s="81"/>
      <c r="H257" s="29"/>
      <c r="I257" s="66">
        <f>I258</f>
        <v>170</v>
      </c>
      <c r="J257" s="71">
        <f>SUM(J258)</f>
        <v>170</v>
      </c>
      <c r="K257" s="71">
        <f>SUM(K258)</f>
        <v>52.878</v>
      </c>
      <c r="L257" s="67">
        <f t="shared" si="8"/>
        <v>31.10470588235294</v>
      </c>
    </row>
    <row r="258" spans="1:12" ht="27" customHeight="1">
      <c r="A258" s="26">
        <v>250</v>
      </c>
      <c r="B258" s="41" t="s">
        <v>333</v>
      </c>
      <c r="C258" s="27">
        <v>901</v>
      </c>
      <c r="D258" s="3">
        <v>801</v>
      </c>
      <c r="E258" s="4" t="s">
        <v>282</v>
      </c>
      <c r="F258" s="4" t="s">
        <v>70</v>
      </c>
      <c r="G258" s="81"/>
      <c r="H258" s="29"/>
      <c r="I258" s="73">
        <v>170</v>
      </c>
      <c r="J258" s="73">
        <v>170</v>
      </c>
      <c r="K258" s="73">
        <v>52.878</v>
      </c>
      <c r="L258" s="74">
        <f t="shared" si="8"/>
        <v>31.10470588235294</v>
      </c>
    </row>
    <row r="259" spans="1:12" ht="15.75">
      <c r="A259" s="26">
        <v>251</v>
      </c>
      <c r="B259" s="40" t="s">
        <v>26</v>
      </c>
      <c r="C259" s="26">
        <v>901</v>
      </c>
      <c r="D259" s="1">
        <v>1000</v>
      </c>
      <c r="E259" s="2"/>
      <c r="F259" s="4"/>
      <c r="G259" s="81"/>
      <c r="H259" s="29"/>
      <c r="I259" s="66">
        <f>SUM(I260+I264+I285)</f>
        <v>26818</v>
      </c>
      <c r="J259" s="66">
        <f>SUM(J260+J264+J285)</f>
        <v>26817.999000000003</v>
      </c>
      <c r="K259" s="66">
        <f>SUM(K260+K264+K285)</f>
        <v>8597.668</v>
      </c>
      <c r="L259" s="67">
        <f t="shared" si="8"/>
        <v>32.05931956370048</v>
      </c>
    </row>
    <row r="260" spans="1:12" ht="12.75">
      <c r="A260" s="26">
        <v>252</v>
      </c>
      <c r="B260" s="39" t="s">
        <v>30</v>
      </c>
      <c r="C260" s="26">
        <v>901</v>
      </c>
      <c r="D260" s="1">
        <v>1001</v>
      </c>
      <c r="E260" s="2"/>
      <c r="F260" s="4"/>
      <c r="G260" s="89"/>
      <c r="H260" s="27"/>
      <c r="I260" s="66">
        <f>SUM(I261)</f>
        <v>1710</v>
      </c>
      <c r="J260" s="66">
        <f>J261</f>
        <v>1710</v>
      </c>
      <c r="K260" s="66">
        <f>K261</f>
        <v>289.582</v>
      </c>
      <c r="L260" s="67">
        <f t="shared" si="8"/>
        <v>16.934619883040934</v>
      </c>
    </row>
    <row r="261" spans="1:12" ht="38.25">
      <c r="A261" s="26">
        <v>253</v>
      </c>
      <c r="B261" s="39" t="s">
        <v>184</v>
      </c>
      <c r="C261" s="26">
        <v>901</v>
      </c>
      <c r="D261" s="1">
        <v>1001</v>
      </c>
      <c r="E261" s="2" t="s">
        <v>185</v>
      </c>
      <c r="F261" s="4"/>
      <c r="G261" s="81"/>
      <c r="H261" s="29"/>
      <c r="I261" s="66">
        <f>I262</f>
        <v>1710</v>
      </c>
      <c r="J261" s="66">
        <f>SUM(J262)</f>
        <v>1710</v>
      </c>
      <c r="K261" s="66">
        <f>SUM(K262)</f>
        <v>289.582</v>
      </c>
      <c r="L261" s="67">
        <f t="shared" si="8"/>
        <v>16.934619883040934</v>
      </c>
    </row>
    <row r="262" spans="1:12" ht="63.75">
      <c r="A262" s="26">
        <v>254</v>
      </c>
      <c r="B262" s="42" t="s">
        <v>126</v>
      </c>
      <c r="C262" s="50">
        <v>901</v>
      </c>
      <c r="D262" s="1">
        <v>1001</v>
      </c>
      <c r="E262" s="2" t="s">
        <v>283</v>
      </c>
      <c r="F262" s="4"/>
      <c r="G262" s="81"/>
      <c r="H262" s="29"/>
      <c r="I262" s="66">
        <f>I263</f>
        <v>1710</v>
      </c>
      <c r="J262" s="66">
        <f>SUM(J263)</f>
        <v>1710</v>
      </c>
      <c r="K262" s="66">
        <f>SUM(K263)</f>
        <v>289.582</v>
      </c>
      <c r="L262" s="67">
        <f t="shared" si="8"/>
        <v>16.934619883040934</v>
      </c>
    </row>
    <row r="263" spans="1:12" ht="25.5">
      <c r="A263" s="26">
        <v>255</v>
      </c>
      <c r="B263" s="41" t="s">
        <v>45</v>
      </c>
      <c r="C263" s="47">
        <v>901</v>
      </c>
      <c r="D263" s="3">
        <v>1001</v>
      </c>
      <c r="E263" s="4" t="s">
        <v>283</v>
      </c>
      <c r="F263" s="10" t="s">
        <v>44</v>
      </c>
      <c r="G263" s="81"/>
      <c r="H263" s="29"/>
      <c r="I263" s="73">
        <v>1710</v>
      </c>
      <c r="J263" s="73">
        <v>1710</v>
      </c>
      <c r="K263" s="73">
        <v>289.582</v>
      </c>
      <c r="L263" s="74">
        <f t="shared" si="8"/>
        <v>16.934619883040934</v>
      </c>
    </row>
    <row r="264" spans="1:12" ht="12.75">
      <c r="A264" s="26">
        <v>256</v>
      </c>
      <c r="B264" s="39" t="s">
        <v>28</v>
      </c>
      <c r="C264" s="50">
        <v>901</v>
      </c>
      <c r="D264" s="1">
        <v>1003</v>
      </c>
      <c r="E264" s="15"/>
      <c r="F264" s="4"/>
      <c r="G264" s="81"/>
      <c r="H264" s="29"/>
      <c r="I264" s="66">
        <f>SUM(I265+I275+I279+I282)</f>
        <v>22841.6</v>
      </c>
      <c r="J264" s="71">
        <f>SUM(J265+J275+J279+J282)</f>
        <v>23103.921000000002</v>
      </c>
      <c r="K264" s="71">
        <f>SUM(K265+K275+K279+K282)</f>
        <v>8079.571000000001</v>
      </c>
      <c r="L264" s="67">
        <f t="shared" si="8"/>
        <v>34.970561923233724</v>
      </c>
    </row>
    <row r="265" spans="1:12" ht="25.5">
      <c r="A265" s="26">
        <v>257</v>
      </c>
      <c r="B265" s="39" t="s">
        <v>284</v>
      </c>
      <c r="C265" s="50">
        <v>901</v>
      </c>
      <c r="D265" s="1">
        <v>1003</v>
      </c>
      <c r="E265" s="2" t="s">
        <v>285</v>
      </c>
      <c r="F265" s="4"/>
      <c r="G265" s="81"/>
      <c r="H265" s="29"/>
      <c r="I265" s="78">
        <f>I266+I272+I269</f>
        <v>22317.6</v>
      </c>
      <c r="J265" s="71">
        <f>SUM(J266+J269+J272)</f>
        <v>22579.921000000002</v>
      </c>
      <c r="K265" s="71">
        <f>SUM(K266+K269+K272)</f>
        <v>8061.352000000001</v>
      </c>
      <c r="L265" s="67">
        <f t="shared" si="8"/>
        <v>35.7014180873352</v>
      </c>
    </row>
    <row r="266" spans="1:12" ht="140.25">
      <c r="A266" s="26">
        <v>258</v>
      </c>
      <c r="B266" s="39" t="s">
        <v>127</v>
      </c>
      <c r="C266" s="26">
        <v>901</v>
      </c>
      <c r="D266" s="1">
        <v>1003</v>
      </c>
      <c r="E266" s="2" t="s">
        <v>286</v>
      </c>
      <c r="F266" s="4"/>
      <c r="G266" s="81"/>
      <c r="H266" s="29"/>
      <c r="I266" s="66">
        <f>I268+I267</f>
        <v>3310</v>
      </c>
      <c r="J266" s="71">
        <f>SUM(J267:J268)</f>
        <v>3310</v>
      </c>
      <c r="K266" s="71">
        <f>SUM(K267:K268)</f>
        <v>898.373</v>
      </c>
      <c r="L266" s="67">
        <f>K266/J266*100</f>
        <v>27.14117824773414</v>
      </c>
    </row>
    <row r="267" spans="1:12" ht="29.25" customHeight="1">
      <c r="A267" s="26">
        <v>259</v>
      </c>
      <c r="B267" s="41" t="s">
        <v>333</v>
      </c>
      <c r="C267" s="27">
        <v>901</v>
      </c>
      <c r="D267" s="3">
        <v>1003</v>
      </c>
      <c r="E267" s="4" t="s">
        <v>286</v>
      </c>
      <c r="F267" s="4" t="s">
        <v>70</v>
      </c>
      <c r="G267" s="81"/>
      <c r="H267" s="29"/>
      <c r="I267" s="73">
        <v>100</v>
      </c>
      <c r="J267" s="73">
        <v>100</v>
      </c>
      <c r="K267" s="73">
        <v>6.416</v>
      </c>
      <c r="L267" s="74">
        <f>K267/J267*100</f>
        <v>6.416000000000001</v>
      </c>
    </row>
    <row r="268" spans="1:12" ht="25.5">
      <c r="A268" s="26">
        <v>260</v>
      </c>
      <c r="B268" s="41" t="s">
        <v>43</v>
      </c>
      <c r="C268" s="27">
        <v>901</v>
      </c>
      <c r="D268" s="3">
        <v>1003</v>
      </c>
      <c r="E268" s="4" t="s">
        <v>286</v>
      </c>
      <c r="F268" s="4" t="s">
        <v>42</v>
      </c>
      <c r="G268" s="81"/>
      <c r="H268" s="29"/>
      <c r="I268" s="77">
        <v>3210</v>
      </c>
      <c r="J268" s="75">
        <v>3210</v>
      </c>
      <c r="K268" s="75">
        <v>891.957</v>
      </c>
      <c r="L268" s="74">
        <f>K268/J268*100</f>
        <v>27.786822429906543</v>
      </c>
    </row>
    <row r="269" spans="1:12" ht="127.5">
      <c r="A269" s="26">
        <v>261</v>
      </c>
      <c r="B269" s="39" t="s">
        <v>128</v>
      </c>
      <c r="C269" s="26">
        <v>901</v>
      </c>
      <c r="D269" s="1">
        <v>1003</v>
      </c>
      <c r="E269" s="15" t="s">
        <v>287</v>
      </c>
      <c r="F269" s="4"/>
      <c r="G269" s="81"/>
      <c r="H269" s="29"/>
      <c r="I269" s="66">
        <f>SUM(I271)</f>
        <v>4211.6</v>
      </c>
      <c r="J269" s="71">
        <f>SUM(J270:J271)</f>
        <v>4473.921</v>
      </c>
      <c r="K269" s="71">
        <f>SUM(K270:K271)</f>
        <v>1479.075</v>
      </c>
      <c r="L269" s="67">
        <f>K269/J269*100</f>
        <v>33.05992662811882</v>
      </c>
    </row>
    <row r="270" spans="1:12" ht="29.25" customHeight="1">
      <c r="A270" s="26">
        <v>262</v>
      </c>
      <c r="B270" s="41" t="s">
        <v>333</v>
      </c>
      <c r="C270" s="27">
        <v>901</v>
      </c>
      <c r="D270" s="3">
        <v>1003</v>
      </c>
      <c r="E270" s="23" t="s">
        <v>287</v>
      </c>
      <c r="F270" s="4" t="s">
        <v>70</v>
      </c>
      <c r="G270" s="81"/>
      <c r="H270" s="29"/>
      <c r="I270" s="73">
        <v>0</v>
      </c>
      <c r="J270" s="75">
        <v>85</v>
      </c>
      <c r="K270" s="75">
        <v>9.362</v>
      </c>
      <c r="L270" s="74">
        <f>K270/J270*100</f>
        <v>11.014117647058825</v>
      </c>
    </row>
    <row r="271" spans="1:12" ht="19.5" customHeight="1">
      <c r="A271" s="26">
        <v>263</v>
      </c>
      <c r="B271" s="41" t="s">
        <v>43</v>
      </c>
      <c r="C271" s="27">
        <v>901</v>
      </c>
      <c r="D271" s="3">
        <v>1003</v>
      </c>
      <c r="E271" s="23" t="s">
        <v>287</v>
      </c>
      <c r="F271" s="4" t="s">
        <v>42</v>
      </c>
      <c r="G271" s="81"/>
      <c r="H271" s="29"/>
      <c r="I271" s="77">
        <v>4211.6</v>
      </c>
      <c r="J271" s="75">
        <v>4388.921</v>
      </c>
      <c r="K271" s="75">
        <v>1469.713</v>
      </c>
      <c r="L271" s="74">
        <f>K271/J271*100</f>
        <v>33.48688664024711</v>
      </c>
    </row>
    <row r="272" spans="1:12" ht="153">
      <c r="A272" s="26">
        <v>264</v>
      </c>
      <c r="B272" s="39" t="s">
        <v>129</v>
      </c>
      <c r="C272" s="26">
        <v>901</v>
      </c>
      <c r="D272" s="1">
        <v>1003</v>
      </c>
      <c r="E272" s="2" t="s">
        <v>288</v>
      </c>
      <c r="F272" s="4"/>
      <c r="G272" s="81"/>
      <c r="H272" s="29"/>
      <c r="I272" s="78">
        <f>SUM(I274)</f>
        <v>14796</v>
      </c>
      <c r="J272" s="71">
        <f>SUM(J273:J274)</f>
        <v>14796</v>
      </c>
      <c r="K272" s="71">
        <f>SUM(K273:K274)</f>
        <v>5683.904</v>
      </c>
      <c r="L272" s="67">
        <f t="shared" si="8"/>
        <v>38.41513922681806</v>
      </c>
    </row>
    <row r="273" spans="1:12" ht="38.25">
      <c r="A273" s="26">
        <v>265</v>
      </c>
      <c r="B273" s="41" t="s">
        <v>333</v>
      </c>
      <c r="C273" s="27">
        <v>901</v>
      </c>
      <c r="D273" s="3">
        <v>1003</v>
      </c>
      <c r="E273" s="4" t="s">
        <v>288</v>
      </c>
      <c r="F273" s="4" t="s">
        <v>70</v>
      </c>
      <c r="G273" s="81"/>
      <c r="H273" s="29"/>
      <c r="I273" s="77">
        <v>0</v>
      </c>
      <c r="J273" s="75">
        <v>220</v>
      </c>
      <c r="K273" s="75">
        <v>64.694</v>
      </c>
      <c r="L273" s="74">
        <f t="shared" si="8"/>
        <v>29.406363636363636</v>
      </c>
    </row>
    <row r="274" spans="1:12" ht="12.75" customHeight="1">
      <c r="A274" s="26">
        <v>266</v>
      </c>
      <c r="B274" s="41" t="s">
        <v>43</v>
      </c>
      <c r="C274" s="27">
        <v>901</v>
      </c>
      <c r="D274" s="3">
        <v>1003</v>
      </c>
      <c r="E274" s="4" t="s">
        <v>288</v>
      </c>
      <c r="F274" s="4" t="s">
        <v>42</v>
      </c>
      <c r="G274" s="81"/>
      <c r="H274" s="29"/>
      <c r="I274" s="77">
        <v>14796</v>
      </c>
      <c r="J274" s="75">
        <v>14576</v>
      </c>
      <c r="K274" s="75">
        <v>5619.21</v>
      </c>
      <c r="L274" s="74">
        <v>0</v>
      </c>
    </row>
    <row r="275" spans="1:12" ht="38.25">
      <c r="A275" s="26">
        <v>267</v>
      </c>
      <c r="B275" s="39" t="s">
        <v>289</v>
      </c>
      <c r="C275" s="26">
        <v>901</v>
      </c>
      <c r="D275" s="1">
        <v>1003</v>
      </c>
      <c r="E275" s="33" t="s">
        <v>290</v>
      </c>
      <c r="F275" s="4"/>
      <c r="G275" s="81"/>
      <c r="H275" s="29"/>
      <c r="I275" s="80">
        <f>I276</f>
        <v>144</v>
      </c>
      <c r="J275" s="66">
        <f>SUM(J276)</f>
        <v>144</v>
      </c>
      <c r="K275" s="66">
        <f>SUM(K276)</f>
        <v>15.239999999999998</v>
      </c>
      <c r="L275" s="67">
        <f>K275/J275*100</f>
        <v>10.583333333333332</v>
      </c>
    </row>
    <row r="276" spans="1:12" ht="25.5">
      <c r="A276" s="26">
        <v>268</v>
      </c>
      <c r="B276" s="39" t="s">
        <v>153</v>
      </c>
      <c r="C276" s="26">
        <v>901</v>
      </c>
      <c r="D276" s="1">
        <v>1003</v>
      </c>
      <c r="E276" s="52" t="s">
        <v>316</v>
      </c>
      <c r="F276" s="4"/>
      <c r="G276" s="81"/>
      <c r="H276" s="29"/>
      <c r="I276" s="80">
        <f>I277+I278</f>
        <v>144</v>
      </c>
      <c r="J276" s="66">
        <f>SUM(J277:J278)</f>
        <v>144</v>
      </c>
      <c r="K276" s="66">
        <f>SUM(K277:K278)</f>
        <v>15.239999999999998</v>
      </c>
      <c r="L276" s="67">
        <f>K276/J276*100</f>
        <v>10.583333333333332</v>
      </c>
    </row>
    <row r="277" spans="1:12" ht="38.25">
      <c r="A277" s="26">
        <v>269</v>
      </c>
      <c r="B277" s="41" t="s">
        <v>333</v>
      </c>
      <c r="C277" s="27">
        <v>901</v>
      </c>
      <c r="D277" s="3">
        <v>1003</v>
      </c>
      <c r="E277" s="54" t="s">
        <v>316</v>
      </c>
      <c r="F277" s="10" t="s">
        <v>70</v>
      </c>
      <c r="G277" s="81"/>
      <c r="H277" s="29"/>
      <c r="I277" s="73">
        <v>136.8</v>
      </c>
      <c r="J277" s="73">
        <v>136.8</v>
      </c>
      <c r="K277" s="75">
        <v>14.04</v>
      </c>
      <c r="L277" s="74">
        <f>K277/J277*100</f>
        <v>10.26315789473684</v>
      </c>
    </row>
    <row r="278" spans="1:12" ht="25.5">
      <c r="A278" s="26">
        <v>270</v>
      </c>
      <c r="B278" s="41" t="s">
        <v>43</v>
      </c>
      <c r="C278" s="27">
        <v>901</v>
      </c>
      <c r="D278" s="3">
        <v>1003</v>
      </c>
      <c r="E278" s="54" t="s">
        <v>316</v>
      </c>
      <c r="F278" s="4" t="s">
        <v>42</v>
      </c>
      <c r="G278" s="81"/>
      <c r="H278" s="29"/>
      <c r="I278" s="73">
        <v>7.2</v>
      </c>
      <c r="J278" s="73">
        <v>7.2</v>
      </c>
      <c r="K278" s="73">
        <v>1.2</v>
      </c>
      <c r="L278" s="74">
        <f>K278/J278*100</f>
        <v>16.666666666666664</v>
      </c>
    </row>
    <row r="279" spans="1:12" ht="38.25">
      <c r="A279" s="26">
        <v>271</v>
      </c>
      <c r="B279" s="39" t="s">
        <v>291</v>
      </c>
      <c r="C279" s="26">
        <v>901</v>
      </c>
      <c r="D279" s="1">
        <v>1003</v>
      </c>
      <c r="E279" s="52" t="s">
        <v>292</v>
      </c>
      <c r="F279" s="4"/>
      <c r="G279" s="81"/>
      <c r="H279" s="29"/>
      <c r="I279" s="66">
        <f>I280</f>
        <v>360</v>
      </c>
      <c r="J279" s="71">
        <f>SUM(J280)</f>
        <v>360</v>
      </c>
      <c r="K279" s="71">
        <f>SUM(K280)</f>
        <v>0</v>
      </c>
      <c r="L279" s="67">
        <v>0</v>
      </c>
    </row>
    <row r="280" spans="1:12" ht="38.25">
      <c r="A280" s="26">
        <v>272</v>
      </c>
      <c r="B280" s="39" t="s">
        <v>159</v>
      </c>
      <c r="C280" s="26">
        <v>901</v>
      </c>
      <c r="D280" s="1">
        <v>1003</v>
      </c>
      <c r="E280" s="52" t="s">
        <v>293</v>
      </c>
      <c r="F280" s="4"/>
      <c r="G280" s="81"/>
      <c r="H280" s="29"/>
      <c r="I280" s="66">
        <f>I281</f>
        <v>360</v>
      </c>
      <c r="J280" s="66">
        <f>J281</f>
        <v>360</v>
      </c>
      <c r="K280" s="66">
        <f>K281</f>
        <v>0</v>
      </c>
      <c r="L280" s="67">
        <v>0</v>
      </c>
    </row>
    <row r="281" spans="1:12" ht="25.5">
      <c r="A281" s="26">
        <v>273</v>
      </c>
      <c r="B281" s="41" t="s">
        <v>45</v>
      </c>
      <c r="C281" s="27">
        <v>901</v>
      </c>
      <c r="D281" s="3">
        <v>1003</v>
      </c>
      <c r="E281" s="54" t="s">
        <v>293</v>
      </c>
      <c r="F281" s="4" t="s">
        <v>44</v>
      </c>
      <c r="G281" s="81"/>
      <c r="H281" s="29"/>
      <c r="I281" s="73">
        <v>360</v>
      </c>
      <c r="J281" s="75">
        <v>360</v>
      </c>
      <c r="K281" s="75">
        <v>0</v>
      </c>
      <c r="L281" s="74">
        <v>0</v>
      </c>
    </row>
    <row r="282" spans="1:12" ht="12.75">
      <c r="A282" s="26">
        <v>274</v>
      </c>
      <c r="B282" s="44" t="s">
        <v>67</v>
      </c>
      <c r="C282" s="26">
        <v>901</v>
      </c>
      <c r="D282" s="1">
        <v>1003</v>
      </c>
      <c r="E282" s="52" t="s">
        <v>174</v>
      </c>
      <c r="F282" s="2"/>
      <c r="G282" s="96"/>
      <c r="H282" s="92"/>
      <c r="I282" s="66">
        <f>SUM(I283)</f>
        <v>20</v>
      </c>
      <c r="J282" s="71">
        <f>SUM(J283)</f>
        <v>20</v>
      </c>
      <c r="K282" s="71">
        <f>SUM(K283)</f>
        <v>2.979</v>
      </c>
      <c r="L282" s="67">
        <f>K282/J282*100</f>
        <v>14.895</v>
      </c>
    </row>
    <row r="283" spans="1:12" ht="76.5">
      <c r="A283" s="26">
        <v>275</v>
      </c>
      <c r="B283" s="55" t="s">
        <v>166</v>
      </c>
      <c r="C283" s="26">
        <v>901</v>
      </c>
      <c r="D283" s="34">
        <v>1003</v>
      </c>
      <c r="E283" s="52" t="s">
        <v>309</v>
      </c>
      <c r="F283" s="54"/>
      <c r="G283" s="81"/>
      <c r="H283" s="29"/>
      <c r="I283" s="66">
        <f>I284</f>
        <v>20</v>
      </c>
      <c r="J283" s="71">
        <f>SUM(J284)</f>
        <v>20</v>
      </c>
      <c r="K283" s="71">
        <f>SUM(K284)</f>
        <v>2.979</v>
      </c>
      <c r="L283" s="67">
        <f>K283/J283*100</f>
        <v>14.895</v>
      </c>
    </row>
    <row r="284" spans="1:12" ht="38.25">
      <c r="A284" s="26">
        <v>276</v>
      </c>
      <c r="B284" s="41" t="s">
        <v>138</v>
      </c>
      <c r="C284" s="27">
        <v>901</v>
      </c>
      <c r="D284" s="48">
        <v>1003</v>
      </c>
      <c r="E284" s="54" t="s">
        <v>309</v>
      </c>
      <c r="F284" s="54" t="s">
        <v>50</v>
      </c>
      <c r="G284" s="81"/>
      <c r="H284" s="29"/>
      <c r="I284" s="73">
        <v>20</v>
      </c>
      <c r="J284" s="73">
        <v>20</v>
      </c>
      <c r="K284" s="73">
        <v>2.979</v>
      </c>
      <c r="L284" s="74">
        <f>K284/J284*100</f>
        <v>14.895</v>
      </c>
    </row>
    <row r="285" spans="1:12" ht="12.75">
      <c r="A285" s="26">
        <v>277</v>
      </c>
      <c r="B285" s="39" t="s">
        <v>37</v>
      </c>
      <c r="C285" s="26">
        <v>901</v>
      </c>
      <c r="D285" s="1">
        <v>1006</v>
      </c>
      <c r="E285" s="8"/>
      <c r="F285" s="10"/>
      <c r="G285" s="81"/>
      <c r="H285" s="29"/>
      <c r="I285" s="66">
        <f>SUM(I286)</f>
        <v>2266.4</v>
      </c>
      <c r="J285" s="71">
        <f>SUM(J286)</f>
        <v>2004.078</v>
      </c>
      <c r="K285" s="71">
        <f>SUM(K286)</f>
        <v>228.515</v>
      </c>
      <c r="L285" s="67">
        <f>K285/J285*100</f>
        <v>11.402500301884457</v>
      </c>
    </row>
    <row r="286" spans="1:12" ht="25.5">
      <c r="A286" s="26">
        <v>278</v>
      </c>
      <c r="B286" s="39" t="s">
        <v>284</v>
      </c>
      <c r="C286" s="26">
        <v>901</v>
      </c>
      <c r="D286" s="1">
        <v>1006</v>
      </c>
      <c r="E286" s="2" t="s">
        <v>285</v>
      </c>
      <c r="F286" s="4"/>
      <c r="G286" s="81"/>
      <c r="H286" s="29"/>
      <c r="I286" s="66">
        <f>I287+I290</f>
        <v>2266.4</v>
      </c>
      <c r="J286" s="66">
        <f>SUM(J287+J290)</f>
        <v>2004.078</v>
      </c>
      <c r="K286" s="66">
        <f>SUM(K287+K290)</f>
        <v>228.515</v>
      </c>
      <c r="L286" s="67">
        <f t="shared" si="8"/>
        <v>11.402500301884457</v>
      </c>
    </row>
    <row r="287" spans="1:12" ht="127.5">
      <c r="A287" s="26">
        <v>279</v>
      </c>
      <c r="B287" s="39" t="s">
        <v>130</v>
      </c>
      <c r="C287" s="26">
        <v>901</v>
      </c>
      <c r="D287" s="1">
        <v>1006</v>
      </c>
      <c r="E287" s="15" t="s">
        <v>287</v>
      </c>
      <c r="F287" s="4"/>
      <c r="G287" s="81"/>
      <c r="H287" s="29"/>
      <c r="I287" s="66">
        <f>I288+I289</f>
        <v>675.4</v>
      </c>
      <c r="J287" s="71">
        <f>SUM(J288:J289)</f>
        <v>413.078</v>
      </c>
      <c r="K287" s="71">
        <f>SUM(K288:K289)</f>
        <v>51.281</v>
      </c>
      <c r="L287" s="67">
        <f t="shared" si="8"/>
        <v>12.414362420656632</v>
      </c>
    </row>
    <row r="288" spans="1:12" ht="25.5">
      <c r="A288" s="26">
        <v>280</v>
      </c>
      <c r="B288" s="41" t="s">
        <v>324</v>
      </c>
      <c r="C288" s="27">
        <v>901</v>
      </c>
      <c r="D288" s="3">
        <v>1006</v>
      </c>
      <c r="E288" s="23" t="s">
        <v>287</v>
      </c>
      <c r="F288" s="4" t="s">
        <v>46</v>
      </c>
      <c r="G288" s="81"/>
      <c r="H288" s="29"/>
      <c r="I288" s="73">
        <v>260.4</v>
      </c>
      <c r="J288" s="75">
        <v>260.4</v>
      </c>
      <c r="K288" s="75">
        <v>50.231</v>
      </c>
      <c r="L288" s="74">
        <f t="shared" si="8"/>
        <v>19.28993855606759</v>
      </c>
    </row>
    <row r="289" spans="1:12" ht="27.75" customHeight="1">
      <c r="A289" s="26">
        <v>281</v>
      </c>
      <c r="B289" s="41" t="s">
        <v>333</v>
      </c>
      <c r="C289" s="27">
        <v>901</v>
      </c>
      <c r="D289" s="3">
        <v>1006</v>
      </c>
      <c r="E289" s="23" t="s">
        <v>287</v>
      </c>
      <c r="F289" s="4" t="s">
        <v>70</v>
      </c>
      <c r="G289" s="81"/>
      <c r="H289" s="29"/>
      <c r="I289" s="73">
        <v>415</v>
      </c>
      <c r="J289" s="73">
        <v>152.678</v>
      </c>
      <c r="K289" s="73">
        <v>1.05</v>
      </c>
      <c r="L289" s="74">
        <f t="shared" si="8"/>
        <v>0.687721872175428</v>
      </c>
    </row>
    <row r="290" spans="1:12" ht="153">
      <c r="A290" s="26">
        <v>282</v>
      </c>
      <c r="B290" s="39" t="s">
        <v>131</v>
      </c>
      <c r="C290" s="26">
        <v>901</v>
      </c>
      <c r="D290" s="1">
        <v>1006</v>
      </c>
      <c r="E290" s="2" t="s">
        <v>288</v>
      </c>
      <c r="F290" s="4"/>
      <c r="G290" s="81"/>
      <c r="H290" s="29"/>
      <c r="I290" s="78">
        <f>I291+I292</f>
        <v>1591</v>
      </c>
      <c r="J290" s="66">
        <f>SUM(J291:J292)</f>
        <v>1591</v>
      </c>
      <c r="K290" s="66">
        <f>SUM(K291:K292)</f>
        <v>177.23399999999998</v>
      </c>
      <c r="L290" s="67">
        <f t="shared" si="8"/>
        <v>11.13978629792583</v>
      </c>
    </row>
    <row r="291" spans="1:12" ht="25.5">
      <c r="A291" s="26">
        <v>283</v>
      </c>
      <c r="B291" s="41" t="s">
        <v>324</v>
      </c>
      <c r="C291" s="27">
        <v>901</v>
      </c>
      <c r="D291" s="3">
        <v>1006</v>
      </c>
      <c r="E291" s="4" t="s">
        <v>288</v>
      </c>
      <c r="F291" s="4" t="s">
        <v>46</v>
      </c>
      <c r="G291" s="81"/>
      <c r="H291" s="29"/>
      <c r="I291" s="82">
        <v>780</v>
      </c>
      <c r="J291" s="73">
        <v>780</v>
      </c>
      <c r="K291" s="73">
        <v>141.058</v>
      </c>
      <c r="L291" s="74">
        <f t="shared" si="8"/>
        <v>18.084358974358974</v>
      </c>
    </row>
    <row r="292" spans="1:12" ht="27.75" customHeight="1">
      <c r="A292" s="26">
        <v>284</v>
      </c>
      <c r="B292" s="41" t="s">
        <v>333</v>
      </c>
      <c r="C292" s="27">
        <v>901</v>
      </c>
      <c r="D292" s="3">
        <v>1006</v>
      </c>
      <c r="E292" s="4" t="s">
        <v>288</v>
      </c>
      <c r="F292" s="4" t="s">
        <v>70</v>
      </c>
      <c r="G292" s="81"/>
      <c r="H292" s="29"/>
      <c r="I292" s="73">
        <v>811</v>
      </c>
      <c r="J292" s="75">
        <v>811</v>
      </c>
      <c r="K292" s="75">
        <v>36.176</v>
      </c>
      <c r="L292" s="74">
        <f t="shared" si="8"/>
        <v>4.460665844636251</v>
      </c>
    </row>
    <row r="293" spans="1:12" ht="15.75">
      <c r="A293" s="26">
        <v>285</v>
      </c>
      <c r="B293" s="40" t="s">
        <v>33</v>
      </c>
      <c r="C293" s="26">
        <v>901</v>
      </c>
      <c r="D293" s="1">
        <v>1100</v>
      </c>
      <c r="E293" s="8"/>
      <c r="F293" s="10"/>
      <c r="G293" s="81"/>
      <c r="H293" s="29"/>
      <c r="I293" s="66">
        <f aca="true" t="shared" si="9" ref="I293:K294">SUM(I294)</f>
        <v>4440.8</v>
      </c>
      <c r="J293" s="66">
        <f t="shared" si="9"/>
        <v>4440.8150000000005</v>
      </c>
      <c r="K293" s="66">
        <f t="shared" si="9"/>
        <v>946.3699999999999</v>
      </c>
      <c r="L293" s="67">
        <f t="shared" si="8"/>
        <v>21.310727873149407</v>
      </c>
    </row>
    <row r="294" spans="1:12" ht="15.75">
      <c r="A294" s="26">
        <v>286</v>
      </c>
      <c r="B294" s="40" t="s">
        <v>305</v>
      </c>
      <c r="C294" s="26">
        <v>901</v>
      </c>
      <c r="D294" s="1">
        <v>1102</v>
      </c>
      <c r="E294" s="8"/>
      <c r="F294" s="10"/>
      <c r="G294" s="81"/>
      <c r="H294" s="29"/>
      <c r="I294" s="66">
        <f t="shared" si="9"/>
        <v>4440.8</v>
      </c>
      <c r="J294" s="71">
        <f t="shared" si="9"/>
        <v>4440.8150000000005</v>
      </c>
      <c r="K294" s="71">
        <f t="shared" si="9"/>
        <v>946.3699999999999</v>
      </c>
      <c r="L294" s="67">
        <f t="shared" si="8"/>
        <v>21.310727873149407</v>
      </c>
    </row>
    <row r="295" spans="1:12" ht="54" customHeight="1">
      <c r="A295" s="26">
        <v>287</v>
      </c>
      <c r="B295" s="39" t="s">
        <v>207</v>
      </c>
      <c r="C295" s="26">
        <v>901</v>
      </c>
      <c r="D295" s="1">
        <v>1102</v>
      </c>
      <c r="E295" s="2" t="s">
        <v>193</v>
      </c>
      <c r="F295" s="4"/>
      <c r="G295" s="81"/>
      <c r="H295" s="29"/>
      <c r="I295" s="66">
        <f>SUM(I296+I298+I302)</f>
        <v>4440.8</v>
      </c>
      <c r="J295" s="71">
        <f>SUM(J296+J298+J302)</f>
        <v>4440.8150000000005</v>
      </c>
      <c r="K295" s="71">
        <f>SUM(K296+K298+K302)</f>
        <v>946.3699999999999</v>
      </c>
      <c r="L295" s="67">
        <f t="shared" si="8"/>
        <v>21.310727873149407</v>
      </c>
    </row>
    <row r="296" spans="1:12" ht="38.25">
      <c r="A296" s="26">
        <v>288</v>
      </c>
      <c r="B296" s="39" t="s">
        <v>157</v>
      </c>
      <c r="C296" s="26">
        <v>901</v>
      </c>
      <c r="D296" s="1">
        <v>1102</v>
      </c>
      <c r="E296" s="2" t="s">
        <v>301</v>
      </c>
      <c r="F296" s="4"/>
      <c r="G296" s="81"/>
      <c r="H296" s="29"/>
      <c r="I296" s="66">
        <f>I297</f>
        <v>115</v>
      </c>
      <c r="J296" s="71">
        <f>SUM(J297)</f>
        <v>115</v>
      </c>
      <c r="K296" s="71">
        <f>SUM(K297)</f>
        <v>37.887</v>
      </c>
      <c r="L296" s="67">
        <f t="shared" si="8"/>
        <v>32.94521739130435</v>
      </c>
    </row>
    <row r="297" spans="1:12" ht="27" customHeight="1">
      <c r="A297" s="26">
        <v>289</v>
      </c>
      <c r="B297" s="41" t="s">
        <v>333</v>
      </c>
      <c r="C297" s="27">
        <v>901</v>
      </c>
      <c r="D297" s="3">
        <v>1102</v>
      </c>
      <c r="E297" s="4" t="s">
        <v>301</v>
      </c>
      <c r="F297" s="4" t="s">
        <v>70</v>
      </c>
      <c r="G297" s="81"/>
      <c r="H297" s="29"/>
      <c r="I297" s="73">
        <v>115</v>
      </c>
      <c r="J297" s="73">
        <v>115</v>
      </c>
      <c r="K297" s="73">
        <v>37.887</v>
      </c>
      <c r="L297" s="74">
        <f t="shared" si="8"/>
        <v>32.94521739130435</v>
      </c>
    </row>
    <row r="298" spans="1:12" ht="25.5">
      <c r="A298" s="26">
        <v>290</v>
      </c>
      <c r="B298" s="39" t="s">
        <v>132</v>
      </c>
      <c r="C298" s="26">
        <v>901</v>
      </c>
      <c r="D298" s="1">
        <v>1102</v>
      </c>
      <c r="E298" s="2" t="s">
        <v>302</v>
      </c>
      <c r="F298" s="4"/>
      <c r="G298" s="81"/>
      <c r="H298" s="29"/>
      <c r="I298" s="66">
        <f>SUM(I299:I300)</f>
        <v>4012.8</v>
      </c>
      <c r="J298" s="66">
        <f>SUM(J299:J301)</f>
        <v>4012.815</v>
      </c>
      <c r="K298" s="66">
        <f>SUM(K299:K301)</f>
        <v>908.483</v>
      </c>
      <c r="L298" s="67">
        <f t="shared" si="8"/>
        <v>22.63954356231224</v>
      </c>
    </row>
    <row r="299" spans="1:12" ht="12.75">
      <c r="A299" s="26">
        <v>291</v>
      </c>
      <c r="B299" s="41" t="s">
        <v>77</v>
      </c>
      <c r="C299" s="27">
        <v>901</v>
      </c>
      <c r="D299" s="3">
        <v>1102</v>
      </c>
      <c r="E299" s="4" t="s">
        <v>302</v>
      </c>
      <c r="F299" s="4" t="s">
        <v>40</v>
      </c>
      <c r="G299" s="81"/>
      <c r="H299" s="29"/>
      <c r="I299" s="82">
        <v>3300</v>
      </c>
      <c r="J299" s="75">
        <v>3300</v>
      </c>
      <c r="K299" s="75">
        <v>619.414</v>
      </c>
      <c r="L299" s="74">
        <f t="shared" si="8"/>
        <v>18.770121212121214</v>
      </c>
    </row>
    <row r="300" spans="1:12" ht="25.5">
      <c r="A300" s="26">
        <v>292</v>
      </c>
      <c r="B300" s="41" t="s">
        <v>133</v>
      </c>
      <c r="C300" s="27">
        <v>901</v>
      </c>
      <c r="D300" s="3">
        <v>1102</v>
      </c>
      <c r="E300" s="4" t="s">
        <v>302</v>
      </c>
      <c r="F300" s="4" t="s">
        <v>70</v>
      </c>
      <c r="G300" s="81"/>
      <c r="H300" s="29"/>
      <c r="I300" s="82">
        <v>712.8</v>
      </c>
      <c r="J300" s="73">
        <v>700.815</v>
      </c>
      <c r="K300" s="73">
        <v>283.435</v>
      </c>
      <c r="L300" s="74">
        <f t="shared" si="8"/>
        <v>40.44362634932186</v>
      </c>
    </row>
    <row r="301" spans="1:12" ht="12.75">
      <c r="A301" s="26">
        <v>293</v>
      </c>
      <c r="B301" s="41" t="s">
        <v>318</v>
      </c>
      <c r="C301" s="27">
        <v>901</v>
      </c>
      <c r="D301" s="3">
        <v>1102</v>
      </c>
      <c r="E301" s="4" t="s">
        <v>302</v>
      </c>
      <c r="F301" s="4" t="s">
        <v>319</v>
      </c>
      <c r="G301" s="81"/>
      <c r="H301" s="29"/>
      <c r="I301" s="82">
        <v>0</v>
      </c>
      <c r="J301" s="73">
        <v>12</v>
      </c>
      <c r="K301" s="73">
        <v>5.634</v>
      </c>
      <c r="L301" s="74">
        <f>K301/J301*100</f>
        <v>46.95</v>
      </c>
    </row>
    <row r="302" spans="1:12" ht="38.25">
      <c r="A302" s="26">
        <v>294</v>
      </c>
      <c r="B302" s="39" t="s">
        <v>134</v>
      </c>
      <c r="C302" s="26">
        <v>901</v>
      </c>
      <c r="D302" s="1">
        <v>1102</v>
      </c>
      <c r="E302" s="2" t="s">
        <v>303</v>
      </c>
      <c r="F302" s="4"/>
      <c r="G302" s="81"/>
      <c r="H302" s="29"/>
      <c r="I302" s="80">
        <f>I303</f>
        <v>313</v>
      </c>
      <c r="J302" s="71">
        <f>SUM(J303)</f>
        <v>313</v>
      </c>
      <c r="K302" s="71">
        <f>SUM(K303)</f>
        <v>0</v>
      </c>
      <c r="L302" s="67">
        <f t="shared" si="8"/>
        <v>0</v>
      </c>
    </row>
    <row r="303" spans="1:12" ht="25.5">
      <c r="A303" s="26">
        <v>295</v>
      </c>
      <c r="B303" s="39" t="s">
        <v>135</v>
      </c>
      <c r="C303" s="26">
        <v>901</v>
      </c>
      <c r="D303" s="1">
        <v>1102</v>
      </c>
      <c r="E303" s="2" t="s">
        <v>304</v>
      </c>
      <c r="F303" s="4"/>
      <c r="G303" s="81"/>
      <c r="H303" s="29"/>
      <c r="I303" s="80">
        <f>I304</f>
        <v>313</v>
      </c>
      <c r="J303" s="66">
        <f>J304</f>
        <v>313</v>
      </c>
      <c r="K303" s="66">
        <f>SUM(K304)</f>
        <v>0</v>
      </c>
      <c r="L303" s="67">
        <f t="shared" si="8"/>
        <v>0</v>
      </c>
    </row>
    <row r="304" spans="1:12" ht="25.5">
      <c r="A304" s="26">
        <v>296</v>
      </c>
      <c r="B304" s="41" t="s">
        <v>133</v>
      </c>
      <c r="C304" s="27">
        <v>901</v>
      </c>
      <c r="D304" s="3">
        <v>1102</v>
      </c>
      <c r="E304" s="4" t="s">
        <v>304</v>
      </c>
      <c r="F304" s="4" t="s">
        <v>70</v>
      </c>
      <c r="G304" s="81"/>
      <c r="H304" s="29"/>
      <c r="I304" s="82">
        <v>313</v>
      </c>
      <c r="J304" s="75">
        <v>313</v>
      </c>
      <c r="K304" s="75">
        <v>0</v>
      </c>
      <c r="L304" s="74">
        <f t="shared" si="8"/>
        <v>0</v>
      </c>
    </row>
    <row r="305" spans="1:12" ht="15.75">
      <c r="A305" s="26">
        <v>297</v>
      </c>
      <c r="B305" s="40" t="s">
        <v>54</v>
      </c>
      <c r="C305" s="26">
        <v>901</v>
      </c>
      <c r="D305" s="1">
        <v>1200</v>
      </c>
      <c r="E305" s="2"/>
      <c r="F305" s="4"/>
      <c r="G305" s="81"/>
      <c r="H305" s="29"/>
      <c r="I305" s="80">
        <f aca="true" t="shared" si="10" ref="I305:K306">SUM(I306)</f>
        <v>230</v>
      </c>
      <c r="J305" s="71">
        <f t="shared" si="10"/>
        <v>230</v>
      </c>
      <c r="K305" s="71">
        <f t="shared" si="10"/>
        <v>41.209</v>
      </c>
      <c r="L305" s="67">
        <f aca="true" t="shared" si="11" ref="L305:L343">K305/J305*100</f>
        <v>17.916956521739134</v>
      </c>
    </row>
    <row r="306" spans="1:12" ht="15.75">
      <c r="A306" s="26">
        <v>298</v>
      </c>
      <c r="B306" s="40" t="s">
        <v>55</v>
      </c>
      <c r="C306" s="26">
        <v>901</v>
      </c>
      <c r="D306" s="1">
        <v>1202</v>
      </c>
      <c r="E306" s="2"/>
      <c r="F306" s="4"/>
      <c r="G306" s="81"/>
      <c r="H306" s="29"/>
      <c r="I306" s="80">
        <f t="shared" si="10"/>
        <v>230</v>
      </c>
      <c r="J306" s="71">
        <f t="shared" si="10"/>
        <v>230</v>
      </c>
      <c r="K306" s="71">
        <f t="shared" si="10"/>
        <v>41.209</v>
      </c>
      <c r="L306" s="67">
        <f t="shared" si="11"/>
        <v>17.916956521739134</v>
      </c>
    </row>
    <row r="307" spans="1:12" ht="38.25">
      <c r="A307" s="26">
        <v>299</v>
      </c>
      <c r="B307" s="39" t="s">
        <v>184</v>
      </c>
      <c r="C307" s="26">
        <v>901</v>
      </c>
      <c r="D307" s="1">
        <v>1202</v>
      </c>
      <c r="E307" s="2" t="s">
        <v>185</v>
      </c>
      <c r="F307" s="4"/>
      <c r="G307" s="81"/>
      <c r="H307" s="29"/>
      <c r="I307" s="80">
        <f>I308</f>
        <v>230</v>
      </c>
      <c r="J307" s="66">
        <f>SUM(J308)</f>
        <v>230</v>
      </c>
      <c r="K307" s="66">
        <f>SUM(K308)</f>
        <v>41.209</v>
      </c>
      <c r="L307" s="67">
        <f t="shared" si="11"/>
        <v>17.916956521739134</v>
      </c>
    </row>
    <row r="308" spans="1:12" ht="38.25">
      <c r="A308" s="26">
        <v>300</v>
      </c>
      <c r="B308" s="39" t="s">
        <v>136</v>
      </c>
      <c r="C308" s="26">
        <v>901</v>
      </c>
      <c r="D308" s="1">
        <v>1202</v>
      </c>
      <c r="E308" s="2" t="s">
        <v>294</v>
      </c>
      <c r="F308" s="4"/>
      <c r="G308" s="81"/>
      <c r="H308" s="29"/>
      <c r="I308" s="80">
        <f>I309</f>
        <v>230</v>
      </c>
      <c r="J308" s="66">
        <f>J309</f>
        <v>230</v>
      </c>
      <c r="K308" s="66">
        <f>K309</f>
        <v>41.209</v>
      </c>
      <c r="L308" s="67">
        <f t="shared" si="11"/>
        <v>17.916956521739134</v>
      </c>
    </row>
    <row r="309" spans="1:12" ht="38.25">
      <c r="A309" s="26">
        <v>301</v>
      </c>
      <c r="B309" s="41" t="s">
        <v>138</v>
      </c>
      <c r="C309" s="27">
        <v>901</v>
      </c>
      <c r="D309" s="3">
        <v>1202</v>
      </c>
      <c r="E309" s="4" t="s">
        <v>294</v>
      </c>
      <c r="F309" s="4" t="s">
        <v>50</v>
      </c>
      <c r="G309" s="81"/>
      <c r="H309" s="29"/>
      <c r="I309" s="82">
        <v>230</v>
      </c>
      <c r="J309" s="76">
        <v>230</v>
      </c>
      <c r="K309" s="76">
        <v>41.209</v>
      </c>
      <c r="L309" s="74">
        <f t="shared" si="11"/>
        <v>17.916956521739134</v>
      </c>
    </row>
    <row r="310" spans="1:12" ht="31.5">
      <c r="A310" s="26">
        <v>302</v>
      </c>
      <c r="B310" s="40" t="s">
        <v>5</v>
      </c>
      <c r="C310" s="26">
        <v>901</v>
      </c>
      <c r="D310" s="1">
        <v>1300</v>
      </c>
      <c r="E310" s="2"/>
      <c r="F310" s="4"/>
      <c r="G310" s="81"/>
      <c r="H310" s="29"/>
      <c r="I310" s="80">
        <f>SUM(I311)</f>
        <v>1.5</v>
      </c>
      <c r="J310" s="71">
        <f>SUM(J311)</f>
        <v>1.5</v>
      </c>
      <c r="K310" s="71">
        <f>SUM(K311)</f>
        <v>0.1</v>
      </c>
      <c r="L310" s="67">
        <f t="shared" si="11"/>
        <v>6.666666666666667</v>
      </c>
    </row>
    <row r="311" spans="1:12" ht="31.5">
      <c r="A311" s="26">
        <v>303</v>
      </c>
      <c r="B311" s="40" t="s">
        <v>306</v>
      </c>
      <c r="C311" s="26">
        <v>901</v>
      </c>
      <c r="D311" s="1">
        <v>1301</v>
      </c>
      <c r="E311" s="2"/>
      <c r="F311" s="4"/>
      <c r="G311" s="81"/>
      <c r="H311" s="29"/>
      <c r="I311" s="80">
        <f>SUM(I312)</f>
        <v>1.5</v>
      </c>
      <c r="J311" s="79">
        <f aca="true" t="shared" si="12" ref="J311:K313">J312</f>
        <v>1.5</v>
      </c>
      <c r="K311" s="79">
        <f t="shared" si="12"/>
        <v>0.1</v>
      </c>
      <c r="L311" s="67">
        <f t="shared" si="11"/>
        <v>6.666666666666667</v>
      </c>
    </row>
    <row r="312" spans="1:12" ht="38.25">
      <c r="A312" s="26">
        <v>304</v>
      </c>
      <c r="B312" s="39" t="s">
        <v>184</v>
      </c>
      <c r="C312" s="26">
        <v>901</v>
      </c>
      <c r="D312" s="1">
        <v>1301</v>
      </c>
      <c r="E312" s="2" t="s">
        <v>185</v>
      </c>
      <c r="F312" s="4"/>
      <c r="G312" s="81"/>
      <c r="H312" s="29"/>
      <c r="I312" s="66">
        <f>SUM(I313)</f>
        <v>1.5</v>
      </c>
      <c r="J312" s="79">
        <f>SUM(J313)</f>
        <v>1.5</v>
      </c>
      <c r="K312" s="79">
        <f>SUM(K313)</f>
        <v>0.1</v>
      </c>
      <c r="L312" s="67">
        <f t="shared" si="11"/>
        <v>6.666666666666667</v>
      </c>
    </row>
    <row r="313" spans="1:12" ht="25.5">
      <c r="A313" s="26">
        <v>305</v>
      </c>
      <c r="B313" s="39" t="s">
        <v>139</v>
      </c>
      <c r="C313" s="26">
        <v>901</v>
      </c>
      <c r="D313" s="1">
        <v>1301</v>
      </c>
      <c r="E313" s="2" t="s">
        <v>295</v>
      </c>
      <c r="F313" s="4"/>
      <c r="G313" s="81"/>
      <c r="H313" s="29"/>
      <c r="I313" s="66">
        <f>I314</f>
        <v>1.5</v>
      </c>
      <c r="J313" s="79">
        <f>SUM(J314)</f>
        <v>1.5</v>
      </c>
      <c r="K313" s="79">
        <f t="shared" si="12"/>
        <v>0.1</v>
      </c>
      <c r="L313" s="67">
        <f t="shared" si="11"/>
        <v>6.666666666666667</v>
      </c>
    </row>
    <row r="314" spans="1:12" ht="25.5">
      <c r="A314" s="26">
        <v>306</v>
      </c>
      <c r="B314" s="41" t="s">
        <v>39</v>
      </c>
      <c r="C314" s="27">
        <v>901</v>
      </c>
      <c r="D314" s="3">
        <v>1301</v>
      </c>
      <c r="E314" s="4" t="s">
        <v>295</v>
      </c>
      <c r="F314" s="4" t="s">
        <v>160</v>
      </c>
      <c r="G314" s="81"/>
      <c r="H314" s="29"/>
      <c r="I314" s="73">
        <v>1.5</v>
      </c>
      <c r="J314" s="76">
        <v>1.5</v>
      </c>
      <c r="K314" s="76">
        <v>0.1</v>
      </c>
      <c r="L314" s="74">
        <f t="shared" si="11"/>
        <v>6.666666666666667</v>
      </c>
    </row>
    <row r="315" spans="1:12" ht="31.5">
      <c r="A315" s="26">
        <v>307</v>
      </c>
      <c r="B315" s="40" t="s">
        <v>167</v>
      </c>
      <c r="C315" s="26">
        <v>912</v>
      </c>
      <c r="D315" s="1"/>
      <c r="E315" s="2"/>
      <c r="F315" s="4"/>
      <c r="G315" s="81"/>
      <c r="H315" s="29"/>
      <c r="I315" s="83">
        <f>SUM(I316+I322+I326)</f>
        <v>1750</v>
      </c>
      <c r="J315" s="66">
        <f>SUM(J316+J322+J326)</f>
        <v>1750</v>
      </c>
      <c r="K315" s="66">
        <f>SUM(K316+K322+K326)</f>
        <v>265.291</v>
      </c>
      <c r="L315" s="67">
        <f t="shared" si="11"/>
        <v>15.159485714285715</v>
      </c>
    </row>
    <row r="316" spans="1:12" ht="51">
      <c r="A316" s="26">
        <v>308</v>
      </c>
      <c r="B316" s="39" t="s">
        <v>169</v>
      </c>
      <c r="C316" s="26">
        <v>912</v>
      </c>
      <c r="D316" s="1">
        <v>103</v>
      </c>
      <c r="E316" s="2"/>
      <c r="F316" s="4"/>
      <c r="G316" s="81"/>
      <c r="H316" s="29"/>
      <c r="I316" s="66">
        <f>SUM(I318+I320)</f>
        <v>1560</v>
      </c>
      <c r="J316" s="66">
        <f>SUM(J317)</f>
        <v>1560</v>
      </c>
      <c r="K316" s="71">
        <f>SUM(K317)</f>
        <v>265.291</v>
      </c>
      <c r="L316" s="67">
        <f t="shared" si="11"/>
        <v>17.005833333333335</v>
      </c>
    </row>
    <row r="317" spans="1:12" ht="12.75">
      <c r="A317" s="26">
        <v>309</v>
      </c>
      <c r="B317" s="39" t="s">
        <v>67</v>
      </c>
      <c r="C317" s="26">
        <v>912</v>
      </c>
      <c r="D317" s="7">
        <v>103</v>
      </c>
      <c r="E317" s="13" t="s">
        <v>174</v>
      </c>
      <c r="F317" s="10"/>
      <c r="G317" s="81"/>
      <c r="H317" s="29"/>
      <c r="I317" s="66">
        <f>SUM(I318+I320)</f>
        <v>1560</v>
      </c>
      <c r="J317" s="66">
        <f>SUM(J318+J320)</f>
        <v>1560</v>
      </c>
      <c r="K317" s="66">
        <f>SUM(K318+K320)</f>
        <v>265.291</v>
      </c>
      <c r="L317" s="67">
        <f t="shared" si="11"/>
        <v>17.005833333333335</v>
      </c>
    </row>
    <row r="318" spans="1:12" ht="25.5">
      <c r="A318" s="26">
        <v>310</v>
      </c>
      <c r="B318" s="39" t="s">
        <v>296</v>
      </c>
      <c r="C318" s="26">
        <v>912</v>
      </c>
      <c r="D318" s="7">
        <v>103</v>
      </c>
      <c r="E318" s="13" t="s">
        <v>172</v>
      </c>
      <c r="F318" s="10"/>
      <c r="G318" s="81"/>
      <c r="H318" s="29"/>
      <c r="I318" s="66">
        <f>SUM(I319)</f>
        <v>616</v>
      </c>
      <c r="J318" s="71">
        <f>SUM(J319)</f>
        <v>616</v>
      </c>
      <c r="K318" s="71">
        <f>SUM(K319)</f>
        <v>105.575</v>
      </c>
      <c r="L318" s="67">
        <v>0</v>
      </c>
    </row>
    <row r="319" spans="1:12" ht="25.5">
      <c r="A319" s="26">
        <v>311</v>
      </c>
      <c r="B319" s="41" t="s">
        <v>324</v>
      </c>
      <c r="C319" s="27">
        <v>912</v>
      </c>
      <c r="D319" s="9">
        <v>103</v>
      </c>
      <c r="E319" s="14" t="s">
        <v>172</v>
      </c>
      <c r="F319" s="10" t="s">
        <v>46</v>
      </c>
      <c r="G319" s="81"/>
      <c r="H319" s="29"/>
      <c r="I319" s="73">
        <v>616</v>
      </c>
      <c r="J319" s="73">
        <v>616</v>
      </c>
      <c r="K319" s="73">
        <v>105.575</v>
      </c>
      <c r="L319" s="74">
        <v>0</v>
      </c>
    </row>
    <row r="320" spans="1:12" ht="25.5">
      <c r="A320" s="26">
        <v>312</v>
      </c>
      <c r="B320" s="39" t="s">
        <v>68</v>
      </c>
      <c r="C320" s="26">
        <v>912</v>
      </c>
      <c r="D320" s="7">
        <v>103</v>
      </c>
      <c r="E320" s="13" t="s">
        <v>173</v>
      </c>
      <c r="F320" s="10"/>
      <c r="G320" s="81"/>
      <c r="H320" s="29"/>
      <c r="I320" s="66">
        <f>I321</f>
        <v>944</v>
      </c>
      <c r="J320" s="71">
        <f>SUM(J321)</f>
        <v>944</v>
      </c>
      <c r="K320" s="71">
        <f>SUM(K321)</f>
        <v>159.716</v>
      </c>
      <c r="L320" s="67">
        <f>K320/J320*100</f>
        <v>16.91906779661017</v>
      </c>
    </row>
    <row r="321" spans="1:12" ht="25.5">
      <c r="A321" s="26">
        <v>313</v>
      </c>
      <c r="B321" s="41" t="s">
        <v>324</v>
      </c>
      <c r="C321" s="27">
        <v>912</v>
      </c>
      <c r="D321" s="9">
        <v>103</v>
      </c>
      <c r="E321" s="14" t="s">
        <v>173</v>
      </c>
      <c r="F321" s="4" t="s">
        <v>46</v>
      </c>
      <c r="G321" s="81"/>
      <c r="H321" s="29"/>
      <c r="I321" s="73">
        <v>944</v>
      </c>
      <c r="J321" s="75">
        <v>944</v>
      </c>
      <c r="K321" s="75">
        <v>159.716</v>
      </c>
      <c r="L321" s="74">
        <f>K321/J321*100</f>
        <v>16.91906779661017</v>
      </c>
    </row>
    <row r="322" spans="1:12" ht="12.75">
      <c r="A322" s="26">
        <v>314</v>
      </c>
      <c r="B322" s="39" t="s">
        <v>67</v>
      </c>
      <c r="C322" s="26">
        <v>912</v>
      </c>
      <c r="D322" s="1">
        <v>1202</v>
      </c>
      <c r="E322" s="2" t="s">
        <v>174</v>
      </c>
      <c r="F322" s="4"/>
      <c r="G322" s="81"/>
      <c r="H322" s="29"/>
      <c r="I322" s="83">
        <f>SUM(I323)</f>
        <v>150</v>
      </c>
      <c r="J322" s="71">
        <f>SUM(J323)</f>
        <v>150</v>
      </c>
      <c r="K322" s="71">
        <f>SUM(K323)</f>
        <v>0</v>
      </c>
      <c r="L322" s="67">
        <f>K322/J322*100</f>
        <v>0</v>
      </c>
    </row>
    <row r="323" spans="1:12" ht="12.75">
      <c r="A323" s="26">
        <v>315</v>
      </c>
      <c r="B323" s="39" t="s">
        <v>55</v>
      </c>
      <c r="C323" s="26">
        <v>912</v>
      </c>
      <c r="D323" s="1">
        <v>1202</v>
      </c>
      <c r="E323" s="2" t="s">
        <v>310</v>
      </c>
      <c r="F323" s="4"/>
      <c r="G323" s="81"/>
      <c r="H323" s="29"/>
      <c r="I323" s="83">
        <f>SUM(I324)</f>
        <v>150</v>
      </c>
      <c r="J323" s="66">
        <f>SUM(J324)</f>
        <v>150</v>
      </c>
      <c r="K323" s="66">
        <v>0</v>
      </c>
      <c r="L323" s="67">
        <f t="shared" si="11"/>
        <v>0</v>
      </c>
    </row>
    <row r="324" spans="1:12" ht="25.5">
      <c r="A324" s="26">
        <v>316</v>
      </c>
      <c r="B324" s="39" t="s">
        <v>137</v>
      </c>
      <c r="C324" s="26">
        <v>912</v>
      </c>
      <c r="D324" s="1">
        <v>1202</v>
      </c>
      <c r="E324" s="2" t="s">
        <v>311</v>
      </c>
      <c r="F324" s="4"/>
      <c r="G324" s="81"/>
      <c r="H324" s="29"/>
      <c r="I324" s="83">
        <f>I325</f>
        <v>150</v>
      </c>
      <c r="J324" s="66">
        <f>J325</f>
        <v>150</v>
      </c>
      <c r="K324" s="66">
        <f>SUM(K325)</f>
        <v>0</v>
      </c>
      <c r="L324" s="67">
        <f t="shared" si="11"/>
        <v>0</v>
      </c>
    </row>
    <row r="325" spans="1:12" ht="38.25">
      <c r="A325" s="26">
        <v>317</v>
      </c>
      <c r="B325" s="41" t="s">
        <v>138</v>
      </c>
      <c r="C325" s="27">
        <v>912</v>
      </c>
      <c r="D325" s="3">
        <v>1202</v>
      </c>
      <c r="E325" s="4" t="s">
        <v>311</v>
      </c>
      <c r="F325" s="4" t="s">
        <v>50</v>
      </c>
      <c r="G325" s="81"/>
      <c r="H325" s="29"/>
      <c r="I325" s="84">
        <v>150</v>
      </c>
      <c r="J325" s="73">
        <v>150</v>
      </c>
      <c r="K325" s="73">
        <v>0</v>
      </c>
      <c r="L325" s="74">
        <f t="shared" si="11"/>
        <v>0</v>
      </c>
    </row>
    <row r="326" spans="1:12" ht="38.25">
      <c r="A326" s="26">
        <v>318</v>
      </c>
      <c r="B326" s="42" t="s">
        <v>150</v>
      </c>
      <c r="C326" s="26">
        <v>912</v>
      </c>
      <c r="D326" s="1">
        <v>113</v>
      </c>
      <c r="E326" s="2" t="s">
        <v>191</v>
      </c>
      <c r="F326" s="4"/>
      <c r="G326" s="81"/>
      <c r="H326" s="29"/>
      <c r="I326" s="83">
        <f>I327</f>
        <v>40</v>
      </c>
      <c r="J326" s="66">
        <f>SUM(J327)</f>
        <v>40</v>
      </c>
      <c r="K326" s="66">
        <f>SUM(K327:K328)</f>
        <v>0</v>
      </c>
      <c r="L326" s="67">
        <f t="shared" si="11"/>
        <v>0</v>
      </c>
    </row>
    <row r="327" spans="1:12" ht="51">
      <c r="A327" s="26">
        <v>319</v>
      </c>
      <c r="B327" s="42" t="s">
        <v>75</v>
      </c>
      <c r="C327" s="26">
        <v>912</v>
      </c>
      <c r="D327" s="1">
        <v>113</v>
      </c>
      <c r="E327" s="2" t="s">
        <v>192</v>
      </c>
      <c r="F327" s="4"/>
      <c r="G327" s="81"/>
      <c r="H327" s="29"/>
      <c r="I327" s="83">
        <f>I328</f>
        <v>40</v>
      </c>
      <c r="J327" s="66">
        <f>SUM(J328)</f>
        <v>40</v>
      </c>
      <c r="K327" s="66">
        <f>SUM(K328)</f>
        <v>0</v>
      </c>
      <c r="L327" s="67">
        <f t="shared" si="11"/>
        <v>0</v>
      </c>
    </row>
    <row r="328" spans="1:12" ht="39.75" customHeight="1">
      <c r="A328" s="26">
        <v>320</v>
      </c>
      <c r="B328" s="39" t="s">
        <v>151</v>
      </c>
      <c r="C328" s="26">
        <v>912</v>
      </c>
      <c r="D328" s="1">
        <v>113</v>
      </c>
      <c r="E328" s="2" t="s">
        <v>192</v>
      </c>
      <c r="F328" s="4"/>
      <c r="G328" s="81"/>
      <c r="H328" s="29"/>
      <c r="I328" s="83">
        <f>SUM(I329)</f>
        <v>40</v>
      </c>
      <c r="J328" s="71">
        <f>SUM(J329)</f>
        <v>40</v>
      </c>
      <c r="K328" s="71">
        <f>SUM(K329)</f>
        <v>0</v>
      </c>
      <c r="L328" s="67">
        <f t="shared" si="11"/>
        <v>0</v>
      </c>
    </row>
    <row r="329" spans="1:12" ht="26.25" customHeight="1">
      <c r="A329" s="26">
        <v>321</v>
      </c>
      <c r="B329" s="41" t="s">
        <v>333</v>
      </c>
      <c r="C329" s="27">
        <v>912</v>
      </c>
      <c r="D329" s="3">
        <v>113</v>
      </c>
      <c r="E329" s="4" t="s">
        <v>192</v>
      </c>
      <c r="F329" s="4" t="s">
        <v>70</v>
      </c>
      <c r="G329" s="81"/>
      <c r="H329" s="29"/>
      <c r="I329" s="84">
        <v>40</v>
      </c>
      <c r="J329" s="75">
        <v>40</v>
      </c>
      <c r="K329" s="75">
        <v>0</v>
      </c>
      <c r="L329" s="74">
        <f t="shared" si="11"/>
        <v>0</v>
      </c>
    </row>
    <row r="330" spans="1:12" ht="31.5">
      <c r="A330" s="26">
        <v>322</v>
      </c>
      <c r="B330" s="40" t="s">
        <v>57</v>
      </c>
      <c r="C330" s="12">
        <v>913</v>
      </c>
      <c r="D330" s="26"/>
      <c r="E330" s="26"/>
      <c r="F330" s="27"/>
      <c r="G330" s="89"/>
      <c r="H330" s="27"/>
      <c r="I330" s="21">
        <f>I331</f>
        <v>866.2</v>
      </c>
      <c r="J330" s="85">
        <f>SUM(J331)</f>
        <v>866.2</v>
      </c>
      <c r="K330" s="85">
        <f>SUM(K331)</f>
        <v>230.082</v>
      </c>
      <c r="L330" s="86">
        <f t="shared" si="11"/>
        <v>26.562225813899794</v>
      </c>
    </row>
    <row r="331" spans="1:12" ht="38.25">
      <c r="A331" s="26">
        <v>323</v>
      </c>
      <c r="B331" s="39" t="s">
        <v>31</v>
      </c>
      <c r="C331" s="26">
        <v>913</v>
      </c>
      <c r="D331" s="22">
        <v>106</v>
      </c>
      <c r="E331" s="26"/>
      <c r="F331" s="27"/>
      <c r="G331" s="90"/>
      <c r="H331" s="91"/>
      <c r="I331" s="62">
        <f>SUM(I333+I336)</f>
        <v>866.2</v>
      </c>
      <c r="J331" s="66">
        <f>SUM(J332)</f>
        <v>866.2</v>
      </c>
      <c r="K331" s="66">
        <f>SUM(K332)</f>
        <v>230.082</v>
      </c>
      <c r="L331" s="67">
        <f t="shared" si="11"/>
        <v>26.562225813899794</v>
      </c>
    </row>
    <row r="332" spans="1:12" ht="12.75">
      <c r="A332" s="26">
        <v>324</v>
      </c>
      <c r="B332" s="39" t="s">
        <v>67</v>
      </c>
      <c r="C332" s="26">
        <v>913</v>
      </c>
      <c r="D332" s="1">
        <v>106</v>
      </c>
      <c r="E332" s="2" t="s">
        <v>174</v>
      </c>
      <c r="F332" s="4"/>
      <c r="G332" s="81"/>
      <c r="H332" s="29"/>
      <c r="I332" s="66">
        <f>SUM(I333+I336)</f>
        <v>866.2</v>
      </c>
      <c r="J332" s="66">
        <f>SUM(J333+J336)</f>
        <v>866.2</v>
      </c>
      <c r="K332" s="66">
        <f>SUM(K333+K336)</f>
        <v>230.082</v>
      </c>
      <c r="L332" s="67">
        <f t="shared" si="11"/>
        <v>26.562225813899794</v>
      </c>
    </row>
    <row r="333" spans="1:12" ht="25.5">
      <c r="A333" s="26">
        <v>325</v>
      </c>
      <c r="B333" s="39" t="s">
        <v>68</v>
      </c>
      <c r="C333" s="26">
        <v>913</v>
      </c>
      <c r="D333" s="1">
        <v>106</v>
      </c>
      <c r="E333" s="2" t="s">
        <v>173</v>
      </c>
      <c r="F333" s="4"/>
      <c r="G333" s="81"/>
      <c r="H333" s="29"/>
      <c r="I333" s="66">
        <f>I334+I335</f>
        <v>356.2</v>
      </c>
      <c r="J333" s="71">
        <f>SUM(J334:J335)</f>
        <v>356.2</v>
      </c>
      <c r="K333" s="71">
        <f>SUM(K334:K335)</f>
        <v>84.638</v>
      </c>
      <c r="L333" s="67">
        <f t="shared" si="11"/>
        <v>23.76137001684447</v>
      </c>
    </row>
    <row r="334" spans="1:12" ht="25.5">
      <c r="A334" s="26">
        <v>326</v>
      </c>
      <c r="B334" s="41" t="s">
        <v>324</v>
      </c>
      <c r="C334" s="27">
        <v>913</v>
      </c>
      <c r="D334" s="3">
        <v>106</v>
      </c>
      <c r="E334" s="4" t="s">
        <v>173</v>
      </c>
      <c r="F334" s="4" t="s">
        <v>46</v>
      </c>
      <c r="G334" s="81"/>
      <c r="H334" s="29"/>
      <c r="I334" s="73">
        <v>353.2</v>
      </c>
      <c r="J334" s="75">
        <v>353.2</v>
      </c>
      <c r="K334" s="75">
        <v>84.638</v>
      </c>
      <c r="L334" s="74">
        <f t="shared" si="11"/>
        <v>23.963193657984146</v>
      </c>
    </row>
    <row r="335" spans="1:12" ht="27.75" customHeight="1">
      <c r="A335" s="26">
        <v>327</v>
      </c>
      <c r="B335" s="41" t="s">
        <v>333</v>
      </c>
      <c r="C335" s="27">
        <v>913</v>
      </c>
      <c r="D335" s="3">
        <v>106</v>
      </c>
      <c r="E335" s="4" t="s">
        <v>173</v>
      </c>
      <c r="F335" s="4" t="s">
        <v>70</v>
      </c>
      <c r="G335" s="81"/>
      <c r="H335" s="29"/>
      <c r="I335" s="73">
        <v>3</v>
      </c>
      <c r="J335" s="75">
        <v>3</v>
      </c>
      <c r="K335" s="75">
        <v>0</v>
      </c>
      <c r="L335" s="74">
        <f t="shared" si="11"/>
        <v>0</v>
      </c>
    </row>
    <row r="336" spans="1:12" ht="25.5">
      <c r="A336" s="26">
        <v>328</v>
      </c>
      <c r="B336" s="39" t="s">
        <v>29</v>
      </c>
      <c r="C336" s="26">
        <v>913</v>
      </c>
      <c r="D336" s="1">
        <v>106</v>
      </c>
      <c r="E336" s="2" t="s">
        <v>297</v>
      </c>
      <c r="F336" s="4"/>
      <c r="G336" s="81"/>
      <c r="H336" s="29"/>
      <c r="I336" s="66">
        <f>I337</f>
        <v>510</v>
      </c>
      <c r="J336" s="66">
        <f>SUM(J337)</f>
        <v>510</v>
      </c>
      <c r="K336" s="66">
        <f>SUM(K337)</f>
        <v>145.444</v>
      </c>
      <c r="L336" s="67">
        <f t="shared" si="11"/>
        <v>28.51843137254902</v>
      </c>
    </row>
    <row r="337" spans="1:12" ht="25.5">
      <c r="A337" s="26">
        <v>329</v>
      </c>
      <c r="B337" s="41" t="s">
        <v>324</v>
      </c>
      <c r="C337" s="27">
        <v>913</v>
      </c>
      <c r="D337" s="3">
        <v>106</v>
      </c>
      <c r="E337" s="4" t="s">
        <v>297</v>
      </c>
      <c r="F337" s="4" t="s">
        <v>46</v>
      </c>
      <c r="G337" s="81"/>
      <c r="H337" s="29"/>
      <c r="I337" s="73">
        <v>510</v>
      </c>
      <c r="J337" s="73">
        <v>510</v>
      </c>
      <c r="K337" s="73">
        <v>145.444</v>
      </c>
      <c r="L337" s="74">
        <f t="shared" si="11"/>
        <v>28.51843137254902</v>
      </c>
    </row>
    <row r="338" spans="1:12" ht="35.25" customHeight="1">
      <c r="A338" s="26">
        <v>330</v>
      </c>
      <c r="B338" s="40" t="s">
        <v>60</v>
      </c>
      <c r="C338" s="12">
        <v>919</v>
      </c>
      <c r="D338" s="22"/>
      <c r="E338" s="57"/>
      <c r="F338" s="20"/>
      <c r="G338" s="81"/>
      <c r="H338" s="29"/>
      <c r="I338" s="21">
        <f>I339</f>
        <v>3132</v>
      </c>
      <c r="J338" s="71">
        <f>SUM(J339)</f>
        <v>3132</v>
      </c>
      <c r="K338" s="71">
        <f>SUM(K339)</f>
        <v>571.503</v>
      </c>
      <c r="L338" s="67">
        <f t="shared" si="11"/>
        <v>18.247222222222224</v>
      </c>
    </row>
    <row r="339" spans="1:12" ht="27.75" customHeight="1">
      <c r="A339" s="26">
        <v>331</v>
      </c>
      <c r="B339" s="39" t="s">
        <v>31</v>
      </c>
      <c r="C339" s="30">
        <v>919</v>
      </c>
      <c r="D339" s="22">
        <v>106</v>
      </c>
      <c r="E339" s="57"/>
      <c r="F339" s="20"/>
      <c r="G339" s="81"/>
      <c r="H339" s="29"/>
      <c r="I339" s="83">
        <f>I340+I345</f>
        <v>3132</v>
      </c>
      <c r="J339" s="66">
        <f>SUM(J340+J345)</f>
        <v>3132</v>
      </c>
      <c r="K339" s="66">
        <f>SUM(K340+K345)</f>
        <v>571.503</v>
      </c>
      <c r="L339" s="67">
        <f t="shared" si="11"/>
        <v>18.247222222222224</v>
      </c>
    </row>
    <row r="340" spans="1:12" ht="51">
      <c r="A340" s="26">
        <v>332</v>
      </c>
      <c r="B340" s="39" t="s">
        <v>140</v>
      </c>
      <c r="C340" s="30">
        <v>919</v>
      </c>
      <c r="D340" s="1">
        <v>106</v>
      </c>
      <c r="E340" s="2" t="s">
        <v>299</v>
      </c>
      <c r="F340" s="4"/>
      <c r="G340" s="81"/>
      <c r="H340" s="29"/>
      <c r="I340" s="66">
        <f>I341</f>
        <v>3082</v>
      </c>
      <c r="J340" s="66">
        <f>SUM(J341)</f>
        <v>3082</v>
      </c>
      <c r="K340" s="66">
        <f>SUM(K341)</f>
        <v>571.503</v>
      </c>
      <c r="L340" s="67">
        <f>K340/J340*100</f>
        <v>18.543251135626218</v>
      </c>
    </row>
    <row r="341" spans="1:12" ht="51">
      <c r="A341" s="26">
        <v>333</v>
      </c>
      <c r="B341" s="45" t="s">
        <v>158</v>
      </c>
      <c r="C341" s="30">
        <v>919</v>
      </c>
      <c r="D341" s="1">
        <v>106</v>
      </c>
      <c r="E341" s="2" t="s">
        <v>298</v>
      </c>
      <c r="F341" s="4"/>
      <c r="G341" s="81"/>
      <c r="H341" s="29"/>
      <c r="I341" s="66">
        <f>I342</f>
        <v>3082</v>
      </c>
      <c r="J341" s="71">
        <f>SUM(J342)</f>
        <v>3082</v>
      </c>
      <c r="K341" s="71">
        <f>SUM(K342)</f>
        <v>571.503</v>
      </c>
      <c r="L341" s="67">
        <f t="shared" si="11"/>
        <v>18.543251135626218</v>
      </c>
    </row>
    <row r="342" spans="1:12" ht="38.25" customHeight="1">
      <c r="A342" s="26">
        <v>334</v>
      </c>
      <c r="B342" s="39" t="s">
        <v>141</v>
      </c>
      <c r="C342" s="30">
        <v>919</v>
      </c>
      <c r="D342" s="1">
        <v>106</v>
      </c>
      <c r="E342" s="2" t="s">
        <v>300</v>
      </c>
      <c r="F342" s="4"/>
      <c r="G342" s="81"/>
      <c r="H342" s="29"/>
      <c r="I342" s="66">
        <f>I343+I344</f>
        <v>3082</v>
      </c>
      <c r="J342" s="66">
        <f>SUM(J343:J344)</f>
        <v>3082</v>
      </c>
      <c r="K342" s="66">
        <f>SUM(K343:K344)</f>
        <v>571.503</v>
      </c>
      <c r="L342" s="67">
        <f t="shared" si="11"/>
        <v>18.543251135626218</v>
      </c>
    </row>
    <row r="343" spans="1:12" ht="25.5">
      <c r="A343" s="26">
        <v>335</v>
      </c>
      <c r="B343" s="41" t="s">
        <v>324</v>
      </c>
      <c r="C343" s="28">
        <v>919</v>
      </c>
      <c r="D343" s="3">
        <v>106</v>
      </c>
      <c r="E343" s="4" t="s">
        <v>300</v>
      </c>
      <c r="F343" s="4" t="s">
        <v>46</v>
      </c>
      <c r="G343" s="81"/>
      <c r="H343" s="29"/>
      <c r="I343" s="73">
        <v>2331.5</v>
      </c>
      <c r="J343" s="75">
        <v>2331.5</v>
      </c>
      <c r="K343" s="75">
        <v>395.963</v>
      </c>
      <c r="L343" s="74">
        <f t="shared" si="11"/>
        <v>16.983186789620415</v>
      </c>
    </row>
    <row r="344" spans="1:12" ht="26.25" customHeight="1">
      <c r="A344" s="26">
        <v>336</v>
      </c>
      <c r="B344" s="41" t="s">
        <v>333</v>
      </c>
      <c r="C344" s="28">
        <v>919</v>
      </c>
      <c r="D344" s="3">
        <v>106</v>
      </c>
      <c r="E344" s="4" t="s">
        <v>300</v>
      </c>
      <c r="F344" s="4" t="s">
        <v>70</v>
      </c>
      <c r="G344" s="81"/>
      <c r="H344" s="29"/>
      <c r="I344" s="73">
        <v>750.5</v>
      </c>
      <c r="J344" s="73">
        <v>750.5</v>
      </c>
      <c r="K344" s="73">
        <v>175.54</v>
      </c>
      <c r="L344" s="74">
        <f aca="true" t="shared" si="13" ref="L344:L349">K344/J344*100</f>
        <v>23.389740173217856</v>
      </c>
    </row>
    <row r="345" spans="1:12" ht="40.5" customHeight="1">
      <c r="A345" s="26">
        <v>337</v>
      </c>
      <c r="B345" s="42" t="s">
        <v>150</v>
      </c>
      <c r="C345" s="30">
        <v>919</v>
      </c>
      <c r="D345" s="1">
        <v>113</v>
      </c>
      <c r="E345" s="2" t="s">
        <v>191</v>
      </c>
      <c r="F345" s="4"/>
      <c r="G345" s="81"/>
      <c r="H345" s="29"/>
      <c r="I345" s="66">
        <f>I346</f>
        <v>50</v>
      </c>
      <c r="J345" s="66">
        <f>J346</f>
        <v>50</v>
      </c>
      <c r="K345" s="66">
        <f>K346</f>
        <v>0</v>
      </c>
      <c r="L345" s="67">
        <f t="shared" si="13"/>
        <v>0</v>
      </c>
    </row>
    <row r="346" spans="1:12" ht="27" customHeight="1">
      <c r="A346" s="26">
        <v>338</v>
      </c>
      <c r="B346" s="42" t="s">
        <v>75</v>
      </c>
      <c r="C346" s="30">
        <v>919</v>
      </c>
      <c r="D346" s="1">
        <v>113</v>
      </c>
      <c r="E346" s="2" t="s">
        <v>192</v>
      </c>
      <c r="F346" s="4"/>
      <c r="G346" s="81"/>
      <c r="H346" s="29"/>
      <c r="I346" s="66">
        <f>I347</f>
        <v>50</v>
      </c>
      <c r="J346" s="66">
        <f>SUM(J347)</f>
        <v>50</v>
      </c>
      <c r="K346" s="66">
        <f>SUM(K347)</f>
        <v>0</v>
      </c>
      <c r="L346" s="67">
        <f t="shared" si="13"/>
        <v>0</v>
      </c>
    </row>
    <row r="347" spans="1:12" ht="43.5" customHeight="1">
      <c r="A347" s="26">
        <v>339</v>
      </c>
      <c r="B347" s="39" t="s">
        <v>151</v>
      </c>
      <c r="C347" s="30">
        <v>919</v>
      </c>
      <c r="D347" s="1">
        <v>113</v>
      </c>
      <c r="E347" s="2" t="s">
        <v>192</v>
      </c>
      <c r="F347" s="4"/>
      <c r="G347" s="81"/>
      <c r="H347" s="29"/>
      <c r="I347" s="66">
        <f>I348</f>
        <v>50</v>
      </c>
      <c r="J347" s="66">
        <f>J348</f>
        <v>50</v>
      </c>
      <c r="K347" s="66">
        <f>K348</f>
        <v>0</v>
      </c>
      <c r="L347" s="67">
        <f t="shared" si="13"/>
        <v>0</v>
      </c>
    </row>
    <row r="348" spans="1:12" ht="30" customHeight="1">
      <c r="A348" s="26">
        <v>340</v>
      </c>
      <c r="B348" s="41" t="s">
        <v>333</v>
      </c>
      <c r="C348" s="28">
        <v>919</v>
      </c>
      <c r="D348" s="3">
        <v>113</v>
      </c>
      <c r="E348" s="4" t="s">
        <v>192</v>
      </c>
      <c r="F348" s="4" t="s">
        <v>70</v>
      </c>
      <c r="G348" s="81"/>
      <c r="H348" s="29"/>
      <c r="I348" s="73">
        <v>50</v>
      </c>
      <c r="J348" s="76">
        <v>50</v>
      </c>
      <c r="K348" s="76">
        <v>0</v>
      </c>
      <c r="L348" s="74">
        <f t="shared" si="13"/>
        <v>0</v>
      </c>
    </row>
    <row r="349" spans="1:12" ht="15.75" customHeight="1">
      <c r="A349" s="26">
        <v>341</v>
      </c>
      <c r="B349" s="40" t="s">
        <v>58</v>
      </c>
      <c r="C349" s="27"/>
      <c r="D349" s="27"/>
      <c r="E349" s="27"/>
      <c r="F349" s="27"/>
      <c r="G349" s="89"/>
      <c r="H349" s="27"/>
      <c r="I349" s="21">
        <f>SUM(I9+I315+I330+I338)</f>
        <v>238652.40000000002</v>
      </c>
      <c r="J349" s="79">
        <f>SUM(J9+J315+J330+J338)</f>
        <v>241453.72100000002</v>
      </c>
      <c r="K349" s="79">
        <f>SUM(K9+K315+K330+K338)</f>
        <v>48244.474</v>
      </c>
      <c r="L349" s="67">
        <f t="shared" si="13"/>
        <v>19.980836824626945</v>
      </c>
    </row>
    <row r="351" spans="1:13" ht="15">
      <c r="A351" s="101" t="s">
        <v>336</v>
      </c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0"/>
    </row>
    <row r="352" spans="1:13" ht="15">
      <c r="A352" s="101" t="s">
        <v>337</v>
      </c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</sheetData>
  <sheetProtection/>
  <autoFilter ref="A8:I349"/>
  <mergeCells count="7">
    <mergeCell ref="A352:M352"/>
    <mergeCell ref="A351:L351"/>
    <mergeCell ref="A1:L1"/>
    <mergeCell ref="A2:L2"/>
    <mergeCell ref="A3:L3"/>
    <mergeCell ref="A4:L4"/>
    <mergeCell ref="A6:L6"/>
  </mergeCells>
  <printOptions/>
  <pageMargins left="0.9055118110236221" right="0.1968503937007874" top="0.1968503937007874" bottom="0.1968503937007874" header="0.31496062992125984" footer="0.31496062992125984"/>
  <pageSetup fitToHeight="11" horizontalDpi="600" verticalDpi="600" orientation="portrait" paperSize="9" scale="70" r:id="rId1"/>
  <rowBreaks count="1" manualBreakCount="1">
    <brk id="3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2016-06-16T05:06:24Z</cp:lastPrinted>
  <dcterms:created xsi:type="dcterms:W3CDTF">1996-10-08T23:32:33Z</dcterms:created>
  <dcterms:modified xsi:type="dcterms:W3CDTF">2016-06-16T05:06:56Z</dcterms:modified>
  <cp:category/>
  <cp:version/>
  <cp:contentType/>
  <cp:contentStatus/>
</cp:coreProperties>
</file>