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'Прил.4'!$A$1:$L$66</definedName>
  </definedNames>
  <calcPr fullCalcOnLoad="1"/>
</workbook>
</file>

<file path=xl/sharedStrings.xml><?xml version="1.0" encoding="utf-8"?>
<sst xmlns="http://schemas.openxmlformats.org/spreadsheetml/2006/main" count="107" uniqueCount="86">
  <si>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</si>
  <si>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</si>
  <si>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</si>
  <si>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</si>
  <si>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</si>
  <si>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</si>
  <si>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</si>
  <si>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</si>
  <si>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</si>
  <si>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</si>
  <si>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</si>
  <si>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</si>
  <si>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</si>
  <si>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</si>
  <si>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</si>
  <si>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</si>
  <si>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</si>
  <si>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</si>
  <si>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</si>
  <si>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</si>
  <si>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</si>
  <si>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</si>
  <si>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</si>
  <si>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</si>
  <si>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</si>
  <si>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</si>
  <si>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</si>
  <si>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</si>
  <si>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</si>
  <si>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</si>
  <si>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</si>
  <si>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</si>
  <si>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</si>
  <si>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</si>
  <si>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</si>
  <si>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</si>
  <si>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</si>
  <si>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</si>
  <si>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</si>
  <si>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</si>
  <si>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</si>
  <si>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</si>
  <si>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</si>
  <si>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</si>
  <si>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</si>
  <si>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</si>
  <si>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</si>
  <si>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</si>
  <si>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</si>
  <si>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</si>
  <si>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</si>
  <si>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</si>
  <si>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</si>
  <si>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</si>
  <si>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</si>
  <si>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</si>
  <si>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</si>
  <si>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</si>
  <si>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</si>
  <si>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</si>
  <si>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</si>
  <si>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</si>
  <si>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</si>
  <si>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</si>
  <si>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</si>
  <si>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</si>
  <si>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</si>
  <si>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</si>
  <si>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</si>
  <si>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</si>
  <si>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</si>
  <si>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</si>
  <si>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</si>
  <si>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</si>
  <si>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t xml:space="preserve">% исполнения к году </t>
  </si>
  <si>
    <t xml:space="preserve">к Постановлению Администрации </t>
  </si>
  <si>
    <t>Махнёвского муниципального образования</t>
  </si>
  <si>
    <t>Сумма средств, предусмотринная на 2016 год  решением Думы о бюджете, в тыс. руб.</t>
  </si>
  <si>
    <t>Утвержденные бюджетные назначения с учетом уточнения на 2016год, тыс. руб.</t>
  </si>
  <si>
    <t>1700000000</t>
  </si>
  <si>
    <t>2000000000</t>
  </si>
  <si>
    <t>Глава Махнёвского муниципального образования                                                                                                   А.В.Лызлов</t>
  </si>
  <si>
    <t>Информация о распределение бюджетных ассигнований на реализацию муниципальных программ  Махнёвского муниципального образования за  2016 год</t>
  </si>
  <si>
    <t>Исполненно за  2016 год</t>
  </si>
  <si>
    <t>Приложение № 5</t>
  </si>
  <si>
    <t xml:space="preserve"> от 06.07.2017    № 251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</si>
</sst>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#,##0.0"/>
    <numFmt numFmtId="17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2">
      <selection activeCell="A5" sqref="A5:L5"/>
    </sheetView>
  </sheetViews>
  <sheetFormatPr defaultColWidth="9.140625" defaultRowHeight="12.75"/>
  <cols>
    <col min="1" max="1" width="5.140625" style="0" customWidth="1"/>
    <col min="2" max="2" width="48.71093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5" hidden="1" customWidth="1"/>
    <col min="8" max="8" width="0" style="0" hidden="1" customWidth="1"/>
    <col min="9" max="9" width="10.57421875" style="13" customWidth="1"/>
    <col min="10" max="11" width="10.57421875" style="0" customWidth="1"/>
    <col min="12" max="12" width="7.7109375" style="0" customWidth="1"/>
  </cols>
  <sheetData>
    <row r="1" spans="1:9" ht="12.75" customHeight="1">
      <c r="A1" s="10"/>
      <c r="B1" s="10"/>
      <c r="C1" s="60"/>
      <c r="D1" s="60"/>
      <c r="E1" s="60"/>
      <c r="F1" s="60"/>
      <c r="G1" s="60"/>
      <c r="H1" s="60"/>
      <c r="I1" s="61"/>
    </row>
    <row r="2" spans="1:12" ht="12.75" customHeight="1">
      <c r="A2" s="60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 customHeight="1">
      <c r="A3" s="60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 customHeight="1">
      <c r="A4" s="60" t="s">
        <v>76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0" t="s">
        <v>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3.75" customHeight="1">
      <c r="A6" s="63" t="s">
        <v>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14.7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42" t="s">
        <v>6</v>
      </c>
      <c r="H7" s="40" t="s">
        <v>6</v>
      </c>
      <c r="I7" s="41" t="s">
        <v>77</v>
      </c>
      <c r="J7" s="39" t="s">
        <v>78</v>
      </c>
      <c r="K7" s="40" t="s">
        <v>83</v>
      </c>
      <c r="L7" s="40" t="s">
        <v>74</v>
      </c>
    </row>
    <row r="8" spans="1:12" ht="51">
      <c r="A8" s="17">
        <v>1</v>
      </c>
      <c r="B8" s="28" t="s">
        <v>25</v>
      </c>
      <c r="C8" s="17">
        <v>901</v>
      </c>
      <c r="D8" s="1">
        <v>113</v>
      </c>
      <c r="E8" s="2" t="s">
        <v>34</v>
      </c>
      <c r="F8" s="2"/>
      <c r="G8" s="43"/>
      <c r="H8" s="20"/>
      <c r="I8" s="44">
        <v>450</v>
      </c>
      <c r="J8" s="44">
        <v>330</v>
      </c>
      <c r="K8" s="44">
        <v>156.947</v>
      </c>
      <c r="L8" s="44">
        <f>K8/J8*100</f>
        <v>47.559696969696965</v>
      </c>
    </row>
    <row r="9" spans="1:12" ht="37.5" customHeight="1">
      <c r="A9" s="17">
        <v>2</v>
      </c>
      <c r="B9" s="25" t="s">
        <v>33</v>
      </c>
      <c r="C9" s="29"/>
      <c r="D9" s="1"/>
      <c r="E9" s="2" t="s">
        <v>32</v>
      </c>
      <c r="F9" s="4"/>
      <c r="G9" s="45"/>
      <c r="H9" s="45"/>
      <c r="I9" s="44">
        <f>I10+I11+I12+I13+I14</f>
        <v>17507.4</v>
      </c>
      <c r="J9" s="46">
        <f>SUM(J10:J14)</f>
        <v>20180.95</v>
      </c>
      <c r="K9" s="46">
        <f>SUM(K10:K14)</f>
        <v>19956.245</v>
      </c>
      <c r="L9" s="44">
        <f aca="true" t="shared" si="0" ref="L9:L59">K9/J9*100</f>
        <v>98.88654894838945</v>
      </c>
    </row>
    <row r="10" spans="1:12" ht="12.75">
      <c r="A10" s="17"/>
      <c r="B10" s="25"/>
      <c r="C10" s="24">
        <v>901</v>
      </c>
      <c r="D10" s="3">
        <v>113</v>
      </c>
      <c r="E10" s="4" t="s">
        <v>32</v>
      </c>
      <c r="F10" s="4"/>
      <c r="G10" s="45"/>
      <c r="H10" s="45"/>
      <c r="I10" s="47">
        <v>13912.9</v>
      </c>
      <c r="J10" s="47">
        <v>16578.338</v>
      </c>
      <c r="K10" s="47">
        <v>16381.2</v>
      </c>
      <c r="L10" s="48">
        <f>K10/J10*100</f>
        <v>98.8108699436578</v>
      </c>
    </row>
    <row r="11" spans="1:12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5"/>
      <c r="H11" s="45"/>
      <c r="I11" s="47">
        <v>1653</v>
      </c>
      <c r="J11" s="49">
        <v>1511.112</v>
      </c>
      <c r="K11" s="49">
        <v>1509.2</v>
      </c>
      <c r="L11" s="47">
        <f t="shared" si="0"/>
        <v>99.8734706626643</v>
      </c>
    </row>
    <row r="12" spans="1:12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5"/>
      <c r="H12" s="45"/>
      <c r="I12" s="47">
        <v>1710</v>
      </c>
      <c r="J12" s="49">
        <v>1710</v>
      </c>
      <c r="K12" s="49">
        <v>1710</v>
      </c>
      <c r="L12" s="47">
        <f t="shared" si="0"/>
        <v>100</v>
      </c>
    </row>
    <row r="13" spans="1:12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5"/>
      <c r="H13" s="45"/>
      <c r="I13" s="47">
        <v>230</v>
      </c>
      <c r="J13" s="49">
        <v>380</v>
      </c>
      <c r="K13" s="49">
        <v>355.245</v>
      </c>
      <c r="L13" s="47">
        <f t="shared" si="0"/>
        <v>93.48552631578949</v>
      </c>
    </row>
    <row r="14" spans="1:12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5"/>
      <c r="H14" s="45"/>
      <c r="I14" s="47">
        <v>1.5</v>
      </c>
      <c r="J14" s="49">
        <v>1.5</v>
      </c>
      <c r="K14" s="49">
        <v>0.6</v>
      </c>
      <c r="L14" s="47">
        <f t="shared" si="0"/>
        <v>40</v>
      </c>
    </row>
    <row r="15" spans="1:12" ht="39.75" customHeight="1">
      <c r="A15" s="50">
        <v>3</v>
      </c>
      <c r="B15" s="25" t="s">
        <v>27</v>
      </c>
      <c r="C15" s="17">
        <v>901</v>
      </c>
      <c r="D15" s="1">
        <v>309</v>
      </c>
      <c r="E15" s="2" t="s">
        <v>28</v>
      </c>
      <c r="F15" s="2"/>
      <c r="G15" s="5" t="s">
        <v>8</v>
      </c>
      <c r="H15" s="20"/>
      <c r="I15" s="44">
        <v>225</v>
      </c>
      <c r="J15" s="46">
        <v>218.188</v>
      </c>
      <c r="K15" s="46">
        <v>218.245</v>
      </c>
      <c r="L15" s="44">
        <f t="shared" si="0"/>
        <v>100.02612425981266</v>
      </c>
    </row>
    <row r="16" spans="1:12" ht="32.25" customHeight="1">
      <c r="A16" s="17">
        <v>4</v>
      </c>
      <c r="B16" s="25" t="s">
        <v>29</v>
      </c>
      <c r="C16" s="17">
        <v>901</v>
      </c>
      <c r="D16" s="1">
        <v>310</v>
      </c>
      <c r="E16" s="2" t="s">
        <v>30</v>
      </c>
      <c r="F16" s="2"/>
      <c r="G16" s="43"/>
      <c r="H16" s="20"/>
      <c r="I16" s="44">
        <v>2052.5</v>
      </c>
      <c r="J16" s="46">
        <v>2681.783</v>
      </c>
      <c r="K16" s="46">
        <v>2621.545</v>
      </c>
      <c r="L16" s="44">
        <f t="shared" si="0"/>
        <v>97.75380782113989</v>
      </c>
    </row>
    <row r="17" spans="1:12" ht="63.75">
      <c r="A17" s="17">
        <v>5</v>
      </c>
      <c r="B17" s="25" t="s">
        <v>31</v>
      </c>
      <c r="C17" s="17"/>
      <c r="D17" s="1"/>
      <c r="E17" s="2" t="s">
        <v>40</v>
      </c>
      <c r="F17" s="2"/>
      <c r="G17" s="43"/>
      <c r="H17" s="20"/>
      <c r="I17" s="44">
        <f>SUM(I18:I20)</f>
        <v>4936.8</v>
      </c>
      <c r="J17" s="46">
        <f>SUM(J18:J20)</f>
        <v>4878.196</v>
      </c>
      <c r="K17" s="46">
        <f>SUM(K18:K20)</f>
        <v>4872.141</v>
      </c>
      <c r="L17" s="44">
        <f t="shared" si="0"/>
        <v>99.87587624605489</v>
      </c>
    </row>
    <row r="18" spans="1:12" ht="12.75">
      <c r="A18" s="17"/>
      <c r="B18" s="25"/>
      <c r="C18" s="18">
        <v>901</v>
      </c>
      <c r="D18" s="3">
        <v>314</v>
      </c>
      <c r="E18" s="4" t="s">
        <v>35</v>
      </c>
      <c r="F18" s="4"/>
      <c r="G18" s="43"/>
      <c r="H18" s="20"/>
      <c r="I18" s="47">
        <v>96</v>
      </c>
      <c r="J18" s="47">
        <v>96</v>
      </c>
      <c r="K18" s="47">
        <v>95</v>
      </c>
      <c r="L18" s="47">
        <f t="shared" si="0"/>
        <v>98.95833333333334</v>
      </c>
    </row>
    <row r="19" spans="1:12" ht="12.75">
      <c r="A19" s="17"/>
      <c r="B19" s="25"/>
      <c r="C19" s="18">
        <v>901</v>
      </c>
      <c r="D19" s="3">
        <v>707</v>
      </c>
      <c r="E19" s="4" t="s">
        <v>35</v>
      </c>
      <c r="F19" s="4"/>
      <c r="G19" s="43"/>
      <c r="H19" s="20"/>
      <c r="I19" s="47">
        <v>400</v>
      </c>
      <c r="J19" s="49">
        <v>20</v>
      </c>
      <c r="K19" s="49">
        <v>20</v>
      </c>
      <c r="L19" s="47">
        <f t="shared" si="0"/>
        <v>100</v>
      </c>
    </row>
    <row r="20" spans="1:12" ht="12.75">
      <c r="A20" s="17"/>
      <c r="B20" s="25"/>
      <c r="C20" s="18">
        <v>901</v>
      </c>
      <c r="D20" s="3">
        <v>1102</v>
      </c>
      <c r="E20" s="4" t="s">
        <v>36</v>
      </c>
      <c r="F20" s="2"/>
      <c r="G20" s="43"/>
      <c r="H20" s="20"/>
      <c r="I20" s="47">
        <v>4440.8</v>
      </c>
      <c r="J20" s="49">
        <v>4762.196</v>
      </c>
      <c r="K20" s="49">
        <v>4757.141</v>
      </c>
      <c r="L20" s="47">
        <f t="shared" si="0"/>
        <v>99.89385149204274</v>
      </c>
    </row>
    <row r="21" spans="1:12" ht="51">
      <c r="A21" s="17">
        <v>6</v>
      </c>
      <c r="B21" s="25" t="s">
        <v>37</v>
      </c>
      <c r="C21" s="17">
        <v>901</v>
      </c>
      <c r="D21" s="1">
        <v>314</v>
      </c>
      <c r="E21" s="2" t="s">
        <v>38</v>
      </c>
      <c r="F21" s="2"/>
      <c r="G21" s="43"/>
      <c r="H21" s="20"/>
      <c r="I21" s="44">
        <v>20</v>
      </c>
      <c r="J21" s="46">
        <v>20</v>
      </c>
      <c r="K21" s="46">
        <v>18</v>
      </c>
      <c r="L21" s="44">
        <f t="shared" si="0"/>
        <v>90</v>
      </c>
    </row>
    <row r="22" spans="1:12" ht="38.25">
      <c r="A22" s="17">
        <v>7</v>
      </c>
      <c r="B22" s="25" t="s">
        <v>39</v>
      </c>
      <c r="C22" s="17"/>
      <c r="D22" s="1"/>
      <c r="E22" s="31" t="s">
        <v>73</v>
      </c>
      <c r="F22" s="11"/>
      <c r="G22" s="43"/>
      <c r="H22" s="20"/>
      <c r="I22" s="44">
        <f>I23+I24</f>
        <v>11683.2</v>
      </c>
      <c r="J22" s="46">
        <f>SUM(J23:J24)</f>
        <v>13895.922999999999</v>
      </c>
      <c r="K22" s="46">
        <f>SUM(K23:K24)</f>
        <v>11996.439999999999</v>
      </c>
      <c r="L22" s="44">
        <f t="shared" si="0"/>
        <v>86.33064532669043</v>
      </c>
    </row>
    <row r="23" spans="1:12" ht="12.75">
      <c r="A23" s="17"/>
      <c r="B23" s="25"/>
      <c r="C23" s="18">
        <v>901</v>
      </c>
      <c r="D23" s="3">
        <v>408</v>
      </c>
      <c r="E23" s="23" t="s">
        <v>41</v>
      </c>
      <c r="F23" s="12"/>
      <c r="G23" s="43"/>
      <c r="H23" s="20"/>
      <c r="I23" s="47">
        <v>6505.5</v>
      </c>
      <c r="J23" s="47">
        <v>6405</v>
      </c>
      <c r="K23" s="47">
        <v>6405</v>
      </c>
      <c r="L23" s="47">
        <f t="shared" si="0"/>
        <v>100</v>
      </c>
    </row>
    <row r="24" spans="1:12" ht="12.75">
      <c r="A24" s="17"/>
      <c r="B24" s="25"/>
      <c r="C24" s="18">
        <v>901</v>
      </c>
      <c r="D24" s="3">
        <v>409</v>
      </c>
      <c r="E24" s="4" t="s">
        <v>41</v>
      </c>
      <c r="F24" s="4"/>
      <c r="G24" s="43"/>
      <c r="H24" s="20"/>
      <c r="I24" s="47">
        <v>5177.7</v>
      </c>
      <c r="J24" s="49">
        <v>7490.923</v>
      </c>
      <c r="K24" s="49">
        <v>5591.44</v>
      </c>
      <c r="L24" s="47">
        <f t="shared" si="0"/>
        <v>74.64287111214466</v>
      </c>
    </row>
    <row r="25" spans="1:12" ht="38.25">
      <c r="A25" s="17">
        <v>8</v>
      </c>
      <c r="B25" s="25" t="s">
        <v>42</v>
      </c>
      <c r="C25" s="17">
        <v>901</v>
      </c>
      <c r="D25" s="7">
        <v>410</v>
      </c>
      <c r="E25" s="8" t="s">
        <v>43</v>
      </c>
      <c r="F25" s="8"/>
      <c r="G25" s="43"/>
      <c r="H25" s="20"/>
      <c r="I25" s="44">
        <v>150</v>
      </c>
      <c r="J25" s="46">
        <v>70.49</v>
      </c>
      <c r="K25" s="46">
        <v>70.5</v>
      </c>
      <c r="L25" s="44">
        <f t="shared" si="0"/>
        <v>100.01418640941979</v>
      </c>
    </row>
    <row r="26" spans="1:12" ht="51">
      <c r="A26" s="17">
        <v>9</v>
      </c>
      <c r="B26" s="25" t="s">
        <v>44</v>
      </c>
      <c r="C26" s="17">
        <v>901</v>
      </c>
      <c r="D26" s="1">
        <v>412</v>
      </c>
      <c r="E26" s="34" t="s">
        <v>45</v>
      </c>
      <c r="F26" s="8"/>
      <c r="G26" s="43"/>
      <c r="H26" s="20"/>
      <c r="I26" s="44">
        <v>97</v>
      </c>
      <c r="J26" s="46">
        <v>7</v>
      </c>
      <c r="K26" s="46">
        <v>7</v>
      </c>
      <c r="L26" s="44">
        <f t="shared" si="0"/>
        <v>100</v>
      </c>
    </row>
    <row r="27" spans="1:12" ht="50.25" customHeight="1">
      <c r="A27" s="17">
        <v>10</v>
      </c>
      <c r="B27" s="30" t="s">
        <v>46</v>
      </c>
      <c r="C27" s="32">
        <v>901</v>
      </c>
      <c r="D27" s="33">
        <v>412</v>
      </c>
      <c r="E27" s="34" t="s">
        <v>47</v>
      </c>
      <c r="F27" s="9"/>
      <c r="G27" s="43"/>
      <c r="H27" s="20"/>
      <c r="I27" s="44">
        <v>46</v>
      </c>
      <c r="J27" s="46">
        <v>0</v>
      </c>
      <c r="K27" s="46">
        <v>0</v>
      </c>
      <c r="L27" s="44">
        <v>0</v>
      </c>
    </row>
    <row r="28" spans="1:12" ht="51">
      <c r="A28" s="17">
        <v>11</v>
      </c>
      <c r="B28" s="28" t="s">
        <v>48</v>
      </c>
      <c r="C28" s="17"/>
      <c r="D28" s="1"/>
      <c r="E28" s="2" t="s">
        <v>49</v>
      </c>
      <c r="F28" s="2"/>
      <c r="G28" s="43"/>
      <c r="H28" s="20"/>
      <c r="I28" s="44">
        <f>SUM(I29:I32)</f>
        <v>13843.7</v>
      </c>
      <c r="J28" s="46">
        <f>SUM(J29:J32)</f>
        <v>11240.44</v>
      </c>
      <c r="K28" s="46">
        <f>SUM(K29:K32)</f>
        <v>9839.239</v>
      </c>
      <c r="L28" s="44">
        <v>0</v>
      </c>
    </row>
    <row r="29" spans="1:12" ht="12.75">
      <c r="A29" s="17"/>
      <c r="B29" s="25"/>
      <c r="C29" s="18">
        <v>901</v>
      </c>
      <c r="D29" s="3">
        <v>501</v>
      </c>
      <c r="E29" s="4" t="s">
        <v>50</v>
      </c>
      <c r="F29" s="4"/>
      <c r="G29" s="43"/>
      <c r="H29" s="20"/>
      <c r="I29" s="47">
        <v>1690</v>
      </c>
      <c r="J29" s="47">
        <v>1308.314</v>
      </c>
      <c r="K29" s="47">
        <v>1300.539</v>
      </c>
      <c r="L29" s="47">
        <f t="shared" si="0"/>
        <v>99.40572370241394</v>
      </c>
    </row>
    <row r="30" spans="1:12" ht="12.75">
      <c r="A30" s="17"/>
      <c r="B30" s="27"/>
      <c r="C30" s="18">
        <v>901</v>
      </c>
      <c r="D30" s="3">
        <v>502</v>
      </c>
      <c r="E30" s="4" t="s">
        <v>50</v>
      </c>
      <c r="F30" s="4" t="s">
        <v>13</v>
      </c>
      <c r="G30" s="43"/>
      <c r="H30" s="20"/>
      <c r="I30" s="47">
        <v>8158</v>
      </c>
      <c r="J30" s="49">
        <v>5847.037</v>
      </c>
      <c r="K30" s="49">
        <v>4823.3</v>
      </c>
      <c r="L30" s="47">
        <f t="shared" si="0"/>
        <v>82.49135416793155</v>
      </c>
    </row>
    <row r="31" spans="1:12" ht="12.75">
      <c r="A31" s="17"/>
      <c r="B31" s="25"/>
      <c r="C31" s="18">
        <v>901</v>
      </c>
      <c r="D31" s="3">
        <v>503</v>
      </c>
      <c r="E31" s="4" t="s">
        <v>50</v>
      </c>
      <c r="F31" s="2"/>
      <c r="G31" s="43"/>
      <c r="H31" s="20"/>
      <c r="I31" s="47">
        <v>3974.7</v>
      </c>
      <c r="J31" s="49">
        <v>4085.089</v>
      </c>
      <c r="K31" s="49">
        <v>3715.4</v>
      </c>
      <c r="L31" s="47">
        <f t="shared" si="0"/>
        <v>90.95028284573482</v>
      </c>
    </row>
    <row r="32" spans="1:12" ht="12.75">
      <c r="A32" s="17"/>
      <c r="B32" s="25"/>
      <c r="C32" s="18">
        <v>901</v>
      </c>
      <c r="D32" s="3">
        <v>505</v>
      </c>
      <c r="E32" s="4" t="s">
        <v>72</v>
      </c>
      <c r="F32" s="2"/>
      <c r="G32" s="43"/>
      <c r="H32" s="20"/>
      <c r="I32" s="47">
        <v>21</v>
      </c>
      <c r="J32" s="49">
        <v>0</v>
      </c>
      <c r="K32" s="49">
        <v>0</v>
      </c>
      <c r="L32" s="47">
        <v>0</v>
      </c>
    </row>
    <row r="33" spans="1:12" ht="38.25">
      <c r="A33" s="17">
        <v>12</v>
      </c>
      <c r="B33" s="25" t="s">
        <v>51</v>
      </c>
      <c r="C33" s="17">
        <v>901</v>
      </c>
      <c r="D33" s="37">
        <v>505</v>
      </c>
      <c r="E33" s="31" t="s">
        <v>52</v>
      </c>
      <c r="F33" s="31"/>
      <c r="G33" s="51"/>
      <c r="H33" s="51"/>
      <c r="I33" s="52">
        <v>50</v>
      </c>
      <c r="J33" s="46">
        <v>47</v>
      </c>
      <c r="K33" s="46">
        <v>47</v>
      </c>
      <c r="L33" s="44">
        <f t="shared" si="0"/>
        <v>100</v>
      </c>
    </row>
    <row r="34" spans="1:12" ht="38.25">
      <c r="A34" s="17">
        <v>13</v>
      </c>
      <c r="B34" s="25" t="s">
        <v>53</v>
      </c>
      <c r="C34" s="17">
        <v>901</v>
      </c>
      <c r="D34" s="1">
        <v>603</v>
      </c>
      <c r="E34" s="2" t="s">
        <v>54</v>
      </c>
      <c r="F34" s="2"/>
      <c r="G34" s="43"/>
      <c r="H34" s="20"/>
      <c r="I34" s="44">
        <v>465</v>
      </c>
      <c r="J34" s="46">
        <v>350.955</v>
      </c>
      <c r="K34" s="46">
        <v>350.7</v>
      </c>
      <c r="L34" s="44">
        <f t="shared" si="0"/>
        <v>99.9273411121084</v>
      </c>
    </row>
    <row r="35" spans="1:12" ht="38.25">
      <c r="A35" s="17">
        <v>14</v>
      </c>
      <c r="B35" s="25" t="s">
        <v>55</v>
      </c>
      <c r="C35" s="17"/>
      <c r="D35" s="1"/>
      <c r="E35" s="2" t="s">
        <v>56</v>
      </c>
      <c r="F35" s="2"/>
      <c r="G35" s="43"/>
      <c r="H35" s="20"/>
      <c r="I35" s="44">
        <f>SUM(I36:I40)</f>
        <v>116225.8</v>
      </c>
      <c r="J35" s="44">
        <f>SUM(J36:J40)</f>
        <v>118688.00499999999</v>
      </c>
      <c r="K35" s="44">
        <f>SUM(K36:K40)</f>
        <v>114784.624</v>
      </c>
      <c r="L35" s="44">
        <f t="shared" si="0"/>
        <v>96.71122536771935</v>
      </c>
    </row>
    <row r="36" spans="1:12" ht="12.75">
      <c r="A36" s="17"/>
      <c r="B36" s="25"/>
      <c r="C36" s="18">
        <v>901</v>
      </c>
      <c r="D36" s="3">
        <v>701</v>
      </c>
      <c r="E36" s="4" t="s">
        <v>57</v>
      </c>
      <c r="F36" s="4"/>
      <c r="G36" s="43"/>
      <c r="H36" s="20"/>
      <c r="I36" s="47">
        <v>25000</v>
      </c>
      <c r="J36" s="49">
        <v>24138.482</v>
      </c>
      <c r="K36" s="49">
        <v>20600.424</v>
      </c>
      <c r="L36" s="47">
        <f t="shared" si="0"/>
        <v>85.3426657069819</v>
      </c>
    </row>
    <row r="37" spans="1:12" ht="12.75">
      <c r="A37" s="17"/>
      <c r="B37" s="25"/>
      <c r="C37" s="18">
        <v>901</v>
      </c>
      <c r="D37" s="3">
        <v>701</v>
      </c>
      <c r="E37" s="4" t="s">
        <v>60</v>
      </c>
      <c r="F37" s="4"/>
      <c r="G37" s="43"/>
      <c r="H37" s="20"/>
      <c r="I37" s="47">
        <v>17777</v>
      </c>
      <c r="J37" s="49">
        <v>17777</v>
      </c>
      <c r="K37" s="49">
        <v>17769.3</v>
      </c>
      <c r="L37" s="47">
        <f t="shared" si="0"/>
        <v>99.95668560499522</v>
      </c>
    </row>
    <row r="38" spans="1:12" ht="12.75">
      <c r="A38" s="17"/>
      <c r="B38" s="25"/>
      <c r="C38" s="18">
        <v>901</v>
      </c>
      <c r="D38" s="3">
        <v>702</v>
      </c>
      <c r="E38" s="4" t="s">
        <v>57</v>
      </c>
      <c r="F38" s="4"/>
      <c r="G38" s="43"/>
      <c r="H38" s="20"/>
      <c r="I38" s="47">
        <v>29267.3</v>
      </c>
      <c r="J38" s="49">
        <v>29592.075</v>
      </c>
      <c r="K38" s="49">
        <v>29349.8</v>
      </c>
      <c r="L38" s="47">
        <f t="shared" si="0"/>
        <v>99.18128417828083</v>
      </c>
    </row>
    <row r="39" spans="1:12" ht="12.75">
      <c r="A39" s="17"/>
      <c r="B39" s="25"/>
      <c r="C39" s="18">
        <v>901</v>
      </c>
      <c r="D39" s="3">
        <v>702</v>
      </c>
      <c r="E39" s="4" t="s">
        <v>60</v>
      </c>
      <c r="F39" s="4"/>
      <c r="G39" s="43"/>
      <c r="H39" s="20"/>
      <c r="I39" s="47">
        <v>42081</v>
      </c>
      <c r="J39" s="49">
        <v>44423.9</v>
      </c>
      <c r="K39" s="49">
        <v>44315.2</v>
      </c>
      <c r="L39" s="47">
        <f t="shared" si="0"/>
        <v>99.75531189292249</v>
      </c>
    </row>
    <row r="40" spans="1:12" ht="12.75">
      <c r="A40" s="17"/>
      <c r="B40" s="25"/>
      <c r="C40" s="18">
        <v>901</v>
      </c>
      <c r="D40" s="3">
        <v>707</v>
      </c>
      <c r="E40" s="4" t="s">
        <v>56</v>
      </c>
      <c r="F40" s="4"/>
      <c r="G40" s="43"/>
      <c r="H40" s="20"/>
      <c r="I40" s="47">
        <v>2100.5</v>
      </c>
      <c r="J40" s="53">
        <v>2756.548</v>
      </c>
      <c r="K40" s="53">
        <v>2749.9</v>
      </c>
      <c r="L40" s="47">
        <f t="shared" si="0"/>
        <v>99.75882879601589</v>
      </c>
    </row>
    <row r="41" spans="1:12" ht="38.25">
      <c r="A41" s="17">
        <v>15</v>
      </c>
      <c r="B41" s="25" t="s">
        <v>58</v>
      </c>
      <c r="C41" s="17">
        <v>901</v>
      </c>
      <c r="D41" s="1">
        <v>801</v>
      </c>
      <c r="E41" s="2" t="s">
        <v>79</v>
      </c>
      <c r="F41" s="4"/>
      <c r="G41" s="43"/>
      <c r="H41" s="20"/>
      <c r="I41" s="44">
        <v>21590</v>
      </c>
      <c r="J41" s="46">
        <v>21774.127</v>
      </c>
      <c r="K41" s="46">
        <v>21535.6</v>
      </c>
      <c r="L41" s="44">
        <f t="shared" si="0"/>
        <v>98.90453931861424</v>
      </c>
    </row>
    <row r="42" spans="1:12" ht="25.5">
      <c r="A42" s="17">
        <v>16</v>
      </c>
      <c r="B42" s="25" t="s">
        <v>59</v>
      </c>
      <c r="C42" s="18"/>
      <c r="D42" s="1"/>
      <c r="E42" s="2" t="s">
        <v>61</v>
      </c>
      <c r="F42" s="2"/>
      <c r="G42" s="43"/>
      <c r="H42" s="20"/>
      <c r="I42" s="52">
        <f>SUM(I43:I45)</f>
        <v>24584</v>
      </c>
      <c r="J42" s="46">
        <f>SUM(J43:J45)</f>
        <v>26966.999</v>
      </c>
      <c r="K42" s="46">
        <f>SUM(K43:K45)</f>
        <v>24477</v>
      </c>
      <c r="L42" s="44">
        <f t="shared" si="0"/>
        <v>90.76649574541091</v>
      </c>
    </row>
    <row r="43" spans="1:12" ht="12.75">
      <c r="A43" s="17"/>
      <c r="B43" s="25"/>
      <c r="C43" s="18">
        <v>901</v>
      </c>
      <c r="D43" s="3">
        <v>1003</v>
      </c>
      <c r="E43" s="4" t="s">
        <v>62</v>
      </c>
      <c r="F43" s="2"/>
      <c r="G43" s="43"/>
      <c r="H43" s="20"/>
      <c r="I43" s="53">
        <v>3310</v>
      </c>
      <c r="J43" s="49">
        <v>3412</v>
      </c>
      <c r="K43" s="49">
        <v>2594</v>
      </c>
      <c r="L43" s="47">
        <f t="shared" si="0"/>
        <v>76.02579132473622</v>
      </c>
    </row>
    <row r="44" spans="1:12" ht="12.75">
      <c r="A44" s="17"/>
      <c r="B44" s="25"/>
      <c r="C44" s="18">
        <v>901</v>
      </c>
      <c r="D44" s="3">
        <v>1003</v>
      </c>
      <c r="E44" s="4" t="s">
        <v>63</v>
      </c>
      <c r="F44" s="2"/>
      <c r="G44" s="43"/>
      <c r="H44" s="20"/>
      <c r="I44" s="53">
        <v>19007.6</v>
      </c>
      <c r="J44" s="49">
        <v>21550.921</v>
      </c>
      <c r="K44" s="49">
        <v>20358.2</v>
      </c>
      <c r="L44" s="47">
        <f>K44/J44*100</f>
        <v>94.46556831608265</v>
      </c>
    </row>
    <row r="45" spans="1:12" ht="12.75">
      <c r="A45" s="17"/>
      <c r="B45" s="25"/>
      <c r="C45" s="18">
        <v>901</v>
      </c>
      <c r="D45" s="3">
        <v>1006</v>
      </c>
      <c r="E45" s="4" t="s">
        <v>63</v>
      </c>
      <c r="F45" s="2"/>
      <c r="G45" s="43"/>
      <c r="H45" s="20"/>
      <c r="I45" s="53">
        <v>2266.4</v>
      </c>
      <c r="J45" s="47">
        <v>2004.078</v>
      </c>
      <c r="K45" s="47">
        <v>1524.8</v>
      </c>
      <c r="L45" s="47">
        <f t="shared" si="0"/>
        <v>76.08486296441555</v>
      </c>
    </row>
    <row r="46" spans="1:12" ht="38.25">
      <c r="A46" s="17">
        <v>17</v>
      </c>
      <c r="B46" s="25" t="s">
        <v>64</v>
      </c>
      <c r="C46" s="17">
        <v>901</v>
      </c>
      <c r="D46" s="1">
        <v>1003</v>
      </c>
      <c r="E46" s="31" t="s">
        <v>65</v>
      </c>
      <c r="F46" s="4"/>
      <c r="G46" s="43"/>
      <c r="H46" s="20"/>
      <c r="I46" s="54">
        <v>144</v>
      </c>
      <c r="J46" s="46">
        <v>106.5</v>
      </c>
      <c r="K46" s="46">
        <v>96.534</v>
      </c>
      <c r="L46" s="44">
        <f t="shared" si="0"/>
        <v>90.64225352112678</v>
      </c>
    </row>
    <row r="47" spans="1:12" ht="38.25">
      <c r="A47" s="50">
        <v>18</v>
      </c>
      <c r="B47" s="25" t="s">
        <v>66</v>
      </c>
      <c r="C47" s="17">
        <v>901</v>
      </c>
      <c r="D47" s="1">
        <v>1003</v>
      </c>
      <c r="E47" s="34" t="s">
        <v>80</v>
      </c>
      <c r="F47" s="4"/>
      <c r="G47" s="43"/>
      <c r="H47" s="20"/>
      <c r="I47" s="44">
        <v>360</v>
      </c>
      <c r="J47" s="46">
        <v>925.2</v>
      </c>
      <c r="K47" s="46">
        <v>925.2</v>
      </c>
      <c r="L47" s="44">
        <f t="shared" si="0"/>
        <v>100</v>
      </c>
    </row>
    <row r="48" spans="1:12" ht="48" customHeight="1">
      <c r="A48" s="50">
        <v>19</v>
      </c>
      <c r="B48" s="28" t="s">
        <v>67</v>
      </c>
      <c r="C48" s="17">
        <v>901</v>
      </c>
      <c r="D48" s="1">
        <v>405</v>
      </c>
      <c r="E48" s="2" t="s">
        <v>68</v>
      </c>
      <c r="F48" s="4"/>
      <c r="G48" s="43"/>
      <c r="H48" s="20"/>
      <c r="I48" s="44">
        <v>145.9</v>
      </c>
      <c r="J48" s="46">
        <v>145.9</v>
      </c>
      <c r="K48" s="46">
        <v>131.814</v>
      </c>
      <c r="L48" s="44">
        <f t="shared" si="0"/>
        <v>90.3454420836189</v>
      </c>
    </row>
    <row r="49" spans="1:12" ht="47.25">
      <c r="A49" s="17">
        <v>20</v>
      </c>
      <c r="B49" s="36" t="s">
        <v>14</v>
      </c>
      <c r="C49" s="17"/>
      <c r="D49" s="1">
        <v>113</v>
      </c>
      <c r="E49" s="2" t="s">
        <v>69</v>
      </c>
      <c r="F49" s="2"/>
      <c r="G49" s="43"/>
      <c r="H49" s="20"/>
      <c r="I49" s="44">
        <f>SUM(I50:I52)</f>
        <v>210</v>
      </c>
      <c r="J49" s="46">
        <f>SUM(J50:J52)</f>
        <v>150</v>
      </c>
      <c r="K49" s="46">
        <f>SUM(K50:K52)</f>
        <v>150</v>
      </c>
      <c r="L49" s="44">
        <f t="shared" si="0"/>
        <v>100</v>
      </c>
    </row>
    <row r="50" spans="1:12" ht="12.75">
      <c r="A50" s="17"/>
      <c r="B50" s="25"/>
      <c r="C50" s="18">
        <v>901</v>
      </c>
      <c r="D50" s="3">
        <v>113</v>
      </c>
      <c r="E50" s="4" t="s">
        <v>70</v>
      </c>
      <c r="F50" s="2"/>
      <c r="G50" s="43"/>
      <c r="H50" s="20"/>
      <c r="I50" s="47">
        <v>120</v>
      </c>
      <c r="J50" s="49">
        <v>150</v>
      </c>
      <c r="K50" s="49">
        <v>150</v>
      </c>
      <c r="L50" s="47">
        <f t="shared" si="0"/>
        <v>100</v>
      </c>
    </row>
    <row r="51" spans="1:12" ht="12.75">
      <c r="A51" s="18"/>
      <c r="B51" s="27"/>
      <c r="C51" s="18">
        <v>912</v>
      </c>
      <c r="D51" s="3">
        <v>113</v>
      </c>
      <c r="E51" s="4" t="s">
        <v>70</v>
      </c>
      <c r="F51" s="4"/>
      <c r="G51" s="43"/>
      <c r="H51" s="20"/>
      <c r="I51" s="47">
        <v>40</v>
      </c>
      <c r="J51" s="49">
        <v>0</v>
      </c>
      <c r="K51" s="49">
        <v>0</v>
      </c>
      <c r="L51" s="47">
        <v>0</v>
      </c>
    </row>
    <row r="52" spans="1:12" ht="12.75">
      <c r="A52" s="18"/>
      <c r="B52" s="27"/>
      <c r="C52" s="18">
        <v>919</v>
      </c>
      <c r="D52" s="3">
        <v>113</v>
      </c>
      <c r="E52" s="4" t="s">
        <v>70</v>
      </c>
      <c r="F52" s="4"/>
      <c r="G52" s="43"/>
      <c r="H52" s="20"/>
      <c r="I52" s="47">
        <v>50</v>
      </c>
      <c r="J52" s="49">
        <v>0</v>
      </c>
      <c r="K52" s="49">
        <v>0</v>
      </c>
      <c r="L52" s="47">
        <v>0</v>
      </c>
    </row>
    <row r="53" spans="1:12" ht="52.5" customHeight="1">
      <c r="A53" s="17">
        <v>21</v>
      </c>
      <c r="B53" s="26" t="s">
        <v>9</v>
      </c>
      <c r="C53" s="22">
        <v>919</v>
      </c>
      <c r="D53" s="1">
        <v>106</v>
      </c>
      <c r="E53" s="2" t="s">
        <v>71</v>
      </c>
      <c r="F53" s="2"/>
      <c r="G53" s="43"/>
      <c r="H53" s="20"/>
      <c r="I53" s="44">
        <v>3082</v>
      </c>
      <c r="J53" s="46">
        <v>2266.512</v>
      </c>
      <c r="K53" s="46">
        <v>2235.2</v>
      </c>
      <c r="L53" s="44">
        <f t="shared" si="0"/>
        <v>98.61849396782367</v>
      </c>
    </row>
    <row r="54" spans="1:12" ht="51" hidden="1">
      <c r="A54" s="17"/>
      <c r="B54" s="35" t="s">
        <v>21</v>
      </c>
      <c r="C54" s="22">
        <v>919</v>
      </c>
      <c r="D54" s="1">
        <v>106</v>
      </c>
      <c r="E54" s="2" t="s">
        <v>22</v>
      </c>
      <c r="F54" s="2"/>
      <c r="G54" s="43"/>
      <c r="H54" s="20"/>
      <c r="I54" s="44">
        <f>I55</f>
        <v>3590</v>
      </c>
      <c r="J54" s="49"/>
      <c r="K54" s="49"/>
      <c r="L54" s="44" t="e">
        <f t="shared" si="0"/>
        <v>#DIV/0!</v>
      </c>
    </row>
    <row r="55" spans="1:12" ht="25.5" hidden="1">
      <c r="A55" s="17"/>
      <c r="B55" s="25" t="s">
        <v>23</v>
      </c>
      <c r="C55" s="22">
        <v>919</v>
      </c>
      <c r="D55" s="1">
        <v>106</v>
      </c>
      <c r="E55" s="2" t="s">
        <v>24</v>
      </c>
      <c r="F55" s="2"/>
      <c r="G55" s="43"/>
      <c r="H55" s="20"/>
      <c r="I55" s="44">
        <f>I56+I57</f>
        <v>3590</v>
      </c>
      <c r="J55" s="49"/>
      <c r="K55" s="49"/>
      <c r="L55" s="44" t="e">
        <f t="shared" si="0"/>
        <v>#DIV/0!</v>
      </c>
    </row>
    <row r="56" spans="1:12" ht="12.75" hidden="1">
      <c r="A56" s="17"/>
      <c r="B56" s="27" t="s">
        <v>11</v>
      </c>
      <c r="C56" s="19">
        <v>919</v>
      </c>
      <c r="D56" s="3">
        <v>106</v>
      </c>
      <c r="E56" s="4" t="s">
        <v>24</v>
      </c>
      <c r="F56" s="4" t="s">
        <v>4</v>
      </c>
      <c r="G56" s="43"/>
      <c r="H56" s="20"/>
      <c r="I56" s="47">
        <v>2552</v>
      </c>
      <c r="J56" s="49"/>
      <c r="K56" s="49"/>
      <c r="L56" s="44" t="e">
        <f t="shared" si="0"/>
        <v>#DIV/0!</v>
      </c>
    </row>
    <row r="57" spans="1:12" ht="38.25" hidden="1">
      <c r="A57" s="17"/>
      <c r="B57" s="27" t="s">
        <v>20</v>
      </c>
      <c r="C57" s="19">
        <v>919</v>
      </c>
      <c r="D57" s="3">
        <v>106</v>
      </c>
      <c r="E57" s="4" t="s">
        <v>24</v>
      </c>
      <c r="F57" s="4" t="s">
        <v>13</v>
      </c>
      <c r="G57" s="43"/>
      <c r="H57" s="20"/>
      <c r="I57" s="47">
        <v>1038</v>
      </c>
      <c r="J57" s="49"/>
      <c r="K57" s="49"/>
      <c r="L57" s="44" t="e">
        <f t="shared" si="0"/>
        <v>#DIV/0!</v>
      </c>
    </row>
    <row r="58" spans="1:12" ht="38.25" hidden="1">
      <c r="A58" s="17"/>
      <c r="B58" s="28" t="s">
        <v>14</v>
      </c>
      <c r="C58" s="22">
        <v>919</v>
      </c>
      <c r="D58" s="1">
        <v>113</v>
      </c>
      <c r="E58" s="2" t="s">
        <v>15</v>
      </c>
      <c r="F58" s="4"/>
      <c r="G58" s="43"/>
      <c r="H58" s="20"/>
      <c r="I58" s="44">
        <f>I59</f>
        <v>40</v>
      </c>
      <c r="J58" s="49"/>
      <c r="K58" s="49"/>
      <c r="L58" s="44" t="e">
        <f t="shared" si="0"/>
        <v>#DIV/0!</v>
      </c>
    </row>
    <row r="59" spans="1:12" ht="51" hidden="1">
      <c r="A59" s="17"/>
      <c r="B59" s="28" t="s">
        <v>16</v>
      </c>
      <c r="C59" s="22">
        <v>919</v>
      </c>
      <c r="D59" s="1">
        <v>113</v>
      </c>
      <c r="E59" s="2" t="s">
        <v>19</v>
      </c>
      <c r="F59" s="4"/>
      <c r="G59" s="43"/>
      <c r="H59" s="20"/>
      <c r="I59" s="44">
        <f>I60</f>
        <v>40</v>
      </c>
      <c r="J59" s="16">
        <f>J50+J45+J8</f>
        <v>2484.078</v>
      </c>
      <c r="K59" s="16">
        <f>K50+K45+K8</f>
        <v>1831.7469999999998</v>
      </c>
      <c r="L59" s="44">
        <f t="shared" si="0"/>
        <v>73.73951220533333</v>
      </c>
    </row>
    <row r="60" spans="1:12" ht="25.5" hidden="1">
      <c r="A60" s="17"/>
      <c r="B60" s="25" t="s">
        <v>18</v>
      </c>
      <c r="C60" s="22">
        <v>919</v>
      </c>
      <c r="D60" s="1">
        <v>113</v>
      </c>
      <c r="E60" s="2" t="s">
        <v>17</v>
      </c>
      <c r="F60" s="4"/>
      <c r="G60" s="43"/>
      <c r="H60" s="20"/>
      <c r="I60" s="44">
        <f>I61</f>
        <v>40</v>
      </c>
      <c r="J60" s="20"/>
      <c r="K60" s="20"/>
      <c r="L60" s="20"/>
    </row>
    <row r="61" spans="1:12" ht="25.5" hidden="1">
      <c r="A61" s="17"/>
      <c r="B61" s="27" t="s">
        <v>12</v>
      </c>
      <c r="C61" s="19">
        <v>919</v>
      </c>
      <c r="D61" s="3">
        <v>113</v>
      </c>
      <c r="E61" s="4" t="s">
        <v>17</v>
      </c>
      <c r="F61" s="4" t="s">
        <v>13</v>
      </c>
      <c r="G61" s="43"/>
      <c r="H61" s="20"/>
      <c r="I61" s="47">
        <v>40</v>
      </c>
      <c r="J61" s="20"/>
      <c r="K61" s="20"/>
      <c r="L61" s="20"/>
    </row>
    <row r="62" spans="1:12" ht="15.75">
      <c r="A62" s="17"/>
      <c r="B62" s="26" t="s">
        <v>7</v>
      </c>
      <c r="C62" s="18"/>
      <c r="D62" s="18"/>
      <c r="E62" s="18"/>
      <c r="F62" s="18"/>
      <c r="G62" s="24"/>
      <c r="H62" s="18"/>
      <c r="I62" s="16">
        <f>SUM(I8+I9+I15+I16+I17+I21+I22+I25+I26+I27+I28+I33+I34+I35+I41+I42+I46+I47+I48+I49+I53)</f>
        <v>217868.30000000002</v>
      </c>
      <c r="J62" s="16">
        <f>SUM(J8+J9+J15+J16+J17+J21+J22+J25+J26+J27+J28+J33+J34+J35+J41+J42+J46+J47+J48+J49+J53)</f>
        <v>224944.168</v>
      </c>
      <c r="K62" s="16">
        <f>SUM(K8+K9+K15+K16+K17+K21+K22+K25+K26+K27+K28+K33+K34+K35+K41+K42+K46+K47+K48+K49+K53)</f>
        <v>214489.97400000005</v>
      </c>
      <c r="L62" s="44">
        <f>K62/J62*100</f>
        <v>95.35253832408762</v>
      </c>
    </row>
    <row r="63" spans="1:12" ht="12.75">
      <c r="A63" s="55"/>
      <c r="B63" s="56"/>
      <c r="D63" s="20"/>
      <c r="E63" s="20"/>
      <c r="F63" s="20"/>
      <c r="G63" s="57"/>
      <c r="H63" s="55"/>
      <c r="I63" s="58"/>
      <c r="J63" s="55"/>
      <c r="K63" s="55"/>
      <c r="L63" s="55"/>
    </row>
    <row r="64" spans="1:13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59"/>
    </row>
    <row r="65" spans="1:13" ht="15">
      <c r="A65" s="62" t="s">
        <v>81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ht="12.75">
      <c r="K66" s="38"/>
    </row>
  </sheetData>
  <sheetProtection/>
  <mergeCells count="8">
    <mergeCell ref="C1:I1"/>
    <mergeCell ref="A64:L64"/>
    <mergeCell ref="A65:M65"/>
    <mergeCell ref="A6:L6"/>
    <mergeCell ref="A2:L2"/>
    <mergeCell ref="A3:L3"/>
    <mergeCell ref="A4:L4"/>
    <mergeCell ref="A5:L5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2016-06-16T05:09:33Z</cp:lastPrinted>
  <dcterms:created xsi:type="dcterms:W3CDTF">1996-10-08T23:32:33Z</dcterms:created>
  <dcterms:modified xsi:type="dcterms:W3CDTF">2017-07-06T11:16:45Z</dcterms:modified>
  <cp:category/>
  <cp:version/>
  <cp:contentType/>
  <cp:contentStatus/>
</cp:coreProperties>
</file>