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Прил.4!$A$7:$I$74</definedName>
    <definedName name="_xlnm.Print_Area" localSheetId="0">Прил.4!$A$1:$I$78</definedName>
  </definedNames>
  <calcPr calcId="125725"/>
</workbook>
</file>

<file path=xl/calcChain.xml><?xml version="1.0" encoding="utf-8"?>
<calcChain xmlns="http://schemas.openxmlformats.org/spreadsheetml/2006/main">
  <c r="I33" i="7"/>
  <c r="I32"/>
  <c r="I63"/>
  <c r="I66"/>
  <c r="I72"/>
  <c r="I26" l="1"/>
  <c r="I31"/>
  <c r="I20"/>
  <c r="I10"/>
  <c r="I16"/>
  <c r="I43" l="1"/>
  <c r="I41"/>
  <c r="I18" l="1"/>
  <c r="I56" l="1"/>
  <c r="I57"/>
  <c r="I9"/>
  <c r="I39" l="1"/>
  <c r="I51" l="1"/>
  <c r="I25" l="1"/>
  <c r="I24" l="1"/>
  <c r="I74" s="1"/>
</calcChain>
</file>

<file path=xl/sharedStrings.xml><?xml version="1.0" encoding="utf-8"?>
<sst xmlns="http://schemas.openxmlformats.org/spreadsheetml/2006/main" count="117" uniqueCount="97">
  <si>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</si>
  <si>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</si>
  <si>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</si>
  <si>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</si>
  <si>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</si>
  <si>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</si>
  <si>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</si>
  <si>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</si>
  <si>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</si>
  <si>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</si>
  <si>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</si>
  <si>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</si>
  <si>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</si>
  <si>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</si>
  <si>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</si>
  <si>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</si>
  <si>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</si>
  <si>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</si>
  <si>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</si>
  <si>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</si>
  <si>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</si>
  <si>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</si>
  <si>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</si>
  <si>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</si>
  <si>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</si>
  <si>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</si>
  <si>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</si>
  <si>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</si>
  <si>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</si>
  <si>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</si>
  <si>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</si>
  <si>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</si>
  <si>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</si>
  <si>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</si>
  <si>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</si>
  <si>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</si>
  <si>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</si>
  <si>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</si>
  <si>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</si>
  <si>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</si>
  <si>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</si>
  <si>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</si>
  <si>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</si>
  <si>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</si>
  <si>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</si>
  <si>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</si>
  <si>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</si>
  <si>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</si>
  <si>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</si>
  <si>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</si>
  <si>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</si>
  <si>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</si>
  <si>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</si>
  <si>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</si>
  <si>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</si>
  <si>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</si>
  <si>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</si>
  <si>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</si>
  <si>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</si>
  <si>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</si>
  <si>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</si>
  <si>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</si>
  <si>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</si>
  <si>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</si>
  <si>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</si>
  <si>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</si>
  <si>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</si>
  <si>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</si>
  <si>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</si>
  <si>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</si>
  <si>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</si>
  <si>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</si>
  <si>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</si>
  <si>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</si>
  <si>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</si>
  <si>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</si>
  <si>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</si>
  <si>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</si>
  <si>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</si>
  <si>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</si>
  <si>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</si>
  <si>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</si>
  <si>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</si>
  <si>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</si>
  <si>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</si>
  <si>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</si>
  <si>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</si>
  <si>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</si>
  <si>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</si>
  <si>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</si>
  <si>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</si>
  <si>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</si>
  <si>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</si>
  <si>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</si>
  <si>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</si>
  <si>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</si>
  <si>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  от 11.03.2020 № 472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</si>
</sst>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topLeftCell="A64" zoomScaleNormal="100" workbookViewId="0">
      <selection activeCell="I72" sqref="I7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1" t="s">
        <v>28</v>
      </c>
      <c r="D1" s="91"/>
      <c r="E1" s="91"/>
      <c r="F1" s="91"/>
      <c r="G1" s="91"/>
      <c r="H1" s="91"/>
      <c r="I1" s="92"/>
    </row>
    <row r="2" spans="1:9" ht="12.75" customHeight="1">
      <c r="A2" s="10"/>
      <c r="B2" s="10"/>
      <c r="C2" s="91" t="s">
        <v>25</v>
      </c>
      <c r="D2" s="91"/>
      <c r="E2" s="91"/>
      <c r="F2" s="91"/>
      <c r="G2" s="91"/>
      <c r="H2" s="91"/>
      <c r="I2" s="92"/>
    </row>
    <row r="3" spans="1:9" ht="12.75" customHeight="1">
      <c r="A3" s="10"/>
      <c r="B3" s="11"/>
      <c r="C3" s="91" t="s">
        <v>26</v>
      </c>
      <c r="D3" s="91"/>
      <c r="E3" s="91"/>
      <c r="F3" s="91"/>
      <c r="G3" s="91"/>
      <c r="H3" s="91"/>
      <c r="I3" s="92"/>
    </row>
    <row r="4" spans="1:9" ht="12.75" customHeight="1">
      <c r="A4" s="10"/>
      <c r="B4" s="10"/>
      <c r="C4" s="91" t="s">
        <v>96</v>
      </c>
      <c r="D4" s="91"/>
      <c r="E4" s="91"/>
      <c r="F4" s="91"/>
      <c r="G4" s="91"/>
      <c r="H4" s="91"/>
      <c r="I4" s="92"/>
    </row>
    <row r="5" spans="1:9">
      <c r="A5" s="10"/>
      <c r="B5" s="91"/>
      <c r="C5" s="91"/>
      <c r="D5" s="91"/>
      <c r="E5" s="91"/>
      <c r="F5" s="91"/>
      <c r="G5" s="91"/>
      <c r="H5" s="91"/>
      <c r="I5" s="12"/>
    </row>
    <row r="6" spans="1:9" ht="33.75" customHeight="1">
      <c r="A6" s="10"/>
      <c r="B6" s="89" t="s">
        <v>85</v>
      </c>
      <c r="C6" s="89"/>
      <c r="D6" s="89"/>
      <c r="E6" s="89"/>
      <c r="F6" s="90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65</v>
      </c>
      <c r="C8" s="19">
        <v>901</v>
      </c>
      <c r="D8" s="21">
        <v>412</v>
      </c>
      <c r="E8" s="22" t="s">
        <v>39</v>
      </c>
      <c r="F8" s="22"/>
      <c r="G8" s="23"/>
      <c r="H8" s="24"/>
      <c r="I8" s="54">
        <v>1357.75</v>
      </c>
    </row>
    <row r="9" spans="1:9" ht="37.5" customHeight="1">
      <c r="A9" s="19">
        <v>2</v>
      </c>
      <c r="B9" s="16" t="s">
        <v>68</v>
      </c>
      <c r="C9" s="25"/>
      <c r="D9" s="21"/>
      <c r="E9" s="22" t="s">
        <v>10</v>
      </c>
      <c r="F9" s="26"/>
      <c r="G9" s="27"/>
      <c r="H9" s="27"/>
      <c r="I9" s="54">
        <f>SUM(I10:I15)</f>
        <v>21992.05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42">
        <f>14573.65+425+771.4</f>
        <v>15770.05</v>
      </c>
    </row>
    <row r="11" spans="1:9">
      <c r="A11" s="19"/>
      <c r="B11" s="16"/>
      <c r="C11" s="28">
        <v>901</v>
      </c>
      <c r="D11" s="29">
        <v>113</v>
      </c>
      <c r="E11" s="26" t="s">
        <v>64</v>
      </c>
      <c r="F11" s="26"/>
      <c r="G11" s="27"/>
      <c r="H11" s="27"/>
      <c r="I11" s="4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42">
        <v>3570.2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71</v>
      </c>
      <c r="C16" s="19">
        <v>901</v>
      </c>
      <c r="D16" s="21">
        <v>309</v>
      </c>
      <c r="E16" s="22" t="s">
        <v>61</v>
      </c>
      <c r="F16" s="22"/>
      <c r="G16" s="32" t="s">
        <v>7</v>
      </c>
      <c r="H16" s="24"/>
      <c r="I16" s="54">
        <f>253.5+85.2</f>
        <v>338.7</v>
      </c>
    </row>
    <row r="17" spans="1:12" ht="43.5" customHeight="1">
      <c r="A17" s="19">
        <v>4</v>
      </c>
      <c r="B17" s="31" t="s">
        <v>87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54">
        <v>5236.1000000000004</v>
      </c>
    </row>
    <row r="18" spans="1:12" ht="56.25" customHeight="1">
      <c r="A18" s="19">
        <v>5</v>
      </c>
      <c r="B18" s="46" t="s">
        <v>91</v>
      </c>
      <c r="C18" s="19"/>
      <c r="D18" s="21"/>
      <c r="E18" s="22" t="s">
        <v>11</v>
      </c>
      <c r="F18" s="22"/>
      <c r="G18" s="23"/>
      <c r="H18" s="24"/>
      <c r="I18" s="54">
        <f>SUM(I19:I20)</f>
        <v>9305.4000000000015</v>
      </c>
    </row>
    <row r="19" spans="1:12">
      <c r="A19" s="19"/>
      <c r="B19" s="16"/>
      <c r="C19" s="33">
        <v>901</v>
      </c>
      <c r="D19" s="29">
        <v>707</v>
      </c>
      <c r="E19" s="26" t="s">
        <v>43</v>
      </c>
      <c r="F19" s="26"/>
      <c r="G19" s="23"/>
      <c r="H19" s="24"/>
      <c r="I19" s="42">
        <v>29.2</v>
      </c>
    </row>
    <row r="20" spans="1:12">
      <c r="A20" s="19"/>
      <c r="B20" s="16"/>
      <c r="C20" s="33">
        <v>901</v>
      </c>
      <c r="D20" s="29">
        <v>1102</v>
      </c>
      <c r="E20" s="26" t="s">
        <v>43</v>
      </c>
      <c r="F20" s="22"/>
      <c r="G20" s="23"/>
      <c r="H20" s="24"/>
      <c r="I20" s="42">
        <f>9076.2+200</f>
        <v>9276.2000000000007</v>
      </c>
    </row>
    <row r="21" spans="1:12" ht="55.5" customHeight="1">
      <c r="A21" s="19">
        <v>6</v>
      </c>
      <c r="B21" s="16" t="s">
        <v>72</v>
      </c>
      <c r="C21" s="19">
        <v>901</v>
      </c>
      <c r="D21" s="21">
        <v>314</v>
      </c>
      <c r="E21" s="22" t="s">
        <v>62</v>
      </c>
      <c r="F21" s="22"/>
      <c r="G21" s="23"/>
      <c r="H21" s="24"/>
      <c r="I21" s="54">
        <v>20.8</v>
      </c>
    </row>
    <row r="22" spans="1:12" ht="42.75" customHeight="1">
      <c r="A22" s="19">
        <v>7</v>
      </c>
      <c r="B22" s="16" t="s">
        <v>82</v>
      </c>
      <c r="C22" s="19">
        <v>901</v>
      </c>
      <c r="D22" s="21">
        <v>314</v>
      </c>
      <c r="E22" s="22" t="s">
        <v>63</v>
      </c>
      <c r="F22" s="22"/>
      <c r="G22" s="23"/>
      <c r="H22" s="24"/>
      <c r="I22" s="54">
        <v>20.8</v>
      </c>
    </row>
    <row r="23" spans="1:12" ht="57" customHeight="1">
      <c r="A23" s="19">
        <v>8</v>
      </c>
      <c r="B23" s="34" t="s">
        <v>35</v>
      </c>
      <c r="C23" s="19">
        <v>901</v>
      </c>
      <c r="D23" s="21">
        <v>314</v>
      </c>
      <c r="E23" s="22" t="s">
        <v>60</v>
      </c>
      <c r="F23" s="22"/>
      <c r="G23" s="23"/>
      <c r="H23" s="24"/>
      <c r="I23" s="54">
        <v>8.3000000000000007</v>
      </c>
    </row>
    <row r="24" spans="1:12" ht="42" customHeight="1">
      <c r="A24" s="19">
        <v>9</v>
      </c>
      <c r="B24" s="16" t="s">
        <v>73</v>
      </c>
      <c r="C24" s="19"/>
      <c r="D24" s="21"/>
      <c r="E24" s="35" t="s">
        <v>23</v>
      </c>
      <c r="F24" s="36"/>
      <c r="G24" s="23"/>
      <c r="H24" s="24"/>
      <c r="I24" s="54">
        <f>SUM(I25:I27)</f>
        <v>33859.4</v>
      </c>
    </row>
    <row r="25" spans="1:12">
      <c r="A25" s="19"/>
      <c r="B25" s="16"/>
      <c r="C25" s="33">
        <v>901</v>
      </c>
      <c r="D25" s="29">
        <v>408</v>
      </c>
      <c r="E25" s="37" t="s">
        <v>12</v>
      </c>
      <c r="F25" s="38"/>
      <c r="G25" s="23"/>
      <c r="H25" s="24"/>
      <c r="I25" s="42">
        <f>6505.5-100.5</f>
        <v>6405</v>
      </c>
    </row>
    <row r="26" spans="1:12">
      <c r="A26" s="19"/>
      <c r="B26" s="39"/>
      <c r="C26" s="28">
        <v>901</v>
      </c>
      <c r="D26" s="40">
        <v>409</v>
      </c>
      <c r="E26" s="41" t="s">
        <v>12</v>
      </c>
      <c r="F26" s="41"/>
      <c r="G26" s="27"/>
      <c r="H26" s="27"/>
      <c r="I26" s="42">
        <f>16503+1951.4</f>
        <v>18454.400000000001</v>
      </c>
    </row>
    <row r="27" spans="1:12">
      <c r="A27" s="19"/>
      <c r="B27" s="39"/>
      <c r="C27" s="28">
        <v>901</v>
      </c>
      <c r="D27" s="40">
        <v>505</v>
      </c>
      <c r="E27" s="41" t="s">
        <v>12</v>
      </c>
      <c r="F27" s="41"/>
      <c r="G27" s="27"/>
      <c r="H27" s="27"/>
      <c r="I27" s="42">
        <v>9000</v>
      </c>
    </row>
    <row r="28" spans="1:12" ht="42.75" customHeight="1">
      <c r="A28" s="19">
        <v>10</v>
      </c>
      <c r="B28" s="16" t="s">
        <v>74</v>
      </c>
      <c r="C28" s="19">
        <v>901</v>
      </c>
      <c r="D28" s="43">
        <v>410</v>
      </c>
      <c r="E28" s="44" t="s">
        <v>59</v>
      </c>
      <c r="F28" s="44"/>
      <c r="G28" s="23"/>
      <c r="H28" s="24"/>
      <c r="I28" s="54">
        <v>36.200000000000003</v>
      </c>
    </row>
    <row r="29" spans="1:12" ht="57" customHeight="1">
      <c r="A29" s="19">
        <v>11</v>
      </c>
      <c r="B29" s="16" t="s">
        <v>75</v>
      </c>
      <c r="C29" s="19">
        <v>901</v>
      </c>
      <c r="D29" s="21">
        <v>412</v>
      </c>
      <c r="E29" s="45" t="s">
        <v>58</v>
      </c>
      <c r="F29" s="44"/>
      <c r="G29" s="23"/>
      <c r="H29" s="24"/>
      <c r="I29" s="54">
        <v>83.3</v>
      </c>
    </row>
    <row r="30" spans="1:12" ht="54.75" customHeight="1">
      <c r="A30" s="19">
        <v>12</v>
      </c>
      <c r="B30" s="46" t="s">
        <v>76</v>
      </c>
      <c r="C30" s="47">
        <v>901</v>
      </c>
      <c r="D30" s="48">
        <v>412</v>
      </c>
      <c r="E30" s="45" t="s">
        <v>57</v>
      </c>
      <c r="F30" s="49"/>
      <c r="G30" s="23"/>
      <c r="H30" s="24"/>
      <c r="I30" s="54">
        <v>600</v>
      </c>
      <c r="L30" s="8"/>
    </row>
    <row r="31" spans="1:12" ht="56.25" customHeight="1">
      <c r="A31" s="19">
        <v>13</v>
      </c>
      <c r="B31" s="20" t="s">
        <v>77</v>
      </c>
      <c r="C31" s="19"/>
      <c r="D31" s="21"/>
      <c r="E31" s="22" t="s">
        <v>13</v>
      </c>
      <c r="F31" s="22"/>
      <c r="G31" s="23"/>
      <c r="H31" s="24"/>
      <c r="I31" s="54">
        <f>SUM(I32:I35)</f>
        <v>13279.3</v>
      </c>
    </row>
    <row r="32" spans="1:12">
      <c r="A32" s="19"/>
      <c r="B32" s="16"/>
      <c r="C32" s="33">
        <v>901</v>
      </c>
      <c r="D32" s="29">
        <v>501</v>
      </c>
      <c r="E32" s="26" t="s">
        <v>14</v>
      </c>
      <c r="F32" s="26"/>
      <c r="G32" s="23"/>
      <c r="H32" s="24"/>
      <c r="I32" s="42">
        <f>500+102</f>
        <v>602</v>
      </c>
    </row>
    <row r="33" spans="1:9">
      <c r="A33" s="19"/>
      <c r="B33" s="16"/>
      <c r="C33" s="33">
        <v>901</v>
      </c>
      <c r="D33" s="29">
        <v>503</v>
      </c>
      <c r="E33" s="26" t="s">
        <v>14</v>
      </c>
      <c r="F33" s="22"/>
      <c r="G33" s="23"/>
      <c r="H33" s="24"/>
      <c r="I33" s="42">
        <f>8629.3+18</f>
        <v>8647.2999999999993</v>
      </c>
    </row>
    <row r="34" spans="1:9">
      <c r="A34" s="19"/>
      <c r="B34" s="16"/>
      <c r="C34" s="33">
        <v>901</v>
      </c>
      <c r="D34" s="29">
        <v>505</v>
      </c>
      <c r="E34" s="26" t="s">
        <v>14</v>
      </c>
      <c r="F34" s="22"/>
      <c r="G34" s="23"/>
      <c r="H34" s="24"/>
      <c r="I34" s="42">
        <v>4000</v>
      </c>
    </row>
    <row r="35" spans="1:9">
      <c r="A35" s="19"/>
      <c r="B35" s="16"/>
      <c r="C35" s="33">
        <v>901</v>
      </c>
      <c r="D35" s="29">
        <v>505</v>
      </c>
      <c r="E35" s="26" t="s">
        <v>89</v>
      </c>
      <c r="F35" s="22"/>
      <c r="G35" s="23"/>
      <c r="H35" s="77"/>
      <c r="I35" s="42">
        <v>30</v>
      </c>
    </row>
    <row r="36" spans="1:9" ht="33.75" customHeight="1">
      <c r="A36" s="19">
        <v>14</v>
      </c>
      <c r="B36" s="16" t="s">
        <v>67</v>
      </c>
      <c r="C36" s="19">
        <v>901</v>
      </c>
      <c r="D36" s="21">
        <v>503</v>
      </c>
      <c r="E36" s="22" t="s">
        <v>56</v>
      </c>
      <c r="F36" s="51"/>
      <c r="G36" s="52"/>
      <c r="H36" s="53"/>
      <c r="I36" s="54">
        <v>300</v>
      </c>
    </row>
    <row r="37" spans="1:9" ht="56.25" customHeight="1">
      <c r="A37" s="19">
        <v>15</v>
      </c>
      <c r="B37" s="46" t="s">
        <v>45</v>
      </c>
      <c r="C37" s="19">
        <v>901</v>
      </c>
      <c r="D37" s="55">
        <v>412</v>
      </c>
      <c r="E37" s="35" t="s">
        <v>40</v>
      </c>
      <c r="F37" s="35"/>
      <c r="G37" s="56"/>
      <c r="H37" s="56"/>
      <c r="I37" s="54">
        <v>52</v>
      </c>
    </row>
    <row r="38" spans="1:9" ht="45" customHeight="1">
      <c r="A38" s="19">
        <v>16</v>
      </c>
      <c r="B38" s="16" t="s">
        <v>78</v>
      </c>
      <c r="C38" s="19">
        <v>901</v>
      </c>
      <c r="D38" s="21">
        <v>603</v>
      </c>
      <c r="E38" s="22" t="s">
        <v>55</v>
      </c>
      <c r="F38" s="22"/>
      <c r="G38" s="23"/>
      <c r="H38" s="24"/>
      <c r="I38" s="54">
        <v>377.2</v>
      </c>
    </row>
    <row r="39" spans="1:9" ht="38.25">
      <c r="A39" s="19">
        <v>17</v>
      </c>
      <c r="B39" s="16" t="s">
        <v>42</v>
      </c>
      <c r="C39" s="19"/>
      <c r="D39" s="21"/>
      <c r="E39" s="22" t="s">
        <v>15</v>
      </c>
      <c r="F39" s="22"/>
      <c r="G39" s="23"/>
      <c r="H39" s="24"/>
      <c r="I39" s="54">
        <f>SUM(I40:I48)</f>
        <v>164203.50000000003</v>
      </c>
    </row>
    <row r="40" spans="1:9">
      <c r="A40" s="19"/>
      <c r="B40" s="16"/>
      <c r="C40" s="33">
        <v>901</v>
      </c>
      <c r="D40" s="29">
        <v>701</v>
      </c>
      <c r="E40" s="26" t="s">
        <v>16</v>
      </c>
      <c r="F40" s="26"/>
      <c r="G40" s="23"/>
      <c r="H40" s="24"/>
      <c r="I40" s="42">
        <v>33060</v>
      </c>
    </row>
    <row r="41" spans="1:9">
      <c r="A41" s="19"/>
      <c r="B41" s="16"/>
      <c r="C41" s="33">
        <v>901</v>
      </c>
      <c r="D41" s="29">
        <v>701</v>
      </c>
      <c r="E41" s="26" t="s">
        <v>17</v>
      </c>
      <c r="F41" s="26"/>
      <c r="G41" s="23"/>
      <c r="H41" s="24"/>
      <c r="I41" s="42">
        <f>21598+25</f>
        <v>21623</v>
      </c>
    </row>
    <row r="42" spans="1:9">
      <c r="A42" s="19"/>
      <c r="B42" s="16"/>
      <c r="C42" s="33">
        <v>901</v>
      </c>
      <c r="D42" s="29">
        <v>702</v>
      </c>
      <c r="E42" s="26" t="s">
        <v>16</v>
      </c>
      <c r="F42" s="26"/>
      <c r="G42" s="23"/>
      <c r="H42" s="24"/>
      <c r="I42" s="42">
        <v>41460.699999999997</v>
      </c>
    </row>
    <row r="43" spans="1:9">
      <c r="A43" s="19"/>
      <c r="B43" s="16"/>
      <c r="C43" s="33">
        <v>901</v>
      </c>
      <c r="D43" s="29">
        <v>702</v>
      </c>
      <c r="E43" s="26" t="s">
        <v>17</v>
      </c>
      <c r="F43" s="26"/>
      <c r="G43" s="23"/>
      <c r="H43" s="24"/>
      <c r="I43" s="42">
        <f>55093-550</f>
        <v>54543</v>
      </c>
    </row>
    <row r="44" spans="1:9">
      <c r="A44" s="19"/>
      <c r="B44" s="16"/>
      <c r="C44" s="33">
        <v>901</v>
      </c>
      <c r="D44" s="29">
        <v>703</v>
      </c>
      <c r="E44" s="26" t="s">
        <v>16</v>
      </c>
      <c r="F44" s="26"/>
      <c r="G44" s="23"/>
      <c r="H44" s="24"/>
      <c r="I44" s="42">
        <v>9932.2000000000007</v>
      </c>
    </row>
    <row r="45" spans="1:9">
      <c r="A45" s="19"/>
      <c r="B45" s="16"/>
      <c r="C45" s="33">
        <v>901</v>
      </c>
      <c r="D45" s="29">
        <v>707</v>
      </c>
      <c r="E45" s="26" t="s">
        <v>16</v>
      </c>
      <c r="F45" s="26"/>
      <c r="G45" s="23"/>
      <c r="H45" s="24"/>
      <c r="I45" s="42">
        <v>1568.8</v>
      </c>
    </row>
    <row r="46" spans="1:9">
      <c r="A46" s="19"/>
      <c r="B46" s="16"/>
      <c r="C46" s="33">
        <v>901</v>
      </c>
      <c r="D46" s="29">
        <v>707</v>
      </c>
      <c r="E46" s="26" t="s">
        <v>17</v>
      </c>
      <c r="F46" s="26"/>
      <c r="G46" s="23"/>
      <c r="H46" s="24"/>
      <c r="I46" s="42">
        <v>1913.2</v>
      </c>
    </row>
    <row r="47" spans="1:9">
      <c r="A47" s="19"/>
      <c r="B47" s="16"/>
      <c r="C47" s="33">
        <v>901</v>
      </c>
      <c r="D47" s="29">
        <v>709</v>
      </c>
      <c r="E47" s="26" t="s">
        <v>16</v>
      </c>
      <c r="F47" s="26"/>
      <c r="G47" s="23"/>
      <c r="H47" s="75"/>
      <c r="I47" s="42">
        <v>90</v>
      </c>
    </row>
    <row r="48" spans="1:9">
      <c r="A48" s="19"/>
      <c r="B48" s="16"/>
      <c r="C48" s="33">
        <v>901</v>
      </c>
      <c r="D48" s="29">
        <v>709</v>
      </c>
      <c r="E48" s="26" t="s">
        <v>17</v>
      </c>
      <c r="F48" s="26"/>
      <c r="G48" s="23"/>
      <c r="H48" s="24"/>
      <c r="I48" s="42">
        <v>12.6</v>
      </c>
    </row>
    <row r="49" spans="1:15" ht="72" customHeight="1">
      <c r="A49" s="19">
        <v>18</v>
      </c>
      <c r="B49" s="16" t="s">
        <v>46</v>
      </c>
      <c r="C49" s="19">
        <v>901</v>
      </c>
      <c r="D49" s="21">
        <v>702</v>
      </c>
      <c r="E49" s="22" t="s">
        <v>54</v>
      </c>
      <c r="F49" s="22"/>
      <c r="G49" s="57"/>
      <c r="H49" s="58"/>
      <c r="I49" s="54">
        <v>6000</v>
      </c>
    </row>
    <row r="50" spans="1:15" ht="38.25">
      <c r="A50" s="19">
        <v>19</v>
      </c>
      <c r="B50" s="16" t="s">
        <v>38</v>
      </c>
      <c r="C50" s="19">
        <v>901</v>
      </c>
      <c r="D50" s="21">
        <v>801</v>
      </c>
      <c r="E50" s="22" t="s">
        <v>27</v>
      </c>
      <c r="F50" s="26"/>
      <c r="G50" s="23"/>
      <c r="H50" s="24"/>
      <c r="I50" s="54">
        <v>31094.6</v>
      </c>
    </row>
    <row r="51" spans="1:15" ht="32.25" customHeight="1">
      <c r="A51" s="19">
        <v>20</v>
      </c>
      <c r="B51" s="46" t="s">
        <v>92</v>
      </c>
      <c r="C51" s="33"/>
      <c r="D51" s="21"/>
      <c r="E51" s="22" t="s">
        <v>18</v>
      </c>
      <c r="F51" s="22"/>
      <c r="G51" s="23"/>
      <c r="H51" s="24"/>
      <c r="I51" s="54">
        <f>SUM(I52:I55)</f>
        <v>26911.899999999998</v>
      </c>
    </row>
    <row r="52" spans="1:15">
      <c r="A52" s="19"/>
      <c r="B52" s="16"/>
      <c r="C52" s="33">
        <v>901</v>
      </c>
      <c r="D52" s="29">
        <v>1003</v>
      </c>
      <c r="E52" s="26" t="s">
        <v>19</v>
      </c>
      <c r="F52" s="22"/>
      <c r="G52" s="23"/>
      <c r="H52" s="24"/>
      <c r="I52" s="42">
        <v>2686.7</v>
      </c>
    </row>
    <row r="53" spans="1:15">
      <c r="A53" s="19"/>
      <c r="B53" s="16"/>
      <c r="C53" s="33">
        <v>901</v>
      </c>
      <c r="D53" s="29">
        <v>1003</v>
      </c>
      <c r="E53" s="26" t="s">
        <v>20</v>
      </c>
      <c r="F53" s="22"/>
      <c r="G53" s="23"/>
      <c r="H53" s="24"/>
      <c r="I53" s="42">
        <v>22146</v>
      </c>
    </row>
    <row r="54" spans="1:15">
      <c r="A54" s="19"/>
      <c r="B54" s="16"/>
      <c r="C54" s="33">
        <v>901</v>
      </c>
      <c r="D54" s="29">
        <v>1003</v>
      </c>
      <c r="E54" s="26" t="s">
        <v>95</v>
      </c>
      <c r="F54" s="22"/>
      <c r="G54" s="23"/>
      <c r="H54" s="78"/>
      <c r="I54" s="42">
        <v>4.5999999999999996</v>
      </c>
    </row>
    <row r="55" spans="1:15">
      <c r="A55" s="19"/>
      <c r="B55" s="16"/>
      <c r="C55" s="33">
        <v>901</v>
      </c>
      <c r="D55" s="29">
        <v>1006</v>
      </c>
      <c r="E55" s="26" t="s">
        <v>20</v>
      </c>
      <c r="F55" s="22"/>
      <c r="G55" s="23"/>
      <c r="H55" s="24"/>
      <c r="I55" s="42">
        <v>2074.6</v>
      </c>
    </row>
    <row r="56" spans="1:15" ht="43.5" customHeight="1">
      <c r="A56" s="19">
        <v>21</v>
      </c>
      <c r="B56" s="16" t="s">
        <v>79</v>
      </c>
      <c r="C56" s="19">
        <v>901</v>
      </c>
      <c r="D56" s="21">
        <v>1003</v>
      </c>
      <c r="E56" s="35" t="s">
        <v>53</v>
      </c>
      <c r="F56" s="26"/>
      <c r="G56" s="23"/>
      <c r="H56" s="24"/>
      <c r="I56" s="54">
        <f>8.3+10</f>
        <v>18.3</v>
      </c>
    </row>
    <row r="57" spans="1:15" ht="49.5" customHeight="1">
      <c r="A57" s="30">
        <v>22</v>
      </c>
      <c r="B57" s="31" t="s">
        <v>80</v>
      </c>
      <c r="C57" s="19"/>
      <c r="D57" s="21"/>
      <c r="E57" s="45" t="s">
        <v>24</v>
      </c>
      <c r="F57" s="26"/>
      <c r="G57" s="23"/>
      <c r="H57" s="24"/>
      <c r="I57" s="54">
        <f>SUM(I58:I59)</f>
        <v>1606.6</v>
      </c>
    </row>
    <row r="58" spans="1:15" ht="15" customHeight="1">
      <c r="A58" s="30"/>
      <c r="B58" s="59"/>
      <c r="C58" s="33">
        <v>901</v>
      </c>
      <c r="D58" s="29">
        <v>505</v>
      </c>
      <c r="E58" s="50" t="s">
        <v>47</v>
      </c>
      <c r="F58" s="26"/>
      <c r="G58" s="23"/>
      <c r="H58" s="24"/>
      <c r="I58" s="42">
        <v>1313</v>
      </c>
    </row>
    <row r="59" spans="1:15">
      <c r="A59" s="30"/>
      <c r="B59" s="20"/>
      <c r="C59" s="33">
        <v>901</v>
      </c>
      <c r="D59" s="29">
        <v>1003</v>
      </c>
      <c r="E59" s="50" t="s">
        <v>47</v>
      </c>
      <c r="F59" s="26"/>
      <c r="G59" s="23"/>
      <c r="H59" s="24"/>
      <c r="I59" s="42">
        <v>293.60000000000002</v>
      </c>
    </row>
    <row r="60" spans="1:15" ht="58.5" customHeight="1">
      <c r="A60" s="30">
        <v>23</v>
      </c>
      <c r="B60" s="16" t="s">
        <v>81</v>
      </c>
      <c r="C60" s="19">
        <v>901</v>
      </c>
      <c r="D60" s="21">
        <v>405</v>
      </c>
      <c r="E60" s="22" t="s">
        <v>86</v>
      </c>
      <c r="F60" s="26"/>
      <c r="G60" s="23"/>
      <c r="H60" s="24"/>
      <c r="I60" s="54">
        <v>132</v>
      </c>
    </row>
    <row r="61" spans="1:15" ht="60" customHeight="1">
      <c r="A61" s="19">
        <v>24</v>
      </c>
      <c r="B61" s="20" t="s">
        <v>70</v>
      </c>
      <c r="C61" s="19">
        <v>901</v>
      </c>
      <c r="D61" s="21">
        <v>113</v>
      </c>
      <c r="E61" s="22" t="s">
        <v>21</v>
      </c>
      <c r="F61" s="22"/>
      <c r="G61" s="23"/>
      <c r="H61" s="24"/>
      <c r="I61" s="54">
        <v>292.10000000000002</v>
      </c>
      <c r="O61" s="9"/>
    </row>
    <row r="62" spans="1:15" ht="45" customHeight="1">
      <c r="A62" s="25">
        <v>25</v>
      </c>
      <c r="B62" s="31" t="s">
        <v>69</v>
      </c>
      <c r="C62" s="60">
        <v>919</v>
      </c>
      <c r="D62" s="61">
        <v>106</v>
      </c>
      <c r="E62" s="62" t="s">
        <v>22</v>
      </c>
      <c r="F62" s="62"/>
      <c r="G62" s="27"/>
      <c r="H62" s="27"/>
      <c r="I62" s="54">
        <v>2154.9</v>
      </c>
    </row>
    <row r="63" spans="1:15" ht="66.75" customHeight="1">
      <c r="A63" s="19">
        <v>26</v>
      </c>
      <c r="B63" s="16" t="s">
        <v>29</v>
      </c>
      <c r="C63" s="63"/>
      <c r="D63" s="48"/>
      <c r="E63" s="45" t="s">
        <v>41</v>
      </c>
      <c r="F63" s="51"/>
      <c r="G63" s="52"/>
      <c r="H63" s="53"/>
      <c r="I63" s="54">
        <f>SUM(I64:I65)</f>
        <v>1822.9</v>
      </c>
    </row>
    <row r="64" spans="1:15" ht="16.5" customHeight="1">
      <c r="A64" s="19"/>
      <c r="B64" s="16"/>
      <c r="C64" s="80">
        <v>901</v>
      </c>
      <c r="D64" s="81">
        <v>412</v>
      </c>
      <c r="E64" s="50" t="s">
        <v>93</v>
      </c>
      <c r="F64" s="82"/>
      <c r="G64" s="83"/>
      <c r="H64" s="84"/>
      <c r="I64" s="42">
        <v>690</v>
      </c>
    </row>
    <row r="65" spans="1:12" ht="15.75" customHeight="1">
      <c r="A65" s="19"/>
      <c r="B65" s="16"/>
      <c r="C65" s="80">
        <v>901</v>
      </c>
      <c r="D65" s="81">
        <v>412</v>
      </c>
      <c r="E65" s="50" t="s">
        <v>94</v>
      </c>
      <c r="F65" s="82"/>
      <c r="G65" s="83"/>
      <c r="H65" s="84"/>
      <c r="I65" s="42">
        <v>1132.9000000000001</v>
      </c>
    </row>
    <row r="66" spans="1:12" ht="45.75" customHeight="1">
      <c r="A66" s="19">
        <v>27</v>
      </c>
      <c r="B66" s="16" t="s">
        <v>88</v>
      </c>
      <c r="C66" s="63">
        <v>901</v>
      </c>
      <c r="D66" s="21">
        <v>314</v>
      </c>
      <c r="E66" s="22" t="s">
        <v>52</v>
      </c>
      <c r="F66" s="51"/>
      <c r="G66" s="52"/>
      <c r="H66" s="53"/>
      <c r="I66" s="54">
        <f>54.7+19.33</f>
        <v>74.03</v>
      </c>
    </row>
    <row r="67" spans="1:12" ht="66.75" customHeight="1">
      <c r="A67" s="19">
        <v>28</v>
      </c>
      <c r="B67" s="64" t="s">
        <v>30</v>
      </c>
      <c r="C67" s="63">
        <v>901</v>
      </c>
      <c r="D67" s="21">
        <v>501</v>
      </c>
      <c r="E67" s="22" t="s">
        <v>31</v>
      </c>
      <c r="F67" s="51"/>
      <c r="G67" s="52"/>
      <c r="H67" s="53"/>
      <c r="I67" s="54">
        <v>75.8</v>
      </c>
    </row>
    <row r="68" spans="1:12" ht="45.75" customHeight="1">
      <c r="A68" s="19">
        <v>29</v>
      </c>
      <c r="B68" s="16" t="s">
        <v>32</v>
      </c>
      <c r="C68" s="63">
        <v>901</v>
      </c>
      <c r="D68" s="21">
        <v>1003</v>
      </c>
      <c r="E68" s="22" t="s">
        <v>33</v>
      </c>
      <c r="F68" s="51"/>
      <c r="G68" s="52"/>
      <c r="H68" s="53"/>
      <c r="I68" s="54">
        <v>1208.3</v>
      </c>
    </row>
    <row r="69" spans="1:12" ht="42" customHeight="1">
      <c r="A69" s="19">
        <v>30</v>
      </c>
      <c r="B69" s="65" t="s">
        <v>36</v>
      </c>
      <c r="C69" s="63">
        <v>901</v>
      </c>
      <c r="D69" s="21">
        <v>1003</v>
      </c>
      <c r="E69" s="22" t="s">
        <v>37</v>
      </c>
      <c r="F69" s="51"/>
      <c r="G69" s="52"/>
      <c r="H69" s="53"/>
      <c r="I69" s="54">
        <v>15.6</v>
      </c>
    </row>
    <row r="70" spans="1:12" ht="42" customHeight="1">
      <c r="A70" s="19">
        <v>31</v>
      </c>
      <c r="B70" s="65" t="s">
        <v>44</v>
      </c>
      <c r="C70" s="63">
        <v>901</v>
      </c>
      <c r="D70" s="21">
        <v>412</v>
      </c>
      <c r="E70" s="22" t="s">
        <v>51</v>
      </c>
      <c r="F70" s="51"/>
      <c r="G70" s="52"/>
      <c r="H70" s="53"/>
      <c r="I70" s="54">
        <v>10</v>
      </c>
    </row>
    <row r="71" spans="1:12" ht="54" customHeight="1">
      <c r="A71" s="19">
        <v>32</v>
      </c>
      <c r="B71" s="32" t="s">
        <v>48</v>
      </c>
      <c r="C71" s="63">
        <v>901</v>
      </c>
      <c r="D71" s="21">
        <v>314</v>
      </c>
      <c r="E71" s="22" t="s">
        <v>49</v>
      </c>
      <c r="F71" s="51"/>
      <c r="G71" s="52"/>
      <c r="H71" s="53"/>
      <c r="I71" s="54">
        <v>166.3</v>
      </c>
    </row>
    <row r="72" spans="1:12" ht="54" customHeight="1">
      <c r="A72" s="19">
        <v>33</v>
      </c>
      <c r="B72" s="76" t="s">
        <v>90</v>
      </c>
      <c r="C72" s="63">
        <v>901</v>
      </c>
      <c r="D72" s="21">
        <v>502</v>
      </c>
      <c r="E72" s="22" t="s">
        <v>50</v>
      </c>
      <c r="F72" s="51"/>
      <c r="G72" s="52"/>
      <c r="H72" s="53"/>
      <c r="I72" s="54">
        <f>2015+510.44</f>
        <v>2525.44</v>
      </c>
    </row>
    <row r="73" spans="1:12" ht="54" customHeight="1">
      <c r="A73" s="19">
        <v>34</v>
      </c>
      <c r="B73" s="31" t="s">
        <v>83</v>
      </c>
      <c r="C73" s="63">
        <v>901</v>
      </c>
      <c r="D73" s="21">
        <v>707</v>
      </c>
      <c r="E73" s="22" t="s">
        <v>84</v>
      </c>
      <c r="F73" s="51"/>
      <c r="G73" s="52"/>
      <c r="H73" s="53"/>
      <c r="I73" s="54">
        <v>15</v>
      </c>
    </row>
    <row r="74" spans="1:12">
      <c r="A74" s="19"/>
      <c r="B74" s="16" t="s">
        <v>6</v>
      </c>
      <c r="C74" s="33"/>
      <c r="D74" s="33"/>
      <c r="E74" s="33"/>
      <c r="F74" s="33"/>
      <c r="G74" s="66"/>
      <c r="H74" s="33"/>
      <c r="I74" s="67">
        <f>SUM(I8+I9+I16+I17+I18+I21+I22+I23+I24+I28+I29+I30+I31+I36+I37+I38+I39+I49+I50+I51+I56+I57+I60+I61+I62+I63+I66+I67+I68+I69+I70+I71+I72+I73)</f>
        <v>325194.57</v>
      </c>
      <c r="J74" s="79"/>
      <c r="L74" s="3"/>
    </row>
    <row r="75" spans="1:12">
      <c r="A75" s="68"/>
      <c r="B75" s="11"/>
      <c r="C75" s="24"/>
      <c r="D75" s="24"/>
      <c r="E75" s="24"/>
      <c r="F75" s="24"/>
      <c r="G75" s="69"/>
      <c r="H75" s="68"/>
      <c r="I75" s="12"/>
    </row>
    <row r="76" spans="1:12">
      <c r="A76" s="68"/>
      <c r="B76" s="11"/>
      <c r="C76" s="24"/>
      <c r="D76" s="87"/>
      <c r="E76" s="88"/>
      <c r="F76" s="88"/>
      <c r="G76" s="88"/>
      <c r="H76" s="88"/>
      <c r="I76" s="88"/>
    </row>
    <row r="77" spans="1:12" ht="15">
      <c r="A77" s="85" t="s">
        <v>66</v>
      </c>
      <c r="B77" s="86"/>
      <c r="C77" s="86"/>
      <c r="D77" s="86"/>
      <c r="E77" s="86"/>
      <c r="F77" s="86"/>
      <c r="G77" s="86"/>
      <c r="H77" s="86"/>
      <c r="I77" s="86"/>
    </row>
    <row r="78" spans="1:12" ht="14.25">
      <c r="A78" s="70"/>
      <c r="B78" s="71"/>
      <c r="C78" s="72"/>
      <c r="D78" s="72"/>
      <c r="E78" s="72"/>
      <c r="F78" s="72"/>
      <c r="G78" s="73"/>
      <c r="H78" s="70"/>
      <c r="I78" s="74"/>
      <c r="K78" s="7"/>
    </row>
  </sheetData>
  <autoFilter ref="A7:I74"/>
  <mergeCells count="8">
    <mergeCell ref="A77:I77"/>
    <mergeCell ref="D76:I76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2019-11-15T08:19:56Z</cp:lastPrinted>
  <dcterms:created xsi:type="dcterms:W3CDTF">1996-10-08T23:32:33Z</dcterms:created>
  <dcterms:modified xsi:type="dcterms:W3CDTF">2020-03-12T10:08:38Z</dcterms:modified>
</cp:coreProperties>
</file>