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9720" windowHeight="7320"/>
  </bookViews>
  <sheets>
    <sheet name="Прил.4" sheetId="7" r:id="rId1"/>
  </sheets>
  <definedNames>
    <definedName name="_xlnm._FilterDatabase" localSheetId="0" hidden="1">Прил.4!$A$8:$I$373</definedName>
    <definedName name="_xlnm.Print_Area" localSheetId="0">Прил.4!$A$1:$L$381</definedName>
  </definedNames>
  <calcPr calcId="125725"/>
</workbook>
</file>

<file path=xl/calcChain.xml><?xml version="1.0" encoding="utf-8"?>
<calcChain xmlns="http://schemas.openxmlformats.org/spreadsheetml/2006/main">
  <c r="L305" i="7"/>
  <c r="L304" s="1"/>
  <c r="K304"/>
  <c r="J304"/>
  <c r="I304"/>
  <c r="K302"/>
  <c r="J302"/>
  <c r="I302"/>
  <c r="L303"/>
  <c r="L302" s="1"/>
  <c r="L301"/>
  <c r="L300" s="1"/>
  <c r="L299" s="1"/>
  <c r="L294"/>
  <c r="K269"/>
  <c r="J269"/>
  <c r="I269"/>
  <c r="L270"/>
  <c r="L269" s="1"/>
  <c r="L254"/>
  <c r="L253" s="1"/>
  <c r="L258"/>
  <c r="L252"/>
  <c r="K250"/>
  <c r="J250"/>
  <c r="I250"/>
  <c r="L251"/>
  <c r="K222"/>
  <c r="J222"/>
  <c r="I222"/>
  <c r="L223"/>
  <c r="L222" s="1"/>
  <c r="K203"/>
  <c r="J203"/>
  <c r="I203"/>
  <c r="L204"/>
  <c r="L203" s="1"/>
  <c r="K181"/>
  <c r="J181"/>
  <c r="I181"/>
  <c r="L182"/>
  <c r="L181" s="1"/>
  <c r="K173"/>
  <c r="K170"/>
  <c r="J170"/>
  <c r="I170"/>
  <c r="L171"/>
  <c r="L170" s="1"/>
  <c r="L143"/>
  <c r="L134"/>
  <c r="L133" s="1"/>
  <c r="K126"/>
  <c r="J126"/>
  <c r="I126"/>
  <c r="L127"/>
  <c r="L126" s="1"/>
  <c r="L111"/>
  <c r="L110" s="1"/>
  <c r="K97"/>
  <c r="J97"/>
  <c r="I97"/>
  <c r="L98"/>
  <c r="L97" s="1"/>
  <c r="K95"/>
  <c r="J95"/>
  <c r="I95"/>
  <c r="L96"/>
  <c r="L95" s="1"/>
  <c r="K86"/>
  <c r="J86"/>
  <c r="L87"/>
  <c r="K65"/>
  <c r="J65"/>
  <c r="I65"/>
  <c r="L66"/>
  <c r="L65" s="1"/>
  <c r="L250" l="1"/>
  <c r="K24"/>
  <c r="K371"/>
  <c r="K370" s="1"/>
  <c r="K369" s="1"/>
  <c r="K366"/>
  <c r="J366"/>
  <c r="J365" s="1"/>
  <c r="K360"/>
  <c r="J360"/>
  <c r="K357"/>
  <c r="J357"/>
  <c r="K348"/>
  <c r="K352"/>
  <c r="K351" s="1"/>
  <c r="J352"/>
  <c r="J351" s="1"/>
  <c r="J350" s="1"/>
  <c r="K344"/>
  <c r="J344"/>
  <c r="L344" s="1"/>
  <c r="L338"/>
  <c r="K337"/>
  <c r="J337"/>
  <c r="K336"/>
  <c r="K335" s="1"/>
  <c r="J336"/>
  <c r="J335" s="1"/>
  <c r="J334"/>
  <c r="L333"/>
  <c r="K332"/>
  <c r="J332"/>
  <c r="J331" s="1"/>
  <c r="J330" s="1"/>
  <c r="J329" s="1"/>
  <c r="K331"/>
  <c r="L328"/>
  <c r="K327"/>
  <c r="J327"/>
  <c r="J326" s="1"/>
  <c r="L325"/>
  <c r="L324"/>
  <c r="L323"/>
  <c r="K322"/>
  <c r="J322"/>
  <c r="L321"/>
  <c r="K320"/>
  <c r="J320"/>
  <c r="L313"/>
  <c r="L312"/>
  <c r="K311"/>
  <c r="J311"/>
  <c r="L316"/>
  <c r="L315"/>
  <c r="K314"/>
  <c r="J314"/>
  <c r="L308"/>
  <c r="K307"/>
  <c r="J307"/>
  <c r="K306"/>
  <c r="J306"/>
  <c r="L306" s="1"/>
  <c r="K300"/>
  <c r="K299" s="1"/>
  <c r="J300"/>
  <c r="J299" s="1"/>
  <c r="L298"/>
  <c r="L297"/>
  <c r="K296"/>
  <c r="J296"/>
  <c r="K295"/>
  <c r="L295" s="1"/>
  <c r="J295"/>
  <c r="L291"/>
  <c r="L290"/>
  <c r="K289"/>
  <c r="J289"/>
  <c r="L288"/>
  <c r="L287"/>
  <c r="K286"/>
  <c r="K285" s="1"/>
  <c r="J286"/>
  <c r="L293"/>
  <c r="K292"/>
  <c r="J292"/>
  <c r="L292" s="1"/>
  <c r="L283"/>
  <c r="K282"/>
  <c r="J282"/>
  <c r="K281"/>
  <c r="K280" s="1"/>
  <c r="L280" s="1"/>
  <c r="J281"/>
  <c r="J280" s="1"/>
  <c r="L278"/>
  <c r="K277"/>
  <c r="J277"/>
  <c r="L276"/>
  <c r="K275"/>
  <c r="J275"/>
  <c r="L274"/>
  <c r="L273"/>
  <c r="L272"/>
  <c r="K271"/>
  <c r="J271"/>
  <c r="L268"/>
  <c r="L267"/>
  <c r="K266"/>
  <c r="J266"/>
  <c r="L265"/>
  <c r="L264"/>
  <c r="L263"/>
  <c r="K262"/>
  <c r="J262"/>
  <c r="K253"/>
  <c r="J253"/>
  <c r="K249"/>
  <c r="J249"/>
  <c r="K248"/>
  <c r="J248"/>
  <c r="K257"/>
  <c r="L257" s="1"/>
  <c r="L256" s="1"/>
  <c r="L255" s="1"/>
  <c r="J257"/>
  <c r="K256"/>
  <c r="K255" s="1"/>
  <c r="J256"/>
  <c r="J255" s="1"/>
  <c r="I243"/>
  <c r="I239"/>
  <c r="L246"/>
  <c r="K245"/>
  <c r="J245"/>
  <c r="L245" s="1"/>
  <c r="L244"/>
  <c r="K243"/>
  <c r="J243"/>
  <c r="K241"/>
  <c r="J241"/>
  <c r="L240"/>
  <c r="K239"/>
  <c r="J239"/>
  <c r="K237"/>
  <c r="J237"/>
  <c r="L235"/>
  <c r="L234"/>
  <c r="L233"/>
  <c r="K232"/>
  <c r="J232"/>
  <c r="K231"/>
  <c r="L231" s="1"/>
  <c r="J231"/>
  <c r="L230"/>
  <c r="L228"/>
  <c r="K227"/>
  <c r="K226" s="1"/>
  <c r="J227"/>
  <c r="J226" s="1"/>
  <c r="I220"/>
  <c r="I216"/>
  <c r="J209"/>
  <c r="J208" s="1"/>
  <c r="L221"/>
  <c r="K220"/>
  <c r="J220"/>
  <c r="K218"/>
  <c r="J218"/>
  <c r="L217"/>
  <c r="K216"/>
  <c r="J216"/>
  <c r="K214"/>
  <c r="J214"/>
  <c r="K213"/>
  <c r="L212"/>
  <c r="L211"/>
  <c r="L210"/>
  <c r="K209"/>
  <c r="K208" s="1"/>
  <c r="L202"/>
  <c r="K201"/>
  <c r="J201"/>
  <c r="J200" s="1"/>
  <c r="J199" s="1"/>
  <c r="J198" s="1"/>
  <c r="L197"/>
  <c r="K196"/>
  <c r="K195" s="1"/>
  <c r="J196"/>
  <c r="K193"/>
  <c r="K192" s="1"/>
  <c r="J193"/>
  <c r="J192" s="1"/>
  <c r="L190"/>
  <c r="K189"/>
  <c r="J189"/>
  <c r="L189" s="1"/>
  <c r="L188"/>
  <c r="K187"/>
  <c r="J187"/>
  <c r="L186"/>
  <c r="K185"/>
  <c r="J185"/>
  <c r="L180"/>
  <c r="K179"/>
  <c r="J179"/>
  <c r="K177"/>
  <c r="J177"/>
  <c r="L176"/>
  <c r="K175"/>
  <c r="J175"/>
  <c r="L174"/>
  <c r="J173"/>
  <c r="J172" s="1"/>
  <c r="K172"/>
  <c r="L169"/>
  <c r="K168"/>
  <c r="J168"/>
  <c r="L168" s="1"/>
  <c r="L167"/>
  <c r="K166"/>
  <c r="J166"/>
  <c r="L165"/>
  <c r="K164"/>
  <c r="J164"/>
  <c r="L163"/>
  <c r="K162"/>
  <c r="J162"/>
  <c r="L162" s="1"/>
  <c r="L161"/>
  <c r="K160"/>
  <c r="J160"/>
  <c r="L157"/>
  <c r="K156"/>
  <c r="J156"/>
  <c r="L155"/>
  <c r="K154"/>
  <c r="L154" s="1"/>
  <c r="J154"/>
  <c r="K153"/>
  <c r="K152" s="1"/>
  <c r="L150"/>
  <c r="K149"/>
  <c r="J149"/>
  <c r="K148"/>
  <c r="J148"/>
  <c r="K146"/>
  <c r="J146"/>
  <c r="K145"/>
  <c r="J145"/>
  <c r="K143"/>
  <c r="J143"/>
  <c r="L142"/>
  <c r="K141"/>
  <c r="J141"/>
  <c r="K139"/>
  <c r="J139"/>
  <c r="K135"/>
  <c r="J135"/>
  <c r="K133"/>
  <c r="J133"/>
  <c r="K131"/>
  <c r="J131"/>
  <c r="J130" s="1"/>
  <c r="J129" s="1"/>
  <c r="K130"/>
  <c r="L125"/>
  <c r="K124"/>
  <c r="J124"/>
  <c r="L123"/>
  <c r="K122"/>
  <c r="J122"/>
  <c r="L121"/>
  <c r="K120"/>
  <c r="J120"/>
  <c r="L117"/>
  <c r="K116"/>
  <c r="L116" s="1"/>
  <c r="J116"/>
  <c r="K114"/>
  <c r="K113" s="1"/>
  <c r="J114"/>
  <c r="J113" s="1"/>
  <c r="J112" s="1"/>
  <c r="K110"/>
  <c r="K109" s="1"/>
  <c r="J110"/>
  <c r="J109"/>
  <c r="L107"/>
  <c r="K106"/>
  <c r="J106"/>
  <c r="L105"/>
  <c r="K104"/>
  <c r="J104"/>
  <c r="L103"/>
  <c r="K102"/>
  <c r="J102"/>
  <c r="J101" s="1"/>
  <c r="J100" s="1"/>
  <c r="J99" s="1"/>
  <c r="L94"/>
  <c r="L93"/>
  <c r="K92"/>
  <c r="J92"/>
  <c r="L91"/>
  <c r="K90"/>
  <c r="J90"/>
  <c r="J85" s="1"/>
  <c r="J84" s="1"/>
  <c r="L89"/>
  <c r="L88"/>
  <c r="L83"/>
  <c r="L82"/>
  <c r="K81"/>
  <c r="K80" s="1"/>
  <c r="J81"/>
  <c r="J80" s="1"/>
  <c r="L79"/>
  <c r="K78"/>
  <c r="J78"/>
  <c r="L77"/>
  <c r="K76"/>
  <c r="J76"/>
  <c r="L72"/>
  <c r="L71"/>
  <c r="K70"/>
  <c r="J70"/>
  <c r="K69"/>
  <c r="K68" s="1"/>
  <c r="K67" s="1"/>
  <c r="J69"/>
  <c r="J68" s="1"/>
  <c r="L64"/>
  <c r="K63"/>
  <c r="J63"/>
  <c r="I63"/>
  <c r="L62"/>
  <c r="L61" s="1"/>
  <c r="K61"/>
  <c r="J61"/>
  <c r="I61"/>
  <c r="L60"/>
  <c r="K59"/>
  <c r="J59"/>
  <c r="I59"/>
  <c r="L58"/>
  <c r="K57"/>
  <c r="J57"/>
  <c r="L55"/>
  <c r="L54"/>
  <c r="K53"/>
  <c r="J53"/>
  <c r="J52" s="1"/>
  <c r="L35"/>
  <c r="K34"/>
  <c r="J34"/>
  <c r="K32"/>
  <c r="J32"/>
  <c r="L31"/>
  <c r="L30" s="1"/>
  <c r="K30"/>
  <c r="J30"/>
  <c r="L29"/>
  <c r="K28"/>
  <c r="J28"/>
  <c r="L28" s="1"/>
  <c r="K27"/>
  <c r="L50"/>
  <c r="K49"/>
  <c r="J49"/>
  <c r="L49" s="1"/>
  <c r="L48"/>
  <c r="L47"/>
  <c r="K46"/>
  <c r="J46"/>
  <c r="L45"/>
  <c r="K44"/>
  <c r="J44"/>
  <c r="J43"/>
  <c r="L42"/>
  <c r="K41"/>
  <c r="J41"/>
  <c r="K37"/>
  <c r="J37"/>
  <c r="J36" s="1"/>
  <c r="L40"/>
  <c r="L39"/>
  <c r="L38"/>
  <c r="L25"/>
  <c r="J24"/>
  <c r="L24" s="1"/>
  <c r="K23"/>
  <c r="K22" s="1"/>
  <c r="L21"/>
  <c r="K20"/>
  <c r="J20"/>
  <c r="K19"/>
  <c r="J19"/>
  <c r="L18"/>
  <c r="K17"/>
  <c r="J17"/>
  <c r="J371"/>
  <c r="J370" s="1"/>
  <c r="J369" s="1"/>
  <c r="L367"/>
  <c r="K365"/>
  <c r="K364" s="1"/>
  <c r="J348"/>
  <c r="J347" s="1"/>
  <c r="K342"/>
  <c r="K341" s="1"/>
  <c r="J342"/>
  <c r="L14"/>
  <c r="K13"/>
  <c r="J13"/>
  <c r="J11"/>
  <c r="J310"/>
  <c r="J309" s="1"/>
  <c r="L289"/>
  <c r="L296"/>
  <c r="L307"/>
  <c r="L311"/>
  <c r="L320"/>
  <c r="L332"/>
  <c r="L336"/>
  <c r="L337"/>
  <c r="L92"/>
  <c r="L106"/>
  <c r="L109"/>
  <c r="L120"/>
  <c r="L122"/>
  <c r="L124"/>
  <c r="L148"/>
  <c r="L149"/>
  <c r="L160"/>
  <c r="L185"/>
  <c r="L232"/>
  <c r="L239"/>
  <c r="L243"/>
  <c r="L262"/>
  <c r="L281"/>
  <c r="L282"/>
  <c r="L345"/>
  <c r="L349"/>
  <c r="L357"/>
  <c r="L358"/>
  <c r="L359"/>
  <c r="L361"/>
  <c r="L366"/>
  <c r="L368"/>
  <c r="L17"/>
  <c r="L41"/>
  <c r="L44"/>
  <c r="L34"/>
  <c r="I360"/>
  <c r="I357"/>
  <c r="I355" s="1"/>
  <c r="I354" s="1"/>
  <c r="I193"/>
  <c r="I192" s="1"/>
  <c r="I342"/>
  <c r="I322"/>
  <c r="I292"/>
  <c r="I289"/>
  <c r="I271"/>
  <c r="I262"/>
  <c r="I232"/>
  <c r="I231" s="1"/>
  <c r="I227"/>
  <c r="I209"/>
  <c r="I208" s="1"/>
  <c r="I162"/>
  <c r="I160"/>
  <c r="I149"/>
  <c r="I148" s="1"/>
  <c r="I114"/>
  <c r="I110"/>
  <c r="I109" s="1"/>
  <c r="I57"/>
  <c r="I56"/>
  <c r="I34"/>
  <c r="I13"/>
  <c r="I12" s="1"/>
  <c r="I11" s="1"/>
  <c r="I352"/>
  <c r="I257"/>
  <c r="I185"/>
  <c r="I189"/>
  <c r="I166"/>
  <c r="I154"/>
  <c r="I53"/>
  <c r="I52" s="1"/>
  <c r="I51" s="1"/>
  <c r="I351"/>
  <c r="I350" s="1"/>
  <c r="I337"/>
  <c r="I336" s="1"/>
  <c r="I335" s="1"/>
  <c r="I334" s="1"/>
  <c r="I332"/>
  <c r="I331" s="1"/>
  <c r="I330" s="1"/>
  <c r="I329" s="1"/>
  <c r="I327"/>
  <c r="I326" s="1"/>
  <c r="I320"/>
  <c r="I314"/>
  <c r="I311"/>
  <c r="I310" s="1"/>
  <c r="I309" s="1"/>
  <c r="I307"/>
  <c r="I306" s="1"/>
  <c r="I300"/>
  <c r="I299" s="1"/>
  <c r="I296"/>
  <c r="I295" s="1"/>
  <c r="I286"/>
  <c r="I285" s="1"/>
  <c r="I282"/>
  <c r="I281" s="1"/>
  <c r="I280" s="1"/>
  <c r="I277"/>
  <c r="I275"/>
  <c r="I266"/>
  <c r="I256"/>
  <c r="I255" s="1"/>
  <c r="I253"/>
  <c r="I249"/>
  <c r="I245"/>
  <c r="I241"/>
  <c r="I237"/>
  <c r="I236" s="1"/>
  <c r="I218"/>
  <c r="I214"/>
  <c r="I201"/>
  <c r="I200" s="1"/>
  <c r="I199" s="1"/>
  <c r="I198" s="1"/>
  <c r="I196"/>
  <c r="I195" s="1"/>
  <c r="I187"/>
  <c r="I179"/>
  <c r="I177"/>
  <c r="I175"/>
  <c r="I173"/>
  <c r="I172" s="1"/>
  <c r="I168"/>
  <c r="I164"/>
  <c r="I156"/>
  <c r="I146"/>
  <c r="I145" s="1"/>
  <c r="I143"/>
  <c r="I141"/>
  <c r="I139"/>
  <c r="I135"/>
  <c r="I133"/>
  <c r="I131"/>
  <c r="I124"/>
  <c r="I122"/>
  <c r="I120"/>
  <c r="I116"/>
  <c r="I113" s="1"/>
  <c r="I112" s="1"/>
  <c r="I106"/>
  <c r="I104"/>
  <c r="I102"/>
  <c r="I92"/>
  <c r="I90"/>
  <c r="I86"/>
  <c r="I81"/>
  <c r="I80"/>
  <c r="I78"/>
  <c r="I76"/>
  <c r="I70"/>
  <c r="I69"/>
  <c r="I68" s="1"/>
  <c r="I67" s="1"/>
  <c r="I49"/>
  <c r="I46"/>
  <c r="I43" s="1"/>
  <c r="I44"/>
  <c r="I41"/>
  <c r="I32"/>
  <c r="I30"/>
  <c r="I28"/>
  <c r="I24"/>
  <c r="I23" s="1"/>
  <c r="I22" s="1"/>
  <c r="I20"/>
  <c r="I19" s="1"/>
  <c r="I17"/>
  <c r="I344"/>
  <c r="I340" s="1"/>
  <c r="I348"/>
  <c r="I347" s="1"/>
  <c r="I346" s="1"/>
  <c r="I371"/>
  <c r="I370" s="1"/>
  <c r="I369" s="1"/>
  <c r="I366"/>
  <c r="I365" s="1"/>
  <c r="I364" s="1"/>
  <c r="I363" s="1"/>
  <c r="I362" s="1"/>
  <c r="I226"/>
  <c r="I213"/>
  <c r="I75"/>
  <c r="I74" s="1"/>
  <c r="I130"/>
  <c r="I129" s="1"/>
  <c r="I128" s="1"/>
  <c r="I101"/>
  <c r="I100" s="1"/>
  <c r="I99" s="1"/>
  <c r="I37"/>
  <c r="I36" s="1"/>
  <c r="I153" l="1"/>
  <c r="I152" s="1"/>
  <c r="I261"/>
  <c r="I260" s="1"/>
  <c r="I259" s="1"/>
  <c r="L57"/>
  <c r="L59"/>
  <c r="L63"/>
  <c r="K75"/>
  <c r="L104"/>
  <c r="L141"/>
  <c r="L249"/>
  <c r="L314"/>
  <c r="I16"/>
  <c r="I15" s="1"/>
  <c r="I85"/>
  <c r="I84" s="1"/>
  <c r="I119"/>
  <c r="I118" s="1"/>
  <c r="I138"/>
  <c r="I137" s="1"/>
  <c r="I284"/>
  <c r="I184"/>
  <c r="I183" s="1"/>
  <c r="I356"/>
  <c r="L19"/>
  <c r="L20"/>
  <c r="L37"/>
  <c r="L36" s="1"/>
  <c r="J153"/>
  <c r="L164"/>
  <c r="L175"/>
  <c r="L179"/>
  <c r="L216"/>
  <c r="L275"/>
  <c r="L277"/>
  <c r="I73"/>
  <c r="K138"/>
  <c r="K137" s="1"/>
  <c r="K284"/>
  <c r="K330"/>
  <c r="L331"/>
  <c r="L76"/>
  <c r="J75"/>
  <c r="J74" s="1"/>
  <c r="K74"/>
  <c r="K129"/>
  <c r="K128" s="1"/>
  <c r="L130"/>
  <c r="J247"/>
  <c r="K261"/>
  <c r="I159"/>
  <c r="I158" s="1"/>
  <c r="L266"/>
  <c r="K12"/>
  <c r="L13"/>
  <c r="J128"/>
  <c r="K191"/>
  <c r="J213"/>
  <c r="L213" s="1"/>
  <c r="L220"/>
  <c r="K326"/>
  <c r="L326" s="1"/>
  <c r="L327"/>
  <c r="L335"/>
  <c r="K334"/>
  <c r="L334" s="1"/>
  <c r="L360"/>
  <c r="L53"/>
  <c r="K52"/>
  <c r="K51" s="1"/>
  <c r="I27"/>
  <c r="K85"/>
  <c r="L90"/>
  <c r="K112"/>
  <c r="L112" s="1"/>
  <c r="L113"/>
  <c r="J195"/>
  <c r="L196"/>
  <c r="J285"/>
  <c r="J284" s="1"/>
  <c r="J279" s="1"/>
  <c r="L286"/>
  <c r="I191"/>
  <c r="I207"/>
  <c r="J16"/>
  <c r="J15" s="1"/>
  <c r="L102"/>
  <c r="J159"/>
  <c r="K247"/>
  <c r="L247" s="1"/>
  <c r="L248"/>
  <c r="L348"/>
  <c r="K347"/>
  <c r="K346" s="1"/>
  <c r="I248"/>
  <c r="I247" s="1"/>
  <c r="L156"/>
  <c r="L81"/>
  <c r="J341"/>
  <c r="J340" s="1"/>
  <c r="K43"/>
  <c r="L43" s="1"/>
  <c r="L70"/>
  <c r="J119"/>
  <c r="J118" s="1"/>
  <c r="J138"/>
  <c r="J137" s="1"/>
  <c r="K159"/>
  <c r="K158" s="1"/>
  <c r="K310"/>
  <c r="J356"/>
  <c r="J355" s="1"/>
  <c r="J354" s="1"/>
  <c r="I225"/>
  <c r="I224" s="1"/>
  <c r="I319"/>
  <c r="I318" s="1"/>
  <c r="I317" s="1"/>
  <c r="J56"/>
  <c r="K84"/>
  <c r="K101"/>
  <c r="K119"/>
  <c r="L119" s="1"/>
  <c r="K184"/>
  <c r="K183" s="1"/>
  <c r="K207"/>
  <c r="K236"/>
  <c r="K225" s="1"/>
  <c r="K224" s="1"/>
  <c r="K356"/>
  <c r="J364"/>
  <c r="J363" s="1"/>
  <c r="J362" s="1"/>
  <c r="L365"/>
  <c r="K11"/>
  <c r="L11" s="1"/>
  <c r="L12"/>
  <c r="J319"/>
  <c r="J318" s="1"/>
  <c r="J317" s="1"/>
  <c r="K319"/>
  <c r="K318" s="1"/>
  <c r="K317" s="1"/>
  <c r="L322"/>
  <c r="K309"/>
  <c r="L309" s="1"/>
  <c r="L310"/>
  <c r="J261"/>
  <c r="L271"/>
  <c r="J236"/>
  <c r="J225" s="1"/>
  <c r="J224" s="1"/>
  <c r="L226"/>
  <c r="L227"/>
  <c r="L201"/>
  <c r="K200"/>
  <c r="L208"/>
  <c r="L209"/>
  <c r="J184"/>
  <c r="J183"/>
  <c r="L183" s="1"/>
  <c r="L184"/>
  <c r="L172"/>
  <c r="L173"/>
  <c r="K151"/>
  <c r="J158"/>
  <c r="L158" s="1"/>
  <c r="L166"/>
  <c r="J152"/>
  <c r="L152" s="1"/>
  <c r="L153"/>
  <c r="L86"/>
  <c r="L85"/>
  <c r="J73"/>
  <c r="L84"/>
  <c r="L80"/>
  <c r="L78"/>
  <c r="L74"/>
  <c r="L75"/>
  <c r="L68"/>
  <c r="J67"/>
  <c r="L67" s="1"/>
  <c r="L69"/>
  <c r="K56"/>
  <c r="L56" s="1"/>
  <c r="J51"/>
  <c r="L46"/>
  <c r="K36"/>
  <c r="J27"/>
  <c r="L27" s="1"/>
  <c r="L26" s="1"/>
  <c r="K16"/>
  <c r="K15" s="1"/>
  <c r="I206"/>
  <c r="K350"/>
  <c r="L356"/>
  <c r="K355"/>
  <c r="K340"/>
  <c r="L347"/>
  <c r="J346"/>
  <c r="L346" s="1"/>
  <c r="K363"/>
  <c r="L364"/>
  <c r="J260"/>
  <c r="I339"/>
  <c r="I108"/>
  <c r="I26"/>
  <c r="I10" s="1"/>
  <c r="I279"/>
  <c r="J23"/>
  <c r="I341"/>
  <c r="K118" l="1"/>
  <c r="J339"/>
  <c r="I151"/>
  <c r="L128"/>
  <c r="L284"/>
  <c r="J26"/>
  <c r="K26"/>
  <c r="I205"/>
  <c r="L261"/>
  <c r="L137"/>
  <c r="J108"/>
  <c r="L318"/>
  <c r="L236"/>
  <c r="L16"/>
  <c r="L138"/>
  <c r="K260"/>
  <c r="K259" s="1"/>
  <c r="J207"/>
  <c r="J206" s="1"/>
  <c r="J205" s="1"/>
  <c r="K279"/>
  <c r="L341"/>
  <c r="L51"/>
  <c r="L159"/>
  <c r="K206"/>
  <c r="L195"/>
  <c r="J191"/>
  <c r="L191" s="1"/>
  <c r="L330"/>
  <c r="K329"/>
  <c r="L329" s="1"/>
  <c r="L101"/>
  <c r="K100"/>
  <c r="L52"/>
  <c r="L129"/>
  <c r="L285"/>
  <c r="L319"/>
  <c r="L317"/>
  <c r="L279"/>
  <c r="I9"/>
  <c r="I373" s="1"/>
  <c r="K199"/>
  <c r="L200"/>
  <c r="J151"/>
  <c r="L151" s="1"/>
  <c r="L15"/>
  <c r="K10"/>
  <c r="L23"/>
  <c r="J22"/>
  <c r="J259"/>
  <c r="K362"/>
  <c r="L362" s="1"/>
  <c r="L363"/>
  <c r="K339"/>
  <c r="L339" s="1"/>
  <c r="L340"/>
  <c r="K354"/>
  <c r="L354" s="1"/>
  <c r="L355"/>
  <c r="L118" l="1"/>
  <c r="K108"/>
  <c r="L108" s="1"/>
  <c r="L100"/>
  <c r="K99"/>
  <c r="L259"/>
  <c r="L260"/>
  <c r="L206"/>
  <c r="K205"/>
  <c r="L205" s="1"/>
  <c r="L207"/>
  <c r="K198"/>
  <c r="L198" s="1"/>
  <c r="L199"/>
  <c r="L22"/>
  <c r="J10"/>
  <c r="L99" l="1"/>
  <c r="K73"/>
  <c r="J9"/>
  <c r="L10"/>
  <c r="L73" l="1"/>
  <c r="K9"/>
  <c r="K373" s="1"/>
  <c r="J373"/>
  <c r="L373" l="1"/>
  <c r="L9"/>
</calcChain>
</file>

<file path=xl/sharedStrings.xml><?xml version="1.0" encoding="utf-8"?>
<sst xmlns="http://schemas.openxmlformats.org/spreadsheetml/2006/main" count="845" uniqueCount="367">
  <si>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</si>
  <si>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</si>
  <si>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</si>
  <si>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</si>
  <si>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</si>
  <si>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</si>
  <si>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</si>
  <si>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</si>
  <si>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</si>
  <si>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</si>
  <si>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</si>
  <si>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</si>
  <si>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</si>
  <si>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</si>
  <si>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</si>
  <si>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</si>
  <si>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</si>
  <si>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</si>
  <si>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</si>
  <si>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</si>
  <si>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</si>
  <si>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</si>
  <si>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</si>
  <si>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</si>
  <si>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</si>
  <si>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</si>
  <si>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</si>
  <si>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</si>
  <si>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</si>
  <si>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</si>
  <si>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</si>
  <si>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Times New Roman"/>
        <family val="1"/>
        <charset val="204"/>
      </rPr>
      <t>финансового</t>
    </r>
    <r>
      <rPr>
        <b/>
        <sz val="10"/>
        <rFont val="Times New Roman"/>
        <family val="1"/>
        <charset val="204"/>
      </rPr>
      <t xml:space="preserve"> (</t>
    </r>
    <r>
      <rPr>
        <b/>
        <sz val="10"/>
        <color indexed="8"/>
        <rFont val="Times New Roman"/>
        <family val="1"/>
        <charset val="204"/>
      </rPr>
      <t xml:space="preserve">финансово-бюджетного) </t>
    </r>
    <r>
      <rPr>
        <b/>
        <sz val="10"/>
        <rFont val="Times New Roman"/>
        <family val="1"/>
        <charset val="204"/>
      </rPr>
      <t>надзора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</si>
  <si>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</si>
  <si>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</si>
  <si>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</si>
  <si>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</si>
  <si>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</si>
  <si>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</si>
  <si>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</si>
  <si>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Обслуживание муниципального долга муниципального образования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</si>
  <si>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</si>
  <si>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</si>
  <si>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</si>
  <si>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</si>
  <si>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</si>
  <si>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</si>
  <si>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</si>
  <si>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</si>
  <si>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</si>
  <si>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</si>
  <si>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</si>
  <si>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</si>
  <si>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</si>
  <si>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</si>
  <si>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</si>
  <si>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</si>
  <si>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Администрация Махнёвского муниципального образования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</si>
  <si>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</si>
  <si>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</si>
  <si>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</si>
  <si>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</si>
  <si>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</si>
  <si>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</si>
  <si>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«Строительство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</si>
  <si>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</si>
  <si>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</si>
  <si>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</si>
  <si>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</si>
  <si>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</si>
  <si>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</si>
  <si>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240</t>
  </si>
  <si>
    <t>Проведение инвентаризации и паспортизации объектов недвижимого имущества</t>
  </si>
  <si>
    <t>Иные закупки товаров, работ и услуг для обеспечения муниципальных нужд</t>
  </si>
  <si>
    <t>Оценка рыночной стоимости муниципальной собственности</t>
  </si>
  <si>
    <t xml:space="preserve">Проведение кадастрового учета земельных участков под автомобильными дорогами находящиеся в муниципальной собственности 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</si>
  <si>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</si>
  <si>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</si>
  <si>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</si>
  <si>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</si>
  <si>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</si>
  <si>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</si>
  <si>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</si>
  <si>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</si>
  <si>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Выполнение мероприятий по гражданской обороне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</si>
  <si>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</si>
  <si>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Выполнение работ  в сфере обеспечения пожарной безопасности на территории Махнёвского МО</t>
  </si>
  <si>
    <t>Строительство, реконструкция и обустройство пожарных пирсов</t>
  </si>
  <si>
    <t>Поддержка общественных объединений добровольной пожарной дружины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</si>
  <si>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</si>
  <si>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Муниципальные мероприятия, направленные на профилактику экстремизма</t>
  </si>
  <si>
    <t>Развитие межнациональных и межконфессиональных отношений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</si>
  <si>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</si>
  <si>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</si>
  <si>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 xml:space="preserve">Ремонт автомобильных дорог общего пользования местного значения </t>
  </si>
  <si>
    <t>«Формирование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сферах»</t>
  </si>
  <si>
    <t>Подключение пользователей к системе электронного документооборота исполнительных органов государственной власти Свердловской области</t>
  </si>
  <si>
    <t xml:space="preserve">Совершенствование информационно-технической инфраструктуры </t>
  </si>
  <si>
    <t>Предоставление субсидий на компенсацию затрат, понесённых субъектами малого и среднего предпринимательства, осуществляющими деятельность на территории Махнёвского муниципального образования на приобретение основных и оборотных средств</t>
  </si>
  <si>
    <t>Организация и проведение сельскохозяйственных ярмарок на территории Махнёвского муниципального образования</t>
  </si>
  <si>
    <t>Организация и проведение культурно- массовых мероприятий (день работника сельского хозяйства, день предпринимателя и другие)</t>
  </si>
  <si>
    <t>Ликвидация аварийного и ветхого  жилого фонда</t>
  </si>
  <si>
    <t>Реконструкция и модернизация объектов коммунальной инфраструктуры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</si>
  <si>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</si>
  <si>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 xml:space="preserve">Прочие мероприятия по благоустройству территории </t>
  </si>
  <si>
    <t xml:space="preserve">Предоставление гражданам бесплатных однократных земельных участков 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</si>
  <si>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</si>
  <si>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«Развитие системы дошкольного образования в Махнёвском муниципальном образовании»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</si>
  <si>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</si>
  <si>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</si>
  <si>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</si>
  <si>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</si>
  <si>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«Развитие системы общего образования в Махнёвском муниципальном образовании»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</si>
  <si>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</si>
  <si>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«Развитие системы дополнительного образования, отдыха и оздоровления детей в Махнёвском муниципальном образовании»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</si>
  <si>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</si>
  <si>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</si>
  <si>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</si>
  <si>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</si>
  <si>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Организация отдыха и оздоровление детей и подростков в Махнёвском муниципальном образовании</t>
  </si>
  <si>
    <t>Организация отдыха детей в каникулярное время</t>
  </si>
  <si>
    <t xml:space="preserve">Гражданско-патриотическое воспитание молодежи, содействие формированию правовых, культурных ценностей в молодежной среде           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</si>
  <si>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</si>
  <si>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</si>
  <si>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</si>
  <si>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</si>
  <si>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</si>
  <si>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</si>
  <si>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</si>
  <si>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</si>
  <si>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</si>
  <si>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</si>
  <si>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</si>
  <si>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</si>
  <si>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>Иные закупки товаров, работ и услуг для обеспечения государственных (муниципальных) нужд</t>
  </si>
  <si>
    <t xml:space="preserve">Обеспечение доступности к спортивной инфраструктуре Махнёвского муниципального образования                                                             </t>
  </si>
  <si>
    <t xml:space="preserve">Укрепление материально-технической базы учреждений физической культуры  и спорта                                                                           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</si>
  <si>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</si>
  <si>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</si>
  <si>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</si>
  <si>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Обслуживание муниципального долга (уплата процентов по кредиту)                           </t>
  </si>
  <si>
    <t xml:space="preserve">Муниципальная программа «Управление муниципальными финансами Махнёвского муниципального образования  до 2020 года»   
</t>
  </si>
  <si>
    <t xml:space="preserve">Обеспечение деятельности муниципальных  органов (центральный аппарат)     </t>
  </si>
  <si>
    <t>Выполнение работ по обустройству и содержанию грунтовых дорог и дорог без покрытия Махнёвского муниципального образования в зимний период года</t>
  </si>
  <si>
    <t xml:space="preserve">Схема теплоснабжения, водоснабжения  Махнёвского муниципального образования </t>
  </si>
  <si>
    <t>Разработка проекта строительства полигона твердых бытовых отходов</t>
  </si>
  <si>
    <t>Энергообеспечение п. Калач</t>
  </si>
  <si>
    <t>Приведение качества питьевой воды, подоваемой населению, в соответствие с действующими требованиями государственных санитарно-эпидемиологических правил и нормативов</t>
  </si>
  <si>
    <t xml:space="preserve">Строительство станций биологической очистки питьевой воды источников питьевого водоснабжения </t>
  </si>
  <si>
    <t>Обеспечение на эксплуатацию источников питьевого водоснабжения</t>
  </si>
  <si>
    <t>Подключение к единой сети передачи данных Правительтсва Свердловской области муниципальных учреждений и территориальных администраций муниципального образования</t>
  </si>
  <si>
    <t>Организация повышения квалификации муниципальных служащих</t>
  </si>
  <si>
    <t>Внесение изменений в Генеральные планы и правила землепользования и застройки Махнёвского МО</t>
  </si>
  <si>
    <t>Оказание социальной помощи гражданам, проживающих на территории Махнёвского МО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</si>
  <si>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</si>
  <si>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</si>
  <si>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</si>
  <si>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</si>
  <si>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Обеспечение реализации муниципальной программы «Управление муниципальными финансами Махнёвского муниципального образования  до 2020года"</t>
  </si>
  <si>
    <t>Улучшение жилищных условий граждан, проживающих в сельской местности, в том числе молодых семей и молодых специалистов</t>
  </si>
  <si>
    <t>730</t>
  </si>
  <si>
    <t>Выполнение работ по предотвращению чрезвычайных ситуаций</t>
  </si>
  <si>
    <t>Сельское хозяйство и рыболовство</t>
  </si>
  <si>
    <t>Капитальный ремонт муниципального имущества, в том числе взносы региональному оператору</t>
  </si>
  <si>
    <t>Субсидии  юридическим лицам на организацию теплоснабжения населению</t>
  </si>
  <si>
    <t>Субсидии юридическим лицам на организацию водоснабжения и водоотведения населению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</si>
  <si>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</si>
  <si>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</si>
  <si>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</si>
  <si>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</si>
  <si>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Предоставление муниципальных гарантий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</si>
  <si>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</si>
  <si>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</si>
  <si>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</si>
  <si>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</si>
  <si>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</si>
  <si>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7000620100</t>
  </si>
  <si>
    <r>
      <t>Муниципальная программа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</si>
  <si>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0200000000</t>
  </si>
  <si>
    <t>0200120001</t>
  </si>
  <si>
    <t>0200220002</t>
  </si>
  <si>
    <t>0200320003</t>
  </si>
  <si>
    <t xml:space="preserve">Совершенствование механизмов управления и распоряжения объектами недвижимости. </t>
  </si>
  <si>
    <t>0200420004</t>
  </si>
  <si>
    <t xml:space="preserve">Муниципальная программа «Общегосударственные вопросы на территории Махнёвского муниципального образования на 2014-2020гг.» </t>
  </si>
  <si>
    <t>0100000000</t>
  </si>
  <si>
    <t>0100120012</t>
  </si>
  <si>
    <t>0100220013</t>
  </si>
  <si>
    <t>0100341100</t>
  </si>
  <si>
    <t>0100441200</t>
  </si>
  <si>
    <t>0100520600</t>
  </si>
  <si>
    <t>0400000000</t>
  </si>
  <si>
    <t>0400121000</t>
  </si>
  <si>
    <t>0700000000</t>
  </si>
  <si>
    <t>7000721104</t>
  </si>
  <si>
    <t>7000800000</t>
  </si>
  <si>
    <t>7000851180</t>
  </si>
  <si>
    <t>Муниципальная программа "Обеспечение мероприятий по гражданской обороне и предупреждение, ликвидация чрезвычайных ситуаций"</t>
  </si>
  <si>
    <t>0500000000</t>
  </si>
  <si>
    <t>0500120100</t>
  </si>
  <si>
    <t>0500220200</t>
  </si>
  <si>
    <t>0100622000</t>
  </si>
  <si>
    <t>Муниципальная программа "Обеспечение пожарной безопасности Махнёвского МО на 2014-2020гг."</t>
  </si>
  <si>
    <t>0600000000</t>
  </si>
  <si>
    <t>0600122100</t>
  </si>
  <si>
    <t>0600222200</t>
  </si>
  <si>
    <t>0600322300</t>
  </si>
  <si>
    <t xml:space="preserve">Муниципальная 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</si>
  <si>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0700100000</t>
  </si>
  <si>
    <t>0700122320</t>
  </si>
  <si>
    <t>0700122330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</si>
  <si>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образования" </t>
  </si>
  <si>
    <t>0800022110</t>
  </si>
  <si>
    <t>Муниципальная программа "Обеспечение эпизоотического и ветеринарно-санитарного благополучия на территории Махнёвского МО до 2020 года"</t>
  </si>
  <si>
    <t>2100042П00</t>
  </si>
  <si>
    <r>
      <t>Муниципальная программа  «Развитие транспорта, дорожного хозяйства на территории Махнёвского МО до 2020 года»</t>
    </r>
    <r>
      <rPr>
        <sz val="14"/>
        <color indexed="10"/>
        <rFont val="Times New Roman"/>
        <family val="1"/>
        <charset val="204"/>
      </rPr>
      <t xml:space="preserve"> </t>
    </r>
  </si>
  <si>
    <t>0900000000</t>
  </si>
  <si>
    <t>0900120101</t>
  </si>
  <si>
    <t>Предоставление субсидии юридическим лицам на организацию автомобильного транспорта</t>
  </si>
  <si>
    <t>0900220102</t>
  </si>
  <si>
    <t>0900320103</t>
  </si>
  <si>
    <t>0900420104</t>
  </si>
  <si>
    <t>0900520105</t>
  </si>
  <si>
    <t xml:space="preserve">Муниципальная программа «Развитие информационного общества на территории  Махнёвском муниципальном образовании  до 2020 года» </t>
  </si>
  <si>
    <t>1000000000</t>
  </si>
  <si>
    <t>1000120000</t>
  </si>
  <si>
    <t>1000123100</t>
  </si>
  <si>
    <t>1000123200</t>
  </si>
  <si>
    <t>1000123300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</si>
  <si>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2014-2020 годы» </t>
  </si>
  <si>
    <t>1100000000</t>
  </si>
  <si>
    <t>1100123110</t>
  </si>
  <si>
    <t>1100223120</t>
  </si>
  <si>
    <t>1100323130</t>
  </si>
  <si>
    <t>Муниципальная программа "О регулировании градостроительной деятельности на территории Махнёвского муниципального образования на 2014-2020 годы"</t>
  </si>
  <si>
    <t>1200020000</t>
  </si>
  <si>
    <t>1200023100</t>
  </si>
  <si>
    <t>Осуществление государственного полномочия Российской Федерации по подготовке и проведению всероссийской сельскохозяйственной переписи</t>
  </si>
  <si>
    <t>7000953910</t>
  </si>
  <si>
    <t>Муниципальная программа «Развитие жилищно-коммунального хозяйства и благоустройства Махнёвского муниципального образования на 2014-2020 годы»</t>
  </si>
  <si>
    <t>1300000000</t>
  </si>
  <si>
    <t>1300123100</t>
  </si>
  <si>
    <t>1300223200</t>
  </si>
  <si>
    <t>1300323300</t>
  </si>
  <si>
    <t>1300423400</t>
  </si>
  <si>
    <t>1300523500</t>
  </si>
  <si>
    <t>1300623600</t>
  </si>
  <si>
    <t>1300723700</t>
  </si>
  <si>
    <t>1300820000</t>
  </si>
  <si>
    <t>1300823И20</t>
  </si>
  <si>
    <t>1300823И30</t>
  </si>
  <si>
    <t>1300923Э00</t>
  </si>
  <si>
    <t>1301023Ю00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</si>
  <si>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образовании"</t>
  </si>
  <si>
    <t>1400023000</t>
  </si>
  <si>
    <t xml:space="preserve">Муниципальная программа «Экология и природные ресурсы Махнёвского муниципального образования на 2014 - 2020 годы» </t>
  </si>
  <si>
    <t>1500022200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</si>
  <si>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</si>
  <si>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</si>
  <si>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1600125100</t>
  </si>
  <si>
    <t>1600125110</t>
  </si>
  <si>
    <t>1600245100</t>
  </si>
  <si>
    <t>1600245101</t>
  </si>
  <si>
    <t>1600345102</t>
  </si>
  <si>
    <t>1600425200</t>
  </si>
  <si>
    <t>1600425210</t>
  </si>
  <si>
    <t>1600525300</t>
  </si>
  <si>
    <t>1600525310</t>
  </si>
  <si>
    <t>1600645300</t>
  </si>
  <si>
    <t>1600645301</t>
  </si>
  <si>
    <t>1600745302</t>
  </si>
  <si>
    <t>1600845400</t>
  </si>
  <si>
    <t>1600925300</t>
  </si>
  <si>
    <t>1600925320</t>
  </si>
  <si>
    <t>1600945600</t>
  </si>
  <si>
    <t>0700125300</t>
  </si>
  <si>
    <t xml:space="preserve">Муниципальная программа «Развитие культуры на территории Махнёвского муниципального образования на 2014-2020 годы» 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</si>
  <si>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</si>
  <si>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</si>
  <si>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</si>
  <si>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</si>
  <si>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</si>
  <si>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</si>
  <si>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</si>
  <si>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Муниципальная программа "Социальная поддержка населения Махнёвского МО на 2014-2020гг."</t>
  </si>
  <si>
    <t>1800000000</t>
  </si>
  <si>
    <t>1800152500</t>
  </si>
  <si>
    <t>1800249100</t>
  </si>
  <si>
    <t>1800149200</t>
  </si>
  <si>
    <t>Муниципальная программа "О дополнительных мерах социальной поддержки населения Махнёвского муниципального образования на 2014-2020 годы"</t>
  </si>
  <si>
    <t>1900000000</t>
  </si>
  <si>
    <t xml:space="preserve">Муниципальная программа  «Устойчивое развитие сельских территорий Махнёвского муниципального образования до 2020 года» </t>
  </si>
  <si>
    <t>2000000000</t>
  </si>
  <si>
    <t>2000029100</t>
  </si>
  <si>
    <t>0100820200</t>
  </si>
  <si>
    <t>0100921400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</si>
  <si>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</si>
  <si>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</si>
  <si>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</si>
  <si>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</si>
  <si>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</si>
  <si>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>0700228100</t>
  </si>
  <si>
    <t>0700328200</t>
  </si>
  <si>
    <t>0700400000</t>
  </si>
  <si>
    <t>0700428300</t>
  </si>
  <si>
    <t>Массовый спорт</t>
  </si>
  <si>
    <t>Обслуживание государственного внутреннего и муниципального долга</t>
  </si>
  <si>
    <t>840</t>
  </si>
  <si>
    <t>Исполнение муниципальных гарантий</t>
  </si>
  <si>
    <t>7001029200</t>
  </si>
  <si>
    <t>7001121000</t>
  </si>
  <si>
    <t>7001121105</t>
  </si>
  <si>
    <t>1301123710</t>
  </si>
  <si>
    <t>1301223730</t>
  </si>
  <si>
    <t>1301323750</t>
  </si>
  <si>
    <t>1301442700</t>
  </si>
  <si>
    <t>1900029000</t>
  </si>
  <si>
    <t xml:space="preserve">% исполнения к году </t>
  </si>
  <si>
    <t>Уплата налогов, сборов и иных платежей</t>
  </si>
  <si>
    <t>850</t>
  </si>
  <si>
    <t>Административный штраф за нарушение законодательства в области пожарной безопасности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</si>
  <si>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</si>
  <si>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</si>
  <si>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Компенсация за использование личного транспорта в служебных целях</t>
  </si>
  <si>
    <t>Расходы на выплаты персоналу государственных (муниципальных) органов</t>
  </si>
  <si>
    <t>7001221106</t>
  </si>
  <si>
    <t>7001321107</t>
  </si>
  <si>
    <t>7001421108</t>
  </si>
  <si>
    <t>831</t>
  </si>
  <si>
    <t>1600245110</t>
  </si>
  <si>
    <t>1600345120</t>
  </si>
  <si>
    <t>1600645310</t>
  </si>
  <si>
    <t>1600745320</t>
  </si>
  <si>
    <t xml:space="preserve">Иные закупки товаров, работ и услуг для обеспечения государственных (муниципальных) нужд
</t>
  </si>
  <si>
    <t>Сумма средств, предусмотренная на 2016 год  решением Думы о бюджете, в тыс. руб.</t>
  </si>
  <si>
    <t>Утвержденные бюджетные назначения с учетом уточнения на 2016 год, тыс. руб.</t>
  </si>
  <si>
    <t xml:space="preserve">Информация по ведомственной структуре расходов бюджета Махнёвского муниципального образования по главным распорядителям                           за  2016 год </t>
  </si>
  <si>
    <t>Исполненно за   2016года</t>
  </si>
  <si>
    <t>0100041000</t>
  </si>
  <si>
    <t>Административный штраф за нарушение санитарно-эпидемиологических требований к питьевой воде, питьевому водоснабжению</t>
  </si>
  <si>
    <t>7001521109</t>
  </si>
  <si>
    <t>350</t>
  </si>
  <si>
    <t>Создание вокруг населенных пунктов противопожарных минерализированных защитных полос</t>
  </si>
  <si>
    <t>0600422400</t>
  </si>
  <si>
    <t>Ремонт гидротехнического сооружения (плотины) в п.Хабарчиха</t>
  </si>
  <si>
    <t>0600522500</t>
  </si>
  <si>
    <t>Капитальный ремонт дорог общего пользования местного значения</t>
  </si>
  <si>
    <t>0900620106</t>
  </si>
  <si>
    <t>Энергообеспечение очистных сооружений</t>
  </si>
  <si>
    <t>1300723800</t>
  </si>
  <si>
    <t>Субсидии организациям на возмещение недополученных доходов в связи с оказанием услуг по водоснабжению и водоотведению на территории Махнёвского муниципального образования</t>
  </si>
  <si>
    <t>1301023Я00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</si>
  <si>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</si>
  <si>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Разработка Генеральной схемы санитарной очистки территорий населённых пунктов Махнёвского муниципального образования</t>
  </si>
  <si>
    <t>1500122200</t>
  </si>
  <si>
    <t>1500022000</t>
  </si>
  <si>
    <t>Газоснабжение здания нового детского сада</t>
  </si>
  <si>
    <t>1601025500</t>
  </si>
  <si>
    <t>Комплектование книжных фондов библиотек муниципальных образований</t>
  </si>
  <si>
    <t>1700251440</t>
  </si>
  <si>
    <t>Субсидии на улучшение жилищных условий граждан проживающих в сельской местности в т.ч. молодых семей и молодых специалистов</t>
  </si>
  <si>
    <t>2000050180</t>
  </si>
  <si>
    <t>20000R0180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</si>
  <si>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2014 - 2020 годы" </t>
  </si>
  <si>
    <t>Глава Махнёвского муниципального образования                                                                                                  А.В. Лызлов</t>
  </si>
  <si>
    <t>к Решению Думы</t>
  </si>
  <si>
    <t>Приложение № 4</t>
  </si>
  <si>
    <t xml:space="preserve">    от 06.07.2017    № 251          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</si>
</sst>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000"/>
    <numFmt numFmtId="166" formatCode="#,##0.0"/>
    <numFmt numFmtId="167" formatCode="0.0"/>
  </numFmts>
  <fonts count="19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Arial Cyr"/>
      <family val="2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Arial Cyr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9" fontId="12" fillId="0" borderId="5">
      <alignment horizontal="center" vertical="top" shrinkToFit="1"/>
    </xf>
    <xf numFmtId="164" fontId="1" fillId="0" borderId="0" applyFont="0" applyFill="0" applyBorder="0" applyAlignment="0" applyProtection="0"/>
    <xf numFmtId="0" fontId="16" fillId="5" borderId="0"/>
  </cellStyleXfs>
  <cellXfs count="119">
    <xf numFmtId="0" fontId="0" fillId="0" borderId="0" xfId="0"/>
    <xf numFmtId="165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165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49" fontId="4" fillId="0" borderId="1" xfId="2" applyNumberFormat="1" applyFont="1" applyBorder="1" applyAlignment="1">
      <alignment horizontal="center" vertical="center"/>
    </xf>
    <xf numFmtId="49" fontId="5" fillId="0" borderId="1" xfId="2" applyNumberFormat="1" applyFont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2" borderId="0" xfId="0" applyFill="1" applyAlignment="1">
      <alignment vertical="center"/>
    </xf>
    <xf numFmtId="0" fontId="4" fillId="0" borderId="2" xfId="0" applyFont="1" applyBorder="1" applyAlignment="1">
      <alignment horizontal="center" vertical="center" textRotation="90" wrapText="1"/>
    </xf>
    <xf numFmtId="165" fontId="4" fillId="0" borderId="3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/>
    <xf numFmtId="0" fontId="5" fillId="3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5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49" fontId="13" fillId="0" borderId="5" xfId="1" applyNumberFormat="1" applyFont="1" applyAlignment="1" applyProtection="1">
      <alignment horizontal="center" vertical="center" shrinkToFit="1"/>
      <protection locked="0"/>
    </xf>
    <xf numFmtId="49" fontId="14" fillId="0" borderId="5" xfId="1" applyNumberFormat="1" applyFont="1" applyAlignment="1" applyProtection="1">
      <alignment horizontal="center" vertical="center" shrinkToFit="1"/>
      <protection locked="0"/>
    </xf>
    <xf numFmtId="166" fontId="9" fillId="0" borderId="1" xfId="0" applyNumberFormat="1" applyFont="1" applyBorder="1" applyAlignment="1">
      <alignment horizontal="center" vertical="center" wrapText="1"/>
    </xf>
    <xf numFmtId="166" fontId="10" fillId="2" borderId="1" xfId="0" applyNumberFormat="1" applyFont="1" applyFill="1" applyBorder="1" applyAlignment="1">
      <alignment horizontal="center" vertical="center" wrapText="1"/>
    </xf>
    <xf numFmtId="166" fontId="10" fillId="0" borderId="2" xfId="0" applyNumberFormat="1" applyFont="1" applyBorder="1" applyAlignment="1">
      <alignment horizontal="center" vertical="center" wrapText="1"/>
    </xf>
    <xf numFmtId="166" fontId="10" fillId="3" borderId="2" xfId="0" applyNumberFormat="1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6" fontId="4" fillId="3" borderId="3" xfId="0" applyNumberFormat="1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6" fontId="5" fillId="3" borderId="3" xfId="0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166" fontId="4" fillId="4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6" fontId="4" fillId="3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66" fontId="5" fillId="3" borderId="1" xfId="0" applyNumberFormat="1" applyFont="1" applyFill="1" applyBorder="1" applyAlignment="1">
      <alignment horizontal="center" vertical="center"/>
    </xf>
    <xf numFmtId="166" fontId="4" fillId="2" borderId="2" xfId="0" applyNumberFormat="1" applyFont="1" applyFill="1" applyBorder="1" applyAlignment="1">
      <alignment horizontal="center" vertical="center"/>
    </xf>
    <xf numFmtId="166" fontId="5" fillId="2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1" fillId="0" borderId="0" xfId="0" applyFont="1"/>
    <xf numFmtId="0" fontId="4" fillId="5" borderId="1" xfId="3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 shrinkToFit="1"/>
    </xf>
    <xf numFmtId="0" fontId="17" fillId="0" borderId="1" xfId="0" applyFont="1" applyBorder="1" applyAlignment="1">
      <alignment horizontal="center" vertical="center"/>
    </xf>
    <xf numFmtId="165" fontId="17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166" fontId="17" fillId="2" borderId="2" xfId="0" applyNumberFormat="1" applyFont="1" applyFill="1" applyBorder="1" applyAlignment="1">
      <alignment horizontal="center" vertical="center"/>
    </xf>
    <xf numFmtId="166" fontId="17" fillId="2" borderId="1" xfId="0" applyNumberFormat="1" applyFont="1" applyFill="1" applyBorder="1" applyAlignment="1">
      <alignment horizontal="center" vertical="center"/>
    </xf>
    <xf numFmtId="167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166" fontId="17" fillId="0" borderId="1" xfId="0" applyNumberFormat="1" applyFont="1" applyBorder="1" applyAlignment="1">
      <alignment horizontal="center" vertical="center" wrapText="1"/>
    </xf>
    <xf numFmtId="166" fontId="17" fillId="0" borderId="1" xfId="0" applyNumberFormat="1" applyFont="1" applyBorder="1" applyAlignment="1">
      <alignment horizontal="center" vertical="center"/>
    </xf>
    <xf numFmtId="165" fontId="17" fillId="0" borderId="2" xfId="0" applyNumberFormat="1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/>
    <xf numFmtId="0" fontId="5" fillId="0" borderId="0" xfId="0" applyFont="1" applyAlignment="1">
      <alignment horizontal="right" vertical="center" wrapText="1"/>
    </xf>
    <xf numFmtId="0" fontId="0" fillId="0" borderId="0" xfId="0" applyAlignment="1"/>
    <xf numFmtId="0" fontId="4" fillId="0" borderId="4" xfId="0" applyFont="1" applyBorder="1" applyAlignment="1">
      <alignment horizontal="center" vertical="center" wrapText="1" shrinkToFit="1"/>
    </xf>
    <xf numFmtId="0" fontId="5" fillId="0" borderId="4" xfId="0" applyFont="1" applyBorder="1" applyAlignment="1"/>
  </cellXfs>
  <cellStyles count="4">
    <cellStyle name="xl31" xfId="1"/>
    <cellStyle name="Обычный" xfId="0" builtinId="0"/>
    <cellStyle name="Обычный_Прил 4.расх" xfId="3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6"/>
  <sheetViews>
    <sheetView tabSelected="1" zoomScaleNormal="100" workbookViewId="0">
      <selection activeCell="A4" sqref="A4:L4"/>
    </sheetView>
  </sheetViews>
  <sheetFormatPr defaultRowHeight="12.75"/>
  <cols>
    <col min="1" max="1" width="4.28515625" customWidth="1"/>
    <col min="2" max="2" width="47.42578125" style="44" customWidth="1"/>
    <col min="3" max="3" width="4.5703125" style="27" customWidth="1"/>
    <col min="4" max="4" width="5.5703125" style="54" customWidth="1"/>
    <col min="5" max="5" width="11.85546875" style="54" customWidth="1"/>
    <col min="6" max="6" width="4.85546875" style="54" customWidth="1"/>
    <col min="7" max="7" width="9.5703125" style="16" hidden="1" customWidth="1"/>
    <col min="8" max="8" width="0" hidden="1" customWidth="1"/>
    <col min="9" max="9" width="12.140625" style="15" customWidth="1"/>
    <col min="10" max="10" width="11.28515625" style="15" customWidth="1"/>
    <col min="11" max="11" width="11.140625" customWidth="1"/>
    <col min="12" max="12" width="7" customWidth="1"/>
  </cols>
  <sheetData>
    <row r="1" spans="1:12" ht="12.75" customHeight="1">
      <c r="A1" s="115" t="s">
        <v>365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ht="12.75" customHeight="1">
      <c r="A2" s="115" t="s">
        <v>364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2" ht="12.75" customHeight="1">
      <c r="A3" s="115" t="s">
        <v>59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ht="12.75" customHeight="1">
      <c r="A4" s="115" t="s">
        <v>366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</row>
    <row r="5" spans="1:12">
      <c r="A5" s="11"/>
      <c r="B5" s="36"/>
      <c r="C5" s="35"/>
      <c r="D5" s="35"/>
      <c r="E5" s="35"/>
      <c r="F5" s="35"/>
      <c r="G5" s="35"/>
      <c r="H5" s="35"/>
    </row>
    <row r="6" spans="1:12" ht="38.25" customHeight="1">
      <c r="A6" s="117" t="s">
        <v>335</v>
      </c>
      <c r="B6" s="117"/>
      <c r="C6" s="117"/>
      <c r="D6" s="117"/>
      <c r="E6" s="117"/>
      <c r="F6" s="117"/>
      <c r="G6" s="117"/>
      <c r="H6" s="117"/>
      <c r="I6" s="117"/>
      <c r="J6" s="118"/>
      <c r="K6" s="118"/>
      <c r="L6" s="118"/>
    </row>
    <row r="7" spans="1:12" ht="120" customHeight="1">
      <c r="A7" s="6" t="s">
        <v>0</v>
      </c>
      <c r="B7" s="37" t="s">
        <v>153</v>
      </c>
      <c r="C7" s="6" t="s">
        <v>52</v>
      </c>
      <c r="D7" s="6" t="s">
        <v>1</v>
      </c>
      <c r="E7" s="6" t="s">
        <v>2</v>
      </c>
      <c r="F7" s="6" t="s">
        <v>3</v>
      </c>
      <c r="G7" s="61" t="s">
        <v>53</v>
      </c>
      <c r="H7" s="62" t="s">
        <v>53</v>
      </c>
      <c r="I7" s="93" t="s">
        <v>333</v>
      </c>
      <c r="J7" s="57" t="s">
        <v>334</v>
      </c>
      <c r="K7" s="57" t="s">
        <v>336</v>
      </c>
      <c r="L7" s="57" t="s">
        <v>316</v>
      </c>
    </row>
    <row r="8" spans="1:12">
      <c r="A8" s="17"/>
      <c r="B8" s="37"/>
      <c r="C8" s="23"/>
      <c r="D8" s="23"/>
      <c r="E8" s="23"/>
      <c r="F8" s="23"/>
      <c r="G8" s="63"/>
      <c r="H8" s="62"/>
      <c r="I8" s="63"/>
      <c r="J8" s="64"/>
      <c r="K8" s="64"/>
      <c r="L8" s="65"/>
    </row>
    <row r="9" spans="1:12" ht="30">
      <c r="A9" s="24">
        <v>1</v>
      </c>
      <c r="B9" s="96" t="s">
        <v>56</v>
      </c>
      <c r="C9" s="97">
        <v>901</v>
      </c>
      <c r="D9" s="97"/>
      <c r="E9" s="97"/>
      <c r="F9" s="107"/>
      <c r="G9" s="108"/>
      <c r="H9" s="107"/>
      <c r="I9" s="109">
        <f>SUM(I10+I67+I73+I108+I151+I198+I205+I259+I279+I317+I329+I334)</f>
        <v>232904.2</v>
      </c>
      <c r="J9" s="104">
        <f>SUM(J10+J67+J73+J108+J151+J198+J205+J259+J279+J317+J329+J334)</f>
        <v>241978.96</v>
      </c>
      <c r="K9" s="104">
        <f>SUM(K10+K67+K73+K108+K151+K198+K205+K259+K279+K317+K329+K334)</f>
        <v>231058.348</v>
      </c>
      <c r="L9" s="105">
        <f t="shared" ref="L9:L25" si="0">K9/J9*100</f>
        <v>95.486958039657665</v>
      </c>
    </row>
    <row r="10" spans="1:12" ht="15.75">
      <c r="A10" s="24">
        <v>2</v>
      </c>
      <c r="B10" s="38" t="s">
        <v>4</v>
      </c>
      <c r="C10" s="24">
        <v>901</v>
      </c>
      <c r="D10" s="18">
        <v>100</v>
      </c>
      <c r="E10" s="66"/>
      <c r="F10" s="67"/>
      <c r="G10" s="84"/>
      <c r="H10" s="85"/>
      <c r="I10" s="68">
        <f>SUM(I11+I15+I22+I26)</f>
        <v>32076.2</v>
      </c>
      <c r="J10" s="64">
        <f>SUM(J11+J15+J22+J26)</f>
        <v>35746.950000000004</v>
      </c>
      <c r="K10" s="64">
        <f>SUM(K11+K15+K22+K26)</f>
        <v>34926.834999999999</v>
      </c>
      <c r="L10" s="65">
        <f t="shared" si="0"/>
        <v>97.705776296998749</v>
      </c>
    </row>
    <row r="11" spans="1:12" ht="47.25">
      <c r="A11" s="24">
        <v>3</v>
      </c>
      <c r="B11" s="38" t="s">
        <v>170</v>
      </c>
      <c r="C11" s="24">
        <v>901</v>
      </c>
      <c r="D11" s="18">
        <v>102</v>
      </c>
      <c r="E11" s="66"/>
      <c r="F11" s="67"/>
      <c r="G11" s="84"/>
      <c r="H11" s="85"/>
      <c r="I11" s="68">
        <f>SUM(I12)</f>
        <v>1177</v>
      </c>
      <c r="J11" s="64">
        <f>J12</f>
        <v>1177</v>
      </c>
      <c r="K11" s="64">
        <f>K12</f>
        <v>1131.9169999999999</v>
      </c>
      <c r="L11" s="65">
        <f t="shared" si="0"/>
        <v>96.169668649107905</v>
      </c>
    </row>
    <row r="12" spans="1:12" ht="31.5">
      <c r="A12" s="24">
        <v>4</v>
      </c>
      <c r="B12" s="38" t="s">
        <v>67</v>
      </c>
      <c r="C12" s="24">
        <v>901</v>
      </c>
      <c r="D12" s="18">
        <v>102</v>
      </c>
      <c r="E12" s="66">
        <v>7000000000</v>
      </c>
      <c r="F12" s="67"/>
      <c r="G12" s="84"/>
      <c r="H12" s="85"/>
      <c r="I12" s="68">
        <f>SUM(I13)</f>
        <v>1177</v>
      </c>
      <c r="J12" s="69">
        <v>1177</v>
      </c>
      <c r="K12" s="69">
        <f>SUM(K13)</f>
        <v>1131.9169999999999</v>
      </c>
      <c r="L12" s="65">
        <f t="shared" si="0"/>
        <v>96.169668649107905</v>
      </c>
    </row>
    <row r="13" spans="1:12" ht="15.75">
      <c r="A13" s="24">
        <v>5</v>
      </c>
      <c r="B13" s="38" t="s">
        <v>167</v>
      </c>
      <c r="C13" s="24">
        <v>901</v>
      </c>
      <c r="D13" s="18">
        <v>102</v>
      </c>
      <c r="E13" s="66">
        <v>7000121100</v>
      </c>
      <c r="F13" s="67"/>
      <c r="G13" s="84"/>
      <c r="H13" s="85"/>
      <c r="I13" s="68">
        <f>SUM(I14)</f>
        <v>1177</v>
      </c>
      <c r="J13" s="64">
        <f>J14</f>
        <v>1177</v>
      </c>
      <c r="K13" s="64">
        <f>SUM(K14)</f>
        <v>1131.9169999999999</v>
      </c>
      <c r="L13" s="65">
        <f t="shared" si="0"/>
        <v>96.169668649107905</v>
      </c>
    </row>
    <row r="14" spans="1:12" ht="25.5">
      <c r="A14" s="24">
        <v>6</v>
      </c>
      <c r="B14" s="39" t="s">
        <v>323</v>
      </c>
      <c r="C14" s="25">
        <v>901</v>
      </c>
      <c r="D14" s="56">
        <v>102</v>
      </c>
      <c r="E14" s="67">
        <v>7000121100</v>
      </c>
      <c r="F14" s="67">
        <v>120</v>
      </c>
      <c r="G14" s="84"/>
      <c r="H14" s="85"/>
      <c r="I14" s="70">
        <v>1177</v>
      </c>
      <c r="J14" s="71">
        <v>1177</v>
      </c>
      <c r="K14" s="71">
        <v>1131.9169999999999</v>
      </c>
      <c r="L14" s="72">
        <f t="shared" si="0"/>
        <v>96.169668649107905</v>
      </c>
    </row>
    <row r="15" spans="1:12" ht="51">
      <c r="A15" s="24">
        <v>7</v>
      </c>
      <c r="B15" s="37" t="s">
        <v>32</v>
      </c>
      <c r="C15" s="24">
        <v>901</v>
      </c>
      <c r="D15" s="1">
        <v>104</v>
      </c>
      <c r="E15" s="2"/>
      <c r="F15" s="4"/>
      <c r="G15" s="78"/>
      <c r="H15" s="27"/>
      <c r="I15" s="64">
        <f>I16</f>
        <v>13016.3</v>
      </c>
      <c r="J15" s="64">
        <f>SUM(J16)</f>
        <v>13017.2</v>
      </c>
      <c r="K15" s="64">
        <f>SUM(K16)</f>
        <v>12915.45</v>
      </c>
      <c r="L15" s="65">
        <f t="shared" si="0"/>
        <v>99.218341886119902</v>
      </c>
    </row>
    <row r="16" spans="1:12">
      <c r="A16" s="24">
        <v>8</v>
      </c>
      <c r="B16" s="37" t="s">
        <v>67</v>
      </c>
      <c r="C16" s="24">
        <v>901</v>
      </c>
      <c r="D16" s="1">
        <v>104</v>
      </c>
      <c r="E16" s="2" t="s">
        <v>172</v>
      </c>
      <c r="F16" s="4"/>
      <c r="G16" s="78"/>
      <c r="H16" s="27"/>
      <c r="I16" s="64">
        <f>SUM(I17+I19)</f>
        <v>13016.3</v>
      </c>
      <c r="J16" s="69">
        <f>SUM(J17+J19)</f>
        <v>13017.2</v>
      </c>
      <c r="K16" s="69">
        <f>SUM(K17+K19)</f>
        <v>12915.45</v>
      </c>
      <c r="L16" s="65">
        <f t="shared" si="0"/>
        <v>99.218341886119902</v>
      </c>
    </row>
    <row r="17" spans="1:12" ht="25.5">
      <c r="A17" s="24">
        <v>9</v>
      </c>
      <c r="B17" s="37" t="s">
        <v>68</v>
      </c>
      <c r="C17" s="24">
        <v>901</v>
      </c>
      <c r="D17" s="1">
        <v>104</v>
      </c>
      <c r="E17" s="2" t="s">
        <v>172</v>
      </c>
      <c r="F17" s="4"/>
      <c r="G17" s="78"/>
      <c r="H17" s="27"/>
      <c r="I17" s="64">
        <f>I18</f>
        <v>10737</v>
      </c>
      <c r="J17" s="64">
        <f>J18</f>
        <v>10064</v>
      </c>
      <c r="K17" s="64">
        <f>K18</f>
        <v>9994.6080000000002</v>
      </c>
      <c r="L17" s="65">
        <f t="shared" si="0"/>
        <v>99.310492845786968</v>
      </c>
    </row>
    <row r="18" spans="1:12" ht="25.5">
      <c r="A18" s="24">
        <v>10</v>
      </c>
      <c r="B18" s="39" t="s">
        <v>323</v>
      </c>
      <c r="C18" s="25">
        <v>901</v>
      </c>
      <c r="D18" s="3">
        <v>104</v>
      </c>
      <c r="E18" s="4" t="s">
        <v>172</v>
      </c>
      <c r="F18" s="4" t="s">
        <v>46</v>
      </c>
      <c r="G18" s="78"/>
      <c r="H18" s="27"/>
      <c r="I18" s="71">
        <v>10737</v>
      </c>
      <c r="J18" s="71">
        <v>10064</v>
      </c>
      <c r="K18" s="71">
        <v>9994.6080000000002</v>
      </c>
      <c r="L18" s="72">
        <f t="shared" si="0"/>
        <v>99.310492845786968</v>
      </c>
    </row>
    <row r="19" spans="1:12">
      <c r="A19" s="24">
        <v>11</v>
      </c>
      <c r="B19" s="37" t="s">
        <v>67</v>
      </c>
      <c r="C19" s="24">
        <v>901</v>
      </c>
      <c r="D19" s="1">
        <v>104</v>
      </c>
      <c r="E19" s="2" t="s">
        <v>173</v>
      </c>
      <c r="F19" s="2"/>
      <c r="G19" s="78"/>
      <c r="H19" s="27"/>
      <c r="I19" s="64">
        <f>I20</f>
        <v>2279.3000000000002</v>
      </c>
      <c r="J19" s="69">
        <f>SUM(J20)</f>
        <v>2953.2</v>
      </c>
      <c r="K19" s="69">
        <f>SUM(K20)</f>
        <v>2920.8420000000001</v>
      </c>
      <c r="L19" s="65">
        <f t="shared" si="0"/>
        <v>98.904307192198303</v>
      </c>
    </row>
    <row r="20" spans="1:12" ht="25.5">
      <c r="A20" s="24">
        <v>12</v>
      </c>
      <c r="B20" s="37" t="s">
        <v>69</v>
      </c>
      <c r="C20" s="24">
        <v>901</v>
      </c>
      <c r="D20" s="1">
        <v>104</v>
      </c>
      <c r="E20" s="2" t="s">
        <v>174</v>
      </c>
      <c r="F20" s="2"/>
      <c r="G20" s="78"/>
      <c r="H20" s="27"/>
      <c r="I20" s="64">
        <f>I21</f>
        <v>2279.3000000000002</v>
      </c>
      <c r="J20" s="64">
        <f>SUM(J21)</f>
        <v>2953.2</v>
      </c>
      <c r="K20" s="64">
        <f>K21</f>
        <v>2920.8420000000001</v>
      </c>
      <c r="L20" s="65">
        <f t="shared" si="0"/>
        <v>98.904307192198303</v>
      </c>
    </row>
    <row r="21" spans="1:12" ht="13.5" customHeight="1">
      <c r="A21" s="24">
        <v>13</v>
      </c>
      <c r="B21" s="39" t="s">
        <v>323</v>
      </c>
      <c r="C21" s="25">
        <v>901</v>
      </c>
      <c r="D21" s="3">
        <v>104</v>
      </c>
      <c r="E21" s="4" t="s">
        <v>174</v>
      </c>
      <c r="F21" s="4" t="s">
        <v>46</v>
      </c>
      <c r="G21" s="78"/>
      <c r="H21" s="27"/>
      <c r="I21" s="71">
        <v>2279.3000000000002</v>
      </c>
      <c r="J21" s="71">
        <v>2953.2</v>
      </c>
      <c r="K21" s="71">
        <v>2920.8420000000001</v>
      </c>
      <c r="L21" s="72">
        <f t="shared" si="0"/>
        <v>98.904307192198303</v>
      </c>
    </row>
    <row r="22" spans="1:12" s="34" customFormat="1" ht="13.5" customHeight="1">
      <c r="A22" s="24">
        <v>14</v>
      </c>
      <c r="B22" s="37" t="s">
        <v>6</v>
      </c>
      <c r="C22" s="24">
        <v>901</v>
      </c>
      <c r="D22" s="1">
        <v>111</v>
      </c>
      <c r="E22" s="2"/>
      <c r="F22" s="2"/>
      <c r="G22" s="86"/>
      <c r="H22" s="86"/>
      <c r="I22" s="64">
        <f>I23</f>
        <v>400</v>
      </c>
      <c r="J22" s="69">
        <f>SUM(J23)</f>
        <v>400</v>
      </c>
      <c r="K22" s="69">
        <f>SUM(K23)</f>
        <v>99</v>
      </c>
      <c r="L22" s="65">
        <f t="shared" si="0"/>
        <v>24.75</v>
      </c>
    </row>
    <row r="23" spans="1:12" ht="13.5" customHeight="1">
      <c r="A23" s="24">
        <v>15</v>
      </c>
      <c r="B23" s="37" t="s">
        <v>67</v>
      </c>
      <c r="C23" s="24">
        <v>901</v>
      </c>
      <c r="D23" s="1">
        <v>111</v>
      </c>
      <c r="E23" s="2" t="s">
        <v>173</v>
      </c>
      <c r="F23" s="2"/>
      <c r="G23" s="78"/>
      <c r="H23" s="27"/>
      <c r="I23" s="64">
        <f>I24</f>
        <v>400</v>
      </c>
      <c r="J23" s="64">
        <f>J24</f>
        <v>400</v>
      </c>
      <c r="K23" s="64">
        <f>K24</f>
        <v>99</v>
      </c>
      <c r="L23" s="65">
        <f t="shared" si="0"/>
        <v>24.75</v>
      </c>
    </row>
    <row r="24" spans="1:12" ht="13.5" customHeight="1">
      <c r="A24" s="24">
        <v>16</v>
      </c>
      <c r="B24" s="37" t="s">
        <v>7</v>
      </c>
      <c r="C24" s="24">
        <v>901</v>
      </c>
      <c r="D24" s="1">
        <v>111</v>
      </c>
      <c r="E24" s="2" t="s">
        <v>175</v>
      </c>
      <c r="F24" s="2"/>
      <c r="G24" s="78"/>
      <c r="H24" s="27"/>
      <c r="I24" s="64">
        <f>I25</f>
        <v>400</v>
      </c>
      <c r="J24" s="64">
        <f>J25</f>
        <v>400</v>
      </c>
      <c r="K24" s="64">
        <f>SUM(K25)</f>
        <v>99</v>
      </c>
      <c r="L24" s="65">
        <f t="shared" si="0"/>
        <v>24.75</v>
      </c>
    </row>
    <row r="25" spans="1:12">
      <c r="A25" s="24">
        <v>17</v>
      </c>
      <c r="B25" s="39" t="s">
        <v>48</v>
      </c>
      <c r="C25" s="25">
        <v>901</v>
      </c>
      <c r="D25" s="3">
        <v>111</v>
      </c>
      <c r="E25" s="4" t="s">
        <v>175</v>
      </c>
      <c r="F25" s="4" t="s">
        <v>47</v>
      </c>
      <c r="G25" s="78"/>
      <c r="H25" s="27"/>
      <c r="I25" s="71">
        <v>400</v>
      </c>
      <c r="J25" s="73">
        <v>400</v>
      </c>
      <c r="K25" s="73">
        <v>99</v>
      </c>
      <c r="L25" s="72">
        <f t="shared" si="0"/>
        <v>24.75</v>
      </c>
    </row>
    <row r="26" spans="1:12">
      <c r="A26" s="24">
        <v>18</v>
      </c>
      <c r="B26" s="37" t="s">
        <v>27</v>
      </c>
      <c r="C26" s="24">
        <v>901</v>
      </c>
      <c r="D26" s="1">
        <v>113</v>
      </c>
      <c r="E26" s="2"/>
      <c r="F26" s="4"/>
      <c r="G26" s="78"/>
      <c r="H26" s="27"/>
      <c r="I26" s="64">
        <f>SUM(I27+I36+I51+I56)</f>
        <v>17482.900000000001</v>
      </c>
      <c r="J26" s="64">
        <f>SUM(J27+J36+J51+J56)</f>
        <v>21152.750000000004</v>
      </c>
      <c r="K26" s="64">
        <f>SUM(K27+K36+K51+K56)</f>
        <v>20780.467999999997</v>
      </c>
      <c r="L26" s="65">
        <f>SUM(L27)</f>
        <v>47.545454545454547</v>
      </c>
    </row>
    <row r="27" spans="1:12" ht="51">
      <c r="A27" s="24">
        <v>19</v>
      </c>
      <c r="B27" s="40" t="s">
        <v>176</v>
      </c>
      <c r="C27" s="24">
        <v>901</v>
      </c>
      <c r="D27" s="1">
        <v>113</v>
      </c>
      <c r="E27" s="2" t="s">
        <v>177</v>
      </c>
      <c r="F27" s="4"/>
      <c r="G27" s="78"/>
      <c r="H27" s="27"/>
      <c r="I27" s="64">
        <f>SUM(I28+I30+I32+I34)</f>
        <v>450</v>
      </c>
      <c r="J27" s="69">
        <f>SUM(J28+J30++J32+J34)</f>
        <v>330</v>
      </c>
      <c r="K27" s="69">
        <f>SUM(K28+K30+K32+K34)</f>
        <v>156.9</v>
      </c>
      <c r="L27" s="65">
        <f t="shared" ref="L27:L35" si="1">K27/J27*100</f>
        <v>47.545454545454547</v>
      </c>
    </row>
    <row r="28" spans="1:12" ht="25.5">
      <c r="A28" s="24">
        <v>20</v>
      </c>
      <c r="B28" s="40" t="s">
        <v>71</v>
      </c>
      <c r="C28" s="24">
        <v>901</v>
      </c>
      <c r="D28" s="1">
        <v>113</v>
      </c>
      <c r="E28" s="2" t="s">
        <v>178</v>
      </c>
      <c r="F28" s="4"/>
      <c r="G28" s="78"/>
      <c r="H28" s="27"/>
      <c r="I28" s="64">
        <f>I29</f>
        <v>170</v>
      </c>
      <c r="J28" s="69">
        <f>SUM(J29)</f>
        <v>170</v>
      </c>
      <c r="K28" s="69">
        <f>SUM(K29)</f>
        <v>63.9</v>
      </c>
      <c r="L28" s="65">
        <f>K28/J28*100</f>
        <v>37.588235294117645</v>
      </c>
    </row>
    <row r="29" spans="1:12" ht="39.75" customHeight="1">
      <c r="A29" s="24">
        <v>21</v>
      </c>
      <c r="B29" s="39" t="s">
        <v>332</v>
      </c>
      <c r="C29" s="25">
        <v>901</v>
      </c>
      <c r="D29" s="3">
        <v>113</v>
      </c>
      <c r="E29" s="4" t="s">
        <v>178</v>
      </c>
      <c r="F29" s="4" t="s">
        <v>70</v>
      </c>
      <c r="G29" s="78"/>
      <c r="H29" s="27"/>
      <c r="I29" s="71">
        <v>170</v>
      </c>
      <c r="J29" s="73">
        <v>170</v>
      </c>
      <c r="K29" s="73">
        <v>63.9</v>
      </c>
      <c r="L29" s="72">
        <f t="shared" si="1"/>
        <v>37.588235294117645</v>
      </c>
    </row>
    <row r="30" spans="1:12" ht="25.5" customHeight="1">
      <c r="A30" s="24">
        <v>22</v>
      </c>
      <c r="B30" s="40" t="s">
        <v>73</v>
      </c>
      <c r="C30" s="24">
        <v>901</v>
      </c>
      <c r="D30" s="1">
        <v>113</v>
      </c>
      <c r="E30" s="2" t="s">
        <v>179</v>
      </c>
      <c r="F30" s="4"/>
      <c r="G30" s="78"/>
      <c r="H30" s="27"/>
      <c r="I30" s="64">
        <f>I31</f>
        <v>180</v>
      </c>
      <c r="J30" s="69">
        <f>SUM(J31)</f>
        <v>120</v>
      </c>
      <c r="K30" s="69">
        <f>SUM(K31)</f>
        <v>53</v>
      </c>
      <c r="L30" s="65">
        <f>SUM(L31)</f>
        <v>44.166666666666664</v>
      </c>
    </row>
    <row r="31" spans="1:12" ht="27" customHeight="1">
      <c r="A31" s="24">
        <v>23</v>
      </c>
      <c r="B31" s="39" t="s">
        <v>332</v>
      </c>
      <c r="C31" s="25">
        <v>901</v>
      </c>
      <c r="D31" s="3">
        <v>113</v>
      </c>
      <c r="E31" s="4" t="s">
        <v>179</v>
      </c>
      <c r="F31" s="4" t="s">
        <v>70</v>
      </c>
      <c r="G31" s="78"/>
      <c r="H31" s="27"/>
      <c r="I31" s="74">
        <v>180</v>
      </c>
      <c r="J31" s="73">
        <v>120</v>
      </c>
      <c r="K31" s="73">
        <v>53</v>
      </c>
      <c r="L31" s="72">
        <f t="shared" si="1"/>
        <v>44.166666666666664</v>
      </c>
    </row>
    <row r="32" spans="1:12" s="29" customFormat="1" ht="40.5" customHeight="1">
      <c r="A32" s="24">
        <v>24</v>
      </c>
      <c r="B32" s="37" t="s">
        <v>74</v>
      </c>
      <c r="C32" s="24">
        <v>901</v>
      </c>
      <c r="D32" s="1">
        <v>113</v>
      </c>
      <c r="E32" s="2" t="s">
        <v>180</v>
      </c>
      <c r="F32" s="4"/>
      <c r="G32" s="78"/>
      <c r="H32" s="27"/>
      <c r="I32" s="64">
        <f>I33</f>
        <v>60</v>
      </c>
      <c r="J32" s="64">
        <f>J33</f>
        <v>0</v>
      </c>
      <c r="K32" s="64">
        <f>K33</f>
        <v>0</v>
      </c>
      <c r="L32" s="65">
        <v>0</v>
      </c>
    </row>
    <row r="33" spans="1:12" ht="38.25">
      <c r="A33" s="24">
        <v>25</v>
      </c>
      <c r="B33" s="39" t="s">
        <v>332</v>
      </c>
      <c r="C33" s="25">
        <v>901</v>
      </c>
      <c r="D33" s="3">
        <v>113</v>
      </c>
      <c r="E33" s="4" t="s">
        <v>180</v>
      </c>
      <c r="F33" s="4" t="s">
        <v>70</v>
      </c>
      <c r="G33" s="78"/>
      <c r="H33" s="27"/>
      <c r="I33" s="71">
        <v>60</v>
      </c>
      <c r="J33" s="73">
        <v>0</v>
      </c>
      <c r="K33" s="73">
        <v>0</v>
      </c>
      <c r="L33" s="72">
        <v>0</v>
      </c>
    </row>
    <row r="34" spans="1:12" ht="25.5">
      <c r="A34" s="24">
        <v>26</v>
      </c>
      <c r="B34" s="40" t="s">
        <v>181</v>
      </c>
      <c r="C34" s="24">
        <v>901</v>
      </c>
      <c r="D34" s="1">
        <v>113</v>
      </c>
      <c r="E34" s="2" t="s">
        <v>182</v>
      </c>
      <c r="F34" s="4"/>
      <c r="G34" s="78"/>
      <c r="H34" s="27"/>
      <c r="I34" s="64">
        <f>SUM(I35)</f>
        <v>40</v>
      </c>
      <c r="J34" s="64">
        <f>SUM(J35)</f>
        <v>40</v>
      </c>
      <c r="K34" s="64">
        <f>SUM(K35)</f>
        <v>40</v>
      </c>
      <c r="L34" s="65">
        <f t="shared" si="1"/>
        <v>100</v>
      </c>
    </row>
    <row r="35" spans="1:12" ht="38.25">
      <c r="A35" s="24">
        <v>27</v>
      </c>
      <c r="B35" s="39" t="s">
        <v>332</v>
      </c>
      <c r="C35" s="25">
        <v>901</v>
      </c>
      <c r="D35" s="3">
        <v>113</v>
      </c>
      <c r="E35" s="4" t="s">
        <v>182</v>
      </c>
      <c r="F35" s="4" t="s">
        <v>70</v>
      </c>
      <c r="G35" s="78"/>
      <c r="H35" s="27"/>
      <c r="I35" s="71">
        <v>40</v>
      </c>
      <c r="J35" s="79">
        <v>40</v>
      </c>
      <c r="K35" s="79">
        <v>40</v>
      </c>
      <c r="L35" s="72">
        <f t="shared" si="1"/>
        <v>100</v>
      </c>
    </row>
    <row r="36" spans="1:12" ht="38.25">
      <c r="A36" s="24">
        <v>28</v>
      </c>
      <c r="B36" s="37" t="s">
        <v>183</v>
      </c>
      <c r="C36" s="24">
        <v>901</v>
      </c>
      <c r="D36" s="1">
        <v>113</v>
      </c>
      <c r="E36" s="2" t="s">
        <v>184</v>
      </c>
      <c r="F36" s="4"/>
      <c r="G36" s="78"/>
      <c r="H36" s="27"/>
      <c r="I36" s="64">
        <f>SUM(I37+I41+I43+I49)</f>
        <v>13912.9</v>
      </c>
      <c r="J36" s="64">
        <f>SUM(J37+J41+J43+J49)</f>
        <v>16578.306000000004</v>
      </c>
      <c r="K36" s="64">
        <f>SUM(K37+K41+K43+K49)</f>
        <v>16381.181999999999</v>
      </c>
      <c r="L36" s="65">
        <f>SUM(L37)</f>
        <v>99.042070147660354</v>
      </c>
    </row>
    <row r="37" spans="1:12" ht="25.5">
      <c r="A37" s="24">
        <v>29</v>
      </c>
      <c r="B37" s="40" t="s">
        <v>76</v>
      </c>
      <c r="C37" s="24">
        <v>901</v>
      </c>
      <c r="D37" s="1">
        <v>113</v>
      </c>
      <c r="E37" s="2" t="s">
        <v>185</v>
      </c>
      <c r="F37" s="4"/>
      <c r="G37" s="78"/>
      <c r="H37" s="27"/>
      <c r="I37" s="64">
        <f>SUM(I38:I39)</f>
        <v>13659.5</v>
      </c>
      <c r="J37" s="64">
        <f>SUM(J38:J40)</f>
        <v>16413.206000000002</v>
      </c>
      <c r="K37" s="64">
        <f>SUM(K38:K40)</f>
        <v>16255.978999999999</v>
      </c>
      <c r="L37" s="65">
        <f>K37/J37*100</f>
        <v>99.042070147660354</v>
      </c>
    </row>
    <row r="38" spans="1:12">
      <c r="A38" s="24">
        <v>30</v>
      </c>
      <c r="B38" s="41" t="s">
        <v>77</v>
      </c>
      <c r="C38" s="25">
        <v>901</v>
      </c>
      <c r="D38" s="3">
        <v>113</v>
      </c>
      <c r="E38" s="4" t="s">
        <v>185</v>
      </c>
      <c r="F38" s="4" t="s">
        <v>40</v>
      </c>
      <c r="G38" s="78"/>
      <c r="H38" s="27"/>
      <c r="I38" s="71">
        <v>9713</v>
      </c>
      <c r="J38" s="73">
        <v>9950.3070000000007</v>
      </c>
      <c r="K38" s="73">
        <v>9815.7739999999994</v>
      </c>
      <c r="L38" s="72">
        <f>K38/J38*100</f>
        <v>98.647951264217255</v>
      </c>
    </row>
    <row r="39" spans="1:12" ht="38.25">
      <c r="A39" s="24">
        <v>31</v>
      </c>
      <c r="B39" s="39" t="s">
        <v>332</v>
      </c>
      <c r="C39" s="25">
        <v>901</v>
      </c>
      <c r="D39" s="3">
        <v>113</v>
      </c>
      <c r="E39" s="4" t="s">
        <v>185</v>
      </c>
      <c r="F39" s="4" t="s">
        <v>70</v>
      </c>
      <c r="G39" s="78"/>
      <c r="H39" s="27"/>
      <c r="I39" s="71">
        <v>3946.5</v>
      </c>
      <c r="J39" s="71">
        <v>6422.8990000000003</v>
      </c>
      <c r="K39" s="71">
        <v>6416.3670000000002</v>
      </c>
      <c r="L39" s="72">
        <f>K39/J39*100</f>
        <v>99.898301374503944</v>
      </c>
    </row>
    <row r="40" spans="1:12">
      <c r="A40" s="24">
        <v>32</v>
      </c>
      <c r="B40" s="41" t="s">
        <v>317</v>
      </c>
      <c r="C40" s="25">
        <v>901</v>
      </c>
      <c r="D40" s="3">
        <v>113</v>
      </c>
      <c r="E40" s="4" t="s">
        <v>185</v>
      </c>
      <c r="F40" s="4" t="s">
        <v>318</v>
      </c>
      <c r="G40" s="78"/>
      <c r="H40" s="27"/>
      <c r="I40" s="71">
        <v>0</v>
      </c>
      <c r="J40" s="71">
        <v>40</v>
      </c>
      <c r="K40" s="71">
        <v>23.838000000000001</v>
      </c>
      <c r="L40" s="72">
        <f>K40/J40*100</f>
        <v>59.594999999999999</v>
      </c>
    </row>
    <row r="41" spans="1:12" ht="38.25">
      <c r="A41" s="24">
        <v>33</v>
      </c>
      <c r="B41" s="40" t="s">
        <v>78</v>
      </c>
      <c r="C41" s="33">
        <v>901</v>
      </c>
      <c r="D41" s="1">
        <v>113</v>
      </c>
      <c r="E41" s="2" t="s">
        <v>186</v>
      </c>
      <c r="F41" s="4"/>
      <c r="G41" s="87"/>
      <c r="H41" s="87"/>
      <c r="I41" s="64">
        <f>I42</f>
        <v>100</v>
      </c>
      <c r="J41" s="64">
        <f>J42</f>
        <v>40</v>
      </c>
      <c r="K41" s="64">
        <f>K42</f>
        <v>26.92</v>
      </c>
      <c r="L41" s="65">
        <f t="shared" ref="L41:L58" si="2">K41/J41*100</f>
        <v>67.300000000000011</v>
      </c>
    </row>
    <row r="42" spans="1:12" ht="38.25">
      <c r="A42" s="24">
        <v>34</v>
      </c>
      <c r="B42" s="39" t="s">
        <v>332</v>
      </c>
      <c r="C42" s="30">
        <v>901</v>
      </c>
      <c r="D42" s="3">
        <v>113</v>
      </c>
      <c r="E42" s="4" t="s">
        <v>186</v>
      </c>
      <c r="F42" s="4" t="s">
        <v>70</v>
      </c>
      <c r="G42" s="87"/>
      <c r="H42" s="87"/>
      <c r="I42" s="71">
        <v>100</v>
      </c>
      <c r="J42" s="71">
        <v>40</v>
      </c>
      <c r="K42" s="71">
        <v>26.92</v>
      </c>
      <c r="L42" s="72">
        <f t="shared" si="2"/>
        <v>67.300000000000011</v>
      </c>
    </row>
    <row r="43" spans="1:12" ht="38.25">
      <c r="A43" s="24">
        <v>35</v>
      </c>
      <c r="B43" s="40" t="s">
        <v>79</v>
      </c>
      <c r="C43" s="24">
        <v>901</v>
      </c>
      <c r="D43" s="1">
        <v>113</v>
      </c>
      <c r="E43" s="2" t="s">
        <v>337</v>
      </c>
      <c r="F43" s="4"/>
      <c r="G43" s="78"/>
      <c r="H43" s="27"/>
      <c r="I43" s="64">
        <f>I44+I46</f>
        <v>98.4</v>
      </c>
      <c r="J43" s="64">
        <f>SUM(J44+J46)</f>
        <v>98.4</v>
      </c>
      <c r="K43" s="64">
        <f>SUM(K44+K46)</f>
        <v>74.550999999999988</v>
      </c>
      <c r="L43" s="65">
        <f t="shared" si="2"/>
        <v>75.763211382113809</v>
      </c>
    </row>
    <row r="44" spans="1:12" ht="63.75">
      <c r="A44" s="24">
        <v>36</v>
      </c>
      <c r="B44" s="40" t="s">
        <v>80</v>
      </c>
      <c r="C44" s="24">
        <v>901</v>
      </c>
      <c r="D44" s="1">
        <v>113</v>
      </c>
      <c r="E44" s="2" t="s">
        <v>187</v>
      </c>
      <c r="F44" s="4"/>
      <c r="G44" s="78"/>
      <c r="H44" s="27"/>
      <c r="I44" s="77">
        <f>I45</f>
        <v>0.1</v>
      </c>
      <c r="J44" s="69">
        <f>SUM(J45)</f>
        <v>0.1</v>
      </c>
      <c r="K44" s="69">
        <f>SUM(K45)</f>
        <v>0.1</v>
      </c>
      <c r="L44" s="65">
        <f t="shared" si="2"/>
        <v>100</v>
      </c>
    </row>
    <row r="45" spans="1:12" ht="38.25">
      <c r="A45" s="24">
        <v>37</v>
      </c>
      <c r="B45" s="39" t="s">
        <v>332</v>
      </c>
      <c r="C45" s="25">
        <v>901</v>
      </c>
      <c r="D45" s="3">
        <v>113</v>
      </c>
      <c r="E45" s="4" t="s">
        <v>187</v>
      </c>
      <c r="F45" s="4" t="s">
        <v>70</v>
      </c>
      <c r="G45" s="78"/>
      <c r="H45" s="27"/>
      <c r="I45" s="79">
        <v>0.1</v>
      </c>
      <c r="J45" s="71">
        <v>0.1</v>
      </c>
      <c r="K45" s="71">
        <v>0.1</v>
      </c>
      <c r="L45" s="72">
        <f t="shared" si="2"/>
        <v>100</v>
      </c>
    </row>
    <row r="46" spans="1:12" ht="38.25">
      <c r="A46" s="24">
        <v>38</v>
      </c>
      <c r="B46" s="40" t="s">
        <v>81</v>
      </c>
      <c r="C46" s="24">
        <v>901</v>
      </c>
      <c r="D46" s="1">
        <v>113</v>
      </c>
      <c r="E46" s="2" t="s">
        <v>188</v>
      </c>
      <c r="F46" s="4"/>
      <c r="G46" s="78"/>
      <c r="H46" s="27"/>
      <c r="I46" s="77">
        <f>I47+I48</f>
        <v>98.300000000000011</v>
      </c>
      <c r="J46" s="69">
        <f>SUM(J47:J48)</f>
        <v>98.300000000000011</v>
      </c>
      <c r="K46" s="69">
        <f>SUM(K47:K48)</f>
        <v>74.450999999999993</v>
      </c>
      <c r="L46" s="65">
        <f t="shared" si="2"/>
        <v>75.738555442522866</v>
      </c>
    </row>
    <row r="47" spans="1:12" ht="27" customHeight="1">
      <c r="A47" s="24">
        <v>39</v>
      </c>
      <c r="B47" s="39" t="s">
        <v>323</v>
      </c>
      <c r="C47" s="25">
        <v>901</v>
      </c>
      <c r="D47" s="3">
        <v>113</v>
      </c>
      <c r="E47" s="4" t="s">
        <v>188</v>
      </c>
      <c r="F47" s="4" t="s">
        <v>46</v>
      </c>
      <c r="G47" s="78"/>
      <c r="H47" s="27"/>
      <c r="I47" s="79">
        <v>43.6</v>
      </c>
      <c r="J47" s="71">
        <v>43.6</v>
      </c>
      <c r="K47" s="71">
        <v>31.277000000000001</v>
      </c>
      <c r="L47" s="72">
        <f t="shared" si="2"/>
        <v>71.736238532110093</v>
      </c>
    </row>
    <row r="48" spans="1:12" ht="38.25">
      <c r="A48" s="24">
        <v>40</v>
      </c>
      <c r="B48" s="39" t="s">
        <v>332</v>
      </c>
      <c r="C48" s="25">
        <v>901</v>
      </c>
      <c r="D48" s="3">
        <v>113</v>
      </c>
      <c r="E48" s="4" t="s">
        <v>188</v>
      </c>
      <c r="F48" s="4" t="s">
        <v>70</v>
      </c>
      <c r="G48" s="78"/>
      <c r="H48" s="27"/>
      <c r="I48" s="79">
        <v>54.7</v>
      </c>
      <c r="J48" s="73">
        <v>54.7</v>
      </c>
      <c r="K48" s="73">
        <v>43.173999999999999</v>
      </c>
      <c r="L48" s="72">
        <f t="shared" si="2"/>
        <v>78.928702010968919</v>
      </c>
    </row>
    <row r="49" spans="1:12">
      <c r="A49" s="24">
        <v>41</v>
      </c>
      <c r="B49" s="40" t="s">
        <v>82</v>
      </c>
      <c r="C49" s="24">
        <v>901</v>
      </c>
      <c r="D49" s="1">
        <v>113</v>
      </c>
      <c r="E49" s="2" t="s">
        <v>189</v>
      </c>
      <c r="F49" s="4"/>
      <c r="G49" s="78"/>
      <c r="H49" s="27"/>
      <c r="I49" s="64">
        <f>I50</f>
        <v>55</v>
      </c>
      <c r="J49" s="64">
        <f>SUM(J50)</f>
        <v>26.7</v>
      </c>
      <c r="K49" s="64">
        <f>SUM(K50)</f>
        <v>23.731999999999999</v>
      </c>
      <c r="L49" s="65">
        <f t="shared" si="2"/>
        <v>88.883895131086149</v>
      </c>
    </row>
    <row r="50" spans="1:12" ht="38.25">
      <c r="A50" s="24">
        <v>42</v>
      </c>
      <c r="B50" s="39" t="s">
        <v>332</v>
      </c>
      <c r="C50" s="25">
        <v>901</v>
      </c>
      <c r="D50" s="3">
        <v>113</v>
      </c>
      <c r="E50" s="4" t="s">
        <v>189</v>
      </c>
      <c r="F50" s="4" t="s">
        <v>70</v>
      </c>
      <c r="G50" s="78"/>
      <c r="H50" s="27"/>
      <c r="I50" s="71">
        <v>55</v>
      </c>
      <c r="J50" s="71">
        <v>26.7</v>
      </c>
      <c r="K50" s="71">
        <v>23.731999999999999</v>
      </c>
      <c r="L50" s="72">
        <f t="shared" si="2"/>
        <v>88.883895131086149</v>
      </c>
    </row>
    <row r="51" spans="1:12" ht="51">
      <c r="A51" s="24">
        <v>43</v>
      </c>
      <c r="B51" s="40" t="s">
        <v>362</v>
      </c>
      <c r="C51" s="24">
        <v>901</v>
      </c>
      <c r="D51" s="1">
        <v>113</v>
      </c>
      <c r="E51" s="2" t="s">
        <v>190</v>
      </c>
      <c r="F51" s="2"/>
      <c r="G51" s="78"/>
      <c r="H51" s="27"/>
      <c r="I51" s="64">
        <f>I52</f>
        <v>120</v>
      </c>
      <c r="J51" s="69">
        <f>SUM(J52)</f>
        <v>150</v>
      </c>
      <c r="K51" s="69">
        <f>SUM(K52)</f>
        <v>150</v>
      </c>
      <c r="L51" s="65">
        <f t="shared" si="2"/>
        <v>100</v>
      </c>
    </row>
    <row r="52" spans="1:12" ht="51">
      <c r="A52" s="24">
        <v>44</v>
      </c>
      <c r="B52" s="40" t="s">
        <v>75</v>
      </c>
      <c r="C52" s="24">
        <v>901</v>
      </c>
      <c r="D52" s="1">
        <v>113</v>
      </c>
      <c r="E52" s="2" t="s">
        <v>191</v>
      </c>
      <c r="F52" s="2"/>
      <c r="G52" s="78"/>
      <c r="H52" s="27"/>
      <c r="I52" s="64">
        <f>I53</f>
        <v>120</v>
      </c>
      <c r="J52" s="77">
        <f>SUM(J53)</f>
        <v>150</v>
      </c>
      <c r="K52" s="77">
        <f>SUM(K53)</f>
        <v>150</v>
      </c>
      <c r="L52" s="65">
        <f t="shared" si="2"/>
        <v>100</v>
      </c>
    </row>
    <row r="53" spans="1:12" ht="25.5">
      <c r="A53" s="24">
        <v>45</v>
      </c>
      <c r="B53" s="37" t="s">
        <v>150</v>
      </c>
      <c r="C53" s="24">
        <v>901</v>
      </c>
      <c r="D53" s="1">
        <v>113</v>
      </c>
      <c r="E53" s="2" t="s">
        <v>191</v>
      </c>
      <c r="F53" s="2"/>
      <c r="G53" s="78"/>
      <c r="H53" s="27"/>
      <c r="I53" s="64">
        <f>SUM(I54:I55)</f>
        <v>120</v>
      </c>
      <c r="J53" s="69">
        <f>SUM(J54:J55)</f>
        <v>150</v>
      </c>
      <c r="K53" s="69">
        <f>SUM(K54:K55)</f>
        <v>150</v>
      </c>
      <c r="L53" s="65">
        <f t="shared" si="2"/>
        <v>100</v>
      </c>
    </row>
    <row r="54" spans="1:12" ht="25.5">
      <c r="A54" s="24">
        <v>46</v>
      </c>
      <c r="B54" s="39" t="s">
        <v>323</v>
      </c>
      <c r="C54" s="25">
        <v>901</v>
      </c>
      <c r="D54" s="3">
        <v>113</v>
      </c>
      <c r="E54" s="4" t="s">
        <v>191</v>
      </c>
      <c r="F54" s="4" t="s">
        <v>46</v>
      </c>
      <c r="G54" s="88"/>
      <c r="H54" s="89"/>
      <c r="I54" s="71">
        <v>40</v>
      </c>
      <c r="J54" s="73">
        <v>35</v>
      </c>
      <c r="K54" s="73">
        <v>35</v>
      </c>
      <c r="L54" s="72">
        <f>K54/J54*100</f>
        <v>100</v>
      </c>
    </row>
    <row r="55" spans="1:12" ht="38.25">
      <c r="A55" s="24">
        <v>47</v>
      </c>
      <c r="B55" s="39" t="s">
        <v>332</v>
      </c>
      <c r="C55" s="25">
        <v>901</v>
      </c>
      <c r="D55" s="3">
        <v>113</v>
      </c>
      <c r="E55" s="4" t="s">
        <v>191</v>
      </c>
      <c r="F55" s="4" t="s">
        <v>70</v>
      </c>
      <c r="G55" s="78"/>
      <c r="H55" s="27"/>
      <c r="I55" s="71">
        <v>80</v>
      </c>
      <c r="J55" s="73">
        <v>115</v>
      </c>
      <c r="K55" s="73">
        <v>115</v>
      </c>
      <c r="L55" s="72">
        <f t="shared" si="2"/>
        <v>100</v>
      </c>
    </row>
    <row r="56" spans="1:12">
      <c r="A56" s="24">
        <v>48</v>
      </c>
      <c r="B56" s="37" t="s">
        <v>67</v>
      </c>
      <c r="C56" s="24">
        <v>901</v>
      </c>
      <c r="D56" s="1">
        <v>113</v>
      </c>
      <c r="E56" s="2" t="s">
        <v>173</v>
      </c>
      <c r="F56" s="2"/>
      <c r="G56" s="90"/>
      <c r="H56" s="86"/>
      <c r="I56" s="64">
        <f>SUM(I57)</f>
        <v>3000</v>
      </c>
      <c r="J56" s="69">
        <f>SUM(J57+J59+J61+J63+J65)</f>
        <v>4094.444</v>
      </c>
      <c r="K56" s="69">
        <f>SUM(K57+K59+K61+K63+K65)</f>
        <v>4092.386</v>
      </c>
      <c r="L56" s="65">
        <f t="shared" si="2"/>
        <v>99.949736765236011</v>
      </c>
    </row>
    <row r="57" spans="1:12">
      <c r="A57" s="24">
        <v>49</v>
      </c>
      <c r="B57" s="40" t="s">
        <v>169</v>
      </c>
      <c r="C57" s="24">
        <v>901</v>
      </c>
      <c r="D57" s="1">
        <v>113</v>
      </c>
      <c r="E57" s="2" t="s">
        <v>193</v>
      </c>
      <c r="F57" s="2"/>
      <c r="G57" s="90"/>
      <c r="H57" s="86"/>
      <c r="I57" s="64">
        <f>SUM(I58)</f>
        <v>3000</v>
      </c>
      <c r="J57" s="69">
        <f>SUM(J58)</f>
        <v>500</v>
      </c>
      <c r="K57" s="69">
        <f>SUM(K58)</f>
        <v>500</v>
      </c>
      <c r="L57" s="65">
        <f t="shared" si="2"/>
        <v>100</v>
      </c>
    </row>
    <row r="58" spans="1:12">
      <c r="A58" s="24">
        <v>50</v>
      </c>
      <c r="B58" s="41" t="s">
        <v>307</v>
      </c>
      <c r="C58" s="25">
        <v>901</v>
      </c>
      <c r="D58" s="3">
        <v>113</v>
      </c>
      <c r="E58" s="4" t="s">
        <v>193</v>
      </c>
      <c r="F58" s="4" t="s">
        <v>306</v>
      </c>
      <c r="G58" s="78"/>
      <c r="H58" s="27"/>
      <c r="I58" s="71">
        <v>3000</v>
      </c>
      <c r="J58" s="71">
        <v>500</v>
      </c>
      <c r="K58" s="71">
        <v>500</v>
      </c>
      <c r="L58" s="72">
        <f t="shared" si="2"/>
        <v>100</v>
      </c>
    </row>
    <row r="59" spans="1:12" ht="25.5">
      <c r="A59" s="24">
        <v>51</v>
      </c>
      <c r="B59" s="37" t="s">
        <v>319</v>
      </c>
      <c r="C59" s="25">
        <v>901</v>
      </c>
      <c r="D59" s="1">
        <v>113</v>
      </c>
      <c r="E59" s="2" t="s">
        <v>324</v>
      </c>
      <c r="F59" s="4" t="s">
        <v>318</v>
      </c>
      <c r="G59" s="78"/>
      <c r="H59" s="27"/>
      <c r="I59" s="64">
        <f>SUM(I60)</f>
        <v>0</v>
      </c>
      <c r="J59" s="64">
        <f>SUM(J60)</f>
        <v>200</v>
      </c>
      <c r="K59" s="64">
        <f>SUM(K60)</f>
        <v>200</v>
      </c>
      <c r="L59" s="65">
        <f>K59/J59*100</f>
        <v>100</v>
      </c>
    </row>
    <row r="60" spans="1:12">
      <c r="A60" s="24">
        <v>52</v>
      </c>
      <c r="B60" s="39" t="s">
        <v>317</v>
      </c>
      <c r="C60" s="25">
        <v>901</v>
      </c>
      <c r="D60" s="3">
        <v>113</v>
      </c>
      <c r="E60" s="4" t="s">
        <v>324</v>
      </c>
      <c r="F60" s="2"/>
      <c r="G60" s="78"/>
      <c r="H60" s="27"/>
      <c r="I60" s="71">
        <v>0</v>
      </c>
      <c r="J60" s="71">
        <v>200</v>
      </c>
      <c r="K60" s="71">
        <v>200</v>
      </c>
      <c r="L60" s="72">
        <f>K60/J60*100</f>
        <v>100</v>
      </c>
    </row>
    <row r="61" spans="1:12">
      <c r="A61" s="24">
        <v>53</v>
      </c>
      <c r="B61" s="5" t="s">
        <v>320</v>
      </c>
      <c r="C61" s="25">
        <v>901</v>
      </c>
      <c r="D61" s="1">
        <v>113</v>
      </c>
      <c r="E61" s="2" t="s">
        <v>325</v>
      </c>
      <c r="F61" s="4" t="s">
        <v>327</v>
      </c>
      <c r="G61" s="78"/>
      <c r="H61" s="27"/>
      <c r="I61" s="64">
        <f>SUM(I62)</f>
        <v>0</v>
      </c>
      <c r="J61" s="64">
        <f>SUM(J62)</f>
        <v>3362.444</v>
      </c>
      <c r="K61" s="64">
        <f>SUM(K62)</f>
        <v>3362.444</v>
      </c>
      <c r="L61" s="65">
        <f>SUM(L62)</f>
        <v>100</v>
      </c>
    </row>
    <row r="62" spans="1:12" ht="89.25">
      <c r="A62" s="24">
        <v>54</v>
      </c>
      <c r="B62" s="82" t="s">
        <v>321</v>
      </c>
      <c r="C62" s="25">
        <v>901</v>
      </c>
      <c r="D62" s="3">
        <v>113</v>
      </c>
      <c r="E62" s="4" t="s">
        <v>325</v>
      </c>
      <c r="F62" s="2"/>
      <c r="G62" s="78"/>
      <c r="H62" s="27"/>
      <c r="I62" s="71">
        <v>0</v>
      </c>
      <c r="J62" s="71">
        <v>3362.444</v>
      </c>
      <c r="K62" s="71">
        <v>3362.444</v>
      </c>
      <c r="L62" s="72">
        <f t="shared" ref="L62:L71" si="3">K62/J62*100</f>
        <v>100</v>
      </c>
    </row>
    <row r="63" spans="1:12" ht="25.5">
      <c r="A63" s="24">
        <v>55</v>
      </c>
      <c r="B63" s="5" t="s">
        <v>322</v>
      </c>
      <c r="C63" s="25">
        <v>901</v>
      </c>
      <c r="D63" s="1">
        <v>113</v>
      </c>
      <c r="E63" s="2" t="s">
        <v>326</v>
      </c>
      <c r="F63" s="4"/>
      <c r="G63" s="78"/>
      <c r="H63" s="27"/>
      <c r="I63" s="64">
        <f>SUM(I64)</f>
        <v>0</v>
      </c>
      <c r="J63" s="64">
        <f>SUM(J64)</f>
        <v>12</v>
      </c>
      <c r="K63" s="64">
        <f>SUM(K64)</f>
        <v>9.9420000000000002</v>
      </c>
      <c r="L63" s="65">
        <f t="shared" si="3"/>
        <v>82.85</v>
      </c>
    </row>
    <row r="64" spans="1:12" ht="25.5">
      <c r="A64" s="24">
        <v>56</v>
      </c>
      <c r="B64" s="39" t="s">
        <v>323</v>
      </c>
      <c r="C64" s="25">
        <v>901</v>
      </c>
      <c r="D64" s="3">
        <v>113</v>
      </c>
      <c r="E64" s="4" t="s">
        <v>326</v>
      </c>
      <c r="F64" s="4" t="s">
        <v>46</v>
      </c>
      <c r="G64" s="78"/>
      <c r="H64" s="27"/>
      <c r="I64" s="71">
        <v>0</v>
      </c>
      <c r="J64" s="71">
        <v>12</v>
      </c>
      <c r="K64" s="71">
        <v>9.9420000000000002</v>
      </c>
      <c r="L64" s="72">
        <f t="shared" si="3"/>
        <v>82.85</v>
      </c>
    </row>
    <row r="65" spans="1:12" ht="38.25">
      <c r="A65" s="24">
        <v>57</v>
      </c>
      <c r="B65" s="37" t="s">
        <v>338</v>
      </c>
      <c r="C65" s="24">
        <v>901</v>
      </c>
      <c r="D65" s="1">
        <v>113</v>
      </c>
      <c r="E65" s="2" t="s">
        <v>339</v>
      </c>
      <c r="F65" s="2"/>
      <c r="G65" s="90"/>
      <c r="H65" s="86"/>
      <c r="I65" s="64">
        <f>SUM(I66)</f>
        <v>0</v>
      </c>
      <c r="J65" s="64">
        <f>SUM(J66)</f>
        <v>20</v>
      </c>
      <c r="K65" s="64">
        <f>SUM(K66)</f>
        <v>20</v>
      </c>
      <c r="L65" s="65">
        <f>SUM(L66)</f>
        <v>100</v>
      </c>
    </row>
    <row r="66" spans="1:12">
      <c r="A66" s="24">
        <v>58</v>
      </c>
      <c r="B66" s="39" t="s">
        <v>317</v>
      </c>
      <c r="C66" s="25">
        <v>901</v>
      </c>
      <c r="D66" s="3">
        <v>113</v>
      </c>
      <c r="E66" s="4" t="s">
        <v>339</v>
      </c>
      <c r="F66" s="4" t="s">
        <v>340</v>
      </c>
      <c r="G66" s="78"/>
      <c r="H66" s="27"/>
      <c r="I66" s="71">
        <v>0</v>
      </c>
      <c r="J66" s="71">
        <v>20</v>
      </c>
      <c r="K66" s="71">
        <v>20</v>
      </c>
      <c r="L66" s="72">
        <f>K66/J66*100</f>
        <v>100</v>
      </c>
    </row>
    <row r="67" spans="1:12" ht="15.75">
      <c r="A67" s="24">
        <v>59</v>
      </c>
      <c r="B67" s="38" t="s">
        <v>8</v>
      </c>
      <c r="C67" s="24">
        <v>901</v>
      </c>
      <c r="D67" s="1">
        <v>200</v>
      </c>
      <c r="E67" s="2"/>
      <c r="F67" s="4"/>
      <c r="G67" s="78"/>
      <c r="H67" s="27"/>
      <c r="I67" s="64">
        <f>I68</f>
        <v>318.89999999999998</v>
      </c>
      <c r="J67" s="69">
        <f>SUM(J68)</f>
        <v>318.899</v>
      </c>
      <c r="K67" s="69">
        <f>SUM(K68)</f>
        <v>318.88800000000003</v>
      </c>
      <c r="L67" s="65">
        <f t="shared" si="3"/>
        <v>99.996550632018298</v>
      </c>
    </row>
    <row r="68" spans="1:12">
      <c r="A68" s="24">
        <v>60</v>
      </c>
      <c r="B68" s="37" t="s">
        <v>9</v>
      </c>
      <c r="C68" s="24">
        <v>901</v>
      </c>
      <c r="D68" s="1">
        <v>203</v>
      </c>
      <c r="E68" s="2"/>
      <c r="F68" s="4"/>
      <c r="G68" s="78"/>
      <c r="H68" s="27"/>
      <c r="I68" s="64">
        <f>I69</f>
        <v>318.89999999999998</v>
      </c>
      <c r="J68" s="64">
        <f>J69</f>
        <v>318.899</v>
      </c>
      <c r="K68" s="64">
        <f>K69</f>
        <v>318.88800000000003</v>
      </c>
      <c r="L68" s="65">
        <f t="shared" si="3"/>
        <v>99.996550632018298</v>
      </c>
    </row>
    <row r="69" spans="1:12">
      <c r="A69" s="24">
        <v>61</v>
      </c>
      <c r="B69" s="37" t="s">
        <v>67</v>
      </c>
      <c r="C69" s="24">
        <v>901</v>
      </c>
      <c r="D69" s="1">
        <v>203</v>
      </c>
      <c r="E69" s="2" t="s">
        <v>173</v>
      </c>
      <c r="F69" s="4"/>
      <c r="G69" s="78"/>
      <c r="H69" s="27"/>
      <c r="I69" s="64">
        <f>I70</f>
        <v>318.89999999999998</v>
      </c>
      <c r="J69" s="64">
        <f>J70</f>
        <v>318.899</v>
      </c>
      <c r="K69" s="64">
        <f>K70</f>
        <v>318.88800000000003</v>
      </c>
      <c r="L69" s="65">
        <f t="shared" si="3"/>
        <v>99.996550632018298</v>
      </c>
    </row>
    <row r="70" spans="1:12" ht="25.5">
      <c r="A70" s="24">
        <v>62</v>
      </c>
      <c r="B70" s="37" t="s">
        <v>38</v>
      </c>
      <c r="C70" s="24">
        <v>901</v>
      </c>
      <c r="D70" s="1">
        <v>203</v>
      </c>
      <c r="E70" s="2" t="s">
        <v>194</v>
      </c>
      <c r="F70" s="4"/>
      <c r="G70" s="78"/>
      <c r="H70" s="27"/>
      <c r="I70" s="77">
        <f>I71+I72</f>
        <v>318.89999999999998</v>
      </c>
      <c r="J70" s="64">
        <f>SUM(J71:J72)</f>
        <v>318.899</v>
      </c>
      <c r="K70" s="64">
        <f>SUM(K71:K72)</f>
        <v>318.88800000000003</v>
      </c>
      <c r="L70" s="65">
        <f t="shared" si="3"/>
        <v>99.996550632018298</v>
      </c>
    </row>
    <row r="71" spans="1:12" ht="25.5">
      <c r="A71" s="24">
        <v>63</v>
      </c>
      <c r="B71" s="39" t="s">
        <v>323</v>
      </c>
      <c r="C71" s="25">
        <v>901</v>
      </c>
      <c r="D71" s="3">
        <v>203</v>
      </c>
      <c r="E71" s="4" t="s">
        <v>195</v>
      </c>
      <c r="F71" s="4" t="s">
        <v>46</v>
      </c>
      <c r="G71" s="78"/>
      <c r="H71" s="27"/>
      <c r="I71" s="79">
        <v>229.3</v>
      </c>
      <c r="J71" s="71">
        <v>194.941</v>
      </c>
      <c r="K71" s="71">
        <v>194.93</v>
      </c>
      <c r="L71" s="65">
        <f t="shared" si="3"/>
        <v>99.994357267070555</v>
      </c>
    </row>
    <row r="72" spans="1:12" ht="33" customHeight="1">
      <c r="A72" s="24">
        <v>64</v>
      </c>
      <c r="B72" s="39" t="s">
        <v>332</v>
      </c>
      <c r="C72" s="25">
        <v>901</v>
      </c>
      <c r="D72" s="3">
        <v>203</v>
      </c>
      <c r="E72" s="4" t="s">
        <v>195</v>
      </c>
      <c r="F72" s="4" t="s">
        <v>70</v>
      </c>
      <c r="G72" s="5" t="s">
        <v>61</v>
      </c>
      <c r="H72" s="27"/>
      <c r="I72" s="79">
        <v>89.6</v>
      </c>
      <c r="J72" s="73">
        <v>123.958</v>
      </c>
      <c r="K72" s="73">
        <v>123.958</v>
      </c>
      <c r="L72" s="72">
        <f t="shared" ref="L72:L142" si="4">K72/J72*100</f>
        <v>100</v>
      </c>
    </row>
    <row r="73" spans="1:12" ht="39" customHeight="1">
      <c r="A73" s="24">
        <v>65</v>
      </c>
      <c r="B73" s="38" t="s">
        <v>10</v>
      </c>
      <c r="C73" s="24">
        <v>901</v>
      </c>
      <c r="D73" s="1">
        <v>300</v>
      </c>
      <c r="E73" s="2"/>
      <c r="F73" s="4"/>
      <c r="G73" s="83" t="s">
        <v>49</v>
      </c>
      <c r="H73" s="27"/>
      <c r="I73" s="64">
        <f>I74+I84+I99</f>
        <v>4046.5</v>
      </c>
      <c r="J73" s="64">
        <f>SUM(J74+J84+J99)</f>
        <v>4527.0820000000003</v>
      </c>
      <c r="K73" s="64">
        <f>SUM(K74+K84+K99)</f>
        <v>4461.831000000001</v>
      </c>
      <c r="L73" s="65">
        <f t="shared" si="4"/>
        <v>98.558652129561622</v>
      </c>
    </row>
    <row r="74" spans="1:12" ht="29.25" customHeight="1">
      <c r="A74" s="24">
        <v>66</v>
      </c>
      <c r="B74" s="37" t="s">
        <v>34</v>
      </c>
      <c r="C74" s="24">
        <v>901</v>
      </c>
      <c r="D74" s="1">
        <v>309</v>
      </c>
      <c r="E74" s="2"/>
      <c r="F74" s="4"/>
      <c r="G74" s="5" t="s">
        <v>62</v>
      </c>
      <c r="H74" s="27"/>
      <c r="I74" s="64">
        <f>SUM(I75+I80)</f>
        <v>1878</v>
      </c>
      <c r="J74" s="64">
        <f>SUM(J75+J80)</f>
        <v>1729.3000000000002</v>
      </c>
      <c r="K74" s="64">
        <f>SUM(K75+K80)</f>
        <v>1727.3680000000002</v>
      </c>
      <c r="L74" s="65">
        <f>K74/J74*100</f>
        <v>99.888278494188398</v>
      </c>
    </row>
    <row r="75" spans="1:12" ht="39" customHeight="1">
      <c r="A75" s="24">
        <v>67</v>
      </c>
      <c r="B75" s="37" t="s">
        <v>196</v>
      </c>
      <c r="C75" s="24">
        <v>901</v>
      </c>
      <c r="D75" s="1">
        <v>309</v>
      </c>
      <c r="E75" s="2" t="s">
        <v>197</v>
      </c>
      <c r="F75" s="4"/>
      <c r="G75" s="83" t="s">
        <v>49</v>
      </c>
      <c r="H75" s="27"/>
      <c r="I75" s="64">
        <f>I76++I78</f>
        <v>225</v>
      </c>
      <c r="J75" s="64">
        <f>SUM(J76+J78)</f>
        <v>218.18800000000002</v>
      </c>
      <c r="K75" s="64">
        <f>SUM(K76+K78)</f>
        <v>218.18800000000002</v>
      </c>
      <c r="L75" s="65">
        <f>K75/J75*100</f>
        <v>100</v>
      </c>
    </row>
    <row r="76" spans="1:12" ht="27.75" customHeight="1">
      <c r="A76" s="24">
        <v>68</v>
      </c>
      <c r="B76" s="37" t="s">
        <v>160</v>
      </c>
      <c r="C76" s="24">
        <v>901</v>
      </c>
      <c r="D76" s="1">
        <v>309</v>
      </c>
      <c r="E76" s="2" t="s">
        <v>198</v>
      </c>
      <c r="F76" s="4"/>
      <c r="G76" s="5" t="s">
        <v>63</v>
      </c>
      <c r="H76" s="27"/>
      <c r="I76" s="64">
        <f>I77</f>
        <v>200</v>
      </c>
      <c r="J76" s="64">
        <f>J77</f>
        <v>199.88800000000001</v>
      </c>
      <c r="K76" s="64">
        <f>K77</f>
        <v>199.88800000000001</v>
      </c>
      <c r="L76" s="65">
        <f t="shared" si="4"/>
        <v>100</v>
      </c>
    </row>
    <row r="77" spans="1:12" ht="25.5" customHeight="1">
      <c r="A77" s="24">
        <v>69</v>
      </c>
      <c r="B77" s="39" t="s">
        <v>332</v>
      </c>
      <c r="C77" s="25">
        <v>901</v>
      </c>
      <c r="D77" s="3">
        <v>309</v>
      </c>
      <c r="E77" s="4" t="s">
        <v>198</v>
      </c>
      <c r="F77" s="4" t="s">
        <v>70</v>
      </c>
      <c r="G77" s="83" t="s">
        <v>49</v>
      </c>
      <c r="H77" s="27"/>
      <c r="I77" s="71">
        <v>200</v>
      </c>
      <c r="J77" s="73">
        <v>199.88800000000001</v>
      </c>
      <c r="K77" s="73">
        <v>199.88800000000001</v>
      </c>
      <c r="L77" s="72">
        <f t="shared" si="4"/>
        <v>100</v>
      </c>
    </row>
    <row r="78" spans="1:12">
      <c r="A78" s="24">
        <v>70</v>
      </c>
      <c r="B78" s="42" t="s">
        <v>83</v>
      </c>
      <c r="C78" s="24">
        <v>901</v>
      </c>
      <c r="D78" s="1">
        <v>309</v>
      </c>
      <c r="E78" s="2" t="s">
        <v>199</v>
      </c>
      <c r="F78" s="4"/>
      <c r="G78" s="78"/>
      <c r="H78" s="27"/>
      <c r="I78" s="64">
        <f>I79</f>
        <v>25</v>
      </c>
      <c r="J78" s="64">
        <f t="shared" ref="J78:K80" si="5">J79</f>
        <v>18.3</v>
      </c>
      <c r="K78" s="64">
        <f t="shared" si="5"/>
        <v>18.3</v>
      </c>
      <c r="L78" s="65">
        <f t="shared" si="4"/>
        <v>100</v>
      </c>
    </row>
    <row r="79" spans="1:12" ht="38.25">
      <c r="A79" s="24">
        <v>71</v>
      </c>
      <c r="B79" s="39" t="s">
        <v>332</v>
      </c>
      <c r="C79" s="25">
        <v>901</v>
      </c>
      <c r="D79" s="3">
        <v>309</v>
      </c>
      <c r="E79" s="4" t="s">
        <v>199</v>
      </c>
      <c r="F79" s="4" t="s">
        <v>70</v>
      </c>
      <c r="G79" s="78"/>
      <c r="H79" s="27"/>
      <c r="I79" s="71">
        <v>25</v>
      </c>
      <c r="J79" s="71">
        <v>18.3</v>
      </c>
      <c r="K79" s="71">
        <v>18.3</v>
      </c>
      <c r="L79" s="72">
        <f t="shared" si="4"/>
        <v>100</v>
      </c>
    </row>
    <row r="80" spans="1:12" ht="40.5" customHeight="1">
      <c r="A80" s="24">
        <v>72</v>
      </c>
      <c r="B80" s="37" t="s">
        <v>183</v>
      </c>
      <c r="C80" s="24">
        <v>901</v>
      </c>
      <c r="D80" s="1">
        <v>309</v>
      </c>
      <c r="E80" s="2" t="s">
        <v>184</v>
      </c>
      <c r="F80" s="4"/>
      <c r="G80" s="78"/>
      <c r="H80" s="27"/>
      <c r="I80" s="64">
        <f>I81</f>
        <v>1653</v>
      </c>
      <c r="J80" s="64">
        <f t="shared" si="5"/>
        <v>1511.1120000000001</v>
      </c>
      <c r="K80" s="64">
        <f t="shared" si="5"/>
        <v>1509.18</v>
      </c>
      <c r="L80" s="65">
        <f t="shared" si="4"/>
        <v>99.872147134031096</v>
      </c>
    </row>
    <row r="81" spans="1:12" ht="38.25">
      <c r="A81" s="24">
        <v>73</v>
      </c>
      <c r="B81" s="37" t="s">
        <v>84</v>
      </c>
      <c r="C81" s="48">
        <v>901</v>
      </c>
      <c r="D81" s="1">
        <v>309</v>
      </c>
      <c r="E81" s="2" t="s">
        <v>200</v>
      </c>
      <c r="F81" s="4"/>
      <c r="G81" s="78"/>
      <c r="H81" s="27"/>
      <c r="I81" s="64">
        <f>I82+I83</f>
        <v>1653</v>
      </c>
      <c r="J81" s="77">
        <f>J82+J83</f>
        <v>1511.1120000000001</v>
      </c>
      <c r="K81" s="77">
        <f>K82+K83</f>
        <v>1509.18</v>
      </c>
      <c r="L81" s="65">
        <f t="shared" si="4"/>
        <v>99.872147134031096</v>
      </c>
    </row>
    <row r="82" spans="1:12" ht="25.5">
      <c r="A82" s="24">
        <v>74</v>
      </c>
      <c r="B82" s="39" t="s">
        <v>323</v>
      </c>
      <c r="C82" s="45">
        <v>901</v>
      </c>
      <c r="D82" s="46">
        <v>309</v>
      </c>
      <c r="E82" s="47" t="s">
        <v>200</v>
      </c>
      <c r="F82" s="47" t="s">
        <v>46</v>
      </c>
      <c r="G82" s="78"/>
      <c r="H82" s="27"/>
      <c r="I82" s="71">
        <v>1248.8</v>
      </c>
      <c r="J82" s="73">
        <v>1213.8900000000001</v>
      </c>
      <c r="K82" s="73">
        <v>1213.8900000000001</v>
      </c>
      <c r="L82" s="72">
        <f t="shared" si="4"/>
        <v>100</v>
      </c>
    </row>
    <row r="83" spans="1:12" ht="38.25">
      <c r="A83" s="24">
        <v>75</v>
      </c>
      <c r="B83" s="39" t="s">
        <v>332</v>
      </c>
      <c r="C83" s="25">
        <v>901</v>
      </c>
      <c r="D83" s="46">
        <v>309</v>
      </c>
      <c r="E83" s="47" t="s">
        <v>200</v>
      </c>
      <c r="F83" s="47" t="s">
        <v>70</v>
      </c>
      <c r="G83" s="78"/>
      <c r="H83" s="27"/>
      <c r="I83" s="71">
        <v>404.2</v>
      </c>
      <c r="J83" s="73">
        <v>297.22199999999998</v>
      </c>
      <c r="K83" s="73">
        <v>295.29000000000002</v>
      </c>
      <c r="L83" s="72">
        <f t="shared" si="4"/>
        <v>99.349980822415588</v>
      </c>
    </row>
    <row r="84" spans="1:12">
      <c r="A84" s="24">
        <v>76</v>
      </c>
      <c r="B84" s="37" t="s">
        <v>66</v>
      </c>
      <c r="C84" s="24">
        <v>901</v>
      </c>
      <c r="D84" s="1">
        <v>310</v>
      </c>
      <c r="E84" s="2"/>
      <c r="F84" s="4"/>
      <c r="G84" s="78"/>
      <c r="H84" s="27"/>
      <c r="I84" s="64">
        <f>SUM(I85)</f>
        <v>2052.5</v>
      </c>
      <c r="J84" s="64">
        <f>SUM(J85)</f>
        <v>2681.7819999999997</v>
      </c>
      <c r="K84" s="64">
        <f>SUM(K85)</f>
        <v>2621.5060000000003</v>
      </c>
      <c r="L84" s="65">
        <f t="shared" si="4"/>
        <v>97.752390015295816</v>
      </c>
    </row>
    <row r="85" spans="1:12" ht="25.5">
      <c r="A85" s="24">
        <v>77</v>
      </c>
      <c r="B85" s="37" t="s">
        <v>201</v>
      </c>
      <c r="C85" s="24">
        <v>901</v>
      </c>
      <c r="D85" s="1">
        <v>310</v>
      </c>
      <c r="E85" s="2" t="s">
        <v>202</v>
      </c>
      <c r="F85" s="4"/>
      <c r="G85" s="78"/>
      <c r="H85" s="27"/>
      <c r="I85" s="64">
        <f>SUM(I86+I90+I92)</f>
        <v>2052.5</v>
      </c>
      <c r="J85" s="64">
        <f>SUM(J86+J90+J92+J95+J97)</f>
        <v>2681.7819999999997</v>
      </c>
      <c r="K85" s="64">
        <f>SUM(K86+K90+K92+K95+K97)</f>
        <v>2621.5060000000003</v>
      </c>
      <c r="L85" s="65">
        <f t="shared" si="4"/>
        <v>97.752390015295816</v>
      </c>
    </row>
    <row r="86" spans="1:12" ht="25.5">
      <c r="A86" s="24">
        <v>78</v>
      </c>
      <c r="B86" s="37" t="s">
        <v>85</v>
      </c>
      <c r="C86" s="24">
        <v>901</v>
      </c>
      <c r="D86" s="1">
        <v>310</v>
      </c>
      <c r="E86" s="2" t="s">
        <v>203</v>
      </c>
      <c r="F86" s="4"/>
      <c r="G86" s="78"/>
      <c r="H86" s="27"/>
      <c r="I86" s="64">
        <f>I88+I89</f>
        <v>1756.5</v>
      </c>
      <c r="J86" s="64">
        <f>SUM(J87:J89)</f>
        <v>2139.9369999999999</v>
      </c>
      <c r="K86" s="64">
        <f>SUM(K87:K89)</f>
        <v>2118.942</v>
      </c>
      <c r="L86" s="65">
        <f t="shared" si="4"/>
        <v>99.018896350686973</v>
      </c>
    </row>
    <row r="87" spans="1:12" ht="22.5" customHeight="1">
      <c r="A87" s="24">
        <v>79</v>
      </c>
      <c r="B87" s="41" t="s">
        <v>77</v>
      </c>
      <c r="C87" s="25">
        <v>901</v>
      </c>
      <c r="D87" s="3">
        <v>310</v>
      </c>
      <c r="E87" s="4" t="s">
        <v>203</v>
      </c>
      <c r="F87" s="4" t="s">
        <v>40</v>
      </c>
      <c r="G87" s="78"/>
      <c r="H87" s="27"/>
      <c r="I87" s="71">
        <v>0</v>
      </c>
      <c r="J87" s="71">
        <v>874.798</v>
      </c>
      <c r="K87" s="71">
        <v>853.88599999999997</v>
      </c>
      <c r="L87" s="72">
        <f>K87/J87*100</f>
        <v>97.609505280076078</v>
      </c>
    </row>
    <row r="88" spans="1:12" ht="25.5">
      <c r="A88" s="24">
        <v>80</v>
      </c>
      <c r="B88" s="39" t="s">
        <v>323</v>
      </c>
      <c r="C88" s="25">
        <v>901</v>
      </c>
      <c r="D88" s="3">
        <v>310</v>
      </c>
      <c r="E88" s="4" t="s">
        <v>203</v>
      </c>
      <c r="F88" s="4" t="s">
        <v>46</v>
      </c>
      <c r="G88" s="78"/>
      <c r="H88" s="27"/>
      <c r="I88" s="71">
        <v>1522.3</v>
      </c>
      <c r="J88" s="71">
        <v>1084.864</v>
      </c>
      <c r="K88" s="71">
        <v>1084.8630000000001</v>
      </c>
      <c r="L88" s="72">
        <f t="shared" si="4"/>
        <v>99.999907822547343</v>
      </c>
    </row>
    <row r="89" spans="1:12" ht="38.25">
      <c r="A89" s="24">
        <v>81</v>
      </c>
      <c r="B89" s="39" t="s">
        <v>332</v>
      </c>
      <c r="C89" s="25">
        <v>901</v>
      </c>
      <c r="D89" s="3">
        <v>310</v>
      </c>
      <c r="E89" s="4" t="s">
        <v>203</v>
      </c>
      <c r="F89" s="4" t="s">
        <v>70</v>
      </c>
      <c r="G89" s="78"/>
      <c r="H89" s="27"/>
      <c r="I89" s="71">
        <v>234.2</v>
      </c>
      <c r="J89" s="71">
        <v>180.27500000000001</v>
      </c>
      <c r="K89" s="71">
        <v>180.19300000000001</v>
      </c>
      <c r="L89" s="72">
        <f t="shared" si="4"/>
        <v>99.95451393704063</v>
      </c>
    </row>
    <row r="90" spans="1:12" ht="25.5">
      <c r="A90" s="24">
        <v>82</v>
      </c>
      <c r="B90" s="37" t="s">
        <v>86</v>
      </c>
      <c r="C90" s="24">
        <v>901</v>
      </c>
      <c r="D90" s="1">
        <v>310</v>
      </c>
      <c r="E90" s="2" t="s">
        <v>204</v>
      </c>
      <c r="F90" s="4"/>
      <c r="G90" s="78"/>
      <c r="H90" s="27"/>
      <c r="I90" s="64">
        <f>I91</f>
        <v>166</v>
      </c>
      <c r="J90" s="69">
        <f>SUM(J91)</f>
        <v>165</v>
      </c>
      <c r="K90" s="69">
        <f>SUM(K91)</f>
        <v>164.43799999999999</v>
      </c>
      <c r="L90" s="65">
        <f t="shared" si="4"/>
        <v>99.659393939393937</v>
      </c>
    </row>
    <row r="91" spans="1:12" ht="38.25">
      <c r="A91" s="24">
        <v>83</v>
      </c>
      <c r="B91" s="39" t="s">
        <v>332</v>
      </c>
      <c r="C91" s="25">
        <v>901</v>
      </c>
      <c r="D91" s="3">
        <v>310</v>
      </c>
      <c r="E91" s="4" t="s">
        <v>204</v>
      </c>
      <c r="F91" s="4" t="s">
        <v>70</v>
      </c>
      <c r="G91" s="78"/>
      <c r="H91" s="27"/>
      <c r="I91" s="71">
        <v>166</v>
      </c>
      <c r="J91" s="71">
        <v>165</v>
      </c>
      <c r="K91" s="71">
        <v>164.43799999999999</v>
      </c>
      <c r="L91" s="72">
        <f t="shared" si="4"/>
        <v>99.659393939393937</v>
      </c>
    </row>
    <row r="92" spans="1:12" ht="25.5">
      <c r="A92" s="24">
        <v>84</v>
      </c>
      <c r="B92" s="37" t="s">
        <v>87</v>
      </c>
      <c r="C92" s="24">
        <v>901</v>
      </c>
      <c r="D92" s="1">
        <v>310</v>
      </c>
      <c r="E92" s="2" t="s">
        <v>205</v>
      </c>
      <c r="F92" s="4"/>
      <c r="G92" s="78"/>
      <c r="H92" s="27"/>
      <c r="I92" s="64">
        <f>I93+I94</f>
        <v>130</v>
      </c>
      <c r="J92" s="69">
        <f>SUM(J93:J94)</f>
        <v>84.448000000000008</v>
      </c>
      <c r="K92" s="69">
        <f>SUM(K93:K94)</f>
        <v>46.132000000000005</v>
      </c>
      <c r="L92" s="65">
        <f t="shared" si="4"/>
        <v>54.627699886320578</v>
      </c>
    </row>
    <row r="93" spans="1:12" ht="38.25">
      <c r="A93" s="24">
        <v>85</v>
      </c>
      <c r="B93" s="39" t="s">
        <v>332</v>
      </c>
      <c r="C93" s="25">
        <v>901</v>
      </c>
      <c r="D93" s="3">
        <v>310</v>
      </c>
      <c r="E93" s="4" t="s">
        <v>205</v>
      </c>
      <c r="F93" s="4" t="s">
        <v>70</v>
      </c>
      <c r="G93" s="78"/>
      <c r="H93" s="27"/>
      <c r="I93" s="71">
        <v>60</v>
      </c>
      <c r="J93" s="71">
        <v>60</v>
      </c>
      <c r="K93" s="71">
        <v>21.684000000000001</v>
      </c>
      <c r="L93" s="72">
        <f t="shared" si="4"/>
        <v>36.14</v>
      </c>
    </row>
    <row r="94" spans="1:12" ht="38.25">
      <c r="A94" s="24">
        <v>86</v>
      </c>
      <c r="B94" s="39" t="s">
        <v>138</v>
      </c>
      <c r="C94" s="25">
        <v>901</v>
      </c>
      <c r="D94" s="3">
        <v>310</v>
      </c>
      <c r="E94" s="4" t="s">
        <v>205</v>
      </c>
      <c r="F94" s="4" t="s">
        <v>50</v>
      </c>
      <c r="G94" s="91"/>
      <c r="H94" s="86"/>
      <c r="I94" s="71">
        <v>70</v>
      </c>
      <c r="J94" s="71">
        <v>24.448</v>
      </c>
      <c r="K94" s="71">
        <v>24.448</v>
      </c>
      <c r="L94" s="72">
        <f t="shared" si="4"/>
        <v>100</v>
      </c>
    </row>
    <row r="95" spans="1:12" ht="38.25">
      <c r="A95" s="24">
        <v>87</v>
      </c>
      <c r="B95" s="95" t="s">
        <v>341</v>
      </c>
      <c r="C95" s="24">
        <v>901</v>
      </c>
      <c r="D95" s="1">
        <v>310</v>
      </c>
      <c r="E95" s="2" t="s">
        <v>342</v>
      </c>
      <c r="F95" s="2"/>
      <c r="G95" s="91"/>
      <c r="H95" s="86"/>
      <c r="I95" s="64">
        <f>SUM(I96)</f>
        <v>0</v>
      </c>
      <c r="J95" s="64">
        <f>SUM(J96)</f>
        <v>192.86199999999999</v>
      </c>
      <c r="K95" s="64">
        <f>SUM(K96)</f>
        <v>192.46</v>
      </c>
      <c r="L95" s="65">
        <f>SUM(L96)</f>
        <v>99.791560805135276</v>
      </c>
    </row>
    <row r="96" spans="1:12" ht="38.25">
      <c r="A96" s="24">
        <v>88</v>
      </c>
      <c r="B96" s="39" t="s">
        <v>332</v>
      </c>
      <c r="C96" s="25">
        <v>901</v>
      </c>
      <c r="D96" s="3">
        <v>310</v>
      </c>
      <c r="E96" s="4" t="s">
        <v>342</v>
      </c>
      <c r="F96" s="4" t="s">
        <v>70</v>
      </c>
      <c r="G96" s="91"/>
      <c r="H96" s="86"/>
      <c r="I96" s="71">
        <v>0</v>
      </c>
      <c r="J96" s="71">
        <v>192.86199999999999</v>
      </c>
      <c r="K96" s="71">
        <v>192.46</v>
      </c>
      <c r="L96" s="72">
        <f>K96/J96*100</f>
        <v>99.791560805135276</v>
      </c>
    </row>
    <row r="97" spans="1:12" ht="25.5">
      <c r="A97" s="24">
        <v>89</v>
      </c>
      <c r="B97" s="37" t="s">
        <v>343</v>
      </c>
      <c r="C97" s="24">
        <v>901</v>
      </c>
      <c r="D97" s="1">
        <v>310</v>
      </c>
      <c r="E97" s="2" t="s">
        <v>344</v>
      </c>
      <c r="F97" s="2"/>
      <c r="G97" s="91"/>
      <c r="H97" s="86"/>
      <c r="I97" s="64">
        <f>SUM(I98)</f>
        <v>0</v>
      </c>
      <c r="J97" s="64">
        <f>SUM(J98)</f>
        <v>99.534999999999997</v>
      </c>
      <c r="K97" s="64">
        <f>SUM(K98)</f>
        <v>99.534000000000006</v>
      </c>
      <c r="L97" s="65">
        <f>SUM(L98)</f>
        <v>99.998995328276493</v>
      </c>
    </row>
    <row r="98" spans="1:12" ht="38.25">
      <c r="A98" s="24">
        <v>90</v>
      </c>
      <c r="B98" s="39" t="s">
        <v>332</v>
      </c>
      <c r="C98" s="25">
        <v>901</v>
      </c>
      <c r="D98" s="3">
        <v>310</v>
      </c>
      <c r="E98" s="4" t="s">
        <v>344</v>
      </c>
      <c r="F98" s="4" t="s">
        <v>70</v>
      </c>
      <c r="G98" s="91"/>
      <c r="H98" s="86"/>
      <c r="I98" s="71">
        <v>0</v>
      </c>
      <c r="J98" s="71">
        <v>99.534999999999997</v>
      </c>
      <c r="K98" s="71">
        <v>99.534000000000006</v>
      </c>
      <c r="L98" s="72">
        <f>K98/J98*100</f>
        <v>99.998995328276493</v>
      </c>
    </row>
    <row r="99" spans="1:12" ht="25.5">
      <c r="A99" s="24">
        <v>91</v>
      </c>
      <c r="B99" s="37" t="s">
        <v>64</v>
      </c>
      <c r="C99" s="24">
        <v>901</v>
      </c>
      <c r="D99" s="1">
        <v>314</v>
      </c>
      <c r="E99" s="2"/>
      <c r="F99" s="4"/>
      <c r="G99" s="78"/>
      <c r="H99" s="27"/>
      <c r="I99" s="64">
        <f>SUM(I100+I106)</f>
        <v>116</v>
      </c>
      <c r="J99" s="64">
        <f>SUM(J100+J106)</f>
        <v>116</v>
      </c>
      <c r="K99" s="64">
        <f>SUM(K100+K106)</f>
        <v>112.95699999999999</v>
      </c>
      <c r="L99" s="65">
        <f t="shared" si="4"/>
        <v>97.376724137931021</v>
      </c>
    </row>
    <row r="100" spans="1:12" ht="56.25" customHeight="1">
      <c r="A100" s="24">
        <v>92</v>
      </c>
      <c r="B100" s="37" t="s">
        <v>206</v>
      </c>
      <c r="C100" s="24">
        <v>901</v>
      </c>
      <c r="D100" s="1">
        <v>314</v>
      </c>
      <c r="E100" s="2" t="s">
        <v>192</v>
      </c>
      <c r="F100" s="4"/>
      <c r="G100" s="78"/>
      <c r="H100" s="27"/>
      <c r="I100" s="64">
        <f>I101</f>
        <v>96</v>
      </c>
      <c r="J100" s="69">
        <f>SUM(J101)</f>
        <v>96</v>
      </c>
      <c r="K100" s="69">
        <f>SUM(K101)</f>
        <v>94.957999999999998</v>
      </c>
      <c r="L100" s="65">
        <f t="shared" si="4"/>
        <v>98.914583333333326</v>
      </c>
    </row>
    <row r="101" spans="1:12" ht="102">
      <c r="A101" s="24">
        <v>93</v>
      </c>
      <c r="B101" s="37" t="s">
        <v>88</v>
      </c>
      <c r="C101" s="24">
        <v>901</v>
      </c>
      <c r="D101" s="1">
        <v>314</v>
      </c>
      <c r="E101" s="2" t="s">
        <v>207</v>
      </c>
      <c r="F101" s="4"/>
      <c r="G101" s="78"/>
      <c r="H101" s="27"/>
      <c r="I101" s="64">
        <f>I102+I104</f>
        <v>96</v>
      </c>
      <c r="J101" s="69">
        <f>SUM(J102+J104)</f>
        <v>96</v>
      </c>
      <c r="K101" s="69">
        <f>SUM(K102+K104)</f>
        <v>94.957999999999998</v>
      </c>
      <c r="L101" s="65">
        <f t="shared" si="4"/>
        <v>98.914583333333326</v>
      </c>
    </row>
    <row r="102" spans="1:12" ht="25.5">
      <c r="A102" s="24">
        <v>94</v>
      </c>
      <c r="B102" s="37" t="s">
        <v>89</v>
      </c>
      <c r="C102" s="24">
        <v>901</v>
      </c>
      <c r="D102" s="1">
        <v>314</v>
      </c>
      <c r="E102" s="2" t="s">
        <v>208</v>
      </c>
      <c r="F102" s="2"/>
      <c r="G102" s="78"/>
      <c r="H102" s="27"/>
      <c r="I102" s="64">
        <f>I103</f>
        <v>41</v>
      </c>
      <c r="J102" s="64">
        <f>SUM(J103)</f>
        <v>41</v>
      </c>
      <c r="K102" s="64">
        <f>SUM(K103)</f>
        <v>39.96</v>
      </c>
      <c r="L102" s="65">
        <f t="shared" si="4"/>
        <v>97.463414634146346</v>
      </c>
    </row>
    <row r="103" spans="1:12" ht="38.25">
      <c r="A103" s="24">
        <v>95</v>
      </c>
      <c r="B103" s="39" t="s">
        <v>332</v>
      </c>
      <c r="C103" s="25">
        <v>901</v>
      </c>
      <c r="D103" s="3">
        <v>314</v>
      </c>
      <c r="E103" s="4" t="s">
        <v>208</v>
      </c>
      <c r="F103" s="4" t="s">
        <v>70</v>
      </c>
      <c r="G103" s="78"/>
      <c r="H103" s="27"/>
      <c r="I103" s="71">
        <v>41</v>
      </c>
      <c r="J103" s="71">
        <v>41</v>
      </c>
      <c r="K103" s="71">
        <v>39.96</v>
      </c>
      <c r="L103" s="72">
        <f t="shared" si="4"/>
        <v>97.463414634146346</v>
      </c>
    </row>
    <row r="104" spans="1:12" ht="25.5">
      <c r="A104" s="24">
        <v>96</v>
      </c>
      <c r="B104" s="37" t="s">
        <v>90</v>
      </c>
      <c r="C104" s="24">
        <v>901</v>
      </c>
      <c r="D104" s="1">
        <v>314</v>
      </c>
      <c r="E104" s="2" t="s">
        <v>209</v>
      </c>
      <c r="F104" s="4"/>
      <c r="G104" s="78"/>
      <c r="H104" s="27"/>
      <c r="I104" s="64">
        <f>I105</f>
        <v>55</v>
      </c>
      <c r="J104" s="64">
        <f>SUM(J105)</f>
        <v>55</v>
      </c>
      <c r="K104" s="64">
        <f>SUM(K105)</f>
        <v>54.997999999999998</v>
      </c>
      <c r="L104" s="65">
        <f t="shared" si="4"/>
        <v>99.996363636363625</v>
      </c>
    </row>
    <row r="105" spans="1:12" ht="38.25">
      <c r="A105" s="24">
        <v>97</v>
      </c>
      <c r="B105" s="39" t="s">
        <v>332</v>
      </c>
      <c r="C105" s="25">
        <v>901</v>
      </c>
      <c r="D105" s="3">
        <v>314</v>
      </c>
      <c r="E105" s="4" t="s">
        <v>209</v>
      </c>
      <c r="F105" s="4" t="s">
        <v>70</v>
      </c>
      <c r="G105" s="78"/>
      <c r="H105" s="27"/>
      <c r="I105" s="71">
        <v>55</v>
      </c>
      <c r="J105" s="71">
        <v>55</v>
      </c>
      <c r="K105" s="71">
        <v>54.997999999999998</v>
      </c>
      <c r="L105" s="72">
        <f t="shared" si="4"/>
        <v>99.996363636363625</v>
      </c>
    </row>
    <row r="106" spans="1:12" ht="51">
      <c r="A106" s="24">
        <v>98</v>
      </c>
      <c r="B106" s="37" t="s">
        <v>210</v>
      </c>
      <c r="C106" s="24">
        <v>901</v>
      </c>
      <c r="D106" s="1">
        <v>314</v>
      </c>
      <c r="E106" s="2" t="s">
        <v>211</v>
      </c>
      <c r="F106" s="4"/>
      <c r="G106" s="78"/>
      <c r="H106" s="27"/>
      <c r="I106" s="64">
        <f>I107</f>
        <v>20</v>
      </c>
      <c r="J106" s="69">
        <f>SUM(J107)</f>
        <v>20</v>
      </c>
      <c r="K106" s="69">
        <f>SUM(K107)</f>
        <v>17.998999999999999</v>
      </c>
      <c r="L106" s="65">
        <f t="shared" si="4"/>
        <v>89.99499999999999</v>
      </c>
    </row>
    <row r="107" spans="1:12" ht="38.25">
      <c r="A107" s="24">
        <v>99</v>
      </c>
      <c r="B107" s="39" t="s">
        <v>332</v>
      </c>
      <c r="C107" s="25">
        <v>901</v>
      </c>
      <c r="D107" s="3">
        <v>314</v>
      </c>
      <c r="E107" s="4" t="s">
        <v>211</v>
      </c>
      <c r="F107" s="4" t="s">
        <v>70</v>
      </c>
      <c r="G107" s="78"/>
      <c r="H107" s="27"/>
      <c r="I107" s="71">
        <v>20</v>
      </c>
      <c r="J107" s="73">
        <v>20</v>
      </c>
      <c r="K107" s="73">
        <v>17.998999999999999</v>
      </c>
      <c r="L107" s="72">
        <f t="shared" si="4"/>
        <v>89.99499999999999</v>
      </c>
    </row>
    <row r="108" spans="1:12" ht="15.75">
      <c r="A108" s="24">
        <v>100</v>
      </c>
      <c r="B108" s="38" t="s">
        <v>11</v>
      </c>
      <c r="C108" s="24">
        <v>901</v>
      </c>
      <c r="D108" s="1">
        <v>400</v>
      </c>
      <c r="E108" s="2"/>
      <c r="F108" s="4"/>
      <c r="G108" s="78"/>
      <c r="H108" s="27"/>
      <c r="I108" s="64">
        <f>I112+I118+I128+I137+I109</f>
        <v>12397.800000000001</v>
      </c>
      <c r="J108" s="64">
        <f>SUM(J109+J112+J118+J128+J137)</f>
        <v>14393.111999999999</v>
      </c>
      <c r="K108" s="64">
        <f>SUM(K109+K112+K118+K128+K137)</f>
        <v>12438.211000000001</v>
      </c>
      <c r="L108" s="65">
        <f t="shared" si="4"/>
        <v>86.41780179296876</v>
      </c>
    </row>
    <row r="109" spans="1:12" ht="35.25" customHeight="1">
      <c r="A109" s="24">
        <v>101</v>
      </c>
      <c r="B109" s="37" t="s">
        <v>161</v>
      </c>
      <c r="C109" s="24">
        <v>901</v>
      </c>
      <c r="D109" s="1">
        <v>405</v>
      </c>
      <c r="E109" s="2"/>
      <c r="F109" s="4"/>
      <c r="G109" s="78"/>
      <c r="H109" s="27"/>
      <c r="I109" s="64">
        <f>SUM(I110)</f>
        <v>145.9</v>
      </c>
      <c r="J109" s="69">
        <f>SUM(J110)</f>
        <v>145.9</v>
      </c>
      <c r="K109" s="69">
        <f>SUM(K110)</f>
        <v>131.81399999999999</v>
      </c>
      <c r="L109" s="65">
        <f t="shared" si="4"/>
        <v>90.345442083618906</v>
      </c>
    </row>
    <row r="110" spans="1:12" ht="51">
      <c r="A110" s="24">
        <v>102</v>
      </c>
      <c r="B110" s="37" t="s">
        <v>212</v>
      </c>
      <c r="C110" s="24">
        <v>901</v>
      </c>
      <c r="D110" s="1">
        <v>405</v>
      </c>
      <c r="E110" s="2" t="s">
        <v>213</v>
      </c>
      <c r="F110" s="4"/>
      <c r="G110" s="78"/>
      <c r="H110" s="27"/>
      <c r="I110" s="64">
        <f>I111</f>
        <v>145.9</v>
      </c>
      <c r="J110" s="64">
        <f>SUM(J111)</f>
        <v>145.9</v>
      </c>
      <c r="K110" s="64">
        <f>SUM(K111)</f>
        <v>131.81399999999999</v>
      </c>
      <c r="L110" s="65">
        <f>SUM(L111)</f>
        <v>90.345442083618906</v>
      </c>
    </row>
    <row r="111" spans="1:12" ht="38.25">
      <c r="A111" s="24">
        <v>103</v>
      </c>
      <c r="B111" s="39" t="s">
        <v>332</v>
      </c>
      <c r="C111" s="25">
        <v>901</v>
      </c>
      <c r="D111" s="3">
        <v>405</v>
      </c>
      <c r="E111" s="2" t="s">
        <v>213</v>
      </c>
      <c r="F111" s="4" t="s">
        <v>70</v>
      </c>
      <c r="G111" s="78"/>
      <c r="H111" s="27"/>
      <c r="I111" s="71">
        <v>145.9</v>
      </c>
      <c r="J111" s="73">
        <v>145.9</v>
      </c>
      <c r="K111" s="73">
        <v>131.81399999999999</v>
      </c>
      <c r="L111" s="72">
        <f>K111/J111*100</f>
        <v>90.345442083618906</v>
      </c>
    </row>
    <row r="112" spans="1:12">
      <c r="A112" s="24">
        <v>104</v>
      </c>
      <c r="B112" s="37" t="s">
        <v>12</v>
      </c>
      <c r="C112" s="24">
        <v>901</v>
      </c>
      <c r="D112" s="1">
        <v>408</v>
      </c>
      <c r="E112" s="2"/>
      <c r="F112" s="4"/>
      <c r="G112" s="78"/>
      <c r="H112" s="27"/>
      <c r="I112" s="64">
        <f>SUM(I113)</f>
        <v>6505.5</v>
      </c>
      <c r="J112" s="69">
        <f>SUM(J113)</f>
        <v>6405</v>
      </c>
      <c r="K112" s="69">
        <f>SUM(K113)</f>
        <v>6405</v>
      </c>
      <c r="L112" s="65">
        <f>K112/J112*100</f>
        <v>100</v>
      </c>
    </row>
    <row r="113" spans="1:12" ht="38.25">
      <c r="A113" s="24">
        <v>105</v>
      </c>
      <c r="B113" s="37" t="s">
        <v>214</v>
      </c>
      <c r="C113" s="24">
        <v>901</v>
      </c>
      <c r="D113" s="1">
        <v>408</v>
      </c>
      <c r="E113" s="31" t="s">
        <v>215</v>
      </c>
      <c r="F113" s="22"/>
      <c r="G113" s="78"/>
      <c r="H113" s="27"/>
      <c r="I113" s="64">
        <f>SUM(I114+I116)</f>
        <v>6505.5</v>
      </c>
      <c r="J113" s="64">
        <f>SUM(J114+J116)</f>
        <v>6405</v>
      </c>
      <c r="K113" s="64">
        <f>SUM(K114+K116)</f>
        <v>6405</v>
      </c>
      <c r="L113" s="65">
        <f>K113/J113*100</f>
        <v>100</v>
      </c>
    </row>
    <row r="114" spans="1:12" ht="25.5">
      <c r="A114" s="24">
        <v>106</v>
      </c>
      <c r="B114" s="37" t="s">
        <v>217</v>
      </c>
      <c r="C114" s="24">
        <v>901</v>
      </c>
      <c r="D114" s="1">
        <v>408</v>
      </c>
      <c r="E114" s="31" t="s">
        <v>216</v>
      </c>
      <c r="F114" s="22"/>
      <c r="G114" s="78"/>
      <c r="H114" s="27"/>
      <c r="I114" s="64">
        <f>SUM(I115)</f>
        <v>100.5</v>
      </c>
      <c r="J114" s="69">
        <f>SUM(J115)</f>
        <v>0</v>
      </c>
      <c r="K114" s="69">
        <f>SUM(K115)</f>
        <v>0</v>
      </c>
      <c r="L114" s="65">
        <v>0</v>
      </c>
    </row>
    <row r="115" spans="1:12" ht="38.25">
      <c r="A115" s="24">
        <v>107</v>
      </c>
      <c r="B115" s="39" t="s">
        <v>138</v>
      </c>
      <c r="C115" s="25">
        <v>901</v>
      </c>
      <c r="D115" s="3">
        <v>408</v>
      </c>
      <c r="E115" s="47" t="s">
        <v>216</v>
      </c>
      <c r="F115" s="22" t="s">
        <v>50</v>
      </c>
      <c r="G115" s="78"/>
      <c r="H115" s="27"/>
      <c r="I115" s="71">
        <v>100.5</v>
      </c>
      <c r="J115" s="71">
        <v>0</v>
      </c>
      <c r="K115" s="71">
        <v>0</v>
      </c>
      <c r="L115" s="72">
        <v>0</v>
      </c>
    </row>
    <row r="116" spans="1:12" ht="38.25">
      <c r="A116" s="24">
        <v>108</v>
      </c>
      <c r="B116" s="37" t="s">
        <v>91</v>
      </c>
      <c r="C116" s="24">
        <v>901</v>
      </c>
      <c r="D116" s="1">
        <v>408</v>
      </c>
      <c r="E116" s="31" t="s">
        <v>218</v>
      </c>
      <c r="F116" s="4"/>
      <c r="G116" s="78"/>
      <c r="H116" s="27"/>
      <c r="I116" s="64">
        <f>I117</f>
        <v>6405</v>
      </c>
      <c r="J116" s="64">
        <f>J117</f>
        <v>6405</v>
      </c>
      <c r="K116" s="64">
        <f>K117</f>
        <v>6405</v>
      </c>
      <c r="L116" s="65">
        <f>K116/J116*100</f>
        <v>100</v>
      </c>
    </row>
    <row r="117" spans="1:12" ht="38.25">
      <c r="A117" s="24">
        <v>109</v>
      </c>
      <c r="B117" s="39" t="s">
        <v>138</v>
      </c>
      <c r="C117" s="25">
        <v>901</v>
      </c>
      <c r="D117" s="3">
        <v>408</v>
      </c>
      <c r="E117" s="47" t="s">
        <v>218</v>
      </c>
      <c r="F117" s="4" t="s">
        <v>50</v>
      </c>
      <c r="G117" s="78"/>
      <c r="H117" s="27"/>
      <c r="I117" s="71">
        <v>6405</v>
      </c>
      <c r="J117" s="73">
        <v>6405</v>
      </c>
      <c r="K117" s="73">
        <v>6405</v>
      </c>
      <c r="L117" s="72">
        <f>K117/J117*100</f>
        <v>100</v>
      </c>
    </row>
    <row r="118" spans="1:12">
      <c r="A118" s="24">
        <v>110</v>
      </c>
      <c r="B118" s="37" t="s">
        <v>51</v>
      </c>
      <c r="C118" s="24">
        <v>901</v>
      </c>
      <c r="D118" s="1">
        <v>409</v>
      </c>
      <c r="E118" s="2"/>
      <c r="F118" s="4"/>
      <c r="G118" s="78"/>
      <c r="H118" s="27"/>
      <c r="I118" s="64">
        <f>SUM(I119)</f>
        <v>5177.7</v>
      </c>
      <c r="J118" s="64">
        <f>SUM(J119)</f>
        <v>7490.9220000000005</v>
      </c>
      <c r="K118" s="64">
        <f>SUM(K119)</f>
        <v>5591.3890000000001</v>
      </c>
      <c r="L118" s="65">
        <f t="shared" si="4"/>
        <v>74.642200252518975</v>
      </c>
    </row>
    <row r="119" spans="1:12" ht="38.25">
      <c r="A119" s="24">
        <v>111</v>
      </c>
      <c r="B119" s="37" t="s">
        <v>214</v>
      </c>
      <c r="C119" s="24">
        <v>901</v>
      </c>
      <c r="D119" s="1">
        <v>409</v>
      </c>
      <c r="E119" s="2" t="s">
        <v>215</v>
      </c>
      <c r="F119" s="4"/>
      <c r="G119" s="78"/>
      <c r="H119" s="27"/>
      <c r="I119" s="64">
        <f>SUM(I120+I122+I124)</f>
        <v>5177.7</v>
      </c>
      <c r="J119" s="64">
        <f>SUM(J120+J122+J124+J126)</f>
        <v>7490.9220000000005</v>
      </c>
      <c r="K119" s="64">
        <f>SUM(K120+K122+K124+K126)</f>
        <v>5591.3890000000001</v>
      </c>
      <c r="L119" s="65">
        <f t="shared" si="4"/>
        <v>74.642200252518975</v>
      </c>
    </row>
    <row r="120" spans="1:12" ht="38.25">
      <c r="A120" s="24">
        <v>112</v>
      </c>
      <c r="B120" s="37" t="s">
        <v>92</v>
      </c>
      <c r="C120" s="24">
        <v>901</v>
      </c>
      <c r="D120" s="1">
        <v>409</v>
      </c>
      <c r="E120" s="2" t="s">
        <v>219</v>
      </c>
      <c r="F120" s="4"/>
      <c r="G120" s="78"/>
      <c r="H120" s="27"/>
      <c r="I120" s="64">
        <f>I121</f>
        <v>1177.7</v>
      </c>
      <c r="J120" s="64">
        <f>J121</f>
        <v>2708.0050000000001</v>
      </c>
      <c r="K120" s="64">
        <f>K121</f>
        <v>2590.576</v>
      </c>
      <c r="L120" s="65">
        <f t="shared" si="4"/>
        <v>95.663634299050401</v>
      </c>
    </row>
    <row r="121" spans="1:12" ht="38.25">
      <c r="A121" s="24">
        <v>113</v>
      </c>
      <c r="B121" s="39" t="s">
        <v>332</v>
      </c>
      <c r="C121" s="25">
        <v>901</v>
      </c>
      <c r="D121" s="3">
        <v>409</v>
      </c>
      <c r="E121" s="4" t="s">
        <v>219</v>
      </c>
      <c r="F121" s="4" t="s">
        <v>70</v>
      </c>
      <c r="G121" s="78"/>
      <c r="H121" s="27"/>
      <c r="I121" s="71">
        <v>1177.7</v>
      </c>
      <c r="J121" s="71">
        <v>2708.0050000000001</v>
      </c>
      <c r="K121" s="71">
        <v>2590.576</v>
      </c>
      <c r="L121" s="72">
        <f t="shared" si="4"/>
        <v>95.663634299050401</v>
      </c>
    </row>
    <row r="122" spans="1:12" ht="25.5">
      <c r="A122" s="24">
        <v>114</v>
      </c>
      <c r="B122" s="37" t="s">
        <v>93</v>
      </c>
      <c r="C122" s="24">
        <v>901</v>
      </c>
      <c r="D122" s="1">
        <v>409</v>
      </c>
      <c r="E122" s="2" t="s">
        <v>220</v>
      </c>
      <c r="F122" s="4"/>
      <c r="G122" s="78"/>
      <c r="H122" s="27"/>
      <c r="I122" s="64">
        <f>I123</f>
        <v>3819</v>
      </c>
      <c r="J122" s="64">
        <f>J123</f>
        <v>2447.9169999999999</v>
      </c>
      <c r="K122" s="64">
        <f>K123</f>
        <v>879.68499999999995</v>
      </c>
      <c r="L122" s="65">
        <f t="shared" si="4"/>
        <v>35.936063191685015</v>
      </c>
    </row>
    <row r="123" spans="1:12" ht="38.25">
      <c r="A123" s="24">
        <v>115</v>
      </c>
      <c r="B123" s="39" t="s">
        <v>332</v>
      </c>
      <c r="C123" s="25">
        <v>901</v>
      </c>
      <c r="D123" s="3">
        <v>409</v>
      </c>
      <c r="E123" s="4" t="s">
        <v>220</v>
      </c>
      <c r="F123" s="4" t="s">
        <v>70</v>
      </c>
      <c r="G123" s="78"/>
      <c r="H123" s="27"/>
      <c r="I123" s="71">
        <v>3819</v>
      </c>
      <c r="J123" s="73">
        <v>2447.9169999999999</v>
      </c>
      <c r="K123" s="73">
        <v>879.68499999999995</v>
      </c>
      <c r="L123" s="72">
        <f t="shared" si="4"/>
        <v>35.936063191685015</v>
      </c>
    </row>
    <row r="124" spans="1:12" ht="38.25">
      <c r="A124" s="24">
        <v>116</v>
      </c>
      <c r="B124" s="40" t="s">
        <v>142</v>
      </c>
      <c r="C124" s="24">
        <v>901</v>
      </c>
      <c r="D124" s="1">
        <v>409</v>
      </c>
      <c r="E124" s="8" t="s">
        <v>221</v>
      </c>
      <c r="F124" s="4"/>
      <c r="G124" s="78"/>
      <c r="H124" s="27"/>
      <c r="I124" s="64">
        <f>I125</f>
        <v>181</v>
      </c>
      <c r="J124" s="64">
        <f>J125</f>
        <v>381</v>
      </c>
      <c r="K124" s="64">
        <f>K125</f>
        <v>180.99700000000001</v>
      </c>
      <c r="L124" s="65">
        <f t="shared" si="4"/>
        <v>47.505774278215227</v>
      </c>
    </row>
    <row r="125" spans="1:12" ht="38.25">
      <c r="A125" s="24">
        <v>117</v>
      </c>
      <c r="B125" s="39" t="s">
        <v>332</v>
      </c>
      <c r="C125" s="25">
        <v>901</v>
      </c>
      <c r="D125" s="3">
        <v>409</v>
      </c>
      <c r="E125" s="4" t="s">
        <v>221</v>
      </c>
      <c r="F125" s="4" t="s">
        <v>70</v>
      </c>
      <c r="G125" s="78"/>
      <c r="H125" s="27"/>
      <c r="I125" s="71">
        <v>181</v>
      </c>
      <c r="J125" s="73">
        <v>381</v>
      </c>
      <c r="K125" s="73">
        <v>180.99700000000001</v>
      </c>
      <c r="L125" s="72">
        <f t="shared" si="4"/>
        <v>47.505774278215227</v>
      </c>
    </row>
    <row r="126" spans="1:12" ht="25.5">
      <c r="A126" s="24">
        <v>118</v>
      </c>
      <c r="B126" s="40" t="s">
        <v>345</v>
      </c>
      <c r="C126" s="24">
        <v>901</v>
      </c>
      <c r="D126" s="1">
        <v>409</v>
      </c>
      <c r="E126" s="2" t="s">
        <v>346</v>
      </c>
      <c r="F126" s="2"/>
      <c r="G126" s="90"/>
      <c r="H126" s="86"/>
      <c r="I126" s="64">
        <f>SUM(I127)</f>
        <v>0</v>
      </c>
      <c r="J126" s="69">
        <f>SUM(J127)</f>
        <v>1954</v>
      </c>
      <c r="K126" s="69">
        <f>SUM(K127)</f>
        <v>1940.1310000000001</v>
      </c>
      <c r="L126" s="65">
        <f>SUM(L127)</f>
        <v>99.290225179119759</v>
      </c>
    </row>
    <row r="127" spans="1:12" ht="38.25">
      <c r="A127" s="24">
        <v>119</v>
      </c>
      <c r="B127" s="39" t="s">
        <v>332</v>
      </c>
      <c r="C127" s="25">
        <v>901</v>
      </c>
      <c r="D127" s="3">
        <v>409</v>
      </c>
      <c r="E127" s="4" t="s">
        <v>346</v>
      </c>
      <c r="F127" s="4" t="s">
        <v>70</v>
      </c>
      <c r="G127" s="78"/>
      <c r="H127" s="27"/>
      <c r="I127" s="71">
        <v>0</v>
      </c>
      <c r="J127" s="73">
        <v>1954</v>
      </c>
      <c r="K127" s="73">
        <v>1940.1310000000001</v>
      </c>
      <c r="L127" s="72">
        <f>K127/J127*100</f>
        <v>99.290225179119759</v>
      </c>
    </row>
    <row r="128" spans="1:12">
      <c r="A128" s="24">
        <v>120</v>
      </c>
      <c r="B128" s="37" t="s">
        <v>35</v>
      </c>
      <c r="C128" s="48">
        <v>901</v>
      </c>
      <c r="D128" s="1">
        <v>410</v>
      </c>
      <c r="E128" s="2"/>
      <c r="F128" s="4"/>
      <c r="G128" s="92"/>
      <c r="H128" s="92"/>
      <c r="I128" s="64">
        <f>SUM(I129)</f>
        <v>150</v>
      </c>
      <c r="J128" s="64">
        <f>J129</f>
        <v>70.489999999999995</v>
      </c>
      <c r="K128" s="64">
        <f>K129</f>
        <v>70.489999999999995</v>
      </c>
      <c r="L128" s="65">
        <f t="shared" si="4"/>
        <v>100</v>
      </c>
    </row>
    <row r="129" spans="1:12" ht="51">
      <c r="A129" s="24">
        <v>121</v>
      </c>
      <c r="B129" s="37" t="s">
        <v>222</v>
      </c>
      <c r="C129" s="48">
        <v>901</v>
      </c>
      <c r="D129" s="7">
        <v>410</v>
      </c>
      <c r="E129" s="8" t="s">
        <v>223</v>
      </c>
      <c r="F129" s="10"/>
      <c r="G129" s="92"/>
      <c r="H129" s="92"/>
      <c r="I129" s="64">
        <f>SUM(I130)</f>
        <v>150</v>
      </c>
      <c r="J129" s="64">
        <f>J130</f>
        <v>70.489999999999995</v>
      </c>
      <c r="K129" s="64">
        <f>K130</f>
        <v>70.489999999999995</v>
      </c>
      <c r="L129" s="65">
        <f t="shared" si="4"/>
        <v>100</v>
      </c>
    </row>
    <row r="130" spans="1:12" ht="63.75">
      <c r="A130" s="24">
        <v>122</v>
      </c>
      <c r="B130" s="37" t="s">
        <v>94</v>
      </c>
      <c r="C130" s="48">
        <v>901</v>
      </c>
      <c r="D130" s="49">
        <v>410</v>
      </c>
      <c r="E130" s="50" t="s">
        <v>224</v>
      </c>
      <c r="F130" s="52"/>
      <c r="G130" s="92"/>
      <c r="H130" s="92"/>
      <c r="I130" s="76">
        <f>I131+I133+I135</f>
        <v>150</v>
      </c>
      <c r="J130" s="69">
        <f>SUM(J131+J133+J135)</f>
        <v>70.489999999999995</v>
      </c>
      <c r="K130" s="69">
        <f>SUM(K131+K133+K135)</f>
        <v>70.489999999999995</v>
      </c>
      <c r="L130" s="65">
        <f t="shared" si="4"/>
        <v>100</v>
      </c>
    </row>
    <row r="131" spans="1:12" ht="38.25">
      <c r="A131" s="24">
        <v>123</v>
      </c>
      <c r="B131" s="37" t="s">
        <v>95</v>
      </c>
      <c r="C131" s="48">
        <v>901</v>
      </c>
      <c r="D131" s="49">
        <v>410</v>
      </c>
      <c r="E131" s="50" t="s">
        <v>225</v>
      </c>
      <c r="F131" s="52"/>
      <c r="G131" s="92"/>
      <c r="H131" s="92"/>
      <c r="I131" s="76">
        <f>I132</f>
        <v>40</v>
      </c>
      <c r="J131" s="64">
        <f>SUM(J132)</f>
        <v>0</v>
      </c>
      <c r="K131" s="64">
        <f>SUM(K132)</f>
        <v>0</v>
      </c>
      <c r="L131" s="65">
        <v>0</v>
      </c>
    </row>
    <row r="132" spans="1:12" ht="38.25">
      <c r="A132" s="24">
        <v>124</v>
      </c>
      <c r="B132" s="39" t="s">
        <v>332</v>
      </c>
      <c r="C132" s="45">
        <v>901</v>
      </c>
      <c r="D132" s="51">
        <v>410</v>
      </c>
      <c r="E132" s="52" t="s">
        <v>225</v>
      </c>
      <c r="F132" s="47" t="s">
        <v>70</v>
      </c>
      <c r="G132" s="92"/>
      <c r="H132" s="92"/>
      <c r="I132" s="74">
        <v>40</v>
      </c>
      <c r="J132" s="71">
        <v>0</v>
      </c>
      <c r="K132" s="71">
        <v>0</v>
      </c>
      <c r="L132" s="72">
        <v>0</v>
      </c>
    </row>
    <row r="133" spans="1:12" ht="25.5">
      <c r="A133" s="24">
        <v>125</v>
      </c>
      <c r="B133" s="37" t="s">
        <v>96</v>
      </c>
      <c r="C133" s="48">
        <v>901</v>
      </c>
      <c r="D133" s="49">
        <v>410</v>
      </c>
      <c r="E133" s="50" t="s">
        <v>226</v>
      </c>
      <c r="F133" s="52"/>
      <c r="G133" s="92"/>
      <c r="H133" s="92"/>
      <c r="I133" s="76">
        <f>I134</f>
        <v>60</v>
      </c>
      <c r="J133" s="64">
        <f>SUM(J134)</f>
        <v>70.489999999999995</v>
      </c>
      <c r="K133" s="64">
        <f>SUM(K134)</f>
        <v>70.489999999999995</v>
      </c>
      <c r="L133" s="65">
        <f>SUM(L134)</f>
        <v>100</v>
      </c>
    </row>
    <row r="134" spans="1:12" ht="38.25">
      <c r="A134" s="24">
        <v>126</v>
      </c>
      <c r="B134" s="39" t="s">
        <v>332</v>
      </c>
      <c r="C134" s="25">
        <v>901</v>
      </c>
      <c r="D134" s="51">
        <v>410</v>
      </c>
      <c r="E134" s="52" t="s">
        <v>226</v>
      </c>
      <c r="F134" s="47" t="s">
        <v>70</v>
      </c>
      <c r="G134" s="78"/>
      <c r="H134" s="27"/>
      <c r="I134" s="74">
        <v>60</v>
      </c>
      <c r="J134" s="71">
        <v>70.489999999999995</v>
      </c>
      <c r="K134" s="71">
        <v>70.489999999999995</v>
      </c>
      <c r="L134" s="72">
        <f>K134/J134*100</f>
        <v>100</v>
      </c>
    </row>
    <row r="135" spans="1:12" ht="51">
      <c r="A135" s="24">
        <v>127</v>
      </c>
      <c r="B135" s="37" t="s">
        <v>149</v>
      </c>
      <c r="C135" s="24">
        <v>901</v>
      </c>
      <c r="D135" s="49">
        <v>410</v>
      </c>
      <c r="E135" s="50" t="s">
        <v>227</v>
      </c>
      <c r="F135" s="47"/>
      <c r="G135" s="78"/>
      <c r="H135" s="27"/>
      <c r="I135" s="76">
        <f>I136</f>
        <v>50</v>
      </c>
      <c r="J135" s="64">
        <f>SUM(J136)</f>
        <v>0</v>
      </c>
      <c r="K135" s="64">
        <f>SUM(K136)</f>
        <v>0</v>
      </c>
      <c r="L135" s="65">
        <v>0</v>
      </c>
    </row>
    <row r="136" spans="1:12" ht="38.25">
      <c r="A136" s="24">
        <v>128</v>
      </c>
      <c r="B136" s="39" t="s">
        <v>332</v>
      </c>
      <c r="C136" s="25">
        <v>901</v>
      </c>
      <c r="D136" s="51">
        <v>410</v>
      </c>
      <c r="E136" s="52" t="s">
        <v>227</v>
      </c>
      <c r="F136" s="47" t="s">
        <v>70</v>
      </c>
      <c r="G136" s="78"/>
      <c r="H136" s="27"/>
      <c r="I136" s="74">
        <v>50</v>
      </c>
      <c r="J136" s="71">
        <v>0</v>
      </c>
      <c r="K136" s="71">
        <v>0</v>
      </c>
      <c r="L136" s="72">
        <v>0</v>
      </c>
    </row>
    <row r="137" spans="1:12" ht="40.5" customHeight="1">
      <c r="A137" s="24">
        <v>129</v>
      </c>
      <c r="B137" s="37" t="s">
        <v>154</v>
      </c>
      <c r="C137" s="24">
        <v>901</v>
      </c>
      <c r="D137" s="1">
        <v>412</v>
      </c>
      <c r="E137" s="2"/>
      <c r="F137" s="4"/>
      <c r="G137" s="78"/>
      <c r="H137" s="27"/>
      <c r="I137" s="64">
        <f>SUM(I138+I145+I148)</f>
        <v>418.7</v>
      </c>
      <c r="J137" s="64">
        <f>SUM(J138+J145+J148)</f>
        <v>280.8</v>
      </c>
      <c r="K137" s="64">
        <f>SUM(K138+K145+K148)</f>
        <v>239.518</v>
      </c>
      <c r="L137" s="65">
        <f t="shared" si="4"/>
        <v>85.29843304843304</v>
      </c>
    </row>
    <row r="138" spans="1:12" ht="51">
      <c r="A138" s="24">
        <v>130</v>
      </c>
      <c r="B138" s="37" t="s">
        <v>228</v>
      </c>
      <c r="C138" s="24">
        <v>901</v>
      </c>
      <c r="D138" s="1">
        <v>412</v>
      </c>
      <c r="E138" s="50" t="s">
        <v>229</v>
      </c>
      <c r="F138" s="10"/>
      <c r="G138" s="78"/>
      <c r="H138" s="27"/>
      <c r="I138" s="64">
        <f>SUM(I139+I141+I143)</f>
        <v>97</v>
      </c>
      <c r="J138" s="64">
        <f>SUM(J139+J141+J143)</f>
        <v>7</v>
      </c>
      <c r="K138" s="64">
        <f>SUM(K139+K141+K143)</f>
        <v>7</v>
      </c>
      <c r="L138" s="65">
        <f t="shared" si="4"/>
        <v>100</v>
      </c>
    </row>
    <row r="139" spans="1:12" ht="76.5">
      <c r="A139" s="24">
        <v>131</v>
      </c>
      <c r="B139" s="37" t="s">
        <v>97</v>
      </c>
      <c r="C139" s="24">
        <v>901</v>
      </c>
      <c r="D139" s="1">
        <v>412</v>
      </c>
      <c r="E139" s="31" t="s">
        <v>230</v>
      </c>
      <c r="F139" s="4"/>
      <c r="G139" s="78"/>
      <c r="H139" s="27"/>
      <c r="I139" s="64">
        <f>I140</f>
        <v>80</v>
      </c>
      <c r="J139" s="64">
        <f>J140</f>
        <v>0</v>
      </c>
      <c r="K139" s="64">
        <f>K140</f>
        <v>0</v>
      </c>
      <c r="L139" s="65">
        <v>0</v>
      </c>
    </row>
    <row r="140" spans="1:12" ht="38.25">
      <c r="A140" s="24">
        <v>132</v>
      </c>
      <c r="B140" s="39" t="s">
        <v>138</v>
      </c>
      <c r="C140" s="25">
        <v>901</v>
      </c>
      <c r="D140" s="3">
        <v>412</v>
      </c>
      <c r="E140" s="47" t="s">
        <v>230</v>
      </c>
      <c r="F140" s="4" t="s">
        <v>50</v>
      </c>
      <c r="G140" s="78"/>
      <c r="H140" s="27"/>
      <c r="I140" s="71">
        <v>80</v>
      </c>
      <c r="J140" s="73">
        <v>0</v>
      </c>
      <c r="K140" s="73">
        <v>0</v>
      </c>
      <c r="L140" s="72">
        <v>0</v>
      </c>
    </row>
    <row r="141" spans="1:12" ht="38.25">
      <c r="A141" s="24">
        <v>133</v>
      </c>
      <c r="B141" s="37" t="s">
        <v>98</v>
      </c>
      <c r="C141" s="24">
        <v>901</v>
      </c>
      <c r="D141" s="7">
        <v>412</v>
      </c>
      <c r="E141" s="50" t="s">
        <v>231</v>
      </c>
      <c r="F141" s="10"/>
      <c r="G141" s="78"/>
      <c r="H141" s="27"/>
      <c r="I141" s="64">
        <f>I142</f>
        <v>5</v>
      </c>
      <c r="J141" s="64">
        <f>J142</f>
        <v>7</v>
      </c>
      <c r="K141" s="64">
        <f>K142</f>
        <v>7</v>
      </c>
      <c r="L141" s="65">
        <f t="shared" si="4"/>
        <v>100</v>
      </c>
    </row>
    <row r="142" spans="1:12" ht="38.25">
      <c r="A142" s="24">
        <v>134</v>
      </c>
      <c r="B142" s="39" t="s">
        <v>332</v>
      </c>
      <c r="C142" s="25">
        <v>901</v>
      </c>
      <c r="D142" s="9">
        <v>412</v>
      </c>
      <c r="E142" s="52" t="s">
        <v>231</v>
      </c>
      <c r="F142" s="10" t="s">
        <v>70</v>
      </c>
      <c r="G142" s="78"/>
      <c r="H142" s="27"/>
      <c r="I142" s="71">
        <v>5</v>
      </c>
      <c r="J142" s="73">
        <v>7</v>
      </c>
      <c r="K142" s="73">
        <v>7</v>
      </c>
      <c r="L142" s="72">
        <f t="shared" si="4"/>
        <v>100</v>
      </c>
    </row>
    <row r="143" spans="1:12" ht="38.25">
      <c r="A143" s="24">
        <v>135</v>
      </c>
      <c r="B143" s="37" t="s">
        <v>99</v>
      </c>
      <c r="C143" s="48">
        <v>901</v>
      </c>
      <c r="D143" s="7">
        <v>412</v>
      </c>
      <c r="E143" s="50" t="s">
        <v>232</v>
      </c>
      <c r="F143" s="10"/>
      <c r="G143" s="78"/>
      <c r="H143" s="27"/>
      <c r="I143" s="64">
        <f>I144</f>
        <v>12</v>
      </c>
      <c r="J143" s="64">
        <f>J144</f>
        <v>0</v>
      </c>
      <c r="K143" s="64">
        <f>K144</f>
        <v>0</v>
      </c>
      <c r="L143" s="65">
        <f>SUM(L144)</f>
        <v>0</v>
      </c>
    </row>
    <row r="144" spans="1:12" ht="38.25">
      <c r="A144" s="24">
        <v>136</v>
      </c>
      <c r="B144" s="39" t="s">
        <v>332</v>
      </c>
      <c r="C144" s="45">
        <v>901</v>
      </c>
      <c r="D144" s="9">
        <v>412</v>
      </c>
      <c r="E144" s="52" t="s">
        <v>232</v>
      </c>
      <c r="F144" s="10" t="s">
        <v>70</v>
      </c>
      <c r="G144" s="92"/>
      <c r="H144" s="92"/>
      <c r="I144" s="71">
        <v>12</v>
      </c>
      <c r="J144" s="71">
        <v>0</v>
      </c>
      <c r="K144" s="71">
        <v>0</v>
      </c>
      <c r="L144" s="72">
        <v>0</v>
      </c>
    </row>
    <row r="145" spans="1:12" ht="51">
      <c r="A145" s="24">
        <v>137</v>
      </c>
      <c r="B145" s="42" t="s">
        <v>233</v>
      </c>
      <c r="C145" s="24">
        <v>901</v>
      </c>
      <c r="D145" s="49">
        <v>412</v>
      </c>
      <c r="E145" s="50" t="s">
        <v>234</v>
      </c>
      <c r="F145" s="10"/>
      <c r="G145" s="78"/>
      <c r="H145" s="27"/>
      <c r="I145" s="64">
        <f>I146</f>
        <v>46</v>
      </c>
      <c r="J145" s="64">
        <f>SUM(J146)</f>
        <v>0</v>
      </c>
      <c r="K145" s="64">
        <f>SUM(K146)</f>
        <v>0</v>
      </c>
      <c r="L145" s="65">
        <v>0</v>
      </c>
    </row>
    <row r="146" spans="1:12" ht="25.5">
      <c r="A146" s="24">
        <v>138</v>
      </c>
      <c r="B146" s="42" t="s">
        <v>151</v>
      </c>
      <c r="C146" s="24">
        <v>901</v>
      </c>
      <c r="D146" s="49">
        <v>412</v>
      </c>
      <c r="E146" s="50" t="s">
        <v>235</v>
      </c>
      <c r="F146" s="52"/>
      <c r="G146" s="78"/>
      <c r="H146" s="27"/>
      <c r="I146" s="76">
        <f>I147</f>
        <v>46</v>
      </c>
      <c r="J146" s="64">
        <f>J147</f>
        <v>0</v>
      </c>
      <c r="K146" s="64">
        <f>K147</f>
        <v>0</v>
      </c>
      <c r="L146" s="65">
        <v>0</v>
      </c>
    </row>
    <row r="147" spans="1:12" ht="38.25">
      <c r="A147" s="24">
        <v>139</v>
      </c>
      <c r="B147" s="39" t="s">
        <v>332</v>
      </c>
      <c r="C147" s="25">
        <v>901</v>
      </c>
      <c r="D147" s="51">
        <v>412</v>
      </c>
      <c r="E147" s="52" t="s">
        <v>235</v>
      </c>
      <c r="F147" s="52" t="s">
        <v>70</v>
      </c>
      <c r="G147" s="78"/>
      <c r="H147" s="27"/>
      <c r="I147" s="74">
        <v>46</v>
      </c>
      <c r="J147" s="73">
        <v>0</v>
      </c>
      <c r="K147" s="73">
        <v>0</v>
      </c>
      <c r="L147" s="72">
        <v>0</v>
      </c>
    </row>
    <row r="148" spans="1:12">
      <c r="A148" s="24">
        <v>140</v>
      </c>
      <c r="B148" s="42" t="s">
        <v>67</v>
      </c>
      <c r="C148" s="24">
        <v>901</v>
      </c>
      <c r="D148" s="49">
        <v>412</v>
      </c>
      <c r="E148" s="50" t="s">
        <v>173</v>
      </c>
      <c r="F148" s="50"/>
      <c r="G148" s="90"/>
      <c r="H148" s="86"/>
      <c r="I148" s="76">
        <f>SUM(I149)</f>
        <v>275.7</v>
      </c>
      <c r="J148" s="64">
        <f>J149</f>
        <v>273.8</v>
      </c>
      <c r="K148" s="64">
        <f>K149</f>
        <v>232.518</v>
      </c>
      <c r="L148" s="65">
        <f t="shared" ref="L148:L202" si="6">K148/J148*100</f>
        <v>84.922571219868516</v>
      </c>
    </row>
    <row r="149" spans="1:12" ht="38.25">
      <c r="A149" s="24">
        <v>141</v>
      </c>
      <c r="B149" s="42" t="s">
        <v>236</v>
      </c>
      <c r="C149" s="25">
        <v>901</v>
      </c>
      <c r="D149" s="51">
        <v>412</v>
      </c>
      <c r="E149" s="52" t="s">
        <v>237</v>
      </c>
      <c r="F149" s="52"/>
      <c r="G149" s="78"/>
      <c r="H149" s="27"/>
      <c r="I149" s="74">
        <f>SUM(I150)</f>
        <v>275.7</v>
      </c>
      <c r="J149" s="69">
        <f>SUM(J150)</f>
        <v>273.8</v>
      </c>
      <c r="K149" s="69">
        <f>SUM(K150)</f>
        <v>232.518</v>
      </c>
      <c r="L149" s="65">
        <f t="shared" si="6"/>
        <v>84.922571219868516</v>
      </c>
    </row>
    <row r="150" spans="1:12" ht="38.25">
      <c r="A150" s="24">
        <v>142</v>
      </c>
      <c r="B150" s="39" t="s">
        <v>332</v>
      </c>
      <c r="C150" s="25">
        <v>901</v>
      </c>
      <c r="D150" s="51">
        <v>412</v>
      </c>
      <c r="E150" s="52" t="s">
        <v>237</v>
      </c>
      <c r="F150" s="52" t="s">
        <v>70</v>
      </c>
      <c r="G150" s="78"/>
      <c r="H150" s="27"/>
      <c r="I150" s="74">
        <v>275.7</v>
      </c>
      <c r="J150" s="71">
        <v>273.8</v>
      </c>
      <c r="K150" s="71">
        <v>232.518</v>
      </c>
      <c r="L150" s="72">
        <f t="shared" si="6"/>
        <v>84.922571219868516</v>
      </c>
    </row>
    <row r="151" spans="1:12" ht="15.75">
      <c r="A151" s="24">
        <v>143</v>
      </c>
      <c r="B151" s="38" t="s">
        <v>13</v>
      </c>
      <c r="C151" s="24">
        <v>901</v>
      </c>
      <c r="D151" s="1">
        <v>500</v>
      </c>
      <c r="E151" s="2"/>
      <c r="F151" s="4"/>
      <c r="G151" s="78"/>
      <c r="H151" s="27"/>
      <c r="I151" s="77">
        <f>I152+I158+I183+I191</f>
        <v>13893.7</v>
      </c>
      <c r="J151" s="69">
        <f>SUM(J152+J158+J183+J191)</f>
        <v>11287.439</v>
      </c>
      <c r="K151" s="69">
        <f>SUM(K152+K158+K183+K191)</f>
        <v>9886.1929999999993</v>
      </c>
      <c r="L151" s="65">
        <f t="shared" si="6"/>
        <v>87.585793376159103</v>
      </c>
    </row>
    <row r="152" spans="1:12">
      <c r="A152" s="24">
        <v>144</v>
      </c>
      <c r="B152" s="37" t="s">
        <v>14</v>
      </c>
      <c r="C152" s="24">
        <v>901</v>
      </c>
      <c r="D152" s="1">
        <v>501</v>
      </c>
      <c r="E152" s="2"/>
      <c r="F152" s="4"/>
      <c r="G152" s="78"/>
      <c r="H152" s="27"/>
      <c r="I152" s="64">
        <f>SUM(I153)</f>
        <v>1690</v>
      </c>
      <c r="J152" s="64">
        <f>J153</f>
        <v>1308.3140000000001</v>
      </c>
      <c r="K152" s="64">
        <f>K153</f>
        <v>1300.539</v>
      </c>
      <c r="L152" s="65">
        <f t="shared" si="6"/>
        <v>99.405723702413937</v>
      </c>
    </row>
    <row r="153" spans="1:12" ht="51">
      <c r="A153" s="24">
        <v>145</v>
      </c>
      <c r="B153" s="40" t="s">
        <v>238</v>
      </c>
      <c r="C153" s="24">
        <v>901</v>
      </c>
      <c r="D153" s="1">
        <v>501</v>
      </c>
      <c r="E153" s="2" t="s">
        <v>239</v>
      </c>
      <c r="F153" s="4"/>
      <c r="G153" s="78"/>
      <c r="H153" s="27"/>
      <c r="I153" s="64">
        <f>I154+I156</f>
        <v>1690</v>
      </c>
      <c r="J153" s="69">
        <f>SUM(J154+J156)</f>
        <v>1308.3140000000001</v>
      </c>
      <c r="K153" s="69">
        <f>SUM(K154+K156)</f>
        <v>1300.539</v>
      </c>
      <c r="L153" s="65">
        <f t="shared" si="6"/>
        <v>99.405723702413937</v>
      </c>
    </row>
    <row r="154" spans="1:12" ht="25.5">
      <c r="A154" s="24">
        <v>146</v>
      </c>
      <c r="B154" s="40" t="s">
        <v>162</v>
      </c>
      <c r="C154" s="24">
        <v>901</v>
      </c>
      <c r="D154" s="1">
        <v>501</v>
      </c>
      <c r="E154" s="2" t="s">
        <v>240</v>
      </c>
      <c r="F154" s="4"/>
      <c r="G154" s="78"/>
      <c r="H154" s="27"/>
      <c r="I154" s="64">
        <f>I155</f>
        <v>1210</v>
      </c>
      <c r="J154" s="64">
        <f>J155</f>
        <v>1265.914</v>
      </c>
      <c r="K154" s="64">
        <f>K155</f>
        <v>1258.155</v>
      </c>
      <c r="L154" s="65">
        <f t="shared" si="6"/>
        <v>99.387083166787008</v>
      </c>
    </row>
    <row r="155" spans="1:12" ht="38.25">
      <c r="A155" s="24">
        <v>147</v>
      </c>
      <c r="B155" s="39" t="s">
        <v>332</v>
      </c>
      <c r="C155" s="25">
        <v>901</v>
      </c>
      <c r="D155" s="3">
        <v>501</v>
      </c>
      <c r="E155" s="4" t="s">
        <v>240</v>
      </c>
      <c r="F155" s="4" t="s">
        <v>70</v>
      </c>
      <c r="G155" s="78"/>
      <c r="H155" s="27"/>
      <c r="I155" s="71">
        <v>1210</v>
      </c>
      <c r="J155" s="73">
        <v>1265.914</v>
      </c>
      <c r="K155" s="73">
        <v>1258.155</v>
      </c>
      <c r="L155" s="72">
        <f t="shared" si="6"/>
        <v>99.387083166787008</v>
      </c>
    </row>
    <row r="156" spans="1:12">
      <c r="A156" s="24">
        <v>148</v>
      </c>
      <c r="B156" s="37" t="s">
        <v>100</v>
      </c>
      <c r="C156" s="24">
        <v>901</v>
      </c>
      <c r="D156" s="1">
        <v>501</v>
      </c>
      <c r="E156" s="2" t="s">
        <v>241</v>
      </c>
      <c r="F156" s="4"/>
      <c r="G156" s="78"/>
      <c r="H156" s="27"/>
      <c r="I156" s="64">
        <f>I157</f>
        <v>480</v>
      </c>
      <c r="J156" s="64">
        <f>J157</f>
        <v>42.4</v>
      </c>
      <c r="K156" s="64">
        <f>K157</f>
        <v>42.384</v>
      </c>
      <c r="L156" s="65">
        <f t="shared" si="6"/>
        <v>99.962264150943398</v>
      </c>
    </row>
    <row r="157" spans="1:12" ht="38.25">
      <c r="A157" s="24">
        <v>149</v>
      </c>
      <c r="B157" s="39" t="s">
        <v>332</v>
      </c>
      <c r="C157" s="25">
        <v>901</v>
      </c>
      <c r="D157" s="3">
        <v>501</v>
      </c>
      <c r="E157" s="4" t="s">
        <v>241</v>
      </c>
      <c r="F157" s="4" t="s">
        <v>70</v>
      </c>
      <c r="G157" s="78"/>
      <c r="H157" s="27"/>
      <c r="I157" s="71">
        <v>480</v>
      </c>
      <c r="J157" s="71">
        <v>42.4</v>
      </c>
      <c r="K157" s="71">
        <v>42.384</v>
      </c>
      <c r="L157" s="72">
        <f t="shared" si="6"/>
        <v>99.962264150943398</v>
      </c>
    </row>
    <row r="158" spans="1:12">
      <c r="A158" s="24">
        <v>150</v>
      </c>
      <c r="B158" s="37" t="s">
        <v>15</v>
      </c>
      <c r="C158" s="24">
        <v>901</v>
      </c>
      <c r="D158" s="1">
        <v>502</v>
      </c>
      <c r="E158" s="2"/>
      <c r="F158" s="4"/>
      <c r="G158" s="78"/>
      <c r="H158" s="27"/>
      <c r="I158" s="64">
        <f>SUM(I159)</f>
        <v>8158</v>
      </c>
      <c r="J158" s="64">
        <f>SUM(J159)</f>
        <v>5847.0360000000001</v>
      </c>
      <c r="K158" s="64">
        <f>K159+K166</f>
        <v>4823.2550000000001</v>
      </c>
      <c r="L158" s="65">
        <f t="shared" si="6"/>
        <v>82.490598655455514</v>
      </c>
    </row>
    <row r="159" spans="1:12" ht="51">
      <c r="A159" s="24">
        <v>151</v>
      </c>
      <c r="B159" s="40" t="s">
        <v>238</v>
      </c>
      <c r="C159" s="24">
        <v>901</v>
      </c>
      <c r="D159" s="1">
        <v>502</v>
      </c>
      <c r="E159" s="2" t="s">
        <v>239</v>
      </c>
      <c r="F159" s="4"/>
      <c r="G159" s="78"/>
      <c r="H159" s="27"/>
      <c r="I159" s="64">
        <f>SUM(I160+I162+I164+I166+I168+I172+I177+I179)</f>
        <v>8158</v>
      </c>
      <c r="J159" s="76">
        <f>SUM(J160+J162+J164+J166+J168+J170+J172+J177+J179+J181)</f>
        <v>5847.0360000000001</v>
      </c>
      <c r="K159" s="76">
        <f>SUM(K160+K162+K164+K166+K168+K170+K172+K177+K179+K181)</f>
        <v>4823.2550000000001</v>
      </c>
      <c r="L159" s="65">
        <f t="shared" si="6"/>
        <v>82.490598655455514</v>
      </c>
    </row>
    <row r="160" spans="1:12" ht="25.5">
      <c r="A160" s="24">
        <v>152</v>
      </c>
      <c r="B160" s="40" t="s">
        <v>101</v>
      </c>
      <c r="C160" s="24">
        <v>901</v>
      </c>
      <c r="D160" s="1">
        <v>502</v>
      </c>
      <c r="E160" s="2" t="s">
        <v>242</v>
      </c>
      <c r="F160" s="4"/>
      <c r="G160" s="78"/>
      <c r="H160" s="27"/>
      <c r="I160" s="64">
        <f>SUM(I161)</f>
        <v>351</v>
      </c>
      <c r="J160" s="76">
        <f>J161</f>
        <v>524.73</v>
      </c>
      <c r="K160" s="76">
        <f>K161</f>
        <v>523.904</v>
      </c>
      <c r="L160" s="65">
        <f t="shared" si="6"/>
        <v>99.842585710746476</v>
      </c>
    </row>
    <row r="161" spans="1:12" ht="38.25">
      <c r="A161" s="24">
        <v>153</v>
      </c>
      <c r="B161" s="39" t="s">
        <v>332</v>
      </c>
      <c r="C161" s="25">
        <v>901</v>
      </c>
      <c r="D161" s="3">
        <v>502</v>
      </c>
      <c r="E161" s="4" t="s">
        <v>242</v>
      </c>
      <c r="F161" s="4" t="s">
        <v>70</v>
      </c>
      <c r="G161" s="78"/>
      <c r="H161" s="27"/>
      <c r="I161" s="71">
        <v>351</v>
      </c>
      <c r="J161" s="73">
        <v>524.73</v>
      </c>
      <c r="K161" s="73">
        <v>523.904</v>
      </c>
      <c r="L161" s="72">
        <f t="shared" si="6"/>
        <v>99.842585710746476</v>
      </c>
    </row>
    <row r="162" spans="1:12" ht="38.25">
      <c r="A162" s="24">
        <v>154</v>
      </c>
      <c r="B162" s="40" t="s">
        <v>102</v>
      </c>
      <c r="C162" s="24">
        <v>901</v>
      </c>
      <c r="D162" s="1">
        <v>502</v>
      </c>
      <c r="E162" s="2" t="s">
        <v>243</v>
      </c>
      <c r="F162" s="4"/>
      <c r="G162" s="78"/>
      <c r="H162" s="27"/>
      <c r="I162" s="64">
        <f>SUM(I163)</f>
        <v>275</v>
      </c>
      <c r="J162" s="76">
        <f>J163</f>
        <v>275</v>
      </c>
      <c r="K162" s="76">
        <f>K163</f>
        <v>210.25200000000001</v>
      </c>
      <c r="L162" s="65">
        <f t="shared" si="6"/>
        <v>76.455272727272728</v>
      </c>
    </row>
    <row r="163" spans="1:12" ht="38.25">
      <c r="A163" s="24">
        <v>155</v>
      </c>
      <c r="B163" s="39" t="s">
        <v>332</v>
      </c>
      <c r="C163" s="25">
        <v>901</v>
      </c>
      <c r="D163" s="3">
        <v>502</v>
      </c>
      <c r="E163" s="4" t="s">
        <v>243</v>
      </c>
      <c r="F163" s="4" t="s">
        <v>70</v>
      </c>
      <c r="G163" s="78"/>
      <c r="H163" s="27"/>
      <c r="I163" s="71">
        <v>275</v>
      </c>
      <c r="J163" s="73">
        <v>275</v>
      </c>
      <c r="K163" s="73">
        <v>210.25200000000001</v>
      </c>
      <c r="L163" s="72">
        <f t="shared" si="6"/>
        <v>76.455272727272728</v>
      </c>
    </row>
    <row r="164" spans="1:12" ht="25.5">
      <c r="A164" s="24">
        <v>156</v>
      </c>
      <c r="B164" s="40" t="s">
        <v>143</v>
      </c>
      <c r="C164" s="24">
        <v>901</v>
      </c>
      <c r="D164" s="1">
        <v>502</v>
      </c>
      <c r="E164" s="2" t="s">
        <v>244</v>
      </c>
      <c r="F164" s="4"/>
      <c r="G164" s="78"/>
      <c r="H164" s="27"/>
      <c r="I164" s="64">
        <f>I165</f>
        <v>650</v>
      </c>
      <c r="J164" s="76">
        <f>J165</f>
        <v>81.537999999999997</v>
      </c>
      <c r="K164" s="76">
        <f>K165</f>
        <v>81.537999999999997</v>
      </c>
      <c r="L164" s="72">
        <f t="shared" si="6"/>
        <v>100</v>
      </c>
    </row>
    <row r="165" spans="1:12" ht="28.5" customHeight="1">
      <c r="A165" s="24">
        <v>157</v>
      </c>
      <c r="B165" s="39" t="s">
        <v>332</v>
      </c>
      <c r="C165" s="25">
        <v>901</v>
      </c>
      <c r="D165" s="3">
        <v>502</v>
      </c>
      <c r="E165" s="4" t="s">
        <v>244</v>
      </c>
      <c r="F165" s="4" t="s">
        <v>70</v>
      </c>
      <c r="G165" s="78"/>
      <c r="H165" s="27"/>
      <c r="I165" s="71">
        <v>650</v>
      </c>
      <c r="J165" s="73">
        <v>81.537999999999997</v>
      </c>
      <c r="K165" s="73">
        <v>81.537999999999997</v>
      </c>
      <c r="L165" s="72">
        <f t="shared" si="6"/>
        <v>100</v>
      </c>
    </row>
    <row r="166" spans="1:12" ht="25.5">
      <c r="A166" s="24">
        <v>158</v>
      </c>
      <c r="B166" s="37" t="s">
        <v>144</v>
      </c>
      <c r="C166" s="24">
        <v>901</v>
      </c>
      <c r="D166" s="1">
        <v>502</v>
      </c>
      <c r="E166" s="2" t="s">
        <v>245</v>
      </c>
      <c r="F166" s="4"/>
      <c r="G166" s="78"/>
      <c r="H166" s="27"/>
      <c r="I166" s="64">
        <f>I167</f>
        <v>360</v>
      </c>
      <c r="J166" s="76">
        <f>J167</f>
        <v>10</v>
      </c>
      <c r="K166" s="76">
        <f>K167</f>
        <v>0</v>
      </c>
      <c r="L166" s="65">
        <f t="shared" si="6"/>
        <v>0</v>
      </c>
    </row>
    <row r="167" spans="1:12" ht="28.5" customHeight="1">
      <c r="A167" s="24">
        <v>159</v>
      </c>
      <c r="B167" s="39" t="s">
        <v>332</v>
      </c>
      <c r="C167" s="25">
        <v>901</v>
      </c>
      <c r="D167" s="3">
        <v>502</v>
      </c>
      <c r="E167" s="4" t="s">
        <v>245</v>
      </c>
      <c r="F167" s="4" t="s">
        <v>70</v>
      </c>
      <c r="G167" s="78"/>
      <c r="H167" s="27"/>
      <c r="I167" s="71">
        <v>360</v>
      </c>
      <c r="J167" s="73">
        <v>10</v>
      </c>
      <c r="K167" s="73">
        <v>0</v>
      </c>
      <c r="L167" s="72">
        <f t="shared" si="6"/>
        <v>0</v>
      </c>
    </row>
    <row r="168" spans="1:12">
      <c r="A168" s="24">
        <v>160</v>
      </c>
      <c r="B168" s="37" t="s">
        <v>145</v>
      </c>
      <c r="C168" s="24">
        <v>901</v>
      </c>
      <c r="D168" s="1">
        <v>502</v>
      </c>
      <c r="E168" s="2" t="s">
        <v>246</v>
      </c>
      <c r="F168" s="4"/>
      <c r="G168" s="78"/>
      <c r="H168" s="27"/>
      <c r="I168" s="64">
        <f>I169</f>
        <v>1122</v>
      </c>
      <c r="J168" s="64">
        <f>J169</f>
        <v>1118.4480000000001</v>
      </c>
      <c r="K168" s="64">
        <f>K169</f>
        <v>1118.4480000000001</v>
      </c>
      <c r="L168" s="65">
        <f t="shared" si="6"/>
        <v>100</v>
      </c>
    </row>
    <row r="169" spans="1:12" ht="26.25" customHeight="1">
      <c r="A169" s="24">
        <v>161</v>
      </c>
      <c r="B169" s="39" t="s">
        <v>332</v>
      </c>
      <c r="C169" s="25">
        <v>901</v>
      </c>
      <c r="D169" s="3">
        <v>502</v>
      </c>
      <c r="E169" s="4" t="s">
        <v>246</v>
      </c>
      <c r="F169" s="4" t="s">
        <v>70</v>
      </c>
      <c r="G169" s="78"/>
      <c r="H169" s="27"/>
      <c r="I169" s="71">
        <v>1122</v>
      </c>
      <c r="J169" s="71">
        <v>1118.4480000000001</v>
      </c>
      <c r="K169" s="71">
        <v>1118.4480000000001</v>
      </c>
      <c r="L169" s="72">
        <f t="shared" si="6"/>
        <v>100</v>
      </c>
    </row>
    <row r="170" spans="1:12" ht="26.25" customHeight="1">
      <c r="A170" s="24">
        <v>162</v>
      </c>
      <c r="B170" s="37" t="s">
        <v>347</v>
      </c>
      <c r="C170" s="24">
        <v>901</v>
      </c>
      <c r="D170" s="1">
        <v>502</v>
      </c>
      <c r="E170" s="2" t="s">
        <v>348</v>
      </c>
      <c r="F170" s="2"/>
      <c r="G170" s="78"/>
      <c r="H170" s="27"/>
      <c r="I170" s="64">
        <f>SUM(I171)</f>
        <v>0</v>
      </c>
      <c r="J170" s="64">
        <f>SUM(J171)</f>
        <v>108.58799999999999</v>
      </c>
      <c r="K170" s="64">
        <f>SUM(K171)</f>
        <v>108.58799999999999</v>
      </c>
      <c r="L170" s="65">
        <f>SUM(L171)</f>
        <v>100</v>
      </c>
    </row>
    <row r="171" spans="1:12" ht="26.25" customHeight="1">
      <c r="A171" s="24">
        <v>163</v>
      </c>
      <c r="B171" s="39" t="s">
        <v>332</v>
      </c>
      <c r="C171" s="25">
        <v>901</v>
      </c>
      <c r="D171" s="3">
        <v>502</v>
      </c>
      <c r="E171" s="4" t="s">
        <v>348</v>
      </c>
      <c r="F171" s="4" t="s">
        <v>70</v>
      </c>
      <c r="G171" s="78"/>
      <c r="H171" s="27"/>
      <c r="I171" s="71">
        <v>0</v>
      </c>
      <c r="J171" s="71">
        <v>108.58799999999999</v>
      </c>
      <c r="K171" s="71">
        <v>108.58799999999999</v>
      </c>
      <c r="L171" s="72">
        <f>K171/J171*100</f>
        <v>100</v>
      </c>
    </row>
    <row r="172" spans="1:12" ht="51">
      <c r="A172" s="24">
        <v>164</v>
      </c>
      <c r="B172" s="37" t="s">
        <v>146</v>
      </c>
      <c r="C172" s="24">
        <v>901</v>
      </c>
      <c r="D172" s="1">
        <v>502</v>
      </c>
      <c r="E172" s="31" t="s">
        <v>247</v>
      </c>
      <c r="F172" s="4"/>
      <c r="G172" s="78"/>
      <c r="H172" s="27"/>
      <c r="I172" s="64">
        <f>SUM(I173+I175)</f>
        <v>3520</v>
      </c>
      <c r="J172" s="64">
        <f>SUM(J173+J175)</f>
        <v>3228.732</v>
      </c>
      <c r="K172" s="64">
        <f>SUM(K173+K175)</f>
        <v>2280.5250000000001</v>
      </c>
      <c r="L172" s="65">
        <f t="shared" si="6"/>
        <v>70.632217229550179</v>
      </c>
    </row>
    <row r="173" spans="1:12" ht="25.5">
      <c r="A173" s="24">
        <v>165</v>
      </c>
      <c r="B173" s="37" t="s">
        <v>147</v>
      </c>
      <c r="C173" s="24">
        <v>901</v>
      </c>
      <c r="D173" s="1">
        <v>502</v>
      </c>
      <c r="E173" s="31" t="s">
        <v>248</v>
      </c>
      <c r="F173" s="4"/>
      <c r="G173" s="78"/>
      <c r="H173" s="27"/>
      <c r="I173" s="64">
        <f>I174</f>
        <v>3320</v>
      </c>
      <c r="J173" s="64">
        <f>SUM(J174)</f>
        <v>3028.732</v>
      </c>
      <c r="K173" s="64">
        <f>SUM(K174)</f>
        <v>2191.152</v>
      </c>
      <c r="L173" s="65">
        <f t="shared" si="6"/>
        <v>72.345522812847094</v>
      </c>
    </row>
    <row r="174" spans="1:12" ht="26.25" customHeight="1">
      <c r="A174" s="24">
        <v>166</v>
      </c>
      <c r="B174" s="39" t="s">
        <v>332</v>
      </c>
      <c r="C174" s="25">
        <v>901</v>
      </c>
      <c r="D174" s="3">
        <v>502</v>
      </c>
      <c r="E174" s="47" t="s">
        <v>248</v>
      </c>
      <c r="F174" s="4" t="s">
        <v>70</v>
      </c>
      <c r="G174" s="78"/>
      <c r="H174" s="27"/>
      <c r="I174" s="71">
        <v>3320</v>
      </c>
      <c r="J174" s="71">
        <v>3028.732</v>
      </c>
      <c r="K174" s="71">
        <v>2191.152</v>
      </c>
      <c r="L174" s="72">
        <f t="shared" si="6"/>
        <v>72.345522812847094</v>
      </c>
    </row>
    <row r="175" spans="1:12" ht="44.25" customHeight="1">
      <c r="A175" s="24">
        <v>167</v>
      </c>
      <c r="B175" s="37" t="s">
        <v>148</v>
      </c>
      <c r="C175" s="24">
        <v>901</v>
      </c>
      <c r="D175" s="1">
        <v>502</v>
      </c>
      <c r="E175" s="31" t="s">
        <v>249</v>
      </c>
      <c r="F175" s="4"/>
      <c r="G175" s="78"/>
      <c r="H175" s="27"/>
      <c r="I175" s="64">
        <f>I176</f>
        <v>200</v>
      </c>
      <c r="J175" s="69">
        <f>SUM(J176)</f>
        <v>200</v>
      </c>
      <c r="K175" s="69">
        <f>SUM(K176)</f>
        <v>89.373000000000005</v>
      </c>
      <c r="L175" s="65">
        <f t="shared" si="6"/>
        <v>44.686500000000002</v>
      </c>
    </row>
    <row r="176" spans="1:12" ht="38.25">
      <c r="A176" s="24">
        <v>167</v>
      </c>
      <c r="B176" s="39" t="s">
        <v>332</v>
      </c>
      <c r="C176" s="25">
        <v>901</v>
      </c>
      <c r="D176" s="3">
        <v>502</v>
      </c>
      <c r="E176" s="47" t="s">
        <v>249</v>
      </c>
      <c r="F176" s="4" t="s">
        <v>70</v>
      </c>
      <c r="G176" s="78"/>
      <c r="H176" s="27"/>
      <c r="I176" s="71">
        <v>200</v>
      </c>
      <c r="J176" s="71">
        <v>200</v>
      </c>
      <c r="K176" s="71">
        <v>89.373000000000005</v>
      </c>
      <c r="L176" s="72">
        <f t="shared" si="6"/>
        <v>44.686500000000002</v>
      </c>
    </row>
    <row r="177" spans="1:12" ht="25.5">
      <c r="A177" s="24">
        <v>168</v>
      </c>
      <c r="B177" s="37" t="s">
        <v>163</v>
      </c>
      <c r="C177" s="24">
        <v>901</v>
      </c>
      <c r="D177" s="1">
        <v>502</v>
      </c>
      <c r="E177" s="31" t="s">
        <v>250</v>
      </c>
      <c r="F177" s="4"/>
      <c r="G177" s="78"/>
      <c r="H177" s="27"/>
      <c r="I177" s="64">
        <f>I178</f>
        <v>1380</v>
      </c>
      <c r="J177" s="69">
        <f>SUM(J178)</f>
        <v>0</v>
      </c>
      <c r="K177" s="69">
        <f>SUM(K178)</f>
        <v>0</v>
      </c>
      <c r="L177" s="65">
        <v>0</v>
      </c>
    </row>
    <row r="178" spans="1:12" ht="38.25">
      <c r="A178" s="24">
        <v>169</v>
      </c>
      <c r="B178" s="39" t="s">
        <v>138</v>
      </c>
      <c r="C178" s="25">
        <v>901</v>
      </c>
      <c r="D178" s="3">
        <v>502</v>
      </c>
      <c r="E178" s="47" t="s">
        <v>250</v>
      </c>
      <c r="F178" s="4" t="s">
        <v>50</v>
      </c>
      <c r="G178" s="78"/>
      <c r="H178" s="27"/>
      <c r="I178" s="71">
        <v>1380</v>
      </c>
      <c r="J178" s="71">
        <v>0</v>
      </c>
      <c r="K178" s="71">
        <v>0</v>
      </c>
      <c r="L178" s="72">
        <v>0</v>
      </c>
    </row>
    <row r="179" spans="1:12" ht="25.5">
      <c r="A179" s="24">
        <v>170</v>
      </c>
      <c r="B179" s="37" t="s">
        <v>164</v>
      </c>
      <c r="C179" s="24">
        <v>901</v>
      </c>
      <c r="D179" s="1">
        <v>502</v>
      </c>
      <c r="E179" s="31" t="s">
        <v>251</v>
      </c>
      <c r="F179" s="4"/>
      <c r="G179" s="78"/>
      <c r="H179" s="27"/>
      <c r="I179" s="64">
        <f>I180</f>
        <v>500</v>
      </c>
      <c r="J179" s="69">
        <f>SUM(J180)</f>
        <v>180</v>
      </c>
      <c r="K179" s="69">
        <f>SUM(K180)</f>
        <v>180</v>
      </c>
      <c r="L179" s="65">
        <f t="shared" si="6"/>
        <v>100</v>
      </c>
    </row>
    <row r="180" spans="1:12" ht="38.25">
      <c r="A180" s="24">
        <v>171</v>
      </c>
      <c r="B180" s="39" t="s">
        <v>138</v>
      </c>
      <c r="C180" s="25">
        <v>901</v>
      </c>
      <c r="D180" s="3">
        <v>502</v>
      </c>
      <c r="E180" s="47" t="s">
        <v>251</v>
      </c>
      <c r="F180" s="4" t="s">
        <v>50</v>
      </c>
      <c r="G180" s="78"/>
      <c r="H180" s="27"/>
      <c r="I180" s="71">
        <v>500</v>
      </c>
      <c r="J180" s="71">
        <v>180</v>
      </c>
      <c r="K180" s="71">
        <v>180</v>
      </c>
      <c r="L180" s="72">
        <f t="shared" si="6"/>
        <v>100</v>
      </c>
    </row>
    <row r="181" spans="1:12" ht="51">
      <c r="A181" s="24">
        <v>172</v>
      </c>
      <c r="B181" s="37" t="s">
        <v>349</v>
      </c>
      <c r="C181" s="24">
        <v>901</v>
      </c>
      <c r="D181" s="1">
        <v>502</v>
      </c>
      <c r="E181" s="31" t="s">
        <v>350</v>
      </c>
      <c r="F181" s="2"/>
      <c r="G181" s="78"/>
      <c r="H181" s="27"/>
      <c r="I181" s="64">
        <f>SUM(I182)</f>
        <v>0</v>
      </c>
      <c r="J181" s="64">
        <f>SUM(J182)</f>
        <v>320</v>
      </c>
      <c r="K181" s="64">
        <f>SUM(K182)</f>
        <v>320</v>
      </c>
      <c r="L181" s="65">
        <f>SUM(L182)</f>
        <v>100</v>
      </c>
    </row>
    <row r="182" spans="1:12" ht="51">
      <c r="A182" s="24">
        <v>173</v>
      </c>
      <c r="B182" s="39" t="s">
        <v>351</v>
      </c>
      <c r="C182" s="25">
        <v>901</v>
      </c>
      <c r="D182" s="3">
        <v>502</v>
      </c>
      <c r="E182" s="47" t="s">
        <v>350</v>
      </c>
      <c r="F182" s="4" t="s">
        <v>50</v>
      </c>
      <c r="G182" s="78"/>
      <c r="H182" s="27"/>
      <c r="I182" s="71">
        <v>0</v>
      </c>
      <c r="J182" s="71">
        <v>320</v>
      </c>
      <c r="K182" s="71">
        <v>320</v>
      </c>
      <c r="L182" s="72">
        <f>K182/J182*100</f>
        <v>100</v>
      </c>
    </row>
    <row r="183" spans="1:12">
      <c r="A183" s="24">
        <v>174</v>
      </c>
      <c r="B183" s="42" t="s">
        <v>16</v>
      </c>
      <c r="C183" s="24">
        <v>901</v>
      </c>
      <c r="D183" s="32">
        <v>503</v>
      </c>
      <c r="E183" s="31"/>
      <c r="F183" s="47"/>
      <c r="G183" s="78"/>
      <c r="H183" s="27"/>
      <c r="I183" s="76">
        <f>SUM(I184)</f>
        <v>3974.7</v>
      </c>
      <c r="J183" s="64">
        <f>J184</f>
        <v>4085.0889999999999</v>
      </c>
      <c r="K183" s="64">
        <f>K184</f>
        <v>3715.3989999999999</v>
      </c>
      <c r="L183" s="65">
        <f t="shared" si="6"/>
        <v>90.950258366463984</v>
      </c>
    </row>
    <row r="184" spans="1:12" ht="51">
      <c r="A184" s="24">
        <v>175</v>
      </c>
      <c r="B184" s="40" t="s">
        <v>238</v>
      </c>
      <c r="C184" s="24">
        <v>901</v>
      </c>
      <c r="D184" s="1">
        <v>503</v>
      </c>
      <c r="E184" s="2" t="s">
        <v>239</v>
      </c>
      <c r="F184" s="4"/>
      <c r="G184" s="78"/>
      <c r="H184" s="27"/>
      <c r="I184" s="64">
        <f>SUM(I185+I187+I189)</f>
        <v>3974.7</v>
      </c>
      <c r="J184" s="69">
        <f>SUM(J185+J187+J189)</f>
        <v>4085.0889999999999</v>
      </c>
      <c r="K184" s="69">
        <f>SUM(K185+K187+K189)</f>
        <v>3715.3989999999999</v>
      </c>
      <c r="L184" s="65">
        <f t="shared" si="6"/>
        <v>90.950258366463984</v>
      </c>
    </row>
    <row r="185" spans="1:12">
      <c r="A185" s="24">
        <v>176</v>
      </c>
      <c r="B185" s="37" t="s">
        <v>17</v>
      </c>
      <c r="C185" s="24">
        <v>901</v>
      </c>
      <c r="D185" s="1">
        <v>503</v>
      </c>
      <c r="E185" s="2" t="s">
        <v>311</v>
      </c>
      <c r="F185" s="4"/>
      <c r="G185" s="78"/>
      <c r="H185" s="27"/>
      <c r="I185" s="64">
        <f>I186</f>
        <v>2518</v>
      </c>
      <c r="J185" s="64">
        <f>J186</f>
        <v>2971.788</v>
      </c>
      <c r="K185" s="64">
        <f>K186</f>
        <v>2611.4760000000001</v>
      </c>
      <c r="L185" s="65">
        <f>K185/J185*100</f>
        <v>87.875581972872894</v>
      </c>
    </row>
    <row r="186" spans="1:12" ht="38.25">
      <c r="A186" s="24">
        <v>177</v>
      </c>
      <c r="B186" s="39" t="s">
        <v>332</v>
      </c>
      <c r="C186" s="25">
        <v>901</v>
      </c>
      <c r="D186" s="3">
        <v>503</v>
      </c>
      <c r="E186" s="4" t="s">
        <v>311</v>
      </c>
      <c r="F186" s="4" t="s">
        <v>70</v>
      </c>
      <c r="G186" s="78"/>
      <c r="H186" s="27"/>
      <c r="I186" s="71">
        <v>2518</v>
      </c>
      <c r="J186" s="74">
        <v>2971.788</v>
      </c>
      <c r="K186" s="74">
        <v>2611.4760000000001</v>
      </c>
      <c r="L186" s="72">
        <f>K186/J186*100</f>
        <v>87.875581972872894</v>
      </c>
    </row>
    <row r="187" spans="1:12">
      <c r="A187" s="24">
        <v>178</v>
      </c>
      <c r="B187" s="37" t="s">
        <v>18</v>
      </c>
      <c r="C187" s="24">
        <v>901</v>
      </c>
      <c r="D187" s="1">
        <v>503</v>
      </c>
      <c r="E187" s="2" t="s">
        <v>312</v>
      </c>
      <c r="F187" s="4"/>
      <c r="G187" s="78"/>
      <c r="H187" s="27"/>
      <c r="I187" s="64">
        <f>I188</f>
        <v>445</v>
      </c>
      <c r="J187" s="69">
        <f>SUM(J188)</f>
        <v>324.5</v>
      </c>
      <c r="K187" s="69">
        <f>SUM(K188)</f>
        <v>324.28500000000003</v>
      </c>
      <c r="L187" s="65">
        <v>0</v>
      </c>
    </row>
    <row r="188" spans="1:12" ht="38.25">
      <c r="A188" s="24">
        <v>179</v>
      </c>
      <c r="B188" s="39" t="s">
        <v>332</v>
      </c>
      <c r="C188" s="25">
        <v>901</v>
      </c>
      <c r="D188" s="3">
        <v>503</v>
      </c>
      <c r="E188" s="4" t="s">
        <v>312</v>
      </c>
      <c r="F188" s="4" t="s">
        <v>70</v>
      </c>
      <c r="G188" s="78"/>
      <c r="H188" s="27"/>
      <c r="I188" s="71">
        <v>445</v>
      </c>
      <c r="J188" s="71">
        <v>324.5</v>
      </c>
      <c r="K188" s="71">
        <v>324.28500000000003</v>
      </c>
      <c r="L188" s="72">
        <f t="shared" si="6"/>
        <v>99.933744221879834</v>
      </c>
    </row>
    <row r="189" spans="1:12">
      <c r="A189" s="24">
        <v>180</v>
      </c>
      <c r="B189" s="37" t="s">
        <v>103</v>
      </c>
      <c r="C189" s="24">
        <v>901</v>
      </c>
      <c r="D189" s="1">
        <v>503</v>
      </c>
      <c r="E189" s="2" t="s">
        <v>313</v>
      </c>
      <c r="F189" s="4"/>
      <c r="G189" s="78"/>
      <c r="H189" s="27"/>
      <c r="I189" s="64">
        <f>I190</f>
        <v>1011.7</v>
      </c>
      <c r="J189" s="64">
        <f>J190</f>
        <v>788.80100000000004</v>
      </c>
      <c r="K189" s="64">
        <f>K190</f>
        <v>779.63800000000003</v>
      </c>
      <c r="L189" s="65">
        <f t="shared" si="6"/>
        <v>98.838363541628368</v>
      </c>
    </row>
    <row r="190" spans="1:12" ht="38.25">
      <c r="A190" s="24">
        <v>181</v>
      </c>
      <c r="B190" s="39" t="s">
        <v>332</v>
      </c>
      <c r="C190" s="25">
        <v>901</v>
      </c>
      <c r="D190" s="3">
        <v>503</v>
      </c>
      <c r="E190" s="4" t="s">
        <v>313</v>
      </c>
      <c r="F190" s="4" t="s">
        <v>70</v>
      </c>
      <c r="G190" s="78"/>
      <c r="H190" s="27"/>
      <c r="I190" s="71">
        <v>1011.7</v>
      </c>
      <c r="J190" s="71">
        <v>788.80100000000004</v>
      </c>
      <c r="K190" s="71">
        <v>779.63800000000003</v>
      </c>
      <c r="L190" s="72">
        <f t="shared" si="6"/>
        <v>98.838363541628368</v>
      </c>
    </row>
    <row r="191" spans="1:12" ht="25.5">
      <c r="A191" s="24">
        <v>182</v>
      </c>
      <c r="B191" s="37" t="s">
        <v>65</v>
      </c>
      <c r="C191" s="24">
        <v>901</v>
      </c>
      <c r="D191" s="1">
        <v>505</v>
      </c>
      <c r="E191" s="2"/>
      <c r="F191" s="4"/>
      <c r="G191" s="78"/>
      <c r="H191" s="27"/>
      <c r="I191" s="64">
        <f>SUM(I192+I195)</f>
        <v>71</v>
      </c>
      <c r="J191" s="64">
        <f>SUM(J192+J195)</f>
        <v>47</v>
      </c>
      <c r="K191" s="64">
        <f>SUM(K192+K195)</f>
        <v>47</v>
      </c>
      <c r="L191" s="65">
        <f t="shared" si="6"/>
        <v>100</v>
      </c>
    </row>
    <row r="192" spans="1:12" ht="51">
      <c r="A192" s="24">
        <v>183</v>
      </c>
      <c r="B192" s="40" t="s">
        <v>238</v>
      </c>
      <c r="C192" s="24">
        <v>901</v>
      </c>
      <c r="D192" s="1">
        <v>505</v>
      </c>
      <c r="E192" s="2" t="s">
        <v>239</v>
      </c>
      <c r="F192" s="4"/>
      <c r="G192" s="78"/>
      <c r="H192" s="27"/>
      <c r="I192" s="64">
        <f>SUM(I193)</f>
        <v>21</v>
      </c>
      <c r="J192" s="64">
        <f>J193</f>
        <v>0</v>
      </c>
      <c r="K192" s="64">
        <f>K193</f>
        <v>0</v>
      </c>
      <c r="L192" s="65">
        <v>0</v>
      </c>
    </row>
    <row r="193" spans="1:12" ht="63.75">
      <c r="A193" s="24">
        <v>184</v>
      </c>
      <c r="B193" s="37" t="s">
        <v>155</v>
      </c>
      <c r="C193" s="24">
        <v>901</v>
      </c>
      <c r="D193" s="1">
        <v>505</v>
      </c>
      <c r="E193" s="2" t="s">
        <v>314</v>
      </c>
      <c r="F193" s="4"/>
      <c r="G193" s="78"/>
      <c r="H193" s="27"/>
      <c r="I193" s="64">
        <f>I194</f>
        <v>21</v>
      </c>
      <c r="J193" s="69">
        <f>SUM(J194)</f>
        <v>0</v>
      </c>
      <c r="K193" s="69">
        <f>SUM(K194)</f>
        <v>0</v>
      </c>
      <c r="L193" s="65">
        <v>0</v>
      </c>
    </row>
    <row r="194" spans="1:12" ht="38.25">
      <c r="A194" s="24">
        <v>185</v>
      </c>
      <c r="B194" s="39" t="s">
        <v>138</v>
      </c>
      <c r="C194" s="25">
        <v>901</v>
      </c>
      <c r="D194" s="3">
        <v>505</v>
      </c>
      <c r="E194" s="4" t="s">
        <v>314</v>
      </c>
      <c r="F194" s="4" t="s">
        <v>50</v>
      </c>
      <c r="G194" s="78"/>
      <c r="H194" s="27"/>
      <c r="I194" s="71">
        <v>21</v>
      </c>
      <c r="J194" s="71">
        <v>0</v>
      </c>
      <c r="K194" s="71">
        <v>0</v>
      </c>
      <c r="L194" s="72">
        <v>0</v>
      </c>
    </row>
    <row r="195" spans="1:12" ht="38.25">
      <c r="A195" s="24">
        <v>186</v>
      </c>
      <c r="B195" s="42" t="s">
        <v>252</v>
      </c>
      <c r="C195" s="24">
        <v>901</v>
      </c>
      <c r="D195" s="32">
        <v>505</v>
      </c>
      <c r="E195" s="31" t="s">
        <v>253</v>
      </c>
      <c r="F195" s="47"/>
      <c r="G195" s="78"/>
      <c r="H195" s="27"/>
      <c r="I195" s="76">
        <f>I196</f>
        <v>50</v>
      </c>
      <c r="J195" s="69">
        <f>SUM(J196)</f>
        <v>47</v>
      </c>
      <c r="K195" s="69">
        <f>SUM(K196)</f>
        <v>47</v>
      </c>
      <c r="L195" s="65">
        <f t="shared" si="6"/>
        <v>100</v>
      </c>
    </row>
    <row r="196" spans="1:12" ht="25.5">
      <c r="A196" s="24">
        <v>187</v>
      </c>
      <c r="B196" s="42" t="s">
        <v>104</v>
      </c>
      <c r="C196" s="24">
        <v>901</v>
      </c>
      <c r="D196" s="32">
        <v>505</v>
      </c>
      <c r="E196" s="31" t="s">
        <v>253</v>
      </c>
      <c r="F196" s="47"/>
      <c r="G196" s="78"/>
      <c r="H196" s="27"/>
      <c r="I196" s="76">
        <f>I197</f>
        <v>50</v>
      </c>
      <c r="J196" s="64">
        <f>J197</f>
        <v>47</v>
      </c>
      <c r="K196" s="64">
        <f>K197</f>
        <v>47</v>
      </c>
      <c r="L196" s="65">
        <f t="shared" si="6"/>
        <v>100</v>
      </c>
    </row>
    <row r="197" spans="1:12" ht="38.25">
      <c r="A197" s="24">
        <v>188</v>
      </c>
      <c r="B197" s="39" t="s">
        <v>332</v>
      </c>
      <c r="C197" s="25">
        <v>901</v>
      </c>
      <c r="D197" s="46">
        <v>505</v>
      </c>
      <c r="E197" s="47" t="s">
        <v>253</v>
      </c>
      <c r="F197" s="47" t="s">
        <v>70</v>
      </c>
      <c r="G197" s="78"/>
      <c r="H197" s="27"/>
      <c r="I197" s="74">
        <v>50</v>
      </c>
      <c r="J197" s="71">
        <v>47</v>
      </c>
      <c r="K197" s="71">
        <v>47</v>
      </c>
      <c r="L197" s="72">
        <f t="shared" si="6"/>
        <v>100</v>
      </c>
    </row>
    <row r="198" spans="1:12" ht="15.75">
      <c r="A198" s="24">
        <v>189</v>
      </c>
      <c r="B198" s="38" t="s">
        <v>19</v>
      </c>
      <c r="C198" s="24">
        <v>901</v>
      </c>
      <c r="D198" s="1">
        <v>600</v>
      </c>
      <c r="E198" s="2"/>
      <c r="F198" s="4"/>
      <c r="G198" s="78"/>
      <c r="H198" s="27"/>
      <c r="I198" s="64">
        <f>I199</f>
        <v>465</v>
      </c>
      <c r="J198" s="64">
        <f t="shared" ref="J198:K201" si="7">SUM(J199)</f>
        <v>350.95499999999998</v>
      </c>
      <c r="K198" s="64">
        <f t="shared" si="7"/>
        <v>350.67700000000002</v>
      </c>
      <c r="L198" s="65">
        <f t="shared" si="6"/>
        <v>99.920787565357401</v>
      </c>
    </row>
    <row r="199" spans="1:12" ht="25.5" customHeight="1">
      <c r="A199" s="24">
        <v>190</v>
      </c>
      <c r="B199" s="37" t="s">
        <v>20</v>
      </c>
      <c r="C199" s="24">
        <v>901</v>
      </c>
      <c r="D199" s="1">
        <v>603</v>
      </c>
      <c r="E199" s="2"/>
      <c r="F199" s="4"/>
      <c r="G199" s="78"/>
      <c r="H199" s="27"/>
      <c r="I199" s="64">
        <f>SUM(I200)</f>
        <v>465</v>
      </c>
      <c r="J199" s="64">
        <f t="shared" si="7"/>
        <v>350.95499999999998</v>
      </c>
      <c r="K199" s="64">
        <f t="shared" si="7"/>
        <v>350.67700000000002</v>
      </c>
      <c r="L199" s="65">
        <f t="shared" si="6"/>
        <v>99.920787565357401</v>
      </c>
    </row>
    <row r="200" spans="1:12" ht="38.25">
      <c r="A200" s="24">
        <v>191</v>
      </c>
      <c r="B200" s="37" t="s">
        <v>254</v>
      </c>
      <c r="C200" s="24">
        <v>901</v>
      </c>
      <c r="D200" s="1">
        <v>603</v>
      </c>
      <c r="E200" s="2" t="s">
        <v>354</v>
      </c>
      <c r="F200" s="4"/>
      <c r="G200" s="78"/>
      <c r="H200" s="27"/>
      <c r="I200" s="64">
        <f>I201</f>
        <v>465</v>
      </c>
      <c r="J200" s="69">
        <f>SUM(J201+J203)</f>
        <v>350.95499999999998</v>
      </c>
      <c r="K200" s="69">
        <f>SUM(K201+K203)</f>
        <v>350.67700000000002</v>
      </c>
      <c r="L200" s="65">
        <f t="shared" si="6"/>
        <v>99.920787565357401</v>
      </c>
    </row>
    <row r="201" spans="1:12" ht="51">
      <c r="A201" s="24">
        <v>192</v>
      </c>
      <c r="B201" s="37" t="s">
        <v>105</v>
      </c>
      <c r="C201" s="24">
        <v>901</v>
      </c>
      <c r="D201" s="1">
        <v>603</v>
      </c>
      <c r="E201" s="2" t="s">
        <v>255</v>
      </c>
      <c r="F201" s="4"/>
      <c r="G201" s="78"/>
      <c r="H201" s="27"/>
      <c r="I201" s="64">
        <f>I202</f>
        <v>465</v>
      </c>
      <c r="J201" s="69">
        <f t="shared" si="7"/>
        <v>257.95499999999998</v>
      </c>
      <c r="K201" s="69">
        <f t="shared" si="7"/>
        <v>257.67700000000002</v>
      </c>
      <c r="L201" s="65">
        <f>K201/J201*100</f>
        <v>99.892229264794267</v>
      </c>
    </row>
    <row r="202" spans="1:12" ht="38.25">
      <c r="A202" s="24">
        <v>193</v>
      </c>
      <c r="B202" s="39" t="s">
        <v>332</v>
      </c>
      <c r="C202" s="25">
        <v>901</v>
      </c>
      <c r="D202" s="3">
        <v>603</v>
      </c>
      <c r="E202" s="4" t="s">
        <v>255</v>
      </c>
      <c r="F202" s="4" t="s">
        <v>70</v>
      </c>
      <c r="G202" s="78"/>
      <c r="H202" s="27"/>
      <c r="I202" s="71">
        <v>465</v>
      </c>
      <c r="J202" s="71">
        <v>257.95499999999998</v>
      </c>
      <c r="K202" s="71">
        <v>257.67700000000002</v>
      </c>
      <c r="L202" s="72">
        <f t="shared" si="6"/>
        <v>99.892229264794267</v>
      </c>
    </row>
    <row r="203" spans="1:12" ht="38.25">
      <c r="A203" s="24">
        <v>194</v>
      </c>
      <c r="B203" s="5" t="s">
        <v>352</v>
      </c>
      <c r="C203" s="24">
        <v>901</v>
      </c>
      <c r="D203" s="1">
        <v>603</v>
      </c>
      <c r="E203" s="2" t="s">
        <v>353</v>
      </c>
      <c r="F203" s="2"/>
      <c r="G203" s="90"/>
      <c r="H203" s="86"/>
      <c r="I203" s="64">
        <f>SUM(I204)</f>
        <v>0</v>
      </c>
      <c r="J203" s="64">
        <f>SUM(J204)</f>
        <v>93</v>
      </c>
      <c r="K203" s="64">
        <f>SUM(K204)</f>
        <v>93</v>
      </c>
      <c r="L203" s="65">
        <f>SUM(L204)</f>
        <v>100</v>
      </c>
    </row>
    <row r="204" spans="1:12" ht="38.25">
      <c r="A204" s="24">
        <v>195</v>
      </c>
      <c r="B204" s="39" t="s">
        <v>332</v>
      </c>
      <c r="C204" s="25">
        <v>901</v>
      </c>
      <c r="D204" s="3">
        <v>603</v>
      </c>
      <c r="E204" s="4" t="s">
        <v>353</v>
      </c>
      <c r="F204" s="4" t="s">
        <v>70</v>
      </c>
      <c r="G204" s="78"/>
      <c r="H204" s="27"/>
      <c r="I204" s="71">
        <v>0</v>
      </c>
      <c r="J204" s="71">
        <v>93</v>
      </c>
      <c r="K204" s="71">
        <v>93</v>
      </c>
      <c r="L204" s="72">
        <f>K204/J204*100</f>
        <v>100</v>
      </c>
    </row>
    <row r="205" spans="1:12" ht="27" customHeight="1">
      <c r="A205" s="24">
        <v>196</v>
      </c>
      <c r="B205" s="38" t="s">
        <v>21</v>
      </c>
      <c r="C205" s="24">
        <v>901</v>
      </c>
      <c r="D205" s="1">
        <v>700</v>
      </c>
      <c r="E205" s="2"/>
      <c r="F205" s="4"/>
      <c r="G205" s="78"/>
      <c r="H205" s="27"/>
      <c r="I205" s="64">
        <f>SUM(I207+I224+I247)</f>
        <v>116625.8</v>
      </c>
      <c r="J205" s="64">
        <f>SUM(J206+J224+J247)</f>
        <v>118708.00199999999</v>
      </c>
      <c r="K205" s="64">
        <f>SUM(K206+K224+K247)</f>
        <v>114804.591</v>
      </c>
      <c r="L205" s="65">
        <f>K205/J205*100</f>
        <v>96.711754107360008</v>
      </c>
    </row>
    <row r="206" spans="1:12">
      <c r="A206" s="24">
        <v>197</v>
      </c>
      <c r="B206" s="37" t="s">
        <v>22</v>
      </c>
      <c r="C206" s="24">
        <v>901</v>
      </c>
      <c r="D206" s="1">
        <v>701</v>
      </c>
      <c r="E206" s="2"/>
      <c r="F206" s="4"/>
      <c r="G206" s="78"/>
      <c r="H206" s="27"/>
      <c r="I206" s="64">
        <f>SUM(I207)</f>
        <v>42777</v>
      </c>
      <c r="J206" s="69">
        <f>SUM(J207)</f>
        <v>41915.481999999996</v>
      </c>
      <c r="K206" s="69">
        <f>SUM(K207)</f>
        <v>38369.722999999998</v>
      </c>
      <c r="L206" s="65">
        <f>K206/J206*100</f>
        <v>91.540693722667925</v>
      </c>
    </row>
    <row r="207" spans="1:12" ht="38.25">
      <c r="A207" s="24">
        <v>198</v>
      </c>
      <c r="B207" s="37" t="s">
        <v>256</v>
      </c>
      <c r="C207" s="24">
        <v>901</v>
      </c>
      <c r="D207" s="1">
        <v>701</v>
      </c>
      <c r="E207" s="2" t="s">
        <v>257</v>
      </c>
      <c r="F207" s="4"/>
      <c r="G207" s="78"/>
      <c r="H207" s="27"/>
      <c r="I207" s="64">
        <f>SUM(I208+I213)</f>
        <v>42777</v>
      </c>
      <c r="J207" s="64">
        <f>SUM(J208+J213+J222)</f>
        <v>41915.481999999996</v>
      </c>
      <c r="K207" s="64">
        <f>SUM(K208+K213+K222)</f>
        <v>38369.722999999998</v>
      </c>
      <c r="L207" s="65">
        <f t="shared" ref="L207:L212" si="8">K207/J207*100</f>
        <v>91.540693722667925</v>
      </c>
    </row>
    <row r="208" spans="1:12" ht="25.5">
      <c r="A208" s="24">
        <v>199</v>
      </c>
      <c r="B208" s="37" t="s">
        <v>106</v>
      </c>
      <c r="C208" s="24">
        <v>901</v>
      </c>
      <c r="D208" s="1">
        <v>701</v>
      </c>
      <c r="E208" s="2" t="s">
        <v>258</v>
      </c>
      <c r="F208" s="4"/>
      <c r="G208" s="78"/>
      <c r="H208" s="27"/>
      <c r="I208" s="64">
        <f>SUM(I209)</f>
        <v>25000</v>
      </c>
      <c r="J208" s="69">
        <f>SUM(J209)</f>
        <v>24108.096999999998</v>
      </c>
      <c r="K208" s="69">
        <f>SUM(K209)</f>
        <v>20600.422999999999</v>
      </c>
      <c r="L208" s="65">
        <f t="shared" si="8"/>
        <v>85.450224461930773</v>
      </c>
    </row>
    <row r="209" spans="1:12" ht="51">
      <c r="A209" s="24">
        <v>200</v>
      </c>
      <c r="B209" s="37" t="s">
        <v>107</v>
      </c>
      <c r="C209" s="24">
        <v>901</v>
      </c>
      <c r="D209" s="1">
        <v>701</v>
      </c>
      <c r="E209" s="2" t="s">
        <v>259</v>
      </c>
      <c r="F209" s="4"/>
      <c r="G209" s="78"/>
      <c r="H209" s="27"/>
      <c r="I209" s="64">
        <f>SUM(I210:I211)</f>
        <v>25000</v>
      </c>
      <c r="J209" s="64">
        <f>SUM(J210:J212)</f>
        <v>24108.096999999998</v>
      </c>
      <c r="K209" s="64">
        <f>SUM(K210:K212)</f>
        <v>20600.422999999999</v>
      </c>
      <c r="L209" s="65">
        <f t="shared" si="8"/>
        <v>85.450224461930773</v>
      </c>
    </row>
    <row r="210" spans="1:12">
      <c r="A210" s="24">
        <v>201</v>
      </c>
      <c r="B210" s="39" t="s">
        <v>41</v>
      </c>
      <c r="C210" s="25">
        <v>901</v>
      </c>
      <c r="D210" s="3">
        <v>701</v>
      </c>
      <c r="E210" s="4" t="s">
        <v>259</v>
      </c>
      <c r="F210" s="4" t="s">
        <v>40</v>
      </c>
      <c r="G210" s="78"/>
      <c r="H210" s="27"/>
      <c r="I210" s="71">
        <v>9413</v>
      </c>
      <c r="J210" s="73">
        <v>9382.4</v>
      </c>
      <c r="K210" s="73">
        <v>7171.8519999999999</v>
      </c>
      <c r="L210" s="72">
        <f t="shared" si="8"/>
        <v>76.439418485675304</v>
      </c>
    </row>
    <row r="211" spans="1:12" ht="26.25" customHeight="1">
      <c r="A211" s="24">
        <v>202</v>
      </c>
      <c r="B211" s="39" t="s">
        <v>332</v>
      </c>
      <c r="C211" s="25">
        <v>901</v>
      </c>
      <c r="D211" s="3">
        <v>701</v>
      </c>
      <c r="E211" s="4" t="s">
        <v>259</v>
      </c>
      <c r="F211" s="4" t="s">
        <v>70</v>
      </c>
      <c r="G211" s="78"/>
      <c r="H211" s="27"/>
      <c r="I211" s="71">
        <v>15587</v>
      </c>
      <c r="J211" s="73">
        <v>14681.451999999999</v>
      </c>
      <c r="K211" s="73">
        <v>13384.325999999999</v>
      </c>
      <c r="L211" s="72">
        <f t="shared" si="8"/>
        <v>91.164865709467975</v>
      </c>
    </row>
    <row r="212" spans="1:12">
      <c r="A212" s="24">
        <v>203</v>
      </c>
      <c r="B212" s="39" t="s">
        <v>317</v>
      </c>
      <c r="C212" s="25">
        <v>901</v>
      </c>
      <c r="D212" s="3">
        <v>701</v>
      </c>
      <c r="E212" s="4" t="s">
        <v>259</v>
      </c>
      <c r="F212" s="4" t="s">
        <v>318</v>
      </c>
      <c r="G212" s="78"/>
      <c r="H212" s="27"/>
      <c r="I212" s="71">
        <v>0</v>
      </c>
      <c r="J212" s="73">
        <v>44.244999999999997</v>
      </c>
      <c r="K212" s="73">
        <v>44.244999999999997</v>
      </c>
      <c r="L212" s="72">
        <f t="shared" si="8"/>
        <v>100</v>
      </c>
    </row>
    <row r="213" spans="1:12" ht="63.75">
      <c r="A213" s="24">
        <v>204</v>
      </c>
      <c r="B213" s="37" t="s">
        <v>108</v>
      </c>
      <c r="C213" s="24">
        <v>901</v>
      </c>
      <c r="D213" s="1">
        <v>701</v>
      </c>
      <c r="E213" s="2" t="s">
        <v>260</v>
      </c>
      <c r="F213" s="4"/>
      <c r="G213" s="78"/>
      <c r="H213" s="27"/>
      <c r="I213" s="64">
        <f>I214+I218</f>
        <v>17777</v>
      </c>
      <c r="J213" s="69">
        <f>SUM(J214+J216+J218+J220)</f>
        <v>17777</v>
      </c>
      <c r="K213" s="69">
        <f>SUM(K214+K216+K218+K220)</f>
        <v>17769.3</v>
      </c>
      <c r="L213" s="65">
        <f>K213/J213*100</f>
        <v>99.956685604995215</v>
      </c>
    </row>
    <row r="214" spans="1:12" ht="89.25">
      <c r="A214" s="24">
        <v>205</v>
      </c>
      <c r="B214" s="37" t="s">
        <v>109</v>
      </c>
      <c r="C214" s="24">
        <v>901</v>
      </c>
      <c r="D214" s="1">
        <v>701</v>
      </c>
      <c r="E214" s="2" t="s">
        <v>261</v>
      </c>
      <c r="F214" s="4"/>
      <c r="G214" s="78"/>
      <c r="H214" s="27"/>
      <c r="I214" s="64">
        <f>I215</f>
        <v>17505.599999999999</v>
      </c>
      <c r="J214" s="64">
        <f>J215</f>
        <v>0</v>
      </c>
      <c r="K214" s="64">
        <f>K215</f>
        <v>0</v>
      </c>
      <c r="L214" s="65">
        <v>0</v>
      </c>
    </row>
    <row r="215" spans="1:12">
      <c r="A215" s="24">
        <v>206</v>
      </c>
      <c r="B215" s="39" t="s">
        <v>41</v>
      </c>
      <c r="C215" s="25">
        <v>901</v>
      </c>
      <c r="D215" s="3">
        <v>701</v>
      </c>
      <c r="E215" s="4" t="s">
        <v>261</v>
      </c>
      <c r="F215" s="4" t="s">
        <v>40</v>
      </c>
      <c r="G215" s="78"/>
      <c r="H215" s="27"/>
      <c r="I215" s="71">
        <v>17505.599999999999</v>
      </c>
      <c r="J215" s="73">
        <v>0</v>
      </c>
      <c r="K215" s="73">
        <v>0</v>
      </c>
      <c r="L215" s="72">
        <v>0</v>
      </c>
    </row>
    <row r="216" spans="1:12" ht="89.25">
      <c r="A216" s="24">
        <v>207</v>
      </c>
      <c r="B216" s="37" t="s">
        <v>109</v>
      </c>
      <c r="C216" s="24">
        <v>901</v>
      </c>
      <c r="D216" s="1">
        <v>701</v>
      </c>
      <c r="E216" s="59" t="s">
        <v>328</v>
      </c>
      <c r="F216" s="2"/>
      <c r="G216" s="90"/>
      <c r="H216" s="86"/>
      <c r="I216" s="64">
        <f>SUM(I217)</f>
        <v>0</v>
      </c>
      <c r="J216" s="69">
        <f>SUM(J217)</f>
        <v>17437</v>
      </c>
      <c r="K216" s="69">
        <f>SUM(K217)</f>
        <v>17437</v>
      </c>
      <c r="L216" s="65">
        <f>K216/J216*100</f>
        <v>100</v>
      </c>
    </row>
    <row r="217" spans="1:12">
      <c r="A217" s="24">
        <v>208</v>
      </c>
      <c r="B217" s="39" t="s">
        <v>41</v>
      </c>
      <c r="C217" s="25">
        <v>901</v>
      </c>
      <c r="D217" s="3">
        <v>701</v>
      </c>
      <c r="E217" s="58" t="s">
        <v>328</v>
      </c>
      <c r="F217" s="4" t="s">
        <v>40</v>
      </c>
      <c r="G217" s="78"/>
      <c r="H217" s="27"/>
      <c r="I217" s="71">
        <v>0</v>
      </c>
      <c r="J217" s="73">
        <v>17437</v>
      </c>
      <c r="K217" s="73">
        <v>17437</v>
      </c>
      <c r="L217" s="72">
        <f>K217/J217*100</f>
        <v>100</v>
      </c>
    </row>
    <row r="218" spans="1:12" ht="89.25">
      <c r="A218" s="24">
        <v>209</v>
      </c>
      <c r="B218" s="37" t="s">
        <v>110</v>
      </c>
      <c r="C218" s="24">
        <v>901</v>
      </c>
      <c r="D218" s="1">
        <v>701</v>
      </c>
      <c r="E218" s="2" t="s">
        <v>262</v>
      </c>
      <c r="F218" s="4"/>
      <c r="G218" s="78"/>
      <c r="H218" s="27"/>
      <c r="I218" s="64">
        <f>I219</f>
        <v>271.39999999999998</v>
      </c>
      <c r="J218" s="64">
        <f>J219</f>
        <v>0</v>
      </c>
      <c r="K218" s="64">
        <f>K219</f>
        <v>0</v>
      </c>
      <c r="L218" s="65">
        <v>0</v>
      </c>
    </row>
    <row r="219" spans="1:12" ht="25.5">
      <c r="A219" s="24">
        <v>210</v>
      </c>
      <c r="B219" s="39" t="s">
        <v>72</v>
      </c>
      <c r="C219" s="25">
        <v>901</v>
      </c>
      <c r="D219" s="3">
        <v>701</v>
      </c>
      <c r="E219" s="4" t="s">
        <v>262</v>
      </c>
      <c r="F219" s="4" t="s">
        <v>70</v>
      </c>
      <c r="G219" s="78"/>
      <c r="H219" s="27"/>
      <c r="I219" s="71">
        <v>271.39999999999998</v>
      </c>
      <c r="J219" s="73">
        <v>0</v>
      </c>
      <c r="K219" s="73">
        <v>0</v>
      </c>
      <c r="L219" s="72">
        <v>0</v>
      </c>
    </row>
    <row r="220" spans="1:12" ht="89.25">
      <c r="A220" s="24">
        <v>211</v>
      </c>
      <c r="B220" s="37" t="s">
        <v>110</v>
      </c>
      <c r="C220" s="24">
        <v>901</v>
      </c>
      <c r="D220" s="1">
        <v>701</v>
      </c>
      <c r="E220" s="59" t="s">
        <v>329</v>
      </c>
      <c r="F220" s="2"/>
      <c r="G220" s="90"/>
      <c r="H220" s="86"/>
      <c r="I220" s="64">
        <f>SUM(I221)</f>
        <v>0</v>
      </c>
      <c r="J220" s="69">
        <f>SUM(J221)</f>
        <v>340</v>
      </c>
      <c r="K220" s="69">
        <f>SUM(K221)</f>
        <v>332.3</v>
      </c>
      <c r="L220" s="65">
        <f>K220/J220*100</f>
        <v>97.735294117647058</v>
      </c>
    </row>
    <row r="221" spans="1:12" ht="27" customHeight="1">
      <c r="A221" s="24">
        <v>212</v>
      </c>
      <c r="B221" s="39" t="s">
        <v>332</v>
      </c>
      <c r="C221" s="25">
        <v>901</v>
      </c>
      <c r="D221" s="3">
        <v>701</v>
      </c>
      <c r="E221" s="58" t="s">
        <v>329</v>
      </c>
      <c r="F221" s="4" t="s">
        <v>70</v>
      </c>
      <c r="G221" s="78"/>
      <c r="H221" s="27"/>
      <c r="I221" s="71">
        <v>0</v>
      </c>
      <c r="J221" s="73">
        <v>340</v>
      </c>
      <c r="K221" s="73">
        <v>332.3</v>
      </c>
      <c r="L221" s="72">
        <f>K221/J221*100</f>
        <v>97.735294117647058</v>
      </c>
    </row>
    <row r="222" spans="1:12" ht="27" customHeight="1">
      <c r="A222" s="24">
        <v>213</v>
      </c>
      <c r="B222" s="37" t="s">
        <v>355</v>
      </c>
      <c r="C222" s="24">
        <v>901</v>
      </c>
      <c r="D222" s="1">
        <v>701</v>
      </c>
      <c r="E222" s="2" t="s">
        <v>356</v>
      </c>
      <c r="F222" s="2"/>
      <c r="G222" s="90"/>
      <c r="H222" s="86"/>
      <c r="I222" s="64">
        <f>SUM(I223)</f>
        <v>0</v>
      </c>
      <c r="J222" s="69">
        <f>SUM(J223)</f>
        <v>30.385000000000002</v>
      </c>
      <c r="K222" s="69">
        <f>SUM(K223)</f>
        <v>0</v>
      </c>
      <c r="L222" s="65">
        <f>SUM(L223)</f>
        <v>0</v>
      </c>
    </row>
    <row r="223" spans="1:12" ht="27" customHeight="1">
      <c r="A223" s="24">
        <v>214</v>
      </c>
      <c r="B223" s="39" t="s">
        <v>332</v>
      </c>
      <c r="C223" s="25">
        <v>901</v>
      </c>
      <c r="D223" s="3">
        <v>701</v>
      </c>
      <c r="E223" s="4" t="s">
        <v>356</v>
      </c>
      <c r="F223" s="4" t="s">
        <v>70</v>
      </c>
      <c r="G223" s="78"/>
      <c r="H223" s="27"/>
      <c r="I223" s="71">
        <v>0</v>
      </c>
      <c r="J223" s="73">
        <v>30.385000000000002</v>
      </c>
      <c r="K223" s="73">
        <v>0</v>
      </c>
      <c r="L223" s="72">
        <f>K223/J223*100</f>
        <v>0</v>
      </c>
    </row>
    <row r="224" spans="1:12">
      <c r="A224" s="24">
        <v>215</v>
      </c>
      <c r="B224" s="37" t="s">
        <v>23</v>
      </c>
      <c r="C224" s="24">
        <v>901</v>
      </c>
      <c r="D224" s="1">
        <v>702</v>
      </c>
      <c r="E224" s="2"/>
      <c r="F224" s="4"/>
      <c r="G224" s="78"/>
      <c r="H224" s="27"/>
      <c r="I224" s="64">
        <f>SUM(I225)</f>
        <v>71348.3</v>
      </c>
      <c r="J224" s="64">
        <f>J225</f>
        <v>74015.972999999998</v>
      </c>
      <c r="K224" s="64">
        <f>K225</f>
        <v>73664.974000000002</v>
      </c>
      <c r="L224" s="65">
        <v>0</v>
      </c>
    </row>
    <row r="225" spans="1:12" ht="38.25">
      <c r="A225" s="24">
        <v>216</v>
      </c>
      <c r="B225" s="37" t="s">
        <v>256</v>
      </c>
      <c r="C225" s="24">
        <v>901</v>
      </c>
      <c r="D225" s="1">
        <v>702</v>
      </c>
      <c r="E225" s="2" t="s">
        <v>257</v>
      </c>
      <c r="F225" s="4"/>
      <c r="G225" s="78"/>
      <c r="H225" s="27"/>
      <c r="I225" s="64">
        <f>SUM(I226+I231+I236+I245)</f>
        <v>71348.3</v>
      </c>
      <c r="J225" s="69">
        <f>SUM(J226+J231+J236+J245)</f>
        <v>74015.972999999998</v>
      </c>
      <c r="K225" s="69">
        <f>SUM(K226+K231+K236+K245)</f>
        <v>73664.974000000002</v>
      </c>
      <c r="L225" s="65">
        <v>0</v>
      </c>
    </row>
    <row r="226" spans="1:12" ht="25.5">
      <c r="A226" s="24">
        <v>217</v>
      </c>
      <c r="B226" s="37" t="s">
        <v>111</v>
      </c>
      <c r="C226" s="24">
        <v>901</v>
      </c>
      <c r="D226" s="1">
        <v>702</v>
      </c>
      <c r="E226" s="2" t="s">
        <v>263</v>
      </c>
      <c r="F226" s="4"/>
      <c r="G226" s="78"/>
      <c r="H226" s="27"/>
      <c r="I226" s="64">
        <f>I227</f>
        <v>23377</v>
      </c>
      <c r="J226" s="64">
        <f>SUM(J227)</f>
        <v>23581.773999999998</v>
      </c>
      <c r="K226" s="64">
        <f>SUM(K227)</f>
        <v>23438.272999999997</v>
      </c>
      <c r="L226" s="65">
        <f t="shared" ref="L226:L236" si="9">K226/J226*100</f>
        <v>99.391474958584539</v>
      </c>
    </row>
    <row r="227" spans="1:12" ht="38.25">
      <c r="A227" s="24">
        <v>218</v>
      </c>
      <c r="B227" s="37" t="s">
        <v>112</v>
      </c>
      <c r="C227" s="24">
        <v>901</v>
      </c>
      <c r="D227" s="1">
        <v>702</v>
      </c>
      <c r="E227" s="2" t="s">
        <v>264</v>
      </c>
      <c r="F227" s="4"/>
      <c r="G227" s="78"/>
      <c r="H227" s="27"/>
      <c r="I227" s="64">
        <f>SUM(I228:I229)</f>
        <v>23377</v>
      </c>
      <c r="J227" s="64">
        <f>SUM(J228:J230)</f>
        <v>23581.773999999998</v>
      </c>
      <c r="K227" s="64">
        <f>SUM(K228:K230)</f>
        <v>23438.272999999997</v>
      </c>
      <c r="L227" s="65">
        <f t="shared" si="9"/>
        <v>99.391474958584539</v>
      </c>
    </row>
    <row r="228" spans="1:12">
      <c r="A228" s="24">
        <v>219</v>
      </c>
      <c r="B228" s="39" t="s">
        <v>41</v>
      </c>
      <c r="C228" s="25">
        <v>901</v>
      </c>
      <c r="D228" s="3">
        <v>702</v>
      </c>
      <c r="E228" s="4" t="s">
        <v>264</v>
      </c>
      <c r="F228" s="4" t="s">
        <v>40</v>
      </c>
      <c r="G228" s="78"/>
      <c r="H228" s="27"/>
      <c r="I228" s="71">
        <v>12584</v>
      </c>
      <c r="J228" s="73">
        <v>12427.874</v>
      </c>
      <c r="K228" s="73">
        <v>12417.236999999999</v>
      </c>
      <c r="L228" s="72">
        <f t="shared" si="9"/>
        <v>99.914410139658642</v>
      </c>
    </row>
    <row r="229" spans="1:12" ht="27" customHeight="1">
      <c r="A229" s="24">
        <v>220</v>
      </c>
      <c r="B229" s="39" t="s">
        <v>332</v>
      </c>
      <c r="C229" s="25">
        <v>901</v>
      </c>
      <c r="D229" s="3">
        <v>702</v>
      </c>
      <c r="E229" s="4" t="s">
        <v>264</v>
      </c>
      <c r="F229" s="4" t="s">
        <v>70</v>
      </c>
      <c r="G229" s="78"/>
      <c r="H229" s="27"/>
      <c r="I229" s="71">
        <v>10793</v>
      </c>
      <c r="J229" s="71">
        <v>10911.828</v>
      </c>
      <c r="K229" s="71">
        <v>10779.946</v>
      </c>
      <c r="L229" s="72">
        <v>0</v>
      </c>
    </row>
    <row r="230" spans="1:12">
      <c r="A230" s="24">
        <v>221</v>
      </c>
      <c r="B230" s="39" t="s">
        <v>317</v>
      </c>
      <c r="C230" s="25">
        <v>901</v>
      </c>
      <c r="D230" s="3">
        <v>702</v>
      </c>
      <c r="E230" s="4" t="s">
        <v>264</v>
      </c>
      <c r="F230" s="4" t="s">
        <v>318</v>
      </c>
      <c r="G230" s="78"/>
      <c r="H230" s="27"/>
      <c r="I230" s="71">
        <v>0</v>
      </c>
      <c r="J230" s="71">
        <v>242.072</v>
      </c>
      <c r="K230" s="71">
        <v>241.09</v>
      </c>
      <c r="L230" s="72">
        <f>K230/J230*100</f>
        <v>99.594335569582597</v>
      </c>
    </row>
    <row r="231" spans="1:12" ht="38.25">
      <c r="A231" s="24">
        <v>222</v>
      </c>
      <c r="B231" s="37" t="s">
        <v>113</v>
      </c>
      <c r="C231" s="24">
        <v>901</v>
      </c>
      <c r="D231" s="1">
        <v>702</v>
      </c>
      <c r="E231" s="2" t="s">
        <v>265</v>
      </c>
      <c r="F231" s="4"/>
      <c r="G231" s="78"/>
      <c r="H231" s="27"/>
      <c r="I231" s="64">
        <f>I232</f>
        <v>5890.3</v>
      </c>
      <c r="J231" s="69">
        <f>SUM(J232)</f>
        <v>6010.299</v>
      </c>
      <c r="K231" s="69">
        <f>SUM(K232)</f>
        <v>5911.5120000000006</v>
      </c>
      <c r="L231" s="65">
        <f>K231/J231*100</f>
        <v>98.356371288682993</v>
      </c>
    </row>
    <row r="232" spans="1:12" ht="38.25">
      <c r="A232" s="24">
        <v>223</v>
      </c>
      <c r="B232" s="37" t="s">
        <v>114</v>
      </c>
      <c r="C232" s="24">
        <v>901</v>
      </c>
      <c r="D232" s="1">
        <v>702</v>
      </c>
      <c r="E232" s="2" t="s">
        <v>266</v>
      </c>
      <c r="F232" s="4"/>
      <c r="G232" s="78"/>
      <c r="H232" s="27"/>
      <c r="I232" s="64">
        <f>SUM(I233:I234)</f>
        <v>5890.3</v>
      </c>
      <c r="J232" s="64">
        <f>SUM(J233:J235)</f>
        <v>6010.299</v>
      </c>
      <c r="K232" s="64">
        <f>SUM(K233:K235)</f>
        <v>5911.5120000000006</v>
      </c>
      <c r="L232" s="65">
        <f t="shared" si="9"/>
        <v>98.356371288682993</v>
      </c>
    </row>
    <row r="233" spans="1:12">
      <c r="A233" s="24">
        <v>224</v>
      </c>
      <c r="B233" s="39" t="s">
        <v>77</v>
      </c>
      <c r="C233" s="25">
        <v>901</v>
      </c>
      <c r="D233" s="3">
        <v>702</v>
      </c>
      <c r="E233" s="4" t="s">
        <v>266</v>
      </c>
      <c r="F233" s="4" t="s">
        <v>40</v>
      </c>
      <c r="G233" s="78"/>
      <c r="H233" s="27"/>
      <c r="I233" s="71">
        <v>5346.2</v>
      </c>
      <c r="J233" s="73">
        <v>5491.9269999999997</v>
      </c>
      <c r="K233" s="73">
        <v>5393.14</v>
      </c>
      <c r="L233" s="72">
        <f t="shared" si="9"/>
        <v>98.201232463577909</v>
      </c>
    </row>
    <row r="234" spans="1:12" ht="27.75" customHeight="1">
      <c r="A234" s="24">
        <v>225</v>
      </c>
      <c r="B234" s="39" t="s">
        <v>332</v>
      </c>
      <c r="C234" s="25">
        <v>901</v>
      </c>
      <c r="D234" s="3">
        <v>702</v>
      </c>
      <c r="E234" s="4" t="s">
        <v>266</v>
      </c>
      <c r="F234" s="4" t="s">
        <v>70</v>
      </c>
      <c r="G234" s="78"/>
      <c r="H234" s="27"/>
      <c r="I234" s="71">
        <v>544.1</v>
      </c>
      <c r="J234" s="71">
        <v>511.42</v>
      </c>
      <c r="K234" s="71">
        <v>511.42</v>
      </c>
      <c r="L234" s="72">
        <f t="shared" si="9"/>
        <v>100</v>
      </c>
    </row>
    <row r="235" spans="1:12">
      <c r="A235" s="24">
        <v>226</v>
      </c>
      <c r="B235" s="39" t="s">
        <v>317</v>
      </c>
      <c r="C235" s="25">
        <v>901</v>
      </c>
      <c r="D235" s="3">
        <v>702</v>
      </c>
      <c r="E235" s="4" t="s">
        <v>266</v>
      </c>
      <c r="F235" s="4" t="s">
        <v>318</v>
      </c>
      <c r="G235" s="78"/>
      <c r="H235" s="27"/>
      <c r="I235" s="71">
        <v>0</v>
      </c>
      <c r="J235" s="71">
        <v>6.952</v>
      </c>
      <c r="K235" s="71">
        <v>6.952</v>
      </c>
      <c r="L235" s="72">
        <f>K235/J235*100</f>
        <v>100</v>
      </c>
    </row>
    <row r="236" spans="1:12" ht="63.75">
      <c r="A236" s="24">
        <v>227</v>
      </c>
      <c r="B236" s="37" t="s">
        <v>115</v>
      </c>
      <c r="C236" s="24">
        <v>901</v>
      </c>
      <c r="D236" s="1">
        <v>702</v>
      </c>
      <c r="E236" s="2" t="s">
        <v>267</v>
      </c>
      <c r="F236" s="4"/>
      <c r="G236" s="78"/>
      <c r="H236" s="27"/>
      <c r="I236" s="64">
        <f>I237+I242</f>
        <v>38884</v>
      </c>
      <c r="J236" s="69">
        <f>SUM(J237+J239+J241+J243)</f>
        <v>41226.9</v>
      </c>
      <c r="K236" s="69">
        <f>SUM(K237+K239+K241+K243)</f>
        <v>41226.9</v>
      </c>
      <c r="L236" s="65">
        <f t="shared" si="9"/>
        <v>100</v>
      </c>
    </row>
    <row r="237" spans="1:12" ht="76.5">
      <c r="A237" s="24">
        <v>228</v>
      </c>
      <c r="B237" s="37" t="s">
        <v>116</v>
      </c>
      <c r="C237" s="24">
        <v>901</v>
      </c>
      <c r="D237" s="1">
        <v>702</v>
      </c>
      <c r="E237" s="2" t="s">
        <v>268</v>
      </c>
      <c r="F237" s="4"/>
      <c r="G237" s="78"/>
      <c r="H237" s="27"/>
      <c r="I237" s="64">
        <f>I238</f>
        <v>37319</v>
      </c>
      <c r="J237" s="64">
        <f>J238</f>
        <v>0</v>
      </c>
      <c r="K237" s="64">
        <f>K238</f>
        <v>0</v>
      </c>
      <c r="L237" s="65">
        <v>0</v>
      </c>
    </row>
    <row r="238" spans="1:12">
      <c r="A238" s="24">
        <v>229</v>
      </c>
      <c r="B238" s="39" t="s">
        <v>41</v>
      </c>
      <c r="C238" s="25">
        <v>901</v>
      </c>
      <c r="D238" s="3">
        <v>702</v>
      </c>
      <c r="E238" s="4" t="s">
        <v>268</v>
      </c>
      <c r="F238" s="4" t="s">
        <v>40</v>
      </c>
      <c r="G238" s="78"/>
      <c r="H238" s="27"/>
      <c r="I238" s="71">
        <v>37319</v>
      </c>
      <c r="J238" s="73">
        <v>0</v>
      </c>
      <c r="K238" s="73">
        <v>0</v>
      </c>
      <c r="L238" s="72">
        <v>0</v>
      </c>
    </row>
    <row r="239" spans="1:12" ht="76.5">
      <c r="A239" s="24">
        <v>230</v>
      </c>
      <c r="B239" s="37" t="s">
        <v>116</v>
      </c>
      <c r="C239" s="24">
        <v>901</v>
      </c>
      <c r="D239" s="1">
        <v>702</v>
      </c>
      <c r="E239" s="59" t="s">
        <v>330</v>
      </c>
      <c r="F239" s="2"/>
      <c r="G239" s="90"/>
      <c r="H239" s="86"/>
      <c r="I239" s="64">
        <f>SUM(I240)</f>
        <v>0</v>
      </c>
      <c r="J239" s="69">
        <f>SUM(J240)</f>
        <v>39939.9</v>
      </c>
      <c r="K239" s="69">
        <f>SUM(K240)</f>
        <v>39939.9</v>
      </c>
      <c r="L239" s="65">
        <f>K239/J239*100</f>
        <v>100</v>
      </c>
    </row>
    <row r="240" spans="1:12">
      <c r="A240" s="24">
        <v>231</v>
      </c>
      <c r="B240" s="39" t="s">
        <v>41</v>
      </c>
      <c r="C240" s="25">
        <v>901</v>
      </c>
      <c r="D240" s="3">
        <v>702</v>
      </c>
      <c r="E240" s="58" t="s">
        <v>330</v>
      </c>
      <c r="F240" s="4" t="s">
        <v>40</v>
      </c>
      <c r="G240" s="78"/>
      <c r="H240" s="27"/>
      <c r="I240" s="71">
        <v>0</v>
      </c>
      <c r="J240" s="73">
        <v>39939.9</v>
      </c>
      <c r="K240" s="73">
        <v>39939.9</v>
      </c>
      <c r="L240" s="72">
        <f>K240/J240*100</f>
        <v>100</v>
      </c>
    </row>
    <row r="241" spans="1:12" ht="89.25">
      <c r="A241" s="24">
        <v>232</v>
      </c>
      <c r="B241" s="37" t="s">
        <v>110</v>
      </c>
      <c r="C241" s="24">
        <v>901</v>
      </c>
      <c r="D241" s="1">
        <v>702</v>
      </c>
      <c r="E241" s="2" t="s">
        <v>269</v>
      </c>
      <c r="F241" s="4"/>
      <c r="G241" s="78"/>
      <c r="H241" s="27"/>
      <c r="I241" s="64">
        <f>I242</f>
        <v>1565</v>
      </c>
      <c r="J241" s="64">
        <f>J242</f>
        <v>0</v>
      </c>
      <c r="K241" s="64">
        <f>K242</f>
        <v>0</v>
      </c>
      <c r="L241" s="65">
        <v>0</v>
      </c>
    </row>
    <row r="242" spans="1:12" ht="30.75" customHeight="1">
      <c r="A242" s="24">
        <v>233</v>
      </c>
      <c r="B242" s="39" t="s">
        <v>332</v>
      </c>
      <c r="C242" s="25">
        <v>901</v>
      </c>
      <c r="D242" s="3">
        <v>702</v>
      </c>
      <c r="E242" s="4" t="s">
        <v>269</v>
      </c>
      <c r="F242" s="4" t="s">
        <v>70</v>
      </c>
      <c r="G242" s="78"/>
      <c r="H242" s="27"/>
      <c r="I242" s="71">
        <v>1565</v>
      </c>
      <c r="J242" s="73">
        <v>0</v>
      </c>
      <c r="K242" s="73">
        <v>0</v>
      </c>
      <c r="L242" s="72">
        <v>0</v>
      </c>
    </row>
    <row r="243" spans="1:12" ht="89.25">
      <c r="A243" s="24">
        <v>234</v>
      </c>
      <c r="B243" s="37" t="s">
        <v>110</v>
      </c>
      <c r="C243" s="24">
        <v>901</v>
      </c>
      <c r="D243" s="1">
        <v>702</v>
      </c>
      <c r="E243" s="59" t="s">
        <v>331</v>
      </c>
      <c r="F243" s="2"/>
      <c r="G243" s="90"/>
      <c r="H243" s="86"/>
      <c r="I243" s="64">
        <f>SUM(I244)</f>
        <v>0</v>
      </c>
      <c r="J243" s="69">
        <f>SUM(J244)</f>
        <v>1287</v>
      </c>
      <c r="K243" s="69">
        <f>SUM(K244)</f>
        <v>1287</v>
      </c>
      <c r="L243" s="65">
        <f t="shared" ref="L243:L252" si="10">K243/J243*100</f>
        <v>100</v>
      </c>
    </row>
    <row r="244" spans="1:12" ht="25.5" customHeight="1">
      <c r="A244" s="24">
        <v>235</v>
      </c>
      <c r="B244" s="39" t="s">
        <v>332</v>
      </c>
      <c r="C244" s="25">
        <v>901</v>
      </c>
      <c r="D244" s="3">
        <v>702</v>
      </c>
      <c r="E244" s="58" t="s">
        <v>331</v>
      </c>
      <c r="F244" s="4" t="s">
        <v>70</v>
      </c>
      <c r="G244" s="78"/>
      <c r="H244" s="27"/>
      <c r="I244" s="71">
        <v>0</v>
      </c>
      <c r="J244" s="73">
        <v>1287</v>
      </c>
      <c r="K244" s="73">
        <v>1287</v>
      </c>
      <c r="L244" s="72">
        <f t="shared" si="10"/>
        <v>100</v>
      </c>
    </row>
    <row r="245" spans="1:12" ht="25.5">
      <c r="A245" s="24">
        <v>236</v>
      </c>
      <c r="B245" s="37" t="s">
        <v>117</v>
      </c>
      <c r="C245" s="24">
        <v>901</v>
      </c>
      <c r="D245" s="1">
        <v>702</v>
      </c>
      <c r="E245" s="2" t="s">
        <v>270</v>
      </c>
      <c r="F245" s="4"/>
      <c r="G245" s="78"/>
      <c r="H245" s="27"/>
      <c r="I245" s="64">
        <f>I246</f>
        <v>3197</v>
      </c>
      <c r="J245" s="76">
        <f>J246</f>
        <v>3197</v>
      </c>
      <c r="K245" s="76">
        <f>K246</f>
        <v>3088.2890000000002</v>
      </c>
      <c r="L245" s="65">
        <f t="shared" si="10"/>
        <v>96.599593368783246</v>
      </c>
    </row>
    <row r="246" spans="1:12" ht="29.25" customHeight="1">
      <c r="A246" s="24">
        <v>237</v>
      </c>
      <c r="B246" s="39" t="s">
        <v>332</v>
      </c>
      <c r="C246" s="25">
        <v>901</v>
      </c>
      <c r="D246" s="3">
        <v>702</v>
      </c>
      <c r="E246" s="4" t="s">
        <v>270</v>
      </c>
      <c r="F246" s="4" t="s">
        <v>70</v>
      </c>
      <c r="G246" s="78"/>
      <c r="H246" s="27"/>
      <c r="I246" s="71">
        <v>3197</v>
      </c>
      <c r="J246" s="71">
        <v>3197</v>
      </c>
      <c r="K246" s="71">
        <v>3088.2890000000002</v>
      </c>
      <c r="L246" s="72">
        <f t="shared" si="10"/>
        <v>96.599593368783246</v>
      </c>
    </row>
    <row r="247" spans="1:12">
      <c r="A247" s="24">
        <v>238</v>
      </c>
      <c r="B247" s="37" t="s">
        <v>24</v>
      </c>
      <c r="C247" s="24">
        <v>901</v>
      </c>
      <c r="D247" s="1">
        <v>707</v>
      </c>
      <c r="E247" s="2"/>
      <c r="F247" s="4"/>
      <c r="G247" s="78"/>
      <c r="H247" s="27"/>
      <c r="I247" s="64">
        <f>SUM(I248+I255)</f>
        <v>2500.5</v>
      </c>
      <c r="J247" s="64">
        <f>SUM(J248+J255)</f>
        <v>2776.5469999999996</v>
      </c>
      <c r="K247" s="64">
        <f>SUM(K248+K255)</f>
        <v>2769.8939999999998</v>
      </c>
      <c r="L247" s="65">
        <f t="shared" si="10"/>
        <v>99.760385831754334</v>
      </c>
    </row>
    <row r="248" spans="1:12" ht="38.25">
      <c r="A248" s="24">
        <v>239</v>
      </c>
      <c r="B248" s="37" t="s">
        <v>256</v>
      </c>
      <c r="C248" s="24">
        <v>901</v>
      </c>
      <c r="D248" s="1">
        <v>707</v>
      </c>
      <c r="E248" s="2" t="s">
        <v>257</v>
      </c>
      <c r="F248" s="4"/>
      <c r="G248" s="78"/>
      <c r="H248" s="27"/>
      <c r="I248" s="64">
        <f>I249+I253</f>
        <v>2100.5</v>
      </c>
      <c r="J248" s="69">
        <f>SUM(J249+J253)</f>
        <v>2756.5469999999996</v>
      </c>
      <c r="K248" s="69">
        <f>SUM(K249+K253)</f>
        <v>2749.8939999999998</v>
      </c>
      <c r="L248" s="65">
        <f t="shared" si="10"/>
        <v>99.758647322175179</v>
      </c>
    </row>
    <row r="249" spans="1:12" ht="38.25">
      <c r="A249" s="24">
        <v>240</v>
      </c>
      <c r="B249" s="37" t="s">
        <v>113</v>
      </c>
      <c r="C249" s="24">
        <v>901</v>
      </c>
      <c r="D249" s="1">
        <v>707</v>
      </c>
      <c r="E249" s="2" t="s">
        <v>271</v>
      </c>
      <c r="F249" s="4"/>
      <c r="G249" s="78"/>
      <c r="H249" s="27"/>
      <c r="I249" s="64">
        <f>I250</f>
        <v>500</v>
      </c>
      <c r="J249" s="64">
        <f>SUM(J250)</f>
        <v>1156.0469999999998</v>
      </c>
      <c r="K249" s="64">
        <f>SUM(K250)</f>
        <v>1155.7849999999999</v>
      </c>
      <c r="L249" s="65">
        <f t="shared" si="10"/>
        <v>99.977336561575797</v>
      </c>
    </row>
    <row r="250" spans="1:12" ht="25.5">
      <c r="A250" s="24">
        <v>241</v>
      </c>
      <c r="B250" s="37" t="s">
        <v>118</v>
      </c>
      <c r="C250" s="24">
        <v>901</v>
      </c>
      <c r="D250" s="1">
        <v>707</v>
      </c>
      <c r="E250" s="2" t="s">
        <v>272</v>
      </c>
      <c r="F250" s="4"/>
      <c r="G250" s="78"/>
      <c r="H250" s="27"/>
      <c r="I250" s="76">
        <f>SUM(I251:I252)</f>
        <v>500</v>
      </c>
      <c r="J250" s="69">
        <f>SUM(J251:J252)</f>
        <v>1156.0469999999998</v>
      </c>
      <c r="K250" s="69">
        <f>SUM(K251:K252)</f>
        <v>1155.7849999999999</v>
      </c>
      <c r="L250" s="65">
        <f t="shared" si="10"/>
        <v>99.977336561575797</v>
      </c>
    </row>
    <row r="251" spans="1:12" ht="21.75" customHeight="1">
      <c r="A251" s="24">
        <v>242</v>
      </c>
      <c r="B251" s="39" t="s">
        <v>41</v>
      </c>
      <c r="C251" s="25">
        <v>901</v>
      </c>
      <c r="D251" s="3">
        <v>707</v>
      </c>
      <c r="E251" s="4" t="s">
        <v>272</v>
      </c>
      <c r="F251" s="4" t="s">
        <v>40</v>
      </c>
      <c r="G251" s="78"/>
      <c r="H251" s="27"/>
      <c r="I251" s="74">
        <v>0</v>
      </c>
      <c r="J251" s="73">
        <v>112.148</v>
      </c>
      <c r="K251" s="73">
        <v>112.148</v>
      </c>
      <c r="L251" s="72">
        <f t="shared" si="10"/>
        <v>100</v>
      </c>
    </row>
    <row r="252" spans="1:12" ht="26.25" customHeight="1">
      <c r="A252" s="24">
        <v>243</v>
      </c>
      <c r="B252" s="39" t="s">
        <v>332</v>
      </c>
      <c r="C252" s="25">
        <v>901</v>
      </c>
      <c r="D252" s="3">
        <v>707</v>
      </c>
      <c r="E252" s="4" t="s">
        <v>272</v>
      </c>
      <c r="F252" s="4" t="s">
        <v>70</v>
      </c>
      <c r="G252" s="78"/>
      <c r="H252" s="27"/>
      <c r="I252" s="74">
        <v>500</v>
      </c>
      <c r="J252" s="71">
        <v>1043.8989999999999</v>
      </c>
      <c r="K252" s="71">
        <v>1043.6369999999999</v>
      </c>
      <c r="L252" s="72">
        <f t="shared" si="10"/>
        <v>99.974901786475513</v>
      </c>
    </row>
    <row r="253" spans="1:12">
      <c r="A253" s="24">
        <v>244</v>
      </c>
      <c r="B253" s="37" t="s">
        <v>119</v>
      </c>
      <c r="C253" s="24">
        <v>901</v>
      </c>
      <c r="D253" s="1">
        <v>707</v>
      </c>
      <c r="E253" s="2" t="s">
        <v>273</v>
      </c>
      <c r="F253" s="4"/>
      <c r="G253" s="78"/>
      <c r="H253" s="27"/>
      <c r="I253" s="76">
        <f>I254</f>
        <v>1600.5</v>
      </c>
      <c r="J253" s="64">
        <f>SUM(J254)</f>
        <v>1600.5</v>
      </c>
      <c r="K253" s="64">
        <f>SUM(K254)</f>
        <v>1594.1089999999999</v>
      </c>
      <c r="L253" s="65">
        <f>SUM(L254)</f>
        <v>99.600687285223373</v>
      </c>
    </row>
    <row r="254" spans="1:12" ht="31.5" customHeight="1">
      <c r="A254" s="24">
        <v>245</v>
      </c>
      <c r="B254" s="39" t="s">
        <v>332</v>
      </c>
      <c r="C254" s="25">
        <v>901</v>
      </c>
      <c r="D254" s="3">
        <v>707</v>
      </c>
      <c r="E254" s="4" t="s">
        <v>273</v>
      </c>
      <c r="F254" s="4" t="s">
        <v>70</v>
      </c>
      <c r="G254" s="78"/>
      <c r="H254" s="27"/>
      <c r="I254" s="74">
        <v>1600.5</v>
      </c>
      <c r="J254" s="73">
        <v>1600.5</v>
      </c>
      <c r="K254" s="73">
        <v>1594.1089999999999</v>
      </c>
      <c r="L254" s="72">
        <f>K254/J254*100</f>
        <v>99.600687285223373</v>
      </c>
    </row>
    <row r="255" spans="1:12" ht="63.75">
      <c r="A255" s="24">
        <v>246</v>
      </c>
      <c r="B255" s="37" t="s">
        <v>206</v>
      </c>
      <c r="C255" s="24">
        <v>901</v>
      </c>
      <c r="D255" s="1">
        <v>707</v>
      </c>
      <c r="E255" s="2" t="s">
        <v>192</v>
      </c>
      <c r="F255" s="4"/>
      <c r="G255" s="78"/>
      <c r="H255" s="27"/>
      <c r="I255" s="76">
        <f>SUM(I256)</f>
        <v>400</v>
      </c>
      <c r="J255" s="64">
        <f>SUM(J256)</f>
        <v>20</v>
      </c>
      <c r="K255" s="64">
        <f>SUM(K256)</f>
        <v>20</v>
      </c>
      <c r="L255" s="65">
        <f>SUM(L256)</f>
        <v>100</v>
      </c>
    </row>
    <row r="256" spans="1:12" ht="102">
      <c r="A256" s="24">
        <v>247</v>
      </c>
      <c r="B256" s="37" t="s">
        <v>88</v>
      </c>
      <c r="C256" s="24">
        <v>901</v>
      </c>
      <c r="D256" s="1">
        <v>707</v>
      </c>
      <c r="E256" s="2" t="s">
        <v>207</v>
      </c>
      <c r="F256" s="4"/>
      <c r="G256" s="78"/>
      <c r="H256" s="27"/>
      <c r="I256" s="76">
        <f>I257</f>
        <v>400</v>
      </c>
      <c r="J256" s="64">
        <f>J257</f>
        <v>20</v>
      </c>
      <c r="K256" s="64">
        <f>K257</f>
        <v>20</v>
      </c>
      <c r="L256" s="65">
        <f>SUM(L257)</f>
        <v>100</v>
      </c>
    </row>
    <row r="257" spans="1:12" ht="38.25">
      <c r="A257" s="24">
        <v>248</v>
      </c>
      <c r="B257" s="37" t="s">
        <v>120</v>
      </c>
      <c r="C257" s="24">
        <v>901</v>
      </c>
      <c r="D257" s="1">
        <v>707</v>
      </c>
      <c r="E257" s="2" t="s">
        <v>274</v>
      </c>
      <c r="F257" s="4"/>
      <c r="G257" s="78"/>
      <c r="H257" s="27"/>
      <c r="I257" s="76">
        <f>SUM(I258)</f>
        <v>400</v>
      </c>
      <c r="J257" s="69">
        <f>SUM(J258)</f>
        <v>20</v>
      </c>
      <c r="K257" s="69">
        <f>SUM(K258)</f>
        <v>20</v>
      </c>
      <c r="L257" s="65">
        <f t="shared" ref="L257:L262" si="11">K257/J257*100</f>
        <v>100</v>
      </c>
    </row>
    <row r="258" spans="1:12" ht="28.5" customHeight="1">
      <c r="A258" s="24">
        <v>249</v>
      </c>
      <c r="B258" s="39" t="s">
        <v>332</v>
      </c>
      <c r="C258" s="25">
        <v>901</v>
      </c>
      <c r="D258" s="3">
        <v>707</v>
      </c>
      <c r="E258" s="4" t="s">
        <v>274</v>
      </c>
      <c r="F258" s="4" t="s">
        <v>70</v>
      </c>
      <c r="G258" s="78"/>
      <c r="H258" s="27"/>
      <c r="I258" s="74">
        <v>400</v>
      </c>
      <c r="J258" s="71">
        <v>20</v>
      </c>
      <c r="K258" s="71">
        <v>20</v>
      </c>
      <c r="L258" s="72">
        <f t="shared" si="11"/>
        <v>100</v>
      </c>
    </row>
    <row r="259" spans="1:12" ht="15.75">
      <c r="A259" s="24">
        <v>250</v>
      </c>
      <c r="B259" s="38" t="s">
        <v>36</v>
      </c>
      <c r="C259" s="24">
        <v>901</v>
      </c>
      <c r="D259" s="1">
        <v>800</v>
      </c>
      <c r="E259" s="2"/>
      <c r="F259" s="4"/>
      <c r="G259" s="78"/>
      <c r="H259" s="27"/>
      <c r="I259" s="64">
        <f>I260</f>
        <v>21590</v>
      </c>
      <c r="J259" s="64">
        <f>J260</f>
        <v>21774.126000000004</v>
      </c>
      <c r="K259" s="64">
        <f>K260</f>
        <v>21535.985000000001</v>
      </c>
      <c r="L259" s="65">
        <f t="shared" si="11"/>
        <v>98.906312014544213</v>
      </c>
    </row>
    <row r="260" spans="1:12">
      <c r="A260" s="24">
        <v>251</v>
      </c>
      <c r="B260" s="37" t="s">
        <v>25</v>
      </c>
      <c r="C260" s="24">
        <v>901</v>
      </c>
      <c r="D260" s="1">
        <v>801</v>
      </c>
      <c r="E260" s="2"/>
      <c r="F260" s="4"/>
      <c r="G260" s="78"/>
      <c r="H260" s="27"/>
      <c r="I260" s="64">
        <f>SUM(I261)</f>
        <v>21590</v>
      </c>
      <c r="J260" s="69">
        <f>SUM(J261)</f>
        <v>21774.126000000004</v>
      </c>
      <c r="K260" s="69">
        <f>SUM(K261)</f>
        <v>21535.985000000001</v>
      </c>
      <c r="L260" s="65">
        <f t="shared" si="11"/>
        <v>98.906312014544213</v>
      </c>
    </row>
    <row r="261" spans="1:12" ht="38.25">
      <c r="A261" s="24">
        <v>252</v>
      </c>
      <c r="B261" s="37" t="s">
        <v>275</v>
      </c>
      <c r="C261" s="24">
        <v>901</v>
      </c>
      <c r="D261" s="1">
        <v>801</v>
      </c>
      <c r="E261" s="2" t="s">
        <v>276</v>
      </c>
      <c r="F261" s="4"/>
      <c r="G261" s="78"/>
      <c r="H261" s="27"/>
      <c r="I261" s="64">
        <f>SUM(I262+I266+I271+I275+I277)</f>
        <v>21590</v>
      </c>
      <c r="J261" s="64">
        <f>SUM(J262+J266+J269+J271+J275+J277)</f>
        <v>21774.126000000004</v>
      </c>
      <c r="K261" s="64">
        <f>SUM(K262+K266+K269+K271+K275+K277)</f>
        <v>21535.985000000001</v>
      </c>
      <c r="L261" s="65">
        <f t="shared" si="11"/>
        <v>98.906312014544213</v>
      </c>
    </row>
    <row r="262" spans="1:12" ht="25.5">
      <c r="A262" s="24">
        <v>253</v>
      </c>
      <c r="B262" s="37" t="s">
        <v>121</v>
      </c>
      <c r="C262" s="24">
        <v>901</v>
      </c>
      <c r="D262" s="1">
        <v>801</v>
      </c>
      <c r="E262" s="2" t="s">
        <v>277</v>
      </c>
      <c r="F262" s="4"/>
      <c r="G262" s="78"/>
      <c r="H262" s="27"/>
      <c r="I262" s="64">
        <f>SUM(I263:I264)</f>
        <v>16268.2</v>
      </c>
      <c r="J262" s="69">
        <f>SUM(J263:J265)</f>
        <v>16301.532999999999</v>
      </c>
      <c r="K262" s="69">
        <f>SUM(K263:K265)</f>
        <v>16079.428</v>
      </c>
      <c r="L262" s="65">
        <f t="shared" si="11"/>
        <v>98.637520777953839</v>
      </c>
    </row>
    <row r="263" spans="1:12" ht="20.25" customHeight="1">
      <c r="A263" s="24">
        <v>254</v>
      </c>
      <c r="B263" s="39" t="s">
        <v>41</v>
      </c>
      <c r="C263" s="25">
        <v>901</v>
      </c>
      <c r="D263" s="3">
        <v>801</v>
      </c>
      <c r="E263" s="4" t="s">
        <v>277</v>
      </c>
      <c r="F263" s="4" t="s">
        <v>40</v>
      </c>
      <c r="G263" s="78"/>
      <c r="H263" s="27"/>
      <c r="I263" s="71">
        <v>14453.2</v>
      </c>
      <c r="J263" s="71">
        <v>14248.76</v>
      </c>
      <c r="K263" s="71">
        <v>14198.791999999999</v>
      </c>
      <c r="L263" s="72">
        <f t="shared" ref="L263:L328" si="12">K263/J263*100</f>
        <v>99.649316852834914</v>
      </c>
    </row>
    <row r="264" spans="1:12" ht="28.5" customHeight="1">
      <c r="A264" s="24">
        <v>255</v>
      </c>
      <c r="B264" s="39" t="s">
        <v>332</v>
      </c>
      <c r="C264" s="25">
        <v>901</v>
      </c>
      <c r="D264" s="3">
        <v>801</v>
      </c>
      <c r="E264" s="4" t="s">
        <v>277</v>
      </c>
      <c r="F264" s="4" t="s">
        <v>70</v>
      </c>
      <c r="G264" s="78"/>
      <c r="H264" s="27"/>
      <c r="I264" s="71">
        <v>1815</v>
      </c>
      <c r="J264" s="74">
        <v>2040.623</v>
      </c>
      <c r="K264" s="74">
        <v>1868.4860000000001</v>
      </c>
      <c r="L264" s="72">
        <f t="shared" si="12"/>
        <v>91.564487903939138</v>
      </c>
    </row>
    <row r="265" spans="1:12">
      <c r="A265" s="24">
        <v>256</v>
      </c>
      <c r="B265" s="39" t="s">
        <v>317</v>
      </c>
      <c r="C265" s="25">
        <v>901</v>
      </c>
      <c r="D265" s="3">
        <v>801</v>
      </c>
      <c r="E265" s="4" t="s">
        <v>277</v>
      </c>
      <c r="F265" s="4" t="s">
        <v>318</v>
      </c>
      <c r="G265" s="78"/>
      <c r="H265" s="27"/>
      <c r="I265" s="71">
        <v>0</v>
      </c>
      <c r="J265" s="74">
        <v>12.15</v>
      </c>
      <c r="K265" s="74">
        <v>12.15</v>
      </c>
      <c r="L265" s="72">
        <f>K265/J265*100</f>
        <v>100</v>
      </c>
    </row>
    <row r="266" spans="1:12" ht="38.25">
      <c r="A266" s="24">
        <v>257</v>
      </c>
      <c r="B266" s="37" t="s">
        <v>122</v>
      </c>
      <c r="C266" s="24">
        <v>901</v>
      </c>
      <c r="D266" s="1">
        <v>801</v>
      </c>
      <c r="E266" s="2" t="s">
        <v>278</v>
      </c>
      <c r="F266" s="4"/>
      <c r="G266" s="78"/>
      <c r="H266" s="27"/>
      <c r="I266" s="64">
        <f>I267+I268</f>
        <v>2847.7</v>
      </c>
      <c r="J266" s="76">
        <f>SUM(J267:J268)</f>
        <v>2832.2189999999996</v>
      </c>
      <c r="K266" s="76">
        <f>SUM(K267:K268)</f>
        <v>2825.9250000000002</v>
      </c>
      <c r="L266" s="65">
        <f t="shared" si="12"/>
        <v>99.777771422337068</v>
      </c>
    </row>
    <row r="267" spans="1:12">
      <c r="A267" s="24">
        <v>258</v>
      </c>
      <c r="B267" s="39" t="s">
        <v>41</v>
      </c>
      <c r="C267" s="25">
        <v>901</v>
      </c>
      <c r="D267" s="3">
        <v>801</v>
      </c>
      <c r="E267" s="4" t="s">
        <v>278</v>
      </c>
      <c r="F267" s="4" t="s">
        <v>40</v>
      </c>
      <c r="G267" s="78"/>
      <c r="H267" s="27"/>
      <c r="I267" s="71">
        <v>2541.1999999999998</v>
      </c>
      <c r="J267" s="74">
        <v>2646.0279999999998</v>
      </c>
      <c r="K267" s="74">
        <v>2644.0790000000002</v>
      </c>
      <c r="L267" s="72">
        <f t="shared" si="12"/>
        <v>99.926342427215459</v>
      </c>
    </row>
    <row r="268" spans="1:12" ht="28.5" customHeight="1">
      <c r="A268" s="24">
        <v>259</v>
      </c>
      <c r="B268" s="39" t="s">
        <v>332</v>
      </c>
      <c r="C268" s="25">
        <v>901</v>
      </c>
      <c r="D268" s="3">
        <v>801</v>
      </c>
      <c r="E268" s="4" t="s">
        <v>278</v>
      </c>
      <c r="F268" s="4" t="s">
        <v>70</v>
      </c>
      <c r="G268" s="78"/>
      <c r="H268" s="27"/>
      <c r="I268" s="71">
        <v>306.5</v>
      </c>
      <c r="J268" s="73">
        <v>186.191</v>
      </c>
      <c r="K268" s="73">
        <v>181.846</v>
      </c>
      <c r="L268" s="72">
        <f t="shared" si="12"/>
        <v>97.666374851630849</v>
      </c>
    </row>
    <row r="269" spans="1:12" ht="28.5" customHeight="1">
      <c r="A269" s="24">
        <v>260</v>
      </c>
      <c r="B269" s="37" t="s">
        <v>357</v>
      </c>
      <c r="C269" s="24">
        <v>901</v>
      </c>
      <c r="D269" s="1">
        <v>801</v>
      </c>
      <c r="E269" s="2" t="s">
        <v>358</v>
      </c>
      <c r="F269" s="2"/>
      <c r="G269" s="90"/>
      <c r="H269" s="86"/>
      <c r="I269" s="64">
        <f>SUM(I270)</f>
        <v>0</v>
      </c>
      <c r="J269" s="69">
        <f>SUM(J270)</f>
        <v>22.4</v>
      </c>
      <c r="K269" s="69">
        <f>SUM(K270)</f>
        <v>22.4</v>
      </c>
      <c r="L269" s="65">
        <f>SUM(L270)</f>
        <v>100</v>
      </c>
    </row>
    <row r="270" spans="1:12" ht="28.5" customHeight="1">
      <c r="A270" s="24">
        <v>261</v>
      </c>
      <c r="B270" s="39" t="s">
        <v>332</v>
      </c>
      <c r="C270" s="25">
        <v>901</v>
      </c>
      <c r="D270" s="3">
        <v>801</v>
      </c>
      <c r="E270" s="4" t="s">
        <v>358</v>
      </c>
      <c r="F270" s="4" t="s">
        <v>70</v>
      </c>
      <c r="G270" s="78"/>
      <c r="H270" s="27"/>
      <c r="I270" s="71">
        <v>0</v>
      </c>
      <c r="J270" s="73">
        <v>22.4</v>
      </c>
      <c r="K270" s="73">
        <v>22.4</v>
      </c>
      <c r="L270" s="72">
        <f>K270/J270*100</f>
        <v>100</v>
      </c>
    </row>
    <row r="271" spans="1:12" ht="38.25">
      <c r="A271" s="24">
        <v>262</v>
      </c>
      <c r="B271" s="37" t="s">
        <v>123</v>
      </c>
      <c r="C271" s="24">
        <v>901</v>
      </c>
      <c r="D271" s="1">
        <v>801</v>
      </c>
      <c r="E271" s="2" t="s">
        <v>279</v>
      </c>
      <c r="F271" s="4"/>
      <c r="G271" s="78"/>
      <c r="H271" s="27"/>
      <c r="I271" s="64">
        <f>SUM(I272:I273)</f>
        <v>2154.1</v>
      </c>
      <c r="J271" s="64">
        <f>SUM(J272:J274)</f>
        <v>2214.4740000000002</v>
      </c>
      <c r="K271" s="64">
        <f>SUM(K272:K274)</f>
        <v>2210.8000000000002</v>
      </c>
      <c r="L271" s="65">
        <f t="shared" si="12"/>
        <v>99.83409152692694</v>
      </c>
    </row>
    <row r="272" spans="1:12">
      <c r="A272" s="24">
        <v>263</v>
      </c>
      <c r="B272" s="39" t="s">
        <v>77</v>
      </c>
      <c r="C272" s="25">
        <v>901</v>
      </c>
      <c r="D272" s="3">
        <v>801</v>
      </c>
      <c r="E272" s="4" t="s">
        <v>279</v>
      </c>
      <c r="F272" s="4" t="s">
        <v>40</v>
      </c>
      <c r="G272" s="78"/>
      <c r="H272" s="27"/>
      <c r="I272" s="71">
        <v>1509.3</v>
      </c>
      <c r="J272" s="71">
        <v>1618.8610000000001</v>
      </c>
      <c r="K272" s="71">
        <v>1618.846</v>
      </c>
      <c r="L272" s="72">
        <f t="shared" si="12"/>
        <v>99.999073422610081</v>
      </c>
    </row>
    <row r="273" spans="1:12" ht="26.25" customHeight="1">
      <c r="A273" s="24">
        <v>264</v>
      </c>
      <c r="B273" s="39" t="s">
        <v>332</v>
      </c>
      <c r="C273" s="25">
        <v>901</v>
      </c>
      <c r="D273" s="3">
        <v>801</v>
      </c>
      <c r="E273" s="4" t="s">
        <v>279</v>
      </c>
      <c r="F273" s="4" t="s">
        <v>70</v>
      </c>
      <c r="G273" s="78"/>
      <c r="H273" s="27"/>
      <c r="I273" s="71">
        <v>644.79999999999995</v>
      </c>
      <c r="J273" s="71">
        <v>593.84100000000001</v>
      </c>
      <c r="K273" s="71">
        <v>590.18200000000002</v>
      </c>
      <c r="L273" s="72">
        <f t="shared" si="12"/>
        <v>99.383841802772125</v>
      </c>
    </row>
    <row r="274" spans="1:12">
      <c r="A274" s="24">
        <v>265</v>
      </c>
      <c r="B274" s="39" t="s">
        <v>317</v>
      </c>
      <c r="C274" s="25">
        <v>901</v>
      </c>
      <c r="D274" s="3">
        <v>801</v>
      </c>
      <c r="E274" s="4" t="s">
        <v>279</v>
      </c>
      <c r="F274" s="4" t="s">
        <v>318</v>
      </c>
      <c r="G274" s="78"/>
      <c r="H274" s="27"/>
      <c r="I274" s="71">
        <v>0</v>
      </c>
      <c r="J274" s="71">
        <v>1.772</v>
      </c>
      <c r="K274" s="71">
        <v>1.772</v>
      </c>
      <c r="L274" s="72">
        <f t="shared" si="12"/>
        <v>100</v>
      </c>
    </row>
    <row r="275" spans="1:12" ht="38.25">
      <c r="A275" s="24">
        <v>266</v>
      </c>
      <c r="B275" s="37" t="s">
        <v>124</v>
      </c>
      <c r="C275" s="24">
        <v>901</v>
      </c>
      <c r="D275" s="1">
        <v>801</v>
      </c>
      <c r="E275" s="2" t="s">
        <v>280</v>
      </c>
      <c r="F275" s="4"/>
      <c r="G275" s="78"/>
      <c r="H275" s="27"/>
      <c r="I275" s="64">
        <f>I276</f>
        <v>150</v>
      </c>
      <c r="J275" s="64">
        <f>J276</f>
        <v>184</v>
      </c>
      <c r="K275" s="64">
        <f>K276</f>
        <v>178.054</v>
      </c>
      <c r="L275" s="65">
        <f t="shared" si="12"/>
        <v>96.768478260869557</v>
      </c>
    </row>
    <row r="276" spans="1:12" ht="29.25" customHeight="1">
      <c r="A276" s="24">
        <v>267</v>
      </c>
      <c r="B276" s="39" t="s">
        <v>332</v>
      </c>
      <c r="C276" s="25">
        <v>901</v>
      </c>
      <c r="D276" s="3">
        <v>801</v>
      </c>
      <c r="E276" s="4" t="s">
        <v>280</v>
      </c>
      <c r="F276" s="4" t="s">
        <v>70</v>
      </c>
      <c r="G276" s="78"/>
      <c r="H276" s="27"/>
      <c r="I276" s="71">
        <v>150</v>
      </c>
      <c r="J276" s="71">
        <v>184</v>
      </c>
      <c r="K276" s="71">
        <v>178.054</v>
      </c>
      <c r="L276" s="72">
        <f t="shared" si="12"/>
        <v>96.768478260869557</v>
      </c>
    </row>
    <row r="277" spans="1:12" ht="28.5" customHeight="1">
      <c r="A277" s="24">
        <v>268</v>
      </c>
      <c r="B277" s="37" t="s">
        <v>125</v>
      </c>
      <c r="C277" s="24">
        <v>901</v>
      </c>
      <c r="D277" s="1">
        <v>801</v>
      </c>
      <c r="E277" s="2" t="s">
        <v>281</v>
      </c>
      <c r="F277" s="4"/>
      <c r="G277" s="78"/>
      <c r="H277" s="27"/>
      <c r="I277" s="64">
        <f>I278</f>
        <v>170</v>
      </c>
      <c r="J277" s="69">
        <f>SUM(J278)</f>
        <v>219.5</v>
      </c>
      <c r="K277" s="69">
        <f>SUM(K278)</f>
        <v>219.37799999999999</v>
      </c>
      <c r="L277" s="65">
        <f t="shared" si="12"/>
        <v>99.944419134396341</v>
      </c>
    </row>
    <row r="278" spans="1:12" ht="27" customHeight="1">
      <c r="A278" s="24">
        <v>269</v>
      </c>
      <c r="B278" s="39" t="s">
        <v>332</v>
      </c>
      <c r="C278" s="25">
        <v>901</v>
      </c>
      <c r="D278" s="3">
        <v>801</v>
      </c>
      <c r="E278" s="4" t="s">
        <v>281</v>
      </c>
      <c r="F278" s="4" t="s">
        <v>70</v>
      </c>
      <c r="G278" s="78"/>
      <c r="H278" s="27"/>
      <c r="I278" s="71">
        <v>170</v>
      </c>
      <c r="J278" s="71">
        <v>219.5</v>
      </c>
      <c r="K278" s="71">
        <v>219.37799999999999</v>
      </c>
      <c r="L278" s="72">
        <f t="shared" si="12"/>
        <v>99.944419134396341</v>
      </c>
    </row>
    <row r="279" spans="1:12" ht="15.75">
      <c r="A279" s="24">
        <v>270</v>
      </c>
      <c r="B279" s="38" t="s">
        <v>26</v>
      </c>
      <c r="C279" s="24">
        <v>901</v>
      </c>
      <c r="D279" s="1">
        <v>1000</v>
      </c>
      <c r="E279" s="2"/>
      <c r="F279" s="4"/>
      <c r="G279" s="78"/>
      <c r="H279" s="27"/>
      <c r="I279" s="64">
        <f>SUM(I280+I284+I309)</f>
        <v>26818</v>
      </c>
      <c r="J279" s="64">
        <f>SUM(J280+J284+J309)</f>
        <v>29728.699000000004</v>
      </c>
      <c r="K279" s="64">
        <f>SUM(K280+K284+K309)</f>
        <v>27222.177</v>
      </c>
      <c r="L279" s="65">
        <f t="shared" si="12"/>
        <v>91.568679140651241</v>
      </c>
    </row>
    <row r="280" spans="1:12">
      <c r="A280" s="24">
        <v>271</v>
      </c>
      <c r="B280" s="37" t="s">
        <v>30</v>
      </c>
      <c r="C280" s="24">
        <v>901</v>
      </c>
      <c r="D280" s="1">
        <v>1001</v>
      </c>
      <c r="E280" s="2"/>
      <c r="F280" s="4"/>
      <c r="G280" s="30"/>
      <c r="H280" s="25"/>
      <c r="I280" s="64">
        <f>SUM(I281)</f>
        <v>1710</v>
      </c>
      <c r="J280" s="64">
        <f>J281</f>
        <v>1710</v>
      </c>
      <c r="K280" s="64">
        <f>K281</f>
        <v>1710</v>
      </c>
      <c r="L280" s="65">
        <f t="shared" si="12"/>
        <v>100</v>
      </c>
    </row>
    <row r="281" spans="1:12" ht="38.25">
      <c r="A281" s="24">
        <v>272</v>
      </c>
      <c r="B281" s="37" t="s">
        <v>183</v>
      </c>
      <c r="C281" s="24">
        <v>901</v>
      </c>
      <c r="D281" s="1">
        <v>1001</v>
      </c>
      <c r="E281" s="2" t="s">
        <v>184</v>
      </c>
      <c r="F281" s="4"/>
      <c r="G281" s="78"/>
      <c r="H281" s="27"/>
      <c r="I281" s="64">
        <f>I282</f>
        <v>1710</v>
      </c>
      <c r="J281" s="64">
        <f>SUM(J282)</f>
        <v>1710</v>
      </c>
      <c r="K281" s="64">
        <f>SUM(K282)</f>
        <v>1710</v>
      </c>
      <c r="L281" s="65">
        <f t="shared" si="12"/>
        <v>100</v>
      </c>
    </row>
    <row r="282" spans="1:12" ht="63.75">
      <c r="A282" s="24">
        <v>273</v>
      </c>
      <c r="B282" s="40" t="s">
        <v>126</v>
      </c>
      <c r="C282" s="48">
        <v>901</v>
      </c>
      <c r="D282" s="1">
        <v>1001</v>
      </c>
      <c r="E282" s="2" t="s">
        <v>282</v>
      </c>
      <c r="F282" s="4"/>
      <c r="G282" s="78"/>
      <c r="H282" s="27"/>
      <c r="I282" s="64">
        <f>I283</f>
        <v>1710</v>
      </c>
      <c r="J282" s="64">
        <f>SUM(J283)</f>
        <v>1710</v>
      </c>
      <c r="K282" s="64">
        <f>SUM(K283)</f>
        <v>1710</v>
      </c>
      <c r="L282" s="65">
        <f t="shared" si="12"/>
        <v>100</v>
      </c>
    </row>
    <row r="283" spans="1:12" ht="25.5">
      <c r="A283" s="24">
        <v>274</v>
      </c>
      <c r="B283" s="39" t="s">
        <v>45</v>
      </c>
      <c r="C283" s="45">
        <v>901</v>
      </c>
      <c r="D283" s="3">
        <v>1001</v>
      </c>
      <c r="E283" s="4" t="s">
        <v>282</v>
      </c>
      <c r="F283" s="10" t="s">
        <v>44</v>
      </c>
      <c r="G283" s="78"/>
      <c r="H283" s="27"/>
      <c r="I283" s="71">
        <v>1710</v>
      </c>
      <c r="J283" s="71">
        <v>1710</v>
      </c>
      <c r="K283" s="71">
        <v>1710</v>
      </c>
      <c r="L283" s="72">
        <f t="shared" si="12"/>
        <v>100</v>
      </c>
    </row>
    <row r="284" spans="1:12">
      <c r="A284" s="24">
        <v>275</v>
      </c>
      <c r="B284" s="37" t="s">
        <v>28</v>
      </c>
      <c r="C284" s="48">
        <v>901</v>
      </c>
      <c r="D284" s="1">
        <v>1003</v>
      </c>
      <c r="E284" s="14"/>
      <c r="F284" s="4"/>
      <c r="G284" s="78"/>
      <c r="H284" s="27"/>
      <c r="I284" s="64">
        <f>SUM(I285+I295+I299+I306)</f>
        <v>22841.599999999999</v>
      </c>
      <c r="J284" s="69">
        <f>SUM(J285+J295+J299+J306)</f>
        <v>26014.621000000003</v>
      </c>
      <c r="K284" s="69">
        <f>SUM(K285+K295+K299+K306)</f>
        <v>23987.381000000001</v>
      </c>
      <c r="L284" s="65">
        <f t="shared" si="12"/>
        <v>92.207305268833238</v>
      </c>
    </row>
    <row r="285" spans="1:12" ht="25.5">
      <c r="A285" s="24">
        <v>276</v>
      </c>
      <c r="B285" s="37" t="s">
        <v>283</v>
      </c>
      <c r="C285" s="48">
        <v>901</v>
      </c>
      <c r="D285" s="1">
        <v>1003</v>
      </c>
      <c r="E285" s="2" t="s">
        <v>284</v>
      </c>
      <c r="F285" s="4"/>
      <c r="G285" s="78"/>
      <c r="H285" s="27"/>
      <c r="I285" s="77">
        <f>I286+I292+I289</f>
        <v>22317.599999999999</v>
      </c>
      <c r="J285" s="69">
        <f>SUM(J286+J289+J292)</f>
        <v>24962.921000000002</v>
      </c>
      <c r="K285" s="69">
        <f>SUM(K286+K289+K292)</f>
        <v>22952.173999999999</v>
      </c>
      <c r="L285" s="65">
        <f t="shared" si="12"/>
        <v>91.945065242965754</v>
      </c>
    </row>
    <row r="286" spans="1:12" ht="140.25">
      <c r="A286" s="24">
        <v>277</v>
      </c>
      <c r="B286" s="37" t="s">
        <v>127</v>
      </c>
      <c r="C286" s="24">
        <v>901</v>
      </c>
      <c r="D286" s="1">
        <v>1003</v>
      </c>
      <c r="E286" s="2" t="s">
        <v>285</v>
      </c>
      <c r="F286" s="4"/>
      <c r="G286" s="78"/>
      <c r="H286" s="27"/>
      <c r="I286" s="64">
        <f>I288+I287</f>
        <v>3310</v>
      </c>
      <c r="J286" s="69">
        <f>SUM(J287:J288)</f>
        <v>3412</v>
      </c>
      <c r="K286" s="69">
        <f>SUM(K287:K288)</f>
        <v>2593.9849999999997</v>
      </c>
      <c r="L286" s="65">
        <f t="shared" ref="L286:L291" si="13">K286/J286*100</f>
        <v>76.025351699882762</v>
      </c>
    </row>
    <row r="287" spans="1:12" ht="29.25" customHeight="1">
      <c r="A287" s="24">
        <v>278</v>
      </c>
      <c r="B287" s="39" t="s">
        <v>332</v>
      </c>
      <c r="C287" s="25">
        <v>901</v>
      </c>
      <c r="D287" s="3">
        <v>1003</v>
      </c>
      <c r="E287" s="4" t="s">
        <v>285</v>
      </c>
      <c r="F287" s="4" t="s">
        <v>70</v>
      </c>
      <c r="G287" s="78"/>
      <c r="H287" s="27"/>
      <c r="I287" s="71">
        <v>100</v>
      </c>
      <c r="J287" s="71">
        <v>100</v>
      </c>
      <c r="K287" s="71">
        <v>38.284999999999997</v>
      </c>
      <c r="L287" s="72">
        <f t="shared" si="13"/>
        <v>38.284999999999997</v>
      </c>
    </row>
    <row r="288" spans="1:12" ht="25.5">
      <c r="A288" s="24">
        <v>279</v>
      </c>
      <c r="B288" s="39" t="s">
        <v>43</v>
      </c>
      <c r="C288" s="25">
        <v>901</v>
      </c>
      <c r="D288" s="3">
        <v>1003</v>
      </c>
      <c r="E288" s="4" t="s">
        <v>285</v>
      </c>
      <c r="F288" s="4" t="s">
        <v>42</v>
      </c>
      <c r="G288" s="78"/>
      <c r="H288" s="27"/>
      <c r="I288" s="79">
        <v>3210</v>
      </c>
      <c r="J288" s="73">
        <v>3312</v>
      </c>
      <c r="K288" s="73">
        <v>2555.6999999999998</v>
      </c>
      <c r="L288" s="72">
        <f t="shared" si="13"/>
        <v>77.164855072463766</v>
      </c>
    </row>
    <row r="289" spans="1:12" ht="127.5">
      <c r="A289" s="24">
        <v>280</v>
      </c>
      <c r="B289" s="37" t="s">
        <v>128</v>
      </c>
      <c r="C289" s="24">
        <v>901</v>
      </c>
      <c r="D289" s="1">
        <v>1003</v>
      </c>
      <c r="E289" s="14" t="s">
        <v>286</v>
      </c>
      <c r="F289" s="4"/>
      <c r="G289" s="78"/>
      <c r="H289" s="27"/>
      <c r="I289" s="64">
        <f>SUM(I291)</f>
        <v>4211.6000000000004</v>
      </c>
      <c r="J289" s="69">
        <f>SUM(J290:J291)</f>
        <v>4473.9210000000003</v>
      </c>
      <c r="K289" s="69">
        <f>SUM(K290:K291)</f>
        <v>3897.221</v>
      </c>
      <c r="L289" s="65">
        <f t="shared" si="13"/>
        <v>87.109741097350621</v>
      </c>
    </row>
    <row r="290" spans="1:12" ht="29.25" customHeight="1">
      <c r="A290" s="24">
        <v>281</v>
      </c>
      <c r="B290" s="39" t="s">
        <v>332</v>
      </c>
      <c r="C290" s="25">
        <v>901</v>
      </c>
      <c r="D290" s="3">
        <v>1003</v>
      </c>
      <c r="E290" s="22" t="s">
        <v>286</v>
      </c>
      <c r="F290" s="4" t="s">
        <v>70</v>
      </c>
      <c r="G290" s="78"/>
      <c r="H290" s="27"/>
      <c r="I290" s="71">
        <v>0</v>
      </c>
      <c r="J290" s="73">
        <v>85</v>
      </c>
      <c r="K290" s="73">
        <v>45.091999999999999</v>
      </c>
      <c r="L290" s="72">
        <f t="shared" si="13"/>
        <v>53.04941176470588</v>
      </c>
    </row>
    <row r="291" spans="1:12" ht="19.5" customHeight="1">
      <c r="A291" s="24">
        <v>282</v>
      </c>
      <c r="B291" s="39" t="s">
        <v>43</v>
      </c>
      <c r="C291" s="25">
        <v>901</v>
      </c>
      <c r="D291" s="3">
        <v>1003</v>
      </c>
      <c r="E291" s="22" t="s">
        <v>286</v>
      </c>
      <c r="F291" s="4" t="s">
        <v>42</v>
      </c>
      <c r="G291" s="78"/>
      <c r="H291" s="27"/>
      <c r="I291" s="79">
        <v>4211.6000000000004</v>
      </c>
      <c r="J291" s="73">
        <v>4388.9210000000003</v>
      </c>
      <c r="K291" s="73">
        <v>3852.1289999999999</v>
      </c>
      <c r="L291" s="72">
        <f t="shared" si="13"/>
        <v>87.769385687279396</v>
      </c>
    </row>
    <row r="292" spans="1:12" ht="153">
      <c r="A292" s="24">
        <v>283</v>
      </c>
      <c r="B292" s="37" t="s">
        <v>129</v>
      </c>
      <c r="C292" s="24">
        <v>901</v>
      </c>
      <c r="D292" s="1">
        <v>1003</v>
      </c>
      <c r="E292" s="2" t="s">
        <v>287</v>
      </c>
      <c r="F292" s="4"/>
      <c r="G292" s="78"/>
      <c r="H292" s="27"/>
      <c r="I292" s="77">
        <f>SUM(I294)</f>
        <v>14796</v>
      </c>
      <c r="J292" s="69">
        <f>SUM(J293:J294)</f>
        <v>17077</v>
      </c>
      <c r="K292" s="69">
        <f>SUM(K293:K294)</f>
        <v>16460.968000000001</v>
      </c>
      <c r="L292" s="65">
        <f t="shared" si="12"/>
        <v>96.392621654857408</v>
      </c>
    </row>
    <row r="293" spans="1:12" ht="38.25">
      <c r="A293" s="24">
        <v>284</v>
      </c>
      <c r="B293" s="39" t="s">
        <v>332</v>
      </c>
      <c r="C293" s="25">
        <v>901</v>
      </c>
      <c r="D293" s="3">
        <v>1003</v>
      </c>
      <c r="E293" s="4" t="s">
        <v>287</v>
      </c>
      <c r="F293" s="4" t="s">
        <v>70</v>
      </c>
      <c r="G293" s="78"/>
      <c r="H293" s="27"/>
      <c r="I293" s="79">
        <v>0</v>
      </c>
      <c r="J293" s="73">
        <v>252.18100000000001</v>
      </c>
      <c r="K293" s="73">
        <v>252.18100000000001</v>
      </c>
      <c r="L293" s="72">
        <f t="shared" si="12"/>
        <v>100</v>
      </c>
    </row>
    <row r="294" spans="1:12" ht="12.75" customHeight="1">
      <c r="A294" s="24">
        <v>285</v>
      </c>
      <c r="B294" s="39" t="s">
        <v>43</v>
      </c>
      <c r="C294" s="25">
        <v>901</v>
      </c>
      <c r="D294" s="3">
        <v>1003</v>
      </c>
      <c r="E294" s="4" t="s">
        <v>287</v>
      </c>
      <c r="F294" s="4" t="s">
        <v>42</v>
      </c>
      <c r="G294" s="78"/>
      <c r="H294" s="27"/>
      <c r="I294" s="79">
        <v>14796</v>
      </c>
      <c r="J294" s="73">
        <v>16824.819</v>
      </c>
      <c r="K294" s="73">
        <v>16208.787</v>
      </c>
      <c r="L294" s="72">
        <f>K294/J294*100</f>
        <v>96.338551992743575</v>
      </c>
    </row>
    <row r="295" spans="1:12" ht="38.25">
      <c r="A295" s="24">
        <v>286</v>
      </c>
      <c r="B295" s="37" t="s">
        <v>288</v>
      </c>
      <c r="C295" s="24">
        <v>901</v>
      </c>
      <c r="D295" s="1">
        <v>1003</v>
      </c>
      <c r="E295" s="31" t="s">
        <v>289</v>
      </c>
      <c r="F295" s="4"/>
      <c r="G295" s="78"/>
      <c r="H295" s="27"/>
      <c r="I295" s="77">
        <f>I296</f>
        <v>144</v>
      </c>
      <c r="J295" s="64">
        <f>SUM(J296)</f>
        <v>106.5</v>
      </c>
      <c r="K295" s="64">
        <f>SUM(K296)</f>
        <v>96.534000000000006</v>
      </c>
      <c r="L295" s="65">
        <f>K295/J295*100</f>
        <v>90.642253521126776</v>
      </c>
    </row>
    <row r="296" spans="1:12" ht="25.5">
      <c r="A296" s="24">
        <v>287</v>
      </c>
      <c r="B296" s="37" t="s">
        <v>152</v>
      </c>
      <c r="C296" s="24">
        <v>901</v>
      </c>
      <c r="D296" s="1">
        <v>1003</v>
      </c>
      <c r="E296" s="50" t="s">
        <v>315</v>
      </c>
      <c r="F296" s="4"/>
      <c r="G296" s="78"/>
      <c r="H296" s="27"/>
      <c r="I296" s="77">
        <f>I297+I298</f>
        <v>144</v>
      </c>
      <c r="J296" s="64">
        <f>SUM(J297:J298)</f>
        <v>106.5</v>
      </c>
      <c r="K296" s="64">
        <f>SUM(K297:K298)</f>
        <v>96.534000000000006</v>
      </c>
      <c r="L296" s="65">
        <f>K296/J296*100</f>
        <v>90.642253521126776</v>
      </c>
    </row>
    <row r="297" spans="1:12" ht="38.25">
      <c r="A297" s="24">
        <v>288</v>
      </c>
      <c r="B297" s="39" t="s">
        <v>332</v>
      </c>
      <c r="C297" s="25">
        <v>901</v>
      </c>
      <c r="D297" s="3">
        <v>1003</v>
      </c>
      <c r="E297" s="52" t="s">
        <v>315</v>
      </c>
      <c r="F297" s="10" t="s">
        <v>70</v>
      </c>
      <c r="G297" s="78"/>
      <c r="H297" s="27"/>
      <c r="I297" s="71">
        <v>136.80000000000001</v>
      </c>
      <c r="J297" s="71">
        <v>99.3</v>
      </c>
      <c r="K297" s="73">
        <v>89.334000000000003</v>
      </c>
      <c r="L297" s="72">
        <f>K297/J297*100</f>
        <v>89.963746223564954</v>
      </c>
    </row>
    <row r="298" spans="1:12" ht="25.5">
      <c r="A298" s="24">
        <v>289</v>
      </c>
      <c r="B298" s="39" t="s">
        <v>43</v>
      </c>
      <c r="C298" s="25">
        <v>901</v>
      </c>
      <c r="D298" s="3">
        <v>1003</v>
      </c>
      <c r="E298" s="52" t="s">
        <v>315</v>
      </c>
      <c r="F298" s="4" t="s">
        <v>42</v>
      </c>
      <c r="G298" s="78"/>
      <c r="H298" s="27"/>
      <c r="I298" s="71">
        <v>7.2</v>
      </c>
      <c r="J298" s="71">
        <v>7.2</v>
      </c>
      <c r="K298" s="71">
        <v>7.2</v>
      </c>
      <c r="L298" s="72">
        <f>K298/J298*100</f>
        <v>100</v>
      </c>
    </row>
    <row r="299" spans="1:12" ht="38.25">
      <c r="A299" s="24">
        <v>290</v>
      </c>
      <c r="B299" s="37" t="s">
        <v>290</v>
      </c>
      <c r="C299" s="24">
        <v>901</v>
      </c>
      <c r="D299" s="1">
        <v>1003</v>
      </c>
      <c r="E299" s="50" t="s">
        <v>291</v>
      </c>
      <c r="F299" s="4"/>
      <c r="G299" s="78"/>
      <c r="H299" s="27"/>
      <c r="I299" s="64">
        <f>I300</f>
        <v>360</v>
      </c>
      <c r="J299" s="69">
        <f>SUM(J300+J302+J304)</f>
        <v>925.19999999999993</v>
      </c>
      <c r="K299" s="69">
        <f>SUM(K300+K302+K304)</f>
        <v>925.19999999999993</v>
      </c>
      <c r="L299" s="65">
        <f>SUM(L300)</f>
        <v>100</v>
      </c>
    </row>
    <row r="300" spans="1:12" ht="38.25">
      <c r="A300" s="24">
        <v>291</v>
      </c>
      <c r="B300" s="37" t="s">
        <v>158</v>
      </c>
      <c r="C300" s="24">
        <v>901</v>
      </c>
      <c r="D300" s="1">
        <v>1003</v>
      </c>
      <c r="E300" s="50" t="s">
        <v>292</v>
      </c>
      <c r="F300" s="4"/>
      <c r="G300" s="78"/>
      <c r="H300" s="27"/>
      <c r="I300" s="64">
        <f>I301</f>
        <v>360</v>
      </c>
      <c r="J300" s="64">
        <f>J301</f>
        <v>360</v>
      </c>
      <c r="K300" s="64">
        <f>K301</f>
        <v>360</v>
      </c>
      <c r="L300" s="65">
        <f>SUM(L301)</f>
        <v>100</v>
      </c>
    </row>
    <row r="301" spans="1:12" ht="25.5">
      <c r="A301" s="24">
        <v>292</v>
      </c>
      <c r="B301" s="39" t="s">
        <v>45</v>
      </c>
      <c r="C301" s="25">
        <v>901</v>
      </c>
      <c r="D301" s="3">
        <v>1003</v>
      </c>
      <c r="E301" s="52" t="s">
        <v>292</v>
      </c>
      <c r="F301" s="4" t="s">
        <v>44</v>
      </c>
      <c r="G301" s="78"/>
      <c r="H301" s="27"/>
      <c r="I301" s="71">
        <v>360</v>
      </c>
      <c r="J301" s="73">
        <v>360</v>
      </c>
      <c r="K301" s="73">
        <v>360</v>
      </c>
      <c r="L301" s="72">
        <f>K301/J301*100</f>
        <v>100</v>
      </c>
    </row>
    <row r="302" spans="1:12" ht="38.25">
      <c r="A302" s="24">
        <v>293</v>
      </c>
      <c r="B302" s="37" t="s">
        <v>359</v>
      </c>
      <c r="C302" s="24">
        <v>901</v>
      </c>
      <c r="D302" s="1">
        <v>1003</v>
      </c>
      <c r="E302" s="50" t="s">
        <v>360</v>
      </c>
      <c r="F302" s="2"/>
      <c r="G302" s="90"/>
      <c r="H302" s="86"/>
      <c r="I302" s="64">
        <f>SUM(I303)</f>
        <v>0</v>
      </c>
      <c r="J302" s="69">
        <f>SUM(J303)</f>
        <v>198.8</v>
      </c>
      <c r="K302" s="69">
        <f>SUM(K303)</f>
        <v>198.8</v>
      </c>
      <c r="L302" s="65">
        <f>SUM(L303)</f>
        <v>100</v>
      </c>
    </row>
    <row r="303" spans="1:12" ht="25.5">
      <c r="A303" s="24">
        <v>294</v>
      </c>
      <c r="B303" s="39" t="s">
        <v>45</v>
      </c>
      <c r="C303" s="25">
        <v>901</v>
      </c>
      <c r="D303" s="3">
        <v>1003</v>
      </c>
      <c r="E303" s="52" t="s">
        <v>360</v>
      </c>
      <c r="F303" s="4" t="s">
        <v>44</v>
      </c>
      <c r="G303" s="78"/>
      <c r="H303" s="27"/>
      <c r="I303" s="71">
        <v>0</v>
      </c>
      <c r="J303" s="73">
        <v>198.8</v>
      </c>
      <c r="K303" s="73">
        <v>198.8</v>
      </c>
      <c r="L303" s="72">
        <f>K303/J303*100</f>
        <v>100</v>
      </c>
    </row>
    <row r="304" spans="1:12" ht="38.25">
      <c r="A304" s="24">
        <v>295</v>
      </c>
      <c r="B304" s="37" t="s">
        <v>359</v>
      </c>
      <c r="C304" s="24">
        <v>901</v>
      </c>
      <c r="D304" s="1">
        <v>1003</v>
      </c>
      <c r="E304" s="50" t="s">
        <v>361</v>
      </c>
      <c r="F304" s="2"/>
      <c r="G304" s="90"/>
      <c r="H304" s="86"/>
      <c r="I304" s="64">
        <f>SUM(I305)</f>
        <v>0</v>
      </c>
      <c r="J304" s="69">
        <f>SUM(J305)</f>
        <v>366.4</v>
      </c>
      <c r="K304" s="69">
        <f>SUM(K305)</f>
        <v>366.4</v>
      </c>
      <c r="L304" s="65">
        <f>SUM(L305)</f>
        <v>100</v>
      </c>
    </row>
    <row r="305" spans="1:12" ht="25.5">
      <c r="A305" s="24">
        <v>296</v>
      </c>
      <c r="B305" s="39" t="s">
        <v>45</v>
      </c>
      <c r="C305" s="25">
        <v>901</v>
      </c>
      <c r="D305" s="3">
        <v>1003</v>
      </c>
      <c r="E305" s="52" t="s">
        <v>361</v>
      </c>
      <c r="F305" s="4" t="s">
        <v>44</v>
      </c>
      <c r="G305" s="78"/>
      <c r="H305" s="27"/>
      <c r="I305" s="71">
        <v>0</v>
      </c>
      <c r="J305" s="73">
        <v>366.4</v>
      </c>
      <c r="K305" s="73">
        <v>366.4</v>
      </c>
      <c r="L305" s="72">
        <f>K305/J305*100</f>
        <v>100</v>
      </c>
    </row>
    <row r="306" spans="1:12">
      <c r="A306" s="24">
        <v>297</v>
      </c>
      <c r="B306" s="42" t="s">
        <v>67</v>
      </c>
      <c r="C306" s="24">
        <v>901</v>
      </c>
      <c r="D306" s="1">
        <v>1003</v>
      </c>
      <c r="E306" s="50" t="s">
        <v>173</v>
      </c>
      <c r="F306" s="2"/>
      <c r="G306" s="90"/>
      <c r="H306" s="86"/>
      <c r="I306" s="64">
        <f>SUM(I307)</f>
        <v>20</v>
      </c>
      <c r="J306" s="69">
        <f>SUM(J307)</f>
        <v>20</v>
      </c>
      <c r="K306" s="69">
        <f>SUM(K307)</f>
        <v>13.473000000000001</v>
      </c>
      <c r="L306" s="65">
        <f>K306/J306*100</f>
        <v>67.365000000000009</v>
      </c>
    </row>
    <row r="307" spans="1:12" ht="76.5">
      <c r="A307" s="24">
        <v>298</v>
      </c>
      <c r="B307" s="53" t="s">
        <v>165</v>
      </c>
      <c r="C307" s="24">
        <v>901</v>
      </c>
      <c r="D307" s="32">
        <v>1003</v>
      </c>
      <c r="E307" s="50" t="s">
        <v>308</v>
      </c>
      <c r="F307" s="52"/>
      <c r="G307" s="78"/>
      <c r="H307" s="27"/>
      <c r="I307" s="64">
        <f>I308</f>
        <v>20</v>
      </c>
      <c r="J307" s="69">
        <f>SUM(J308)</f>
        <v>20</v>
      </c>
      <c r="K307" s="69">
        <f>SUM(K308)</f>
        <v>13.473000000000001</v>
      </c>
      <c r="L307" s="65">
        <f>K307/J307*100</f>
        <v>67.365000000000009</v>
      </c>
    </row>
    <row r="308" spans="1:12" ht="38.25">
      <c r="A308" s="24">
        <v>299</v>
      </c>
      <c r="B308" s="39" t="s">
        <v>138</v>
      </c>
      <c r="C308" s="25">
        <v>901</v>
      </c>
      <c r="D308" s="46">
        <v>1003</v>
      </c>
      <c r="E308" s="52" t="s">
        <v>308</v>
      </c>
      <c r="F308" s="52" t="s">
        <v>50</v>
      </c>
      <c r="G308" s="78"/>
      <c r="H308" s="27"/>
      <c r="I308" s="71">
        <v>20</v>
      </c>
      <c r="J308" s="71">
        <v>20</v>
      </c>
      <c r="K308" s="71">
        <v>13.473000000000001</v>
      </c>
      <c r="L308" s="72">
        <f>K308/J308*100</f>
        <v>67.365000000000009</v>
      </c>
    </row>
    <row r="309" spans="1:12">
      <c r="A309" s="24">
        <v>300</v>
      </c>
      <c r="B309" s="37" t="s">
        <v>37</v>
      </c>
      <c r="C309" s="24">
        <v>901</v>
      </c>
      <c r="D309" s="1">
        <v>1006</v>
      </c>
      <c r="E309" s="8"/>
      <c r="F309" s="10"/>
      <c r="G309" s="78"/>
      <c r="H309" s="27"/>
      <c r="I309" s="64">
        <f>SUM(I310)</f>
        <v>2266.4</v>
      </c>
      <c r="J309" s="69">
        <f>SUM(J310)</f>
        <v>2004.078</v>
      </c>
      <c r="K309" s="69">
        <f>SUM(K310)</f>
        <v>1524.7959999999998</v>
      </c>
      <c r="L309" s="65">
        <f>K309/J309*100</f>
        <v>76.084663371385744</v>
      </c>
    </row>
    <row r="310" spans="1:12" ht="25.5">
      <c r="A310" s="24">
        <v>301</v>
      </c>
      <c r="B310" s="37" t="s">
        <v>283</v>
      </c>
      <c r="C310" s="24">
        <v>901</v>
      </c>
      <c r="D310" s="1">
        <v>1006</v>
      </c>
      <c r="E310" s="2" t="s">
        <v>284</v>
      </c>
      <c r="F310" s="4"/>
      <c r="G310" s="78"/>
      <c r="H310" s="27"/>
      <c r="I310" s="64">
        <f>I311+I314</f>
        <v>2266.4</v>
      </c>
      <c r="J310" s="64">
        <f>SUM(J311+J314)</f>
        <v>2004.078</v>
      </c>
      <c r="K310" s="64">
        <f>SUM(K311+K314)</f>
        <v>1524.7959999999998</v>
      </c>
      <c r="L310" s="65">
        <f t="shared" si="12"/>
        <v>76.084663371385744</v>
      </c>
    </row>
    <row r="311" spans="1:12" ht="127.5">
      <c r="A311" s="24">
        <v>302</v>
      </c>
      <c r="B311" s="37" t="s">
        <v>130</v>
      </c>
      <c r="C311" s="24">
        <v>901</v>
      </c>
      <c r="D311" s="1">
        <v>1006</v>
      </c>
      <c r="E311" s="14" t="s">
        <v>286</v>
      </c>
      <c r="F311" s="4"/>
      <c r="G311" s="78"/>
      <c r="H311" s="27"/>
      <c r="I311" s="64">
        <f>I312+I313</f>
        <v>675.4</v>
      </c>
      <c r="J311" s="69">
        <f>SUM(J312:J313)</f>
        <v>413.07799999999997</v>
      </c>
      <c r="K311" s="69">
        <f>SUM(K312:K313)</f>
        <v>247.87799999999999</v>
      </c>
      <c r="L311" s="65">
        <f t="shared" si="12"/>
        <v>60.007553052934313</v>
      </c>
    </row>
    <row r="312" spans="1:12" ht="25.5">
      <c r="A312" s="24">
        <v>303</v>
      </c>
      <c r="B312" s="39" t="s">
        <v>323</v>
      </c>
      <c r="C312" s="25">
        <v>901</v>
      </c>
      <c r="D312" s="3">
        <v>1006</v>
      </c>
      <c r="E312" s="22" t="s">
        <v>286</v>
      </c>
      <c r="F312" s="4" t="s">
        <v>46</v>
      </c>
      <c r="G312" s="78"/>
      <c r="H312" s="27"/>
      <c r="I312" s="71">
        <v>260.39999999999998</v>
      </c>
      <c r="J312" s="73">
        <v>260.39999999999998</v>
      </c>
      <c r="K312" s="73">
        <v>202.37899999999999</v>
      </c>
      <c r="L312" s="72">
        <f t="shared" si="12"/>
        <v>77.718509984639013</v>
      </c>
    </row>
    <row r="313" spans="1:12" ht="27.75" customHeight="1">
      <c r="A313" s="24">
        <v>304</v>
      </c>
      <c r="B313" s="39" t="s">
        <v>332</v>
      </c>
      <c r="C313" s="25">
        <v>901</v>
      </c>
      <c r="D313" s="3">
        <v>1006</v>
      </c>
      <c r="E313" s="22" t="s">
        <v>286</v>
      </c>
      <c r="F313" s="4" t="s">
        <v>70</v>
      </c>
      <c r="G313" s="78"/>
      <c r="H313" s="27"/>
      <c r="I313" s="71">
        <v>415</v>
      </c>
      <c r="J313" s="71">
        <v>152.678</v>
      </c>
      <c r="K313" s="71">
        <v>45.499000000000002</v>
      </c>
      <c r="L313" s="72">
        <f t="shared" si="12"/>
        <v>29.800626154390287</v>
      </c>
    </row>
    <row r="314" spans="1:12" ht="153">
      <c r="A314" s="24">
        <v>305</v>
      </c>
      <c r="B314" s="37" t="s">
        <v>131</v>
      </c>
      <c r="C314" s="24">
        <v>901</v>
      </c>
      <c r="D314" s="1">
        <v>1006</v>
      </c>
      <c r="E314" s="2" t="s">
        <v>287</v>
      </c>
      <c r="F314" s="4"/>
      <c r="G314" s="78"/>
      <c r="H314" s="27"/>
      <c r="I314" s="75">
        <f>I315+I316</f>
        <v>1591</v>
      </c>
      <c r="J314" s="64">
        <f>SUM(J315:J316)</f>
        <v>1591</v>
      </c>
      <c r="K314" s="64">
        <f>SUM(K315:K316)</f>
        <v>1276.9179999999999</v>
      </c>
      <c r="L314" s="65">
        <f t="shared" si="12"/>
        <v>80.258830923947201</v>
      </c>
    </row>
    <row r="315" spans="1:12" ht="25.5">
      <c r="A315" s="24">
        <v>306</v>
      </c>
      <c r="B315" s="39" t="s">
        <v>323</v>
      </c>
      <c r="C315" s="25">
        <v>901</v>
      </c>
      <c r="D315" s="3">
        <v>1006</v>
      </c>
      <c r="E315" s="4" t="s">
        <v>287</v>
      </c>
      <c r="F315" s="4" t="s">
        <v>46</v>
      </c>
      <c r="G315" s="78"/>
      <c r="H315" s="27"/>
      <c r="I315" s="79">
        <v>780</v>
      </c>
      <c r="J315" s="71">
        <v>998</v>
      </c>
      <c r="K315" s="71">
        <v>839.75699999999995</v>
      </c>
      <c r="L315" s="72">
        <f t="shared" si="12"/>
        <v>84.143987975951902</v>
      </c>
    </row>
    <row r="316" spans="1:12" ht="27.75" customHeight="1">
      <c r="A316" s="24">
        <v>307</v>
      </c>
      <c r="B316" s="39" t="s">
        <v>332</v>
      </c>
      <c r="C316" s="25">
        <v>901</v>
      </c>
      <c r="D316" s="3">
        <v>1006</v>
      </c>
      <c r="E316" s="4" t="s">
        <v>287</v>
      </c>
      <c r="F316" s="4" t="s">
        <v>70</v>
      </c>
      <c r="G316" s="78"/>
      <c r="H316" s="27"/>
      <c r="I316" s="71">
        <v>811</v>
      </c>
      <c r="J316" s="73">
        <v>593</v>
      </c>
      <c r="K316" s="73">
        <v>437.161</v>
      </c>
      <c r="L316" s="72">
        <f t="shared" si="12"/>
        <v>73.720236087689713</v>
      </c>
    </row>
    <row r="317" spans="1:12" ht="15.75">
      <c r="A317" s="24">
        <v>308</v>
      </c>
      <c r="B317" s="38" t="s">
        <v>33</v>
      </c>
      <c r="C317" s="24">
        <v>901</v>
      </c>
      <c r="D317" s="1">
        <v>1100</v>
      </c>
      <c r="E317" s="8"/>
      <c r="F317" s="10"/>
      <c r="G317" s="78"/>
      <c r="H317" s="27"/>
      <c r="I317" s="64">
        <f t="shared" ref="I317:K318" si="14">SUM(I318)</f>
        <v>4440.8</v>
      </c>
      <c r="J317" s="64">
        <f t="shared" si="14"/>
        <v>4762.1959999999999</v>
      </c>
      <c r="K317" s="64">
        <f t="shared" si="14"/>
        <v>4757.1410000000005</v>
      </c>
      <c r="L317" s="65">
        <f t="shared" si="12"/>
        <v>99.893851492042756</v>
      </c>
    </row>
    <row r="318" spans="1:12" ht="15.75">
      <c r="A318" s="24">
        <v>309</v>
      </c>
      <c r="B318" s="38" t="s">
        <v>304</v>
      </c>
      <c r="C318" s="24">
        <v>901</v>
      </c>
      <c r="D318" s="1">
        <v>1102</v>
      </c>
      <c r="E318" s="8"/>
      <c r="F318" s="10"/>
      <c r="G318" s="78"/>
      <c r="H318" s="27"/>
      <c r="I318" s="64">
        <f t="shared" si="14"/>
        <v>4440.8</v>
      </c>
      <c r="J318" s="69">
        <f t="shared" si="14"/>
        <v>4762.1959999999999</v>
      </c>
      <c r="K318" s="69">
        <f t="shared" si="14"/>
        <v>4757.1410000000005</v>
      </c>
      <c r="L318" s="65">
        <f t="shared" si="12"/>
        <v>99.893851492042756</v>
      </c>
    </row>
    <row r="319" spans="1:12" ht="54" customHeight="1">
      <c r="A319" s="24">
        <v>310</v>
      </c>
      <c r="B319" s="37" t="s">
        <v>206</v>
      </c>
      <c r="C319" s="24">
        <v>901</v>
      </c>
      <c r="D319" s="1">
        <v>1102</v>
      </c>
      <c r="E319" s="2" t="s">
        <v>192</v>
      </c>
      <c r="F319" s="4"/>
      <c r="G319" s="78"/>
      <c r="H319" s="27"/>
      <c r="I319" s="64">
        <f>SUM(I320+I322+I326)</f>
        <v>4440.8</v>
      </c>
      <c r="J319" s="69">
        <f>SUM(J320+J322+J326)</f>
        <v>4762.1959999999999</v>
      </c>
      <c r="K319" s="69">
        <f>SUM(K320+K322+K326)</f>
        <v>4757.1410000000005</v>
      </c>
      <c r="L319" s="65">
        <f t="shared" si="12"/>
        <v>99.893851492042756</v>
      </c>
    </row>
    <row r="320" spans="1:12" ht="38.25">
      <c r="A320" s="24">
        <v>311</v>
      </c>
      <c r="B320" s="37" t="s">
        <v>156</v>
      </c>
      <c r="C320" s="24">
        <v>901</v>
      </c>
      <c r="D320" s="1">
        <v>1102</v>
      </c>
      <c r="E320" s="2" t="s">
        <v>300</v>
      </c>
      <c r="F320" s="4"/>
      <c r="G320" s="78"/>
      <c r="H320" s="27"/>
      <c r="I320" s="64">
        <f>I321</f>
        <v>115</v>
      </c>
      <c r="J320" s="69">
        <f>SUM(J321)</f>
        <v>115</v>
      </c>
      <c r="K320" s="69">
        <f>SUM(K321)</f>
        <v>115</v>
      </c>
      <c r="L320" s="65">
        <f t="shared" si="12"/>
        <v>100</v>
      </c>
    </row>
    <row r="321" spans="1:12" ht="27" customHeight="1">
      <c r="A321" s="24">
        <v>312</v>
      </c>
      <c r="B321" s="39" t="s">
        <v>332</v>
      </c>
      <c r="C321" s="25">
        <v>901</v>
      </c>
      <c r="D321" s="3">
        <v>1102</v>
      </c>
      <c r="E321" s="4" t="s">
        <v>300</v>
      </c>
      <c r="F321" s="4" t="s">
        <v>70</v>
      </c>
      <c r="G321" s="78"/>
      <c r="H321" s="27"/>
      <c r="I321" s="71">
        <v>115</v>
      </c>
      <c r="J321" s="71">
        <v>115</v>
      </c>
      <c r="K321" s="71">
        <v>115</v>
      </c>
      <c r="L321" s="72">
        <f t="shared" si="12"/>
        <v>100</v>
      </c>
    </row>
    <row r="322" spans="1:12" ht="25.5">
      <c r="A322" s="24">
        <v>313</v>
      </c>
      <c r="B322" s="37" t="s">
        <v>132</v>
      </c>
      <c r="C322" s="24">
        <v>901</v>
      </c>
      <c r="D322" s="1">
        <v>1102</v>
      </c>
      <c r="E322" s="2" t="s">
        <v>301</v>
      </c>
      <c r="F322" s="4"/>
      <c r="G322" s="78"/>
      <c r="H322" s="27"/>
      <c r="I322" s="64">
        <f>SUM(I323:I324)</f>
        <v>4012.8</v>
      </c>
      <c r="J322" s="64">
        <f>SUM(J323:J325)</f>
        <v>4622.1959999999999</v>
      </c>
      <c r="K322" s="64">
        <f>SUM(K323:K325)</f>
        <v>4617.1410000000005</v>
      </c>
      <c r="L322" s="65">
        <f t="shared" si="12"/>
        <v>99.890636398802656</v>
      </c>
    </row>
    <row r="323" spans="1:12">
      <c r="A323" s="24">
        <v>314</v>
      </c>
      <c r="B323" s="39" t="s">
        <v>77</v>
      </c>
      <c r="C323" s="25">
        <v>901</v>
      </c>
      <c r="D323" s="3">
        <v>1102</v>
      </c>
      <c r="E323" s="4" t="s">
        <v>301</v>
      </c>
      <c r="F323" s="4" t="s">
        <v>40</v>
      </c>
      <c r="G323" s="78"/>
      <c r="H323" s="27"/>
      <c r="I323" s="79">
        <v>3300</v>
      </c>
      <c r="J323" s="73">
        <v>3486.9490000000001</v>
      </c>
      <c r="K323" s="73">
        <v>3482.5680000000002</v>
      </c>
      <c r="L323" s="72">
        <f t="shared" si="12"/>
        <v>99.87436007810841</v>
      </c>
    </row>
    <row r="324" spans="1:12" ht="25.5">
      <c r="A324" s="24">
        <v>315</v>
      </c>
      <c r="B324" s="39" t="s">
        <v>133</v>
      </c>
      <c r="C324" s="25">
        <v>901</v>
      </c>
      <c r="D324" s="3">
        <v>1102</v>
      </c>
      <c r="E324" s="4" t="s">
        <v>301</v>
      </c>
      <c r="F324" s="4" t="s">
        <v>70</v>
      </c>
      <c r="G324" s="78"/>
      <c r="H324" s="27"/>
      <c r="I324" s="79">
        <v>712.8</v>
      </c>
      <c r="J324" s="71">
        <v>1117.2470000000001</v>
      </c>
      <c r="K324" s="71">
        <v>1117.2470000000001</v>
      </c>
      <c r="L324" s="72">
        <f t="shared" si="12"/>
        <v>100</v>
      </c>
    </row>
    <row r="325" spans="1:12">
      <c r="A325" s="24">
        <v>316</v>
      </c>
      <c r="B325" s="39" t="s">
        <v>317</v>
      </c>
      <c r="C325" s="25">
        <v>901</v>
      </c>
      <c r="D325" s="3">
        <v>1102</v>
      </c>
      <c r="E325" s="4" t="s">
        <v>301</v>
      </c>
      <c r="F325" s="4" t="s">
        <v>318</v>
      </c>
      <c r="G325" s="78"/>
      <c r="H325" s="27"/>
      <c r="I325" s="79">
        <v>0</v>
      </c>
      <c r="J325" s="71">
        <v>18</v>
      </c>
      <c r="K325" s="71">
        <v>17.326000000000001</v>
      </c>
      <c r="L325" s="72">
        <f>K325/J325*100</f>
        <v>96.25555555555556</v>
      </c>
    </row>
    <row r="326" spans="1:12" ht="38.25">
      <c r="A326" s="24">
        <v>317</v>
      </c>
      <c r="B326" s="37" t="s">
        <v>134</v>
      </c>
      <c r="C326" s="24">
        <v>901</v>
      </c>
      <c r="D326" s="1">
        <v>1102</v>
      </c>
      <c r="E326" s="2" t="s">
        <v>302</v>
      </c>
      <c r="F326" s="4"/>
      <c r="G326" s="78"/>
      <c r="H326" s="27"/>
      <c r="I326" s="77">
        <f>I327</f>
        <v>313</v>
      </c>
      <c r="J326" s="69">
        <f>SUM(J327)</f>
        <v>25</v>
      </c>
      <c r="K326" s="69">
        <f>SUM(K327)</f>
        <v>25</v>
      </c>
      <c r="L326" s="65">
        <f t="shared" si="12"/>
        <v>100</v>
      </c>
    </row>
    <row r="327" spans="1:12" ht="25.5">
      <c r="A327" s="24">
        <v>318</v>
      </c>
      <c r="B327" s="37" t="s">
        <v>135</v>
      </c>
      <c r="C327" s="24">
        <v>901</v>
      </c>
      <c r="D327" s="1">
        <v>1102</v>
      </c>
      <c r="E327" s="2" t="s">
        <v>303</v>
      </c>
      <c r="F327" s="4"/>
      <c r="G327" s="78"/>
      <c r="H327" s="27"/>
      <c r="I327" s="77">
        <f>I328</f>
        <v>313</v>
      </c>
      <c r="J327" s="64">
        <f>J328</f>
        <v>25</v>
      </c>
      <c r="K327" s="64">
        <f>SUM(K328)</f>
        <v>25</v>
      </c>
      <c r="L327" s="65">
        <f t="shared" si="12"/>
        <v>100</v>
      </c>
    </row>
    <row r="328" spans="1:12" ht="25.5">
      <c r="A328" s="24">
        <v>319</v>
      </c>
      <c r="B328" s="39" t="s">
        <v>133</v>
      </c>
      <c r="C328" s="25">
        <v>901</v>
      </c>
      <c r="D328" s="3">
        <v>1102</v>
      </c>
      <c r="E328" s="4" t="s">
        <v>303</v>
      </c>
      <c r="F328" s="4" t="s">
        <v>70</v>
      </c>
      <c r="G328" s="78"/>
      <c r="H328" s="27"/>
      <c r="I328" s="79">
        <v>313</v>
      </c>
      <c r="J328" s="73">
        <v>25</v>
      </c>
      <c r="K328" s="73">
        <v>25</v>
      </c>
      <c r="L328" s="72">
        <f t="shared" si="12"/>
        <v>100</v>
      </c>
    </row>
    <row r="329" spans="1:12" ht="15.75">
      <c r="A329" s="24">
        <v>320</v>
      </c>
      <c r="B329" s="38" t="s">
        <v>54</v>
      </c>
      <c r="C329" s="24">
        <v>901</v>
      </c>
      <c r="D329" s="1">
        <v>1200</v>
      </c>
      <c r="E329" s="2"/>
      <c r="F329" s="4"/>
      <c r="G329" s="78"/>
      <c r="H329" s="27"/>
      <c r="I329" s="77">
        <f t="shared" ref="I329:K330" si="15">SUM(I330)</f>
        <v>230</v>
      </c>
      <c r="J329" s="69">
        <f t="shared" si="15"/>
        <v>380</v>
      </c>
      <c r="K329" s="69">
        <f t="shared" si="15"/>
        <v>355.245</v>
      </c>
      <c r="L329" s="65">
        <f t="shared" ref="L329:L367" si="16">K329/J329*100</f>
        <v>93.485526315789485</v>
      </c>
    </row>
    <row r="330" spans="1:12" ht="15.75">
      <c r="A330" s="24">
        <v>321</v>
      </c>
      <c r="B330" s="38" t="s">
        <v>55</v>
      </c>
      <c r="C330" s="24">
        <v>901</v>
      </c>
      <c r="D330" s="1">
        <v>1202</v>
      </c>
      <c r="E330" s="2"/>
      <c r="F330" s="4"/>
      <c r="G330" s="78"/>
      <c r="H330" s="27"/>
      <c r="I330" s="77">
        <f t="shared" si="15"/>
        <v>230</v>
      </c>
      <c r="J330" s="69">
        <f t="shared" si="15"/>
        <v>380</v>
      </c>
      <c r="K330" s="69">
        <f t="shared" si="15"/>
        <v>355.245</v>
      </c>
      <c r="L330" s="65">
        <f t="shared" si="16"/>
        <v>93.485526315789485</v>
      </c>
    </row>
    <row r="331" spans="1:12" ht="38.25">
      <c r="A331" s="24">
        <v>322</v>
      </c>
      <c r="B331" s="37" t="s">
        <v>183</v>
      </c>
      <c r="C331" s="24">
        <v>901</v>
      </c>
      <c r="D331" s="1">
        <v>1202</v>
      </c>
      <c r="E331" s="2" t="s">
        <v>184</v>
      </c>
      <c r="F331" s="4"/>
      <c r="G331" s="78"/>
      <c r="H331" s="27"/>
      <c r="I331" s="77">
        <f>I332</f>
        <v>230</v>
      </c>
      <c r="J331" s="64">
        <f>SUM(J332)</f>
        <v>380</v>
      </c>
      <c r="K331" s="64">
        <f>SUM(K332)</f>
        <v>355.245</v>
      </c>
      <c r="L331" s="65">
        <f t="shared" si="16"/>
        <v>93.485526315789485</v>
      </c>
    </row>
    <row r="332" spans="1:12" ht="38.25">
      <c r="A332" s="24">
        <v>323</v>
      </c>
      <c r="B332" s="37" t="s">
        <v>136</v>
      </c>
      <c r="C332" s="24">
        <v>901</v>
      </c>
      <c r="D332" s="1">
        <v>1202</v>
      </c>
      <c r="E332" s="2" t="s">
        <v>293</v>
      </c>
      <c r="F332" s="4"/>
      <c r="G332" s="78"/>
      <c r="H332" s="27"/>
      <c r="I332" s="77">
        <f>I333</f>
        <v>230</v>
      </c>
      <c r="J332" s="64">
        <f>J333</f>
        <v>380</v>
      </c>
      <c r="K332" s="64">
        <f>K333</f>
        <v>355.245</v>
      </c>
      <c r="L332" s="65">
        <f t="shared" si="16"/>
        <v>93.485526315789485</v>
      </c>
    </row>
    <row r="333" spans="1:12" ht="38.25">
      <c r="A333" s="24">
        <v>324</v>
      </c>
      <c r="B333" s="39" t="s">
        <v>138</v>
      </c>
      <c r="C333" s="25">
        <v>901</v>
      </c>
      <c r="D333" s="3">
        <v>1202</v>
      </c>
      <c r="E333" s="4" t="s">
        <v>293</v>
      </c>
      <c r="F333" s="4" t="s">
        <v>50</v>
      </c>
      <c r="G333" s="78"/>
      <c r="H333" s="27"/>
      <c r="I333" s="79">
        <v>230</v>
      </c>
      <c r="J333" s="74">
        <v>380</v>
      </c>
      <c r="K333" s="74">
        <v>355.245</v>
      </c>
      <c r="L333" s="72">
        <f t="shared" si="16"/>
        <v>93.485526315789485</v>
      </c>
    </row>
    <row r="334" spans="1:12" ht="31.5">
      <c r="A334" s="24">
        <v>325</v>
      </c>
      <c r="B334" s="38" t="s">
        <v>5</v>
      </c>
      <c r="C334" s="24">
        <v>901</v>
      </c>
      <c r="D334" s="1">
        <v>1300</v>
      </c>
      <c r="E334" s="2"/>
      <c r="F334" s="4"/>
      <c r="G334" s="78"/>
      <c r="H334" s="27"/>
      <c r="I334" s="77">
        <f>SUM(I335)</f>
        <v>1.5</v>
      </c>
      <c r="J334" s="69">
        <f>SUM(J335)</f>
        <v>1.5</v>
      </c>
      <c r="K334" s="69">
        <f>SUM(K335)</f>
        <v>0.57399999999999995</v>
      </c>
      <c r="L334" s="65">
        <f t="shared" si="16"/>
        <v>38.266666666666666</v>
      </c>
    </row>
    <row r="335" spans="1:12" ht="31.5">
      <c r="A335" s="24">
        <v>326</v>
      </c>
      <c r="B335" s="38" t="s">
        <v>305</v>
      </c>
      <c r="C335" s="24">
        <v>901</v>
      </c>
      <c r="D335" s="1">
        <v>1301</v>
      </c>
      <c r="E335" s="2"/>
      <c r="F335" s="4"/>
      <c r="G335" s="78"/>
      <c r="H335" s="27"/>
      <c r="I335" s="77">
        <f>SUM(I336)</f>
        <v>1.5</v>
      </c>
      <c r="J335" s="76">
        <f t="shared" ref="J335:K337" si="17">J336</f>
        <v>1.5</v>
      </c>
      <c r="K335" s="76">
        <f t="shared" si="17"/>
        <v>0.57399999999999995</v>
      </c>
      <c r="L335" s="65">
        <f t="shared" si="16"/>
        <v>38.266666666666666</v>
      </c>
    </row>
    <row r="336" spans="1:12" ht="38.25">
      <c r="A336" s="24">
        <v>327</v>
      </c>
      <c r="B336" s="37" t="s">
        <v>183</v>
      </c>
      <c r="C336" s="24">
        <v>901</v>
      </c>
      <c r="D336" s="1">
        <v>1301</v>
      </c>
      <c r="E336" s="2" t="s">
        <v>184</v>
      </c>
      <c r="F336" s="4"/>
      <c r="G336" s="78"/>
      <c r="H336" s="27"/>
      <c r="I336" s="64">
        <f>SUM(I337)</f>
        <v>1.5</v>
      </c>
      <c r="J336" s="76">
        <f>SUM(J337)</f>
        <v>1.5</v>
      </c>
      <c r="K336" s="76">
        <f>SUM(K337)</f>
        <v>0.57399999999999995</v>
      </c>
      <c r="L336" s="65">
        <f t="shared" si="16"/>
        <v>38.266666666666666</v>
      </c>
    </row>
    <row r="337" spans="1:12" ht="25.5">
      <c r="A337" s="24">
        <v>328</v>
      </c>
      <c r="B337" s="37" t="s">
        <v>139</v>
      </c>
      <c r="C337" s="24">
        <v>901</v>
      </c>
      <c r="D337" s="1">
        <v>1301</v>
      </c>
      <c r="E337" s="2" t="s">
        <v>294</v>
      </c>
      <c r="F337" s="4"/>
      <c r="G337" s="78"/>
      <c r="H337" s="27"/>
      <c r="I337" s="64">
        <f>I338</f>
        <v>1.5</v>
      </c>
      <c r="J337" s="76">
        <f>SUM(J338)</f>
        <v>1.5</v>
      </c>
      <c r="K337" s="76">
        <f t="shared" si="17"/>
        <v>0.57399999999999995</v>
      </c>
      <c r="L337" s="65">
        <f t="shared" si="16"/>
        <v>38.266666666666666</v>
      </c>
    </row>
    <row r="338" spans="1:12" ht="25.5">
      <c r="A338" s="24">
        <v>329</v>
      </c>
      <c r="B338" s="39" t="s">
        <v>39</v>
      </c>
      <c r="C338" s="25">
        <v>901</v>
      </c>
      <c r="D338" s="3">
        <v>1301</v>
      </c>
      <c r="E338" s="4" t="s">
        <v>294</v>
      </c>
      <c r="F338" s="4" t="s">
        <v>159</v>
      </c>
      <c r="G338" s="78"/>
      <c r="H338" s="27"/>
      <c r="I338" s="71">
        <v>1.5</v>
      </c>
      <c r="J338" s="74">
        <v>1.5</v>
      </c>
      <c r="K338" s="74">
        <v>0.57399999999999995</v>
      </c>
      <c r="L338" s="72">
        <f t="shared" si="16"/>
        <v>38.266666666666666</v>
      </c>
    </row>
    <row r="339" spans="1:12" ht="30">
      <c r="A339" s="24">
        <v>330</v>
      </c>
      <c r="B339" s="96" t="s">
        <v>166</v>
      </c>
      <c r="C339" s="97">
        <v>912</v>
      </c>
      <c r="D339" s="98"/>
      <c r="E339" s="99"/>
      <c r="F339" s="100"/>
      <c r="G339" s="101"/>
      <c r="H339" s="102"/>
      <c r="I339" s="103">
        <f>SUM(I340+I346+I350)</f>
        <v>1750</v>
      </c>
      <c r="J339" s="104">
        <f>SUM(J340+J346+J350)</f>
        <v>1562.905</v>
      </c>
      <c r="K339" s="104">
        <f>SUM(K340+K346+K350)</f>
        <v>1526.4569999999999</v>
      </c>
      <c r="L339" s="105">
        <f t="shared" si="16"/>
        <v>97.667932471903271</v>
      </c>
    </row>
    <row r="340" spans="1:12" ht="51">
      <c r="A340" s="24">
        <v>331</v>
      </c>
      <c r="B340" s="37" t="s">
        <v>168</v>
      </c>
      <c r="C340" s="24">
        <v>912</v>
      </c>
      <c r="D340" s="1">
        <v>103</v>
      </c>
      <c r="E340" s="2"/>
      <c r="F340" s="4"/>
      <c r="G340" s="78"/>
      <c r="H340" s="27"/>
      <c r="I340" s="64">
        <f>SUM(I342+I344)</f>
        <v>1560</v>
      </c>
      <c r="J340" s="64">
        <f>SUM(J341)</f>
        <v>1455.905</v>
      </c>
      <c r="K340" s="69">
        <f>SUM(K341)</f>
        <v>1419.4569999999999</v>
      </c>
      <c r="L340" s="65">
        <f t="shared" si="16"/>
        <v>97.496539952812839</v>
      </c>
    </row>
    <row r="341" spans="1:12">
      <c r="A341" s="24">
        <v>332</v>
      </c>
      <c r="B341" s="37" t="s">
        <v>67</v>
      </c>
      <c r="C341" s="24">
        <v>912</v>
      </c>
      <c r="D341" s="7">
        <v>103</v>
      </c>
      <c r="E341" s="12" t="s">
        <v>173</v>
      </c>
      <c r="F341" s="10"/>
      <c r="G341" s="78"/>
      <c r="H341" s="27"/>
      <c r="I341" s="64">
        <f>SUM(I342+I344)</f>
        <v>1560</v>
      </c>
      <c r="J341" s="64">
        <f>SUM(J342+J344)</f>
        <v>1455.905</v>
      </c>
      <c r="K341" s="64">
        <f>SUM(K342+K344)</f>
        <v>1419.4569999999999</v>
      </c>
      <c r="L341" s="65">
        <f t="shared" si="16"/>
        <v>97.496539952812839</v>
      </c>
    </row>
    <row r="342" spans="1:12" ht="25.5">
      <c r="A342" s="24">
        <v>333</v>
      </c>
      <c r="B342" s="37" t="s">
        <v>295</v>
      </c>
      <c r="C342" s="24">
        <v>912</v>
      </c>
      <c r="D342" s="7">
        <v>103</v>
      </c>
      <c r="E342" s="12" t="s">
        <v>171</v>
      </c>
      <c r="F342" s="10"/>
      <c r="G342" s="78"/>
      <c r="H342" s="27"/>
      <c r="I342" s="64">
        <f>SUM(I343)</f>
        <v>616</v>
      </c>
      <c r="J342" s="69">
        <f>SUM(J343)</f>
        <v>709.03</v>
      </c>
      <c r="K342" s="69">
        <f>SUM(K343)</f>
        <v>708.95899999999995</v>
      </c>
      <c r="L342" s="65">
        <v>0</v>
      </c>
    </row>
    <row r="343" spans="1:12" ht="25.5">
      <c r="A343" s="24">
        <v>334</v>
      </c>
      <c r="B343" s="39" t="s">
        <v>323</v>
      </c>
      <c r="C343" s="25">
        <v>912</v>
      </c>
      <c r="D343" s="9">
        <v>103</v>
      </c>
      <c r="E343" s="13" t="s">
        <v>171</v>
      </c>
      <c r="F343" s="10" t="s">
        <v>46</v>
      </c>
      <c r="G343" s="78"/>
      <c r="H343" s="27"/>
      <c r="I343" s="71">
        <v>616</v>
      </c>
      <c r="J343" s="71">
        <v>709.03</v>
      </c>
      <c r="K343" s="71">
        <v>708.95899999999995</v>
      </c>
      <c r="L343" s="72">
        <v>0</v>
      </c>
    </row>
    <row r="344" spans="1:12" ht="25.5">
      <c r="A344" s="24">
        <v>335</v>
      </c>
      <c r="B344" s="37" t="s">
        <v>68</v>
      </c>
      <c r="C344" s="24">
        <v>912</v>
      </c>
      <c r="D344" s="7">
        <v>103</v>
      </c>
      <c r="E344" s="12" t="s">
        <v>172</v>
      </c>
      <c r="F344" s="10"/>
      <c r="G344" s="78"/>
      <c r="H344" s="27"/>
      <c r="I344" s="64">
        <f>I345</f>
        <v>944</v>
      </c>
      <c r="J344" s="69">
        <f>SUM(J345)</f>
        <v>746.875</v>
      </c>
      <c r="K344" s="69">
        <f>SUM(K345)</f>
        <v>710.49800000000005</v>
      </c>
      <c r="L344" s="65">
        <f>K344/J344*100</f>
        <v>95.129439330543946</v>
      </c>
    </row>
    <row r="345" spans="1:12" ht="25.5">
      <c r="A345" s="24">
        <v>336</v>
      </c>
      <c r="B345" s="39" t="s">
        <v>323</v>
      </c>
      <c r="C345" s="25">
        <v>912</v>
      </c>
      <c r="D345" s="9">
        <v>103</v>
      </c>
      <c r="E345" s="13" t="s">
        <v>172</v>
      </c>
      <c r="F345" s="4" t="s">
        <v>46</v>
      </c>
      <c r="G345" s="78"/>
      <c r="H345" s="27"/>
      <c r="I345" s="71">
        <v>944</v>
      </c>
      <c r="J345" s="73">
        <v>746.875</v>
      </c>
      <c r="K345" s="73">
        <v>710.49800000000005</v>
      </c>
      <c r="L345" s="72">
        <f>K345/J345*100</f>
        <v>95.129439330543946</v>
      </c>
    </row>
    <row r="346" spans="1:12">
      <c r="A346" s="24">
        <v>337</v>
      </c>
      <c r="B346" s="37" t="s">
        <v>67</v>
      </c>
      <c r="C346" s="24">
        <v>912</v>
      </c>
      <c r="D346" s="1">
        <v>1202</v>
      </c>
      <c r="E346" s="2" t="s">
        <v>173</v>
      </c>
      <c r="F346" s="4"/>
      <c r="G346" s="78"/>
      <c r="H346" s="27"/>
      <c r="I346" s="80">
        <f t="shared" ref="I346:K347" si="18">SUM(I347)</f>
        <v>150</v>
      </c>
      <c r="J346" s="69">
        <f t="shared" si="18"/>
        <v>107</v>
      </c>
      <c r="K346" s="69">
        <f t="shared" si="18"/>
        <v>107</v>
      </c>
      <c r="L346" s="65">
        <f>K346/J346*100</f>
        <v>100</v>
      </c>
    </row>
    <row r="347" spans="1:12">
      <c r="A347" s="24">
        <v>338</v>
      </c>
      <c r="B347" s="37" t="s">
        <v>55</v>
      </c>
      <c r="C347" s="24">
        <v>912</v>
      </c>
      <c r="D347" s="1">
        <v>1202</v>
      </c>
      <c r="E347" s="2" t="s">
        <v>309</v>
      </c>
      <c r="F347" s="4"/>
      <c r="G347" s="78"/>
      <c r="H347" s="27"/>
      <c r="I347" s="80">
        <f t="shared" si="18"/>
        <v>150</v>
      </c>
      <c r="J347" s="64">
        <f t="shared" si="18"/>
        <v>107</v>
      </c>
      <c r="K347" s="64">
        <f t="shared" si="18"/>
        <v>107</v>
      </c>
      <c r="L347" s="65">
        <f t="shared" si="16"/>
        <v>100</v>
      </c>
    </row>
    <row r="348" spans="1:12" ht="25.5">
      <c r="A348" s="24">
        <v>339</v>
      </c>
      <c r="B348" s="37" t="s">
        <v>137</v>
      </c>
      <c r="C348" s="24">
        <v>912</v>
      </c>
      <c r="D348" s="1">
        <v>1202</v>
      </c>
      <c r="E348" s="2" t="s">
        <v>310</v>
      </c>
      <c r="F348" s="4"/>
      <c r="G348" s="78"/>
      <c r="H348" s="27"/>
      <c r="I348" s="80">
        <f>I349</f>
        <v>150</v>
      </c>
      <c r="J348" s="64">
        <f>J349</f>
        <v>107</v>
      </c>
      <c r="K348" s="64">
        <f>SUM(K349)</f>
        <v>107</v>
      </c>
      <c r="L348" s="65">
        <f t="shared" si="16"/>
        <v>100</v>
      </c>
    </row>
    <row r="349" spans="1:12" ht="38.25">
      <c r="A349" s="24">
        <v>340</v>
      </c>
      <c r="B349" s="39" t="s">
        <v>138</v>
      </c>
      <c r="C349" s="25">
        <v>912</v>
      </c>
      <c r="D349" s="3">
        <v>1202</v>
      </c>
      <c r="E349" s="4" t="s">
        <v>310</v>
      </c>
      <c r="F349" s="4" t="s">
        <v>50</v>
      </c>
      <c r="G349" s="78"/>
      <c r="H349" s="27"/>
      <c r="I349" s="81">
        <v>150</v>
      </c>
      <c r="J349" s="71">
        <v>107</v>
      </c>
      <c r="K349" s="71">
        <v>107</v>
      </c>
      <c r="L349" s="72">
        <f t="shared" si="16"/>
        <v>100</v>
      </c>
    </row>
    <row r="350" spans="1:12" ht="51">
      <c r="A350" s="24">
        <v>341</v>
      </c>
      <c r="B350" s="40" t="s">
        <v>362</v>
      </c>
      <c r="C350" s="24">
        <v>912</v>
      </c>
      <c r="D350" s="1">
        <v>113</v>
      </c>
      <c r="E350" s="2" t="s">
        <v>190</v>
      </c>
      <c r="F350" s="4"/>
      <c r="G350" s="78"/>
      <c r="H350" s="27"/>
      <c r="I350" s="80">
        <f>I351</f>
        <v>40</v>
      </c>
      <c r="J350" s="64">
        <f>SUM(J351)</f>
        <v>0</v>
      </c>
      <c r="K350" s="64">
        <f>SUM(K351:K352)</f>
        <v>0</v>
      </c>
      <c r="L350" s="65">
        <v>0</v>
      </c>
    </row>
    <row r="351" spans="1:12" ht="51">
      <c r="A351" s="24">
        <v>342</v>
      </c>
      <c r="B351" s="40" t="s">
        <v>75</v>
      </c>
      <c r="C351" s="24">
        <v>912</v>
      </c>
      <c r="D351" s="1">
        <v>113</v>
      </c>
      <c r="E351" s="2" t="s">
        <v>191</v>
      </c>
      <c r="F351" s="4"/>
      <c r="G351" s="78"/>
      <c r="H351" s="27"/>
      <c r="I351" s="80">
        <f>I352</f>
        <v>40</v>
      </c>
      <c r="J351" s="64">
        <f>SUM(J352)</f>
        <v>0</v>
      </c>
      <c r="K351" s="64">
        <f>SUM(K352)</f>
        <v>0</v>
      </c>
      <c r="L351" s="65">
        <v>0</v>
      </c>
    </row>
    <row r="352" spans="1:12" ht="39.75" customHeight="1">
      <c r="A352" s="24">
        <v>343</v>
      </c>
      <c r="B352" s="37" t="s">
        <v>150</v>
      </c>
      <c r="C352" s="24">
        <v>912</v>
      </c>
      <c r="D352" s="1">
        <v>113</v>
      </c>
      <c r="E352" s="2" t="s">
        <v>191</v>
      </c>
      <c r="F352" s="4"/>
      <c r="G352" s="78"/>
      <c r="H352" s="27"/>
      <c r="I352" s="80">
        <f>SUM(I353)</f>
        <v>40</v>
      </c>
      <c r="J352" s="69">
        <f>SUM(J353)</f>
        <v>0</v>
      </c>
      <c r="K352" s="69">
        <f>SUM(K353)</f>
        <v>0</v>
      </c>
      <c r="L352" s="65">
        <v>0</v>
      </c>
    </row>
    <row r="353" spans="1:12" ht="26.25" customHeight="1">
      <c r="A353" s="24">
        <v>344</v>
      </c>
      <c r="B353" s="39" t="s">
        <v>332</v>
      </c>
      <c r="C353" s="25">
        <v>912</v>
      </c>
      <c r="D353" s="3">
        <v>113</v>
      </c>
      <c r="E353" s="4" t="s">
        <v>191</v>
      </c>
      <c r="F353" s="4" t="s">
        <v>70</v>
      </c>
      <c r="G353" s="78"/>
      <c r="H353" s="27"/>
      <c r="I353" s="81">
        <v>40</v>
      </c>
      <c r="J353" s="73">
        <v>0</v>
      </c>
      <c r="K353" s="73">
        <v>0</v>
      </c>
      <c r="L353" s="72">
        <v>0</v>
      </c>
    </row>
    <row r="354" spans="1:12" ht="30">
      <c r="A354" s="24">
        <v>345</v>
      </c>
      <c r="B354" s="96" t="s">
        <v>57</v>
      </c>
      <c r="C354" s="106">
        <v>913</v>
      </c>
      <c r="D354" s="97"/>
      <c r="E354" s="97"/>
      <c r="F354" s="107"/>
      <c r="G354" s="108"/>
      <c r="H354" s="107"/>
      <c r="I354" s="109">
        <f>I355</f>
        <v>866.2</v>
      </c>
      <c r="J354" s="110">
        <f>SUM(J355)</f>
        <v>967.8</v>
      </c>
      <c r="K354" s="110">
        <f>SUM(K355)</f>
        <v>959.74199999999996</v>
      </c>
      <c r="L354" s="105">
        <f t="shared" si="16"/>
        <v>99.167389956602605</v>
      </c>
    </row>
    <row r="355" spans="1:12" ht="38.25">
      <c r="A355" s="24">
        <v>346</v>
      </c>
      <c r="B355" s="37" t="s">
        <v>31</v>
      </c>
      <c r="C355" s="24">
        <v>913</v>
      </c>
      <c r="D355" s="21">
        <v>106</v>
      </c>
      <c r="E355" s="24"/>
      <c r="F355" s="25"/>
      <c r="G355" s="84"/>
      <c r="H355" s="85"/>
      <c r="I355" s="60">
        <f>SUM(I357+I360)</f>
        <v>866.2</v>
      </c>
      <c r="J355" s="64">
        <f>SUM(J356)</f>
        <v>967.8</v>
      </c>
      <c r="K355" s="64">
        <f>SUM(K356)</f>
        <v>959.74199999999996</v>
      </c>
      <c r="L355" s="65">
        <f t="shared" si="16"/>
        <v>99.167389956602605</v>
      </c>
    </row>
    <row r="356" spans="1:12">
      <c r="A356" s="24">
        <v>347</v>
      </c>
      <c r="B356" s="37" t="s">
        <v>67</v>
      </c>
      <c r="C356" s="24">
        <v>913</v>
      </c>
      <c r="D356" s="1">
        <v>106</v>
      </c>
      <c r="E356" s="2" t="s">
        <v>173</v>
      </c>
      <c r="F356" s="4"/>
      <c r="G356" s="78"/>
      <c r="H356" s="27"/>
      <c r="I356" s="64">
        <f>SUM(I357+I360)</f>
        <v>866.2</v>
      </c>
      <c r="J356" s="64">
        <f>SUM(J357+J360)</f>
        <v>967.8</v>
      </c>
      <c r="K356" s="64">
        <f>SUM(K357+K360)</f>
        <v>959.74199999999996</v>
      </c>
      <c r="L356" s="65">
        <f t="shared" si="16"/>
        <v>99.167389956602605</v>
      </c>
    </row>
    <row r="357" spans="1:12" ht="25.5">
      <c r="A357" s="24">
        <v>348</v>
      </c>
      <c r="B357" s="37" t="s">
        <v>68</v>
      </c>
      <c r="C357" s="24">
        <v>913</v>
      </c>
      <c r="D357" s="1">
        <v>106</v>
      </c>
      <c r="E357" s="2" t="s">
        <v>172</v>
      </c>
      <c r="F357" s="4"/>
      <c r="G357" s="78"/>
      <c r="H357" s="27"/>
      <c r="I357" s="64">
        <f>I358+I359</f>
        <v>356.2</v>
      </c>
      <c r="J357" s="69">
        <f>SUM(J358:J359)</f>
        <v>382.9</v>
      </c>
      <c r="K357" s="69">
        <f>SUM(K358:K359)</f>
        <v>377.40600000000001</v>
      </c>
      <c r="L357" s="65">
        <f t="shared" si="16"/>
        <v>98.565160616348919</v>
      </c>
    </row>
    <row r="358" spans="1:12" ht="25.5">
      <c r="A358" s="24">
        <v>349</v>
      </c>
      <c r="B358" s="39" t="s">
        <v>323</v>
      </c>
      <c r="C358" s="25">
        <v>913</v>
      </c>
      <c r="D358" s="3">
        <v>106</v>
      </c>
      <c r="E358" s="4" t="s">
        <v>172</v>
      </c>
      <c r="F358" s="4" t="s">
        <v>46</v>
      </c>
      <c r="G358" s="78"/>
      <c r="H358" s="27"/>
      <c r="I358" s="71">
        <v>353.2</v>
      </c>
      <c r="J358" s="73">
        <v>379.9</v>
      </c>
      <c r="K358" s="73">
        <v>374.40600000000001</v>
      </c>
      <c r="L358" s="72">
        <f t="shared" si="16"/>
        <v>98.553829955251388</v>
      </c>
    </row>
    <row r="359" spans="1:12" ht="27.75" customHeight="1">
      <c r="A359" s="24">
        <v>350</v>
      </c>
      <c r="B359" s="39" t="s">
        <v>332</v>
      </c>
      <c r="C359" s="25">
        <v>913</v>
      </c>
      <c r="D359" s="3">
        <v>106</v>
      </c>
      <c r="E359" s="4" t="s">
        <v>172</v>
      </c>
      <c r="F359" s="4" t="s">
        <v>70</v>
      </c>
      <c r="G359" s="78"/>
      <c r="H359" s="27"/>
      <c r="I359" s="71">
        <v>3</v>
      </c>
      <c r="J359" s="73">
        <v>3</v>
      </c>
      <c r="K359" s="73">
        <v>3</v>
      </c>
      <c r="L359" s="72">
        <f t="shared" si="16"/>
        <v>100</v>
      </c>
    </row>
    <row r="360" spans="1:12" ht="25.5">
      <c r="A360" s="24">
        <v>351</v>
      </c>
      <c r="B360" s="37" t="s">
        <v>29</v>
      </c>
      <c r="C360" s="24">
        <v>913</v>
      </c>
      <c r="D360" s="1">
        <v>106</v>
      </c>
      <c r="E360" s="2" t="s">
        <v>296</v>
      </c>
      <c r="F360" s="4"/>
      <c r="G360" s="78"/>
      <c r="H360" s="27"/>
      <c r="I360" s="64">
        <f>I361</f>
        <v>510</v>
      </c>
      <c r="J360" s="64">
        <f>SUM(J361)</f>
        <v>584.9</v>
      </c>
      <c r="K360" s="64">
        <f>SUM(K361)</f>
        <v>582.33600000000001</v>
      </c>
      <c r="L360" s="65">
        <f t="shared" si="16"/>
        <v>99.561634467430338</v>
      </c>
    </row>
    <row r="361" spans="1:12" ht="25.5">
      <c r="A361" s="24">
        <v>352</v>
      </c>
      <c r="B361" s="39" t="s">
        <v>323</v>
      </c>
      <c r="C361" s="25">
        <v>913</v>
      </c>
      <c r="D361" s="3">
        <v>106</v>
      </c>
      <c r="E361" s="4" t="s">
        <v>296</v>
      </c>
      <c r="F361" s="4" t="s">
        <v>46</v>
      </c>
      <c r="G361" s="78"/>
      <c r="H361" s="27"/>
      <c r="I361" s="71">
        <v>510</v>
      </c>
      <c r="J361" s="71">
        <v>584.9</v>
      </c>
      <c r="K361" s="71">
        <v>582.33600000000001</v>
      </c>
      <c r="L361" s="72">
        <f t="shared" si="16"/>
        <v>99.561634467430338</v>
      </c>
    </row>
    <row r="362" spans="1:12" ht="35.25" customHeight="1">
      <c r="A362" s="24">
        <v>353</v>
      </c>
      <c r="B362" s="96" t="s">
        <v>60</v>
      </c>
      <c r="C362" s="106">
        <v>919</v>
      </c>
      <c r="D362" s="111"/>
      <c r="E362" s="112"/>
      <c r="F362" s="113"/>
      <c r="G362" s="101"/>
      <c r="H362" s="102"/>
      <c r="I362" s="109">
        <f>I363</f>
        <v>3132</v>
      </c>
      <c r="J362" s="110">
        <f>SUM(J363)</f>
        <v>2266.5120000000002</v>
      </c>
      <c r="K362" s="110">
        <f>SUM(K363)</f>
        <v>2235.1509999999998</v>
      </c>
      <c r="L362" s="105">
        <f t="shared" si="16"/>
        <v>98.616332055599074</v>
      </c>
    </row>
    <row r="363" spans="1:12" ht="27.75" customHeight="1">
      <c r="A363" s="24">
        <v>354</v>
      </c>
      <c r="B363" s="37" t="s">
        <v>31</v>
      </c>
      <c r="C363" s="28">
        <v>919</v>
      </c>
      <c r="D363" s="21">
        <v>106</v>
      </c>
      <c r="E363" s="55"/>
      <c r="F363" s="19"/>
      <c r="G363" s="78"/>
      <c r="H363" s="27"/>
      <c r="I363" s="80">
        <f>I364+I369</f>
        <v>3132</v>
      </c>
      <c r="J363" s="64">
        <f>SUM(J364+J369)</f>
        <v>2266.5120000000002</v>
      </c>
      <c r="K363" s="64">
        <f>SUM(K364+K369)</f>
        <v>2235.1509999999998</v>
      </c>
      <c r="L363" s="65">
        <f t="shared" si="16"/>
        <v>98.616332055599074</v>
      </c>
    </row>
    <row r="364" spans="1:12" ht="51">
      <c r="A364" s="24">
        <v>355</v>
      </c>
      <c r="B364" s="37" t="s">
        <v>140</v>
      </c>
      <c r="C364" s="28">
        <v>919</v>
      </c>
      <c r="D364" s="1">
        <v>106</v>
      </c>
      <c r="E364" s="2" t="s">
        <v>298</v>
      </c>
      <c r="F364" s="4"/>
      <c r="G364" s="78"/>
      <c r="H364" s="27"/>
      <c r="I364" s="64">
        <f>I365</f>
        <v>3082</v>
      </c>
      <c r="J364" s="64">
        <f>SUM(J365)</f>
        <v>2266.5120000000002</v>
      </c>
      <c r="K364" s="64">
        <f>SUM(K365)</f>
        <v>2235.1509999999998</v>
      </c>
      <c r="L364" s="65">
        <f>K364/J364*100</f>
        <v>98.616332055599074</v>
      </c>
    </row>
    <row r="365" spans="1:12" ht="51">
      <c r="A365" s="24">
        <v>356</v>
      </c>
      <c r="B365" s="43" t="s">
        <v>157</v>
      </c>
      <c r="C365" s="28">
        <v>919</v>
      </c>
      <c r="D365" s="1">
        <v>106</v>
      </c>
      <c r="E365" s="2" t="s">
        <v>297</v>
      </c>
      <c r="F365" s="4"/>
      <c r="G365" s="78"/>
      <c r="H365" s="27"/>
      <c r="I365" s="64">
        <f>I366</f>
        <v>3082</v>
      </c>
      <c r="J365" s="69">
        <f>SUM(J366)</f>
        <v>2266.5120000000002</v>
      </c>
      <c r="K365" s="69">
        <f>SUM(K366)</f>
        <v>2235.1509999999998</v>
      </c>
      <c r="L365" s="65">
        <f t="shared" si="16"/>
        <v>98.616332055599074</v>
      </c>
    </row>
    <row r="366" spans="1:12" ht="38.25" customHeight="1">
      <c r="A366" s="24">
        <v>357</v>
      </c>
      <c r="B366" s="37" t="s">
        <v>141</v>
      </c>
      <c r="C366" s="28">
        <v>919</v>
      </c>
      <c r="D366" s="1">
        <v>106</v>
      </c>
      <c r="E366" s="2" t="s">
        <v>299</v>
      </c>
      <c r="F366" s="4"/>
      <c r="G366" s="78"/>
      <c r="H366" s="27"/>
      <c r="I366" s="64">
        <f>I367+I368</f>
        <v>3082</v>
      </c>
      <c r="J366" s="64">
        <f>SUM(J367:J368)</f>
        <v>2266.5120000000002</v>
      </c>
      <c r="K366" s="64">
        <f>SUM(K367:K368)</f>
        <v>2235.1509999999998</v>
      </c>
      <c r="L366" s="65">
        <f t="shared" si="16"/>
        <v>98.616332055599074</v>
      </c>
    </row>
    <row r="367" spans="1:12" ht="25.5">
      <c r="A367" s="24">
        <v>358</v>
      </c>
      <c r="B367" s="39" t="s">
        <v>323</v>
      </c>
      <c r="C367" s="26">
        <v>919</v>
      </c>
      <c r="D367" s="3">
        <v>106</v>
      </c>
      <c r="E367" s="4" t="s">
        <v>299</v>
      </c>
      <c r="F367" s="4" t="s">
        <v>46</v>
      </c>
      <c r="G367" s="78"/>
      <c r="H367" s="27"/>
      <c r="I367" s="71">
        <v>2331.5</v>
      </c>
      <c r="J367" s="73">
        <v>1986.5</v>
      </c>
      <c r="K367" s="73">
        <v>1955.1389999999999</v>
      </c>
      <c r="L367" s="72">
        <f t="shared" si="16"/>
        <v>98.421293732695688</v>
      </c>
    </row>
    <row r="368" spans="1:12" ht="26.25" customHeight="1">
      <c r="A368" s="24">
        <v>359</v>
      </c>
      <c r="B368" s="39" t="s">
        <v>332</v>
      </c>
      <c r="C368" s="26">
        <v>919</v>
      </c>
      <c r="D368" s="3">
        <v>106</v>
      </c>
      <c r="E368" s="4" t="s">
        <v>299</v>
      </c>
      <c r="F368" s="4" t="s">
        <v>70</v>
      </c>
      <c r="G368" s="78"/>
      <c r="H368" s="27"/>
      <c r="I368" s="71">
        <v>750.5</v>
      </c>
      <c r="J368" s="71">
        <v>280.012</v>
      </c>
      <c r="K368" s="71">
        <v>280.012</v>
      </c>
      <c r="L368" s="72">
        <f t="shared" ref="L368:L373" si="19">K368/J368*100</f>
        <v>100</v>
      </c>
    </row>
    <row r="369" spans="1:13" ht="51" customHeight="1">
      <c r="A369" s="24">
        <v>360</v>
      </c>
      <c r="B369" s="40" t="s">
        <v>362</v>
      </c>
      <c r="C369" s="28">
        <v>919</v>
      </c>
      <c r="D369" s="1">
        <v>113</v>
      </c>
      <c r="E369" s="2" t="s">
        <v>190</v>
      </c>
      <c r="F369" s="4"/>
      <c r="G369" s="78"/>
      <c r="H369" s="27"/>
      <c r="I369" s="64">
        <f>I370</f>
        <v>50</v>
      </c>
      <c r="J369" s="64">
        <f>J370</f>
        <v>0</v>
      </c>
      <c r="K369" s="64">
        <f>K370</f>
        <v>0</v>
      </c>
      <c r="L369" s="65">
        <v>0</v>
      </c>
    </row>
    <row r="370" spans="1:13" ht="27" customHeight="1">
      <c r="A370" s="24">
        <v>361</v>
      </c>
      <c r="B370" s="40" t="s">
        <v>75</v>
      </c>
      <c r="C370" s="28">
        <v>919</v>
      </c>
      <c r="D370" s="1">
        <v>113</v>
      </c>
      <c r="E370" s="2" t="s">
        <v>191</v>
      </c>
      <c r="F370" s="4"/>
      <c r="G370" s="78"/>
      <c r="H370" s="27"/>
      <c r="I370" s="64">
        <f>I371</f>
        <v>50</v>
      </c>
      <c r="J370" s="64">
        <f>SUM(J371)</f>
        <v>0</v>
      </c>
      <c r="K370" s="64">
        <f>SUM(K371)</f>
        <v>0</v>
      </c>
      <c r="L370" s="65">
        <v>0</v>
      </c>
    </row>
    <row r="371" spans="1:13" ht="43.5" customHeight="1">
      <c r="A371" s="24">
        <v>362</v>
      </c>
      <c r="B371" s="37" t="s">
        <v>150</v>
      </c>
      <c r="C371" s="28">
        <v>919</v>
      </c>
      <c r="D371" s="1">
        <v>113</v>
      </c>
      <c r="E371" s="2" t="s">
        <v>191</v>
      </c>
      <c r="F371" s="4"/>
      <c r="G371" s="78"/>
      <c r="H371" s="27"/>
      <c r="I371" s="64">
        <f>I372</f>
        <v>50</v>
      </c>
      <c r="J371" s="64">
        <f>J372</f>
        <v>0</v>
      </c>
      <c r="K371" s="64">
        <f>K372</f>
        <v>0</v>
      </c>
      <c r="L371" s="65">
        <v>0</v>
      </c>
    </row>
    <row r="372" spans="1:13" ht="30" customHeight="1">
      <c r="A372" s="24">
        <v>363</v>
      </c>
      <c r="B372" s="39" t="s">
        <v>332</v>
      </c>
      <c r="C372" s="26">
        <v>919</v>
      </c>
      <c r="D372" s="3">
        <v>113</v>
      </c>
      <c r="E372" s="4" t="s">
        <v>191</v>
      </c>
      <c r="F372" s="4" t="s">
        <v>70</v>
      </c>
      <c r="G372" s="78"/>
      <c r="H372" s="27"/>
      <c r="I372" s="71">
        <v>50</v>
      </c>
      <c r="J372" s="74">
        <v>0</v>
      </c>
      <c r="K372" s="74">
        <v>0</v>
      </c>
      <c r="L372" s="72">
        <v>0</v>
      </c>
    </row>
    <row r="373" spans="1:13" ht="15.75" customHeight="1">
      <c r="A373" s="24">
        <v>364</v>
      </c>
      <c r="B373" s="38" t="s">
        <v>58</v>
      </c>
      <c r="C373" s="25"/>
      <c r="D373" s="25"/>
      <c r="E373" s="25"/>
      <c r="F373" s="25"/>
      <c r="G373" s="30"/>
      <c r="H373" s="25"/>
      <c r="I373" s="20">
        <f>SUM(I9+I339+I354+I362)</f>
        <v>238652.40000000002</v>
      </c>
      <c r="J373" s="76">
        <f>SUM(J9+J339+J354+J362)</f>
        <v>246776.17699999997</v>
      </c>
      <c r="K373" s="76">
        <f>SUM(K9+K339+K354+K362)</f>
        <v>235779.698</v>
      </c>
      <c r="L373" s="65">
        <f t="shared" si="19"/>
        <v>95.543946286192778</v>
      </c>
    </row>
    <row r="375" spans="1:13" ht="15">
      <c r="A375" s="114"/>
      <c r="B375" s="114"/>
      <c r="C375" s="114"/>
      <c r="D375" s="114"/>
      <c r="E375" s="114"/>
      <c r="F375" s="114"/>
      <c r="G375" s="114"/>
      <c r="H375" s="114"/>
      <c r="I375" s="114"/>
      <c r="J375" s="114"/>
      <c r="K375" s="114"/>
      <c r="L375" s="114"/>
      <c r="M375" s="94"/>
    </row>
    <row r="376" spans="1:13" ht="15">
      <c r="A376" s="114" t="s">
        <v>363</v>
      </c>
      <c r="B376" s="114"/>
      <c r="C376" s="114"/>
      <c r="D376" s="114"/>
      <c r="E376" s="114"/>
      <c r="F376" s="114"/>
      <c r="G376" s="114"/>
      <c r="H376" s="114"/>
      <c r="I376" s="114"/>
      <c r="J376" s="114"/>
      <c r="K376" s="114"/>
      <c r="L376" s="114"/>
      <c r="M376" s="114"/>
    </row>
  </sheetData>
  <autoFilter ref="A8:I373"/>
  <mergeCells count="7">
    <mergeCell ref="A376:M376"/>
    <mergeCell ref="A375:L375"/>
    <mergeCell ref="A1:L1"/>
    <mergeCell ref="A2:L2"/>
    <mergeCell ref="A3:L3"/>
    <mergeCell ref="A4:L4"/>
    <mergeCell ref="A6:L6"/>
  </mergeCells>
  <pageMargins left="0.9055118110236221" right="0.19685039370078741" top="0.19685039370078741" bottom="0.19685039370078741" header="0.31496062992125984" footer="0.31496062992125984"/>
  <pageSetup paperSize="9" scale="70" fitToHeight="11" orientation="portrait" r:id="rId1"/>
  <rowBreaks count="1" manualBreakCount="1">
    <brk id="33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2016-06-16T05:06:24Z</cp:lastPrinted>
  <dcterms:created xsi:type="dcterms:W3CDTF">1996-10-08T23:32:33Z</dcterms:created>
  <dcterms:modified xsi:type="dcterms:W3CDTF">2017-07-06T11:16:35Z</dcterms:modified>
</cp:coreProperties>
</file>