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5865" windowWidth="19230" windowHeight="5925"/>
  </bookViews>
  <sheets>
    <sheet name="СЧА_РСА_активы" sheetId="1" r:id="rId1"/>
    <sheet name="Лист1" sheetId="3" r:id="rId2"/>
    <sheet name="Лист2" sheetId="4" r:id="rId3"/>
    <sheet name="Лист3" sheetId="5" r:id="rId4"/>
  </sheets>
  <definedNames>
    <definedName name="Data">СЧА_РСА_активы!#REF!</definedName>
    <definedName name="Date">СЧА_РСА_активы!#REF!</definedName>
    <definedName name="_xlnm.Print_Titles" localSheetId="0">СЧА_РСА_активы!$A:$C</definedName>
  </definedNames>
  <calcPr calcId="114210" fullCalcOnLoad="1"/>
</workbook>
</file>

<file path=xl/calcChain.xml><?xml version="1.0" encoding="utf-8"?>
<calcChain xmlns="http://schemas.openxmlformats.org/spreadsheetml/2006/main">
  <c r="AQ35" i="1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B3" i="5"/>
  <c r="B2"/>
  <c r="AQ37" i="4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R37"/>
  <c r="AS37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M36"/>
  <c r="L36"/>
  <c r="K36"/>
  <c r="J36"/>
  <c r="I36"/>
  <c r="H36"/>
  <c r="G36"/>
  <c r="F36"/>
  <c r="E36"/>
  <c r="D36"/>
  <c r="AR17"/>
  <c r="AS17"/>
  <c r="AR16"/>
  <c r="AS16"/>
  <c r="AR14"/>
  <c r="AS14"/>
  <c r="AR13"/>
  <c r="AS13"/>
  <c r="AR11"/>
  <c r="AS11"/>
  <c r="AT10"/>
  <c r="AR10"/>
  <c r="AS10"/>
  <c r="AQ37" i="3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M36"/>
  <c r="L36"/>
  <c r="K36"/>
  <c r="J36"/>
  <c r="I36"/>
  <c r="H36"/>
  <c r="G36"/>
  <c r="F36"/>
  <c r="E36"/>
  <c r="D36"/>
  <c r="Q39" i="4"/>
</calcChain>
</file>

<file path=xl/sharedStrings.xml><?xml version="1.0" encoding="utf-8"?>
<sst xmlns="http://schemas.openxmlformats.org/spreadsheetml/2006/main" count="617" uniqueCount="163">
  <si>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</si>
  <si>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</si>
  <si>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</si>
  <si>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</si>
  <si>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</si>
  <si>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</si>
  <si>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</si>
  <si>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</si>
  <si>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</si>
  <si>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</si>
  <si>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</si>
  <si>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</si>
  <si>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</si>
  <si>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</si>
  <si>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</si>
  <si>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</si>
  <si>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</si>
  <si>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</si>
  <si>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</si>
  <si>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</si>
  <si>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</si>
  <si>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</si>
  <si>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</si>
  <si>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</si>
  <si>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</si>
  <si>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</si>
  <si>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</si>
  <si>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</si>
  <si>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</si>
  <si>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</si>
  <si>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</si>
  <si>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</si>
  <si>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</si>
  <si>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</si>
  <si>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</si>
  <si>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</si>
  <si>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</si>
  <si>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</si>
  <si>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</si>
  <si>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</si>
  <si>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</si>
  <si>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</si>
  <si>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</si>
  <si>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</si>
  <si>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</si>
  <si>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</si>
  <si>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</si>
  <si>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</si>
  <si>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</si>
  <si>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</si>
  <si>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</si>
  <si>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</si>
  <si>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</si>
  <si>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</si>
  <si>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</si>
  <si>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</si>
  <si>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</si>
  <si>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</si>
  <si>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</si>
  <si>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</si>
  <si>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</si>
  <si>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</si>
  <si>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</si>
  <si>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</si>
  <si>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</si>
  <si>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</si>
  <si>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</si>
  <si>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</si>
  <si>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</si>
  <si>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</si>
  <si>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</si>
  <si>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</si>
  <si>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</si>
  <si>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</si>
  <si>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</si>
  <si>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</si>
  <si>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</si>
  <si>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</si>
  <si>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</si>
  <si>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</si>
  <si>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</si>
  <si>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</si>
  <si>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</si>
  <si>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</si>
  <si>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</si>
  <si>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</si>
  <si>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</si>
  <si>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</si>
  <si>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</si>
  <si>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</si>
  <si>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</si>
  <si>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</si>
  <si>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</si>
  <si>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</si>
  <si>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</si>
  <si>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</si>
  <si>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</si>
  <si>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</si>
  <si>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</si>
  <si>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</si>
  <si>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</si>
  <si>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</si>
  <si>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</si>
  <si>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</si>
  <si>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</si>
  <si>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</si>
  <si>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</si>
  <si>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</si>
  <si>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</si>
  <si>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</si>
  <si>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</si>
  <si>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</si>
  <si>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</si>
  <si>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</si>
  <si>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</si>
  <si>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</si>
  <si>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</si>
  <si>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</si>
  <si>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</si>
  <si>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</si>
  <si>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</si>
  <si>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</si>
  <si>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</si>
  <si>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</si>
  <si>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</si>
  <si>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</si>
  <si>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</si>
  <si>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</si>
  <si>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</si>
  <si>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</si>
  <si>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</si>
  <si>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</si>
  <si>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</si>
  <si>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</si>
  <si>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</si>
  <si>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</si>
  <si>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</si>
  <si>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</si>
  <si>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</si>
  <si>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</si>
  <si>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</si>
  <si>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</si>
  <si>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</si>
  <si>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</si>
  <si>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</si>
  <si>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</si>
  <si>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</si>
  <si>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</si>
  <si>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</si>
  <si>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</si>
  <si>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</si>
  <si>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</si>
  <si>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</si>
  <si>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</si>
  <si>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</si>
  <si>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</si>
  <si>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</si>
  <si>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</si>
  <si>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</si>
  <si>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</si>
  <si>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</si>
  <si>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</si>
  <si>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30.06.2014)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</si>
</sst>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sz val="6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6"/>
      <name val="Arial Cyr"/>
      <charset val="204"/>
    </font>
    <font>
      <b/>
      <sz val="8"/>
      <color indexed="17"/>
      <name val="Arial Cyr"/>
      <charset val="204"/>
    </font>
    <font>
      <sz val="8"/>
      <color indexed="17"/>
      <name val="Arial Cyr"/>
      <charset val="204"/>
    </font>
    <font>
      <b/>
      <sz val="7"/>
      <name val="Arial Cyr"/>
      <family val="2"/>
      <charset val="204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ill="1"/>
    <xf numFmtId="0" fontId="6" fillId="3" borderId="1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2" fontId="8" fillId="3" borderId="3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/>
    <xf numFmtId="49" fontId="11" fillId="2" borderId="7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/>
    <xf numFmtId="49" fontId="12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/>
    <xf numFmtId="0" fontId="9" fillId="2" borderId="10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/>
    </xf>
    <xf numFmtId="4" fontId="17" fillId="2" borderId="9" xfId="0" applyNumberFormat="1" applyFont="1" applyFill="1" applyBorder="1"/>
    <xf numFmtId="4" fontId="1" fillId="2" borderId="11" xfId="0" applyNumberFormat="1" applyFont="1" applyFill="1" applyBorder="1"/>
    <xf numFmtId="49" fontId="12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/>
    <xf numFmtId="49" fontId="19" fillId="0" borderId="0" xfId="0" applyNumberFormat="1" applyFont="1" applyAlignment="1" applyProtection="1">
      <protection locked="0"/>
    </xf>
    <xf numFmtId="4" fontId="18" fillId="0" borderId="0" xfId="0" applyNumberFormat="1" applyFont="1" applyFill="1"/>
    <xf numFmtId="0" fontId="19" fillId="0" borderId="0" xfId="0" applyFont="1" applyAlignment="1">
      <alignment vertical="top"/>
    </xf>
    <xf numFmtId="1" fontId="19" fillId="0" borderId="0" xfId="0" applyNumberFormat="1" applyFont="1" applyAlignment="1" applyProtection="1">
      <alignment horizontal="right" vertical="top"/>
      <protection locked="0"/>
    </xf>
    <xf numFmtId="0" fontId="17" fillId="0" borderId="12" xfId="0" applyFont="1" applyFill="1" applyBorder="1" applyAlignment="1">
      <alignment horizontal="center" vertical="top" wrapText="1"/>
    </xf>
    <xf numFmtId="4" fontId="0" fillId="0" borderId="0" xfId="0" applyNumberFormat="1"/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vertical="top" wrapText="1"/>
    </xf>
    <xf numFmtId="4" fontId="2" fillId="0" borderId="0" xfId="0" applyNumberFormat="1" applyFont="1"/>
    <xf numFmtId="0" fontId="2" fillId="0" borderId="0" xfId="0" applyFont="1"/>
    <xf numFmtId="0" fontId="8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/>
    <xf numFmtId="49" fontId="11" fillId="2" borderId="0" xfId="0" applyNumberFormat="1" applyFont="1" applyFill="1" applyAlignment="1">
      <alignment horizontal="center"/>
    </xf>
    <xf numFmtId="0" fontId="20" fillId="0" borderId="0" xfId="0" applyFont="1"/>
    <xf numFmtId="4" fontId="20" fillId="0" borderId="0" xfId="0" applyNumberFormat="1" applyFont="1"/>
    <xf numFmtId="2" fontId="8" fillId="3" borderId="3" xfId="0" applyNumberFormat="1" applyFont="1" applyFill="1" applyBorder="1" applyAlignment="1">
      <alignment vertical="top" wrapText="1"/>
    </xf>
    <xf numFmtId="4" fontId="1" fillId="0" borderId="7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17" fillId="0" borderId="9" xfId="0" applyNumberFormat="1" applyFont="1" applyFill="1" applyBorder="1"/>
    <xf numFmtId="4" fontId="1" fillId="0" borderId="11" xfId="0" applyNumberFormat="1" applyFont="1" applyBorder="1"/>
    <xf numFmtId="0" fontId="1" fillId="0" borderId="7" xfId="0" applyFont="1" applyBorder="1" applyAlignment="1">
      <alignment vertical="top" wrapText="1"/>
    </xf>
    <xf numFmtId="4" fontId="4" fillId="0" borderId="7" xfId="0" applyNumberFormat="1" applyFont="1" applyBorder="1"/>
    <xf numFmtId="0" fontId="3" fillId="2" borderId="0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3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9" sqref="G9"/>
    </sheetView>
  </sheetViews>
  <sheetFormatPr defaultColWidth="10.7109375" defaultRowHeight="12.75"/>
  <cols>
    <col min="1" max="1" width="49.28515625" customWidth="1"/>
    <col min="2" max="2" width="4.140625" customWidth="1"/>
    <col min="3" max="3" width="4.140625" style="1" customWidth="1"/>
    <col min="4" max="4" width="16.140625" customWidth="1"/>
    <col min="5" max="5" width="16.140625" bestFit="1" customWidth="1"/>
    <col min="6" max="6" width="16.28515625" bestFit="1" customWidth="1"/>
    <col min="7" max="7" width="18" customWidth="1"/>
    <col min="8" max="8" width="18.5703125" customWidth="1"/>
    <col min="9" max="9" width="17.140625" customWidth="1"/>
    <col min="10" max="10" width="16.140625" bestFit="1" customWidth="1"/>
    <col min="11" max="11" width="17.140625" customWidth="1"/>
    <col min="12" max="12" width="16.140625" bestFit="1" customWidth="1"/>
    <col min="13" max="13" width="18.42578125" customWidth="1"/>
    <col min="14" max="14" width="18.28515625" customWidth="1"/>
    <col min="15" max="15" width="18.42578125" customWidth="1"/>
    <col min="16" max="16" width="20.5703125" customWidth="1"/>
    <col min="17" max="17" width="23.5703125" customWidth="1"/>
    <col min="18" max="18" width="19.7109375" customWidth="1"/>
    <col min="19" max="19" width="18.28515625" customWidth="1"/>
    <col min="20" max="21" width="18.5703125" customWidth="1"/>
    <col min="22" max="22" width="17.28515625" customWidth="1"/>
    <col min="23" max="23" width="18.5703125" customWidth="1"/>
    <col min="24" max="24" width="18.140625" customWidth="1"/>
    <col min="25" max="27" width="16.140625" bestFit="1" customWidth="1"/>
    <col min="28" max="28" width="18" customWidth="1"/>
    <col min="29" max="29" width="18.85546875" customWidth="1"/>
    <col min="30" max="34" width="16.140625" bestFit="1" customWidth="1"/>
    <col min="35" max="35" width="18.28515625" customWidth="1"/>
    <col min="36" max="37" width="18.7109375" customWidth="1"/>
    <col min="38" max="38" width="16.140625" bestFit="1" customWidth="1"/>
    <col min="39" max="39" width="16.28515625" bestFit="1" customWidth="1"/>
    <col min="40" max="40" width="18.140625" bestFit="1" customWidth="1"/>
    <col min="41" max="41" width="21.28515625" customWidth="1"/>
    <col min="42" max="43" width="16.140625" bestFit="1" customWidth="1"/>
  </cols>
  <sheetData>
    <row r="1" spans="1:43" ht="31.5" customHeight="1">
      <c r="A1" s="6"/>
      <c r="B1" s="6"/>
      <c r="C1" s="7"/>
      <c r="D1" s="65" t="s">
        <v>162</v>
      </c>
      <c r="E1" s="65"/>
      <c r="F1" s="65"/>
      <c r="G1" s="65"/>
      <c r="H1" s="65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6" t="s">
        <v>0</v>
      </c>
      <c r="B3" s="66"/>
      <c r="C3" s="66"/>
      <c r="D3" s="73" t="s">
        <v>73</v>
      </c>
      <c r="E3" s="74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3" t="s">
        <v>87</v>
      </c>
      <c r="L3" s="74"/>
      <c r="M3" s="70" t="s">
        <v>89</v>
      </c>
      <c r="N3" s="70" t="s">
        <v>91</v>
      </c>
      <c r="O3" s="70" t="s">
        <v>93</v>
      </c>
      <c r="P3" s="73" t="s">
        <v>98</v>
      </c>
      <c r="Q3" s="79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3" t="s">
        <v>144</v>
      </c>
      <c r="AM3" s="79"/>
      <c r="AN3" s="74"/>
      <c r="AO3" s="70" t="s">
        <v>146</v>
      </c>
      <c r="AP3" s="70" t="s">
        <v>148</v>
      </c>
      <c r="AQ3" s="70" t="s">
        <v>150</v>
      </c>
    </row>
    <row r="4" spans="1:43" ht="36" customHeight="1">
      <c r="A4" s="67" t="s">
        <v>1</v>
      </c>
      <c r="B4" s="68"/>
      <c r="C4" s="69"/>
      <c r="D4" s="75"/>
      <c r="E4" s="76"/>
      <c r="F4" s="71"/>
      <c r="G4" s="71"/>
      <c r="H4" s="71"/>
      <c r="I4" s="71"/>
      <c r="J4" s="71"/>
      <c r="K4" s="75"/>
      <c r="L4" s="76"/>
      <c r="M4" s="71"/>
      <c r="N4" s="71"/>
      <c r="O4" s="71"/>
      <c r="P4" s="75"/>
      <c r="Q4" s="80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5"/>
      <c r="AM4" s="80"/>
      <c r="AN4" s="76"/>
      <c r="AO4" s="71"/>
      <c r="AP4" s="71"/>
      <c r="AQ4" s="71"/>
    </row>
    <row r="5" spans="1:43">
      <c r="A5" s="67" t="s">
        <v>2</v>
      </c>
      <c r="B5" s="68"/>
      <c r="C5" s="69"/>
      <c r="D5" s="75"/>
      <c r="E5" s="76"/>
      <c r="F5" s="71"/>
      <c r="G5" s="71"/>
      <c r="H5" s="71"/>
      <c r="I5" s="71"/>
      <c r="J5" s="71"/>
      <c r="K5" s="75"/>
      <c r="L5" s="76"/>
      <c r="M5" s="71"/>
      <c r="N5" s="71"/>
      <c r="O5" s="71"/>
      <c r="P5" s="75"/>
      <c r="Q5" s="80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5"/>
      <c r="AM5" s="80"/>
      <c r="AN5" s="76"/>
      <c r="AO5" s="71"/>
      <c r="AP5" s="71"/>
      <c r="AQ5" s="71"/>
    </row>
    <row r="6" spans="1:43" ht="12.75" hidden="1" customHeight="1">
      <c r="A6" s="9"/>
      <c r="B6" s="10"/>
      <c r="C6" s="11"/>
      <c r="D6" s="77"/>
      <c r="E6" s="78"/>
      <c r="F6" s="72"/>
      <c r="G6" s="72"/>
      <c r="H6" s="72"/>
      <c r="I6" s="72"/>
      <c r="J6" s="72"/>
      <c r="K6" s="77"/>
      <c r="L6" s="78"/>
      <c r="M6" s="72"/>
      <c r="N6" s="72"/>
      <c r="O6" s="72"/>
      <c r="P6" s="77"/>
      <c r="Q6" s="81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7"/>
      <c r="AM6" s="81"/>
      <c r="AN6" s="78"/>
      <c r="AO6" s="72"/>
      <c r="AP6" s="72"/>
      <c r="AQ6" s="72"/>
    </row>
    <row r="7" spans="1:43" ht="23.25" customHeight="1">
      <c r="A7" s="12"/>
      <c r="B7" s="13"/>
      <c r="C7" s="14"/>
      <c r="D7" s="57" t="s">
        <v>69</v>
      </c>
      <c r="E7" s="57" t="s">
        <v>71</v>
      </c>
      <c r="F7" s="57"/>
      <c r="G7" s="57"/>
      <c r="H7" s="57"/>
      <c r="I7" s="57"/>
      <c r="J7" s="57"/>
      <c r="K7" s="57" t="s">
        <v>84</v>
      </c>
      <c r="L7" s="57" t="s">
        <v>71</v>
      </c>
      <c r="M7" s="57"/>
      <c r="N7" s="57"/>
      <c r="O7" s="57"/>
      <c r="P7" s="57" t="s">
        <v>94</v>
      </c>
      <c r="Q7" s="57" t="s">
        <v>96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 t="s">
        <v>71</v>
      </c>
      <c r="AM7" s="57" t="s">
        <v>140</v>
      </c>
      <c r="AN7" s="57" t="s">
        <v>142</v>
      </c>
      <c r="AO7" s="57"/>
      <c r="AP7" s="57"/>
      <c r="AQ7" s="57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>
      <c r="A10" s="21" t="s">
        <v>6</v>
      </c>
      <c r="B10" s="22" t="s">
        <v>7</v>
      </c>
      <c r="C10" s="23" t="s">
        <v>7</v>
      </c>
      <c r="D10" s="58">
        <v>198815.14</v>
      </c>
      <c r="E10" s="58">
        <v>241956.03</v>
      </c>
      <c r="F10" s="58">
        <v>1087945.8</v>
      </c>
      <c r="G10" s="58">
        <v>3929924.25</v>
      </c>
      <c r="H10" s="58">
        <v>101885.63</v>
      </c>
      <c r="I10" s="58">
        <v>49692.04</v>
      </c>
      <c r="J10" s="58">
        <v>60214.96</v>
      </c>
      <c r="K10" s="58">
        <v>3062072.26</v>
      </c>
      <c r="L10" s="58">
        <v>520206.58</v>
      </c>
      <c r="M10" s="58">
        <v>2478743.56</v>
      </c>
      <c r="N10" s="58">
        <v>12996633.91</v>
      </c>
      <c r="O10" s="58">
        <v>1227348.77</v>
      </c>
      <c r="P10" s="58">
        <v>23170675764.139999</v>
      </c>
      <c r="Q10" s="58">
        <v>224929682.94999999</v>
      </c>
      <c r="R10" s="58">
        <v>39409.68</v>
      </c>
      <c r="S10" s="58">
        <v>352883.22</v>
      </c>
      <c r="T10" s="58">
        <v>75204029.290000007</v>
      </c>
      <c r="U10" s="58">
        <v>701911.87</v>
      </c>
      <c r="V10" s="58">
        <v>555837.97</v>
      </c>
      <c r="W10" s="58">
        <v>232603.28</v>
      </c>
      <c r="X10" s="58">
        <v>549432.39</v>
      </c>
      <c r="Y10" s="58">
        <v>498128.28</v>
      </c>
      <c r="Z10" s="58">
        <v>174254.07999999999</v>
      </c>
      <c r="AA10" s="58">
        <v>5500385.6399999997</v>
      </c>
      <c r="AB10" s="58">
        <v>519583.95</v>
      </c>
      <c r="AC10" s="58">
        <v>742665.35</v>
      </c>
      <c r="AD10" s="58">
        <v>261246.32</v>
      </c>
      <c r="AE10" s="58">
        <v>20849.48</v>
      </c>
      <c r="AF10" s="58">
        <v>11945.64</v>
      </c>
      <c r="AG10" s="58">
        <v>420217.83</v>
      </c>
      <c r="AH10" s="58">
        <v>98696.55</v>
      </c>
      <c r="AI10" s="58">
        <v>624801468.13</v>
      </c>
      <c r="AJ10" s="58">
        <v>337448.71</v>
      </c>
      <c r="AK10" s="58">
        <v>876032.42</v>
      </c>
      <c r="AL10" s="58">
        <v>179028.57</v>
      </c>
      <c r="AM10" s="58">
        <v>188410.67</v>
      </c>
      <c r="AN10" s="58">
        <v>18834.03</v>
      </c>
      <c r="AO10" s="58">
        <v>4906472.5199999996</v>
      </c>
      <c r="AP10" s="58">
        <v>69231844.950000003</v>
      </c>
      <c r="AQ10" s="58">
        <v>91804.26</v>
      </c>
    </row>
    <row r="11" spans="1:43">
      <c r="A11" s="21" t="s">
        <v>8</v>
      </c>
      <c r="B11" s="22" t="s">
        <v>9</v>
      </c>
      <c r="C11" s="25" t="s">
        <v>9</v>
      </c>
      <c r="D11" s="58">
        <v>0</v>
      </c>
      <c r="E11" s="58">
        <v>0</v>
      </c>
      <c r="F11" s="58">
        <v>531372041.62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215139726.03</v>
      </c>
      <c r="N11" s="58">
        <v>1255854894.9200001</v>
      </c>
      <c r="O11" s="58">
        <v>49704824.170000002</v>
      </c>
      <c r="P11" s="58">
        <v>232428531364.42999</v>
      </c>
      <c r="Q11" s="58">
        <v>0</v>
      </c>
      <c r="R11" s="58">
        <v>0</v>
      </c>
      <c r="S11" s="58">
        <v>31192328.760000002</v>
      </c>
      <c r="T11" s="58">
        <v>357618722.19</v>
      </c>
      <c r="U11" s="58">
        <v>32202202.550000001</v>
      </c>
      <c r="V11" s="58">
        <v>0</v>
      </c>
      <c r="W11" s="58">
        <v>0</v>
      </c>
      <c r="X11" s="58">
        <v>0</v>
      </c>
      <c r="Y11" s="58">
        <v>0</v>
      </c>
      <c r="Z11" s="58">
        <v>5250000</v>
      </c>
      <c r="AA11" s="58">
        <v>80363616.439999998</v>
      </c>
      <c r="AB11" s="58">
        <v>0</v>
      </c>
      <c r="AC11" s="58">
        <v>15104547.949999999</v>
      </c>
      <c r="AD11" s="58">
        <v>45952002.740000002</v>
      </c>
      <c r="AE11" s="58">
        <v>51315479.450000003</v>
      </c>
      <c r="AF11" s="58">
        <v>172518575.34</v>
      </c>
      <c r="AG11" s="58">
        <v>9234394.5199999996</v>
      </c>
      <c r="AH11" s="58">
        <v>79103168.219999999</v>
      </c>
      <c r="AI11" s="58">
        <v>50000000</v>
      </c>
      <c r="AJ11" s="58">
        <v>221094383.52000001</v>
      </c>
      <c r="AK11" s="58">
        <v>0</v>
      </c>
      <c r="AL11" s="58">
        <v>0</v>
      </c>
      <c r="AM11" s="58">
        <v>0</v>
      </c>
      <c r="AN11" s="58">
        <v>0</v>
      </c>
      <c r="AO11" s="58">
        <v>69455428.780000001</v>
      </c>
      <c r="AP11" s="58">
        <v>68716438.359999999</v>
      </c>
      <c r="AQ11" s="58">
        <v>0</v>
      </c>
    </row>
    <row r="12" spans="1:43">
      <c r="A12" s="21" t="s">
        <v>10</v>
      </c>
      <c r="B12" s="22"/>
      <c r="C12" s="25" t="s">
        <v>11</v>
      </c>
      <c r="D12" s="58">
        <v>21441644.5</v>
      </c>
      <c r="E12" s="58">
        <v>256422442.05000001</v>
      </c>
      <c r="F12" s="58">
        <v>2191649947.0599999</v>
      </c>
      <c r="G12" s="58">
        <v>907847139.05999994</v>
      </c>
      <c r="H12" s="58">
        <v>28280514.300000001</v>
      </c>
      <c r="I12" s="58">
        <v>748454837.24000001</v>
      </c>
      <c r="J12" s="58">
        <v>490290328.10000002</v>
      </c>
      <c r="K12" s="58">
        <v>577027565.55999994</v>
      </c>
      <c r="L12" s="58">
        <v>52081934.140000001</v>
      </c>
      <c r="M12" s="58">
        <v>1117707472.3699999</v>
      </c>
      <c r="N12" s="58">
        <v>5855447293.8699999</v>
      </c>
      <c r="O12" s="58">
        <v>711718291.53999996</v>
      </c>
      <c r="P12" s="58">
        <v>1606676684806.45</v>
      </c>
      <c r="Q12" s="58">
        <v>10525731018.690001</v>
      </c>
      <c r="R12" s="58">
        <v>93811801.209999993</v>
      </c>
      <c r="S12" s="58">
        <v>123984208.83</v>
      </c>
      <c r="T12" s="58">
        <v>1755465115.5799999</v>
      </c>
      <c r="U12" s="58">
        <v>424205416.5</v>
      </c>
      <c r="V12" s="58">
        <v>179966131.21000001</v>
      </c>
      <c r="W12" s="58">
        <v>567054258.23000002</v>
      </c>
      <c r="X12" s="58">
        <v>97138954.239999995</v>
      </c>
      <c r="Y12" s="58">
        <v>60626438.240000002</v>
      </c>
      <c r="Z12" s="58">
        <v>23877442.140000001</v>
      </c>
      <c r="AA12" s="58">
        <v>316178241.69999999</v>
      </c>
      <c r="AB12" s="58">
        <v>64918021.25</v>
      </c>
      <c r="AC12" s="58">
        <v>150713334.11000001</v>
      </c>
      <c r="AD12" s="58">
        <v>103082126.65000001</v>
      </c>
      <c r="AE12" s="58">
        <v>386703870.62</v>
      </c>
      <c r="AF12" s="58">
        <v>1013757064.76</v>
      </c>
      <c r="AG12" s="58">
        <v>71039211.620000005</v>
      </c>
      <c r="AH12" s="58">
        <v>1383554496.4200001</v>
      </c>
      <c r="AI12" s="58">
        <v>5410732835.0500002</v>
      </c>
      <c r="AJ12" s="58">
        <v>1630522898.3900001</v>
      </c>
      <c r="AK12" s="58">
        <v>564052232.50999999</v>
      </c>
      <c r="AL12" s="58">
        <v>35596117.619999997</v>
      </c>
      <c r="AM12" s="58">
        <v>66845830.5</v>
      </c>
      <c r="AN12" s="58">
        <v>19745651.48</v>
      </c>
      <c r="AO12" s="58">
        <v>347207567.80000001</v>
      </c>
      <c r="AP12" s="58">
        <v>4776337945.1300001</v>
      </c>
      <c r="AQ12" s="58">
        <v>44659769.899999999</v>
      </c>
    </row>
    <row r="13" spans="1:43" s="49" customFormat="1">
      <c r="A13" s="47" t="s">
        <v>12</v>
      </c>
      <c r="B13" s="22" t="s">
        <v>11</v>
      </c>
      <c r="C13" s="54"/>
      <c r="D13" s="58">
        <v>2594561.4300000002</v>
      </c>
      <c r="E13" s="58">
        <v>14101679.18</v>
      </c>
      <c r="F13" s="58">
        <v>429974135.36000001</v>
      </c>
      <c r="G13" s="58">
        <v>179804149.66</v>
      </c>
      <c r="H13" s="58">
        <v>3779941.1</v>
      </c>
      <c r="I13" s="58">
        <v>79819842.590000004</v>
      </c>
      <c r="J13" s="58">
        <v>0</v>
      </c>
      <c r="K13" s="58">
        <v>60482782.359999999</v>
      </c>
      <c r="L13" s="58">
        <v>0</v>
      </c>
      <c r="M13" s="58">
        <v>86757334.469999999</v>
      </c>
      <c r="N13" s="58">
        <v>0</v>
      </c>
      <c r="O13" s="58">
        <v>105063202.26000001</v>
      </c>
      <c r="P13" s="58">
        <v>366656505874.51001</v>
      </c>
      <c r="Q13" s="58">
        <v>4211989959.3699999</v>
      </c>
      <c r="R13" s="58">
        <v>11001544.43</v>
      </c>
      <c r="S13" s="58">
        <v>11242251.529999999</v>
      </c>
      <c r="T13" s="58">
        <v>53224532.280000001</v>
      </c>
      <c r="U13" s="58">
        <v>13493093.1</v>
      </c>
      <c r="V13" s="58">
        <v>0</v>
      </c>
      <c r="W13" s="58">
        <v>0</v>
      </c>
      <c r="X13" s="58">
        <v>0</v>
      </c>
      <c r="Y13" s="58">
        <v>0</v>
      </c>
      <c r="Z13" s="58">
        <v>598298.4</v>
      </c>
      <c r="AA13" s="58">
        <v>0</v>
      </c>
      <c r="AB13" s="58">
        <v>5983451.25</v>
      </c>
      <c r="AC13" s="58">
        <v>15284009.710000001</v>
      </c>
      <c r="AD13" s="58">
        <v>0</v>
      </c>
      <c r="AE13" s="58">
        <v>36588653.079999998</v>
      </c>
      <c r="AF13" s="58">
        <v>10565096.65</v>
      </c>
      <c r="AG13" s="58">
        <v>12929423.25</v>
      </c>
      <c r="AH13" s="58">
        <v>289474136</v>
      </c>
      <c r="AI13" s="58">
        <v>0</v>
      </c>
      <c r="AJ13" s="58">
        <v>169123965.99000001</v>
      </c>
      <c r="AK13" s="58">
        <v>11082672</v>
      </c>
      <c r="AL13" s="58">
        <v>4874903.92</v>
      </c>
      <c r="AM13" s="58">
        <v>0</v>
      </c>
      <c r="AN13" s="58">
        <v>6562869.7000000002</v>
      </c>
      <c r="AO13" s="58">
        <v>3971290.8</v>
      </c>
      <c r="AP13" s="58">
        <v>0</v>
      </c>
      <c r="AQ13" s="58">
        <v>0</v>
      </c>
    </row>
    <row r="14" spans="1:43" s="53" customFormat="1" ht="19.5">
      <c r="A14" s="50" t="s">
        <v>13</v>
      </c>
      <c r="B14" s="51" t="s">
        <v>14</v>
      </c>
      <c r="C14" s="26"/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561777520100</v>
      </c>
      <c r="Q14" s="58">
        <v>2834858900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</row>
    <row r="15" spans="1:43">
      <c r="A15" s="21" t="s">
        <v>15</v>
      </c>
      <c r="B15" s="22" t="s">
        <v>16</v>
      </c>
      <c r="C15" s="26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</row>
    <row r="16" spans="1:43" s="53" customFormat="1">
      <c r="A16" s="50" t="s">
        <v>17</v>
      </c>
      <c r="B16" s="51" t="s">
        <v>18</v>
      </c>
      <c r="C16" s="28" t="s">
        <v>19</v>
      </c>
      <c r="D16" s="60">
        <v>2866733.1</v>
      </c>
      <c r="E16" s="60">
        <v>34020654.07</v>
      </c>
      <c r="F16" s="60">
        <v>243204783.5</v>
      </c>
      <c r="G16" s="60">
        <v>69860120</v>
      </c>
      <c r="H16" s="60">
        <v>753890.8</v>
      </c>
      <c r="I16" s="60">
        <v>75344286</v>
      </c>
      <c r="J16" s="60">
        <v>131880002.5</v>
      </c>
      <c r="K16" s="60">
        <v>17839491.800000001</v>
      </c>
      <c r="L16" s="60">
        <v>12123380</v>
      </c>
      <c r="M16" s="60">
        <v>26756600</v>
      </c>
      <c r="N16" s="60">
        <v>2145508814.3900001</v>
      </c>
      <c r="O16" s="60">
        <v>203189673.97</v>
      </c>
      <c r="P16" s="60">
        <v>7003760000</v>
      </c>
      <c r="Q16" s="60">
        <v>0</v>
      </c>
      <c r="R16" s="60">
        <v>8866180</v>
      </c>
      <c r="S16" s="60">
        <v>0</v>
      </c>
      <c r="T16" s="60">
        <v>339476047.5</v>
      </c>
      <c r="U16" s="60">
        <v>149986611</v>
      </c>
      <c r="V16" s="60">
        <v>41988962.5</v>
      </c>
      <c r="W16" s="60">
        <v>110442925.36</v>
      </c>
      <c r="X16" s="60">
        <v>14386722</v>
      </c>
      <c r="Y16" s="60">
        <v>0</v>
      </c>
      <c r="Z16" s="60">
        <v>8445656</v>
      </c>
      <c r="AA16" s="60">
        <v>7595412.5</v>
      </c>
      <c r="AB16" s="60">
        <v>6453175</v>
      </c>
      <c r="AC16" s="60">
        <v>29609375</v>
      </c>
      <c r="AD16" s="60">
        <v>41372096.649999999</v>
      </c>
      <c r="AE16" s="60">
        <v>67572046.200000003</v>
      </c>
      <c r="AF16" s="60">
        <v>306648777.41000003</v>
      </c>
      <c r="AG16" s="60">
        <v>14168525.27</v>
      </c>
      <c r="AH16" s="60">
        <v>0</v>
      </c>
      <c r="AI16" s="60">
        <v>418218742</v>
      </c>
      <c r="AJ16" s="60">
        <v>34898500</v>
      </c>
      <c r="AK16" s="60">
        <v>134531490</v>
      </c>
      <c r="AL16" s="60">
        <v>8802285.1999999993</v>
      </c>
      <c r="AM16" s="60">
        <v>6744150</v>
      </c>
      <c r="AN16" s="60">
        <v>4706014.88</v>
      </c>
      <c r="AO16" s="60">
        <v>81722146.099999994</v>
      </c>
      <c r="AP16" s="60">
        <v>708930675.89999998</v>
      </c>
      <c r="AQ16" s="60">
        <v>0</v>
      </c>
    </row>
    <row r="17" spans="1:43">
      <c r="A17" s="30" t="s">
        <v>20</v>
      </c>
      <c r="B17" s="22" t="s">
        <v>21</v>
      </c>
      <c r="C17" s="28" t="s">
        <v>22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44208059.490000002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7525980</v>
      </c>
      <c r="V17" s="60">
        <v>1978000</v>
      </c>
      <c r="W17" s="60">
        <v>0</v>
      </c>
      <c r="X17" s="60">
        <v>890100</v>
      </c>
      <c r="Y17" s="60">
        <v>0</v>
      </c>
      <c r="Z17" s="60">
        <v>0</v>
      </c>
      <c r="AA17" s="60">
        <v>11728800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7330500</v>
      </c>
      <c r="AP17" s="60">
        <v>261011737.80000001</v>
      </c>
      <c r="AQ17" s="60">
        <v>0</v>
      </c>
    </row>
    <row r="18" spans="1:43">
      <c r="A18" s="21" t="s">
        <v>23</v>
      </c>
      <c r="B18" s="22" t="s">
        <v>24</v>
      </c>
      <c r="C18" s="28" t="s">
        <v>25</v>
      </c>
      <c r="D18" s="60">
        <v>15980349.970000001</v>
      </c>
      <c r="E18" s="60">
        <v>146406087.40000001</v>
      </c>
      <c r="F18" s="60">
        <v>1518470347.5999999</v>
      </c>
      <c r="G18" s="60">
        <v>602940572</v>
      </c>
      <c r="H18" s="60">
        <v>22105612.899999999</v>
      </c>
      <c r="I18" s="60">
        <v>593290708.64999998</v>
      </c>
      <c r="J18" s="60">
        <v>358410325.60000002</v>
      </c>
      <c r="K18" s="60">
        <v>284518350</v>
      </c>
      <c r="L18" s="60">
        <v>39073145.840000004</v>
      </c>
      <c r="M18" s="60">
        <v>1004193537.9</v>
      </c>
      <c r="N18" s="60">
        <v>3500135856.8000002</v>
      </c>
      <c r="O18" s="60">
        <v>384775637.10000002</v>
      </c>
      <c r="P18" s="60">
        <v>589329336609.68005</v>
      </c>
      <c r="Q18" s="60">
        <v>3478882159.3200002</v>
      </c>
      <c r="R18" s="60">
        <v>73944076.780000001</v>
      </c>
      <c r="S18" s="60">
        <v>112741957.3</v>
      </c>
      <c r="T18" s="60">
        <v>1313872802</v>
      </c>
      <c r="U18" s="60">
        <v>222914817.90000001</v>
      </c>
      <c r="V18" s="60">
        <v>135999168.71000001</v>
      </c>
      <c r="W18" s="60">
        <v>445891123.47000003</v>
      </c>
      <c r="X18" s="60">
        <v>72022788</v>
      </c>
      <c r="Y18" s="60">
        <v>31438994.280000001</v>
      </c>
      <c r="Z18" s="60">
        <v>14215275.9</v>
      </c>
      <c r="AA18" s="60">
        <v>249177558.5</v>
      </c>
      <c r="AB18" s="60">
        <v>44660828.600000001</v>
      </c>
      <c r="AC18" s="60">
        <v>102343970</v>
      </c>
      <c r="AD18" s="60">
        <v>61710030</v>
      </c>
      <c r="AE18" s="60">
        <v>260337317.84</v>
      </c>
      <c r="AF18" s="60">
        <v>696543190.70000005</v>
      </c>
      <c r="AG18" s="60">
        <v>39950254.700000003</v>
      </c>
      <c r="AH18" s="60">
        <v>832851815.10000002</v>
      </c>
      <c r="AI18" s="60">
        <v>4912054856.3999996</v>
      </c>
      <c r="AJ18" s="60">
        <v>1392613612.4000001</v>
      </c>
      <c r="AK18" s="60">
        <v>396693824.00999999</v>
      </c>
      <c r="AL18" s="60">
        <v>21624328.5</v>
      </c>
      <c r="AM18" s="60">
        <v>54166512.5</v>
      </c>
      <c r="AN18" s="60">
        <v>8476766.9000000004</v>
      </c>
      <c r="AO18" s="60">
        <v>225911599.19999999</v>
      </c>
      <c r="AP18" s="60">
        <v>3806395531.4299998</v>
      </c>
      <c r="AQ18" s="60">
        <v>35435876</v>
      </c>
    </row>
    <row r="19" spans="1:43" s="5" customFormat="1">
      <c r="A19" s="31" t="s">
        <v>66</v>
      </c>
      <c r="B19" s="32" t="s">
        <v>67</v>
      </c>
      <c r="C19" s="33" t="s">
        <v>68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27018317974.400002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</row>
    <row r="20" spans="1:43">
      <c r="A20" s="21" t="s">
        <v>26</v>
      </c>
      <c r="B20" s="22" t="s">
        <v>27</v>
      </c>
      <c r="C20" s="28" t="s">
        <v>28</v>
      </c>
      <c r="D20" s="60">
        <v>0</v>
      </c>
      <c r="E20" s="60">
        <v>61894021.399999999</v>
      </c>
      <c r="F20" s="60">
        <v>680.6</v>
      </c>
      <c r="G20" s="60">
        <v>55242297.399999999</v>
      </c>
      <c r="H20" s="60">
        <v>1641069.5</v>
      </c>
      <c r="I20" s="60">
        <v>0</v>
      </c>
      <c r="J20" s="60">
        <v>0</v>
      </c>
      <c r="K20" s="60">
        <v>214186941.40000001</v>
      </c>
      <c r="L20" s="60">
        <v>885408.3</v>
      </c>
      <c r="M20" s="60">
        <v>0</v>
      </c>
      <c r="N20" s="60">
        <v>165594563.19</v>
      </c>
      <c r="O20" s="60">
        <v>18689778.210000001</v>
      </c>
      <c r="P20" s="60">
        <v>0</v>
      </c>
      <c r="Q20" s="60">
        <v>0</v>
      </c>
      <c r="R20" s="60">
        <v>0</v>
      </c>
      <c r="S20" s="60">
        <v>0</v>
      </c>
      <c r="T20" s="60">
        <v>48891733.799999997</v>
      </c>
      <c r="U20" s="60">
        <v>30284914.5</v>
      </c>
      <c r="V20" s="60">
        <v>0</v>
      </c>
      <c r="W20" s="60">
        <v>10720209.4</v>
      </c>
      <c r="X20" s="60">
        <v>9839344.2400000002</v>
      </c>
      <c r="Y20" s="60">
        <v>29187443.960000001</v>
      </c>
      <c r="Z20" s="60">
        <v>618211.83999999997</v>
      </c>
      <c r="AA20" s="60">
        <v>47676470.700000003</v>
      </c>
      <c r="AB20" s="60">
        <v>7820566.4000000004</v>
      </c>
      <c r="AC20" s="60">
        <v>3475979.4</v>
      </c>
      <c r="AD20" s="60">
        <v>0</v>
      </c>
      <c r="AE20" s="60">
        <v>22205853.5</v>
      </c>
      <c r="AF20" s="60">
        <v>0</v>
      </c>
      <c r="AG20" s="60">
        <v>3991008.4</v>
      </c>
      <c r="AH20" s="60">
        <v>261228545.31999999</v>
      </c>
      <c r="AI20" s="60">
        <v>80459236.650000006</v>
      </c>
      <c r="AJ20" s="60">
        <v>33886820</v>
      </c>
      <c r="AK20" s="60">
        <v>21744246.5</v>
      </c>
      <c r="AL20" s="60">
        <v>294600</v>
      </c>
      <c r="AM20" s="60">
        <v>5935168</v>
      </c>
      <c r="AN20" s="60">
        <v>0</v>
      </c>
      <c r="AO20" s="60">
        <v>28272031.699999999</v>
      </c>
      <c r="AP20" s="60">
        <v>0</v>
      </c>
      <c r="AQ20" s="60">
        <v>9223893.9000000004</v>
      </c>
    </row>
    <row r="21" spans="1:43" ht="19.5">
      <c r="A21" s="21" t="s">
        <v>29</v>
      </c>
      <c r="B21" s="22" t="s">
        <v>30</v>
      </c>
      <c r="C21" s="28" t="s">
        <v>31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54891244247.860001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</row>
    <row r="24" spans="1:43">
      <c r="A24" s="21" t="s">
        <v>38</v>
      </c>
      <c r="B24" s="22" t="s">
        <v>39</v>
      </c>
      <c r="C24" s="25" t="s">
        <v>14</v>
      </c>
      <c r="D24" s="62">
        <v>659595.78</v>
      </c>
      <c r="E24" s="62">
        <v>12844865.75</v>
      </c>
      <c r="F24" s="62">
        <v>61283423.700000003</v>
      </c>
      <c r="G24" s="62">
        <v>33614040.960000001</v>
      </c>
      <c r="H24" s="62">
        <v>2014507.68</v>
      </c>
      <c r="I24" s="62">
        <v>25012342.390000001</v>
      </c>
      <c r="J24" s="62">
        <v>13801284.82</v>
      </c>
      <c r="K24" s="62">
        <v>27179778.600000001</v>
      </c>
      <c r="L24" s="62">
        <v>3141638.91</v>
      </c>
      <c r="M24" s="62">
        <v>30474713.02</v>
      </c>
      <c r="N24" s="62">
        <v>118262606.55</v>
      </c>
      <c r="O24" s="62">
        <v>16063093.08</v>
      </c>
      <c r="P24" s="62">
        <v>30454795699.75</v>
      </c>
      <c r="Q24" s="62">
        <v>228624174.31999999</v>
      </c>
      <c r="R24" s="62">
        <v>2602893.81</v>
      </c>
      <c r="S24" s="62">
        <v>10359497.210000001</v>
      </c>
      <c r="T24" s="62">
        <v>80790619.219999999</v>
      </c>
      <c r="U24" s="62">
        <v>14117588.59</v>
      </c>
      <c r="V24" s="62">
        <v>28589016.32</v>
      </c>
      <c r="W24" s="62">
        <v>12419050.91</v>
      </c>
      <c r="X24" s="62">
        <v>1903277.11</v>
      </c>
      <c r="Y24" s="62">
        <v>1473920.34</v>
      </c>
      <c r="Z24" s="62">
        <v>518242.03</v>
      </c>
      <c r="AA24" s="62">
        <v>21608820.579999998</v>
      </c>
      <c r="AB24" s="62">
        <v>12863697.43</v>
      </c>
      <c r="AC24" s="62">
        <v>3417517.27</v>
      </c>
      <c r="AD24" s="62">
        <v>82253800.489999995</v>
      </c>
      <c r="AE24" s="62">
        <v>7705492.7699999996</v>
      </c>
      <c r="AF24" s="62">
        <v>25469384.23</v>
      </c>
      <c r="AG24" s="62">
        <v>1657972.08</v>
      </c>
      <c r="AH24" s="62">
        <v>37155773.740000002</v>
      </c>
      <c r="AI24" s="62">
        <v>317235634.93000001</v>
      </c>
      <c r="AJ24" s="62">
        <v>122022849.40000001</v>
      </c>
      <c r="AK24" s="62">
        <v>46167804.18</v>
      </c>
      <c r="AL24" s="62">
        <v>4389625.8600000003</v>
      </c>
      <c r="AM24" s="62">
        <v>28206994.469999999</v>
      </c>
      <c r="AN24" s="62">
        <v>539729.06000000006</v>
      </c>
      <c r="AO24" s="62">
        <v>10339134.369999999</v>
      </c>
      <c r="AP24" s="62">
        <v>104211048.09999999</v>
      </c>
      <c r="AQ24" s="62">
        <v>9027282.0600000005</v>
      </c>
    </row>
    <row r="25" spans="1:43">
      <c r="A25" s="21" t="s">
        <v>40</v>
      </c>
      <c r="B25" s="22" t="s">
        <v>41</v>
      </c>
      <c r="C25" s="36" t="s">
        <v>42</v>
      </c>
      <c r="D25" s="58">
        <v>10062.11</v>
      </c>
      <c r="E25" s="58">
        <v>7205028.04</v>
      </c>
      <c r="F25" s="58">
        <v>6031531.1500000004</v>
      </c>
      <c r="G25" s="58">
        <v>10464011.970000001</v>
      </c>
      <c r="H25" s="58">
        <v>1296370.6200000001</v>
      </c>
      <c r="I25" s="58">
        <v>2003604.35</v>
      </c>
      <c r="J25" s="58">
        <v>450000</v>
      </c>
      <c r="K25" s="58">
        <v>18317596.550000001</v>
      </c>
      <c r="L25" s="58">
        <v>1962746.17</v>
      </c>
      <c r="M25" s="58">
        <v>7011.1</v>
      </c>
      <c r="N25" s="58">
        <v>20592640.800000001</v>
      </c>
      <c r="O25" s="58">
        <v>2011272.48</v>
      </c>
      <c r="P25" s="58">
        <v>0</v>
      </c>
      <c r="Q25" s="58">
        <v>0</v>
      </c>
      <c r="R25" s="58">
        <v>493241.64</v>
      </c>
      <c r="S25" s="58">
        <v>7160348.2599999998</v>
      </c>
      <c r="T25" s="58">
        <v>37181393.119999997</v>
      </c>
      <c r="U25" s="58">
        <v>6651972.3200000003</v>
      </c>
      <c r="V25" s="58">
        <v>24566487.379999999</v>
      </c>
      <c r="W25" s="58">
        <v>1662997.9</v>
      </c>
      <c r="X25" s="58">
        <v>5674.21</v>
      </c>
      <c r="Y25" s="58">
        <v>586281.67000000004</v>
      </c>
      <c r="Z25" s="58">
        <v>11116.85</v>
      </c>
      <c r="AA25" s="58">
        <v>14045520.98</v>
      </c>
      <c r="AB25" s="58">
        <v>11378848.029999999</v>
      </c>
      <c r="AC25" s="58">
        <v>49546.25</v>
      </c>
      <c r="AD25" s="58">
        <v>79268956.890000001</v>
      </c>
      <c r="AE25" s="58">
        <v>1201244.6200000001</v>
      </c>
      <c r="AF25" s="58">
        <v>5950753.6600000001</v>
      </c>
      <c r="AG25" s="58">
        <v>1506.19</v>
      </c>
      <c r="AH25" s="58">
        <v>7917491.8300000001</v>
      </c>
      <c r="AI25" s="58">
        <v>200444738.30000001</v>
      </c>
      <c r="AJ25" s="58">
        <v>86683957.189999998</v>
      </c>
      <c r="AK25" s="58">
        <v>35051976.869999997</v>
      </c>
      <c r="AL25" s="58">
        <v>3594929.24</v>
      </c>
      <c r="AM25" s="58">
        <v>26614922.210000001</v>
      </c>
      <c r="AN25" s="58">
        <v>14676.29</v>
      </c>
      <c r="AO25" s="58">
        <v>879422.65</v>
      </c>
      <c r="AP25" s="58">
        <v>2897330.5</v>
      </c>
      <c r="AQ25" s="58">
        <v>8217777.7599999998</v>
      </c>
    </row>
    <row r="26" spans="1:43" ht="19.5">
      <c r="A26" s="21" t="s">
        <v>43</v>
      </c>
      <c r="B26" s="22" t="s">
        <v>44</v>
      </c>
      <c r="C26" s="36" t="s">
        <v>45</v>
      </c>
      <c r="D26" s="58">
        <v>628537.16</v>
      </c>
      <c r="E26" s="58">
        <v>5492407.4400000004</v>
      </c>
      <c r="F26" s="58">
        <v>55251892.549999997</v>
      </c>
      <c r="G26" s="58">
        <v>23150028.989999998</v>
      </c>
      <c r="H26" s="58">
        <v>718137.06</v>
      </c>
      <c r="I26" s="58">
        <v>23008738.039999999</v>
      </c>
      <c r="J26" s="58">
        <v>13351284.82</v>
      </c>
      <c r="K26" s="58">
        <v>8862182.0500000007</v>
      </c>
      <c r="L26" s="58">
        <v>1178892.74</v>
      </c>
      <c r="M26" s="58">
        <v>30467701.920000002</v>
      </c>
      <c r="N26" s="58">
        <v>97669965.75</v>
      </c>
      <c r="O26" s="58">
        <v>14051820.6</v>
      </c>
      <c r="P26" s="58">
        <v>30454772699.75</v>
      </c>
      <c r="Q26" s="58">
        <v>228624174.31999999</v>
      </c>
      <c r="R26" s="58">
        <v>2109652.17</v>
      </c>
      <c r="S26" s="58">
        <v>3199148.95</v>
      </c>
      <c r="T26" s="58">
        <v>43609226.100000001</v>
      </c>
      <c r="U26" s="58">
        <v>7465616.2699999996</v>
      </c>
      <c r="V26" s="58">
        <v>4022528.94</v>
      </c>
      <c r="W26" s="58">
        <v>10756053.01</v>
      </c>
      <c r="X26" s="58">
        <v>1897602.9</v>
      </c>
      <c r="Y26" s="58">
        <v>887638.67</v>
      </c>
      <c r="Z26" s="58">
        <v>507125.18</v>
      </c>
      <c r="AA26" s="58">
        <v>7563299.5999999996</v>
      </c>
      <c r="AB26" s="58">
        <v>1484849.4</v>
      </c>
      <c r="AC26" s="58">
        <v>3367971.02</v>
      </c>
      <c r="AD26" s="58">
        <v>2984843.6</v>
      </c>
      <c r="AE26" s="58">
        <v>6504248.1500000004</v>
      </c>
      <c r="AF26" s="58">
        <v>19518630.57</v>
      </c>
      <c r="AG26" s="58">
        <v>1656465.89</v>
      </c>
      <c r="AH26" s="58">
        <v>29238281.91</v>
      </c>
      <c r="AI26" s="58">
        <v>116790896.63</v>
      </c>
      <c r="AJ26" s="58">
        <v>35338892.210000001</v>
      </c>
      <c r="AK26" s="58">
        <v>11115827.310000001</v>
      </c>
      <c r="AL26" s="58">
        <v>794696.62</v>
      </c>
      <c r="AM26" s="58">
        <v>1592072.26</v>
      </c>
      <c r="AN26" s="58">
        <v>525052.77</v>
      </c>
      <c r="AO26" s="58">
        <v>7453515.8700000001</v>
      </c>
      <c r="AP26" s="58">
        <v>101313717.59999999</v>
      </c>
      <c r="AQ26" s="58">
        <v>809504.3</v>
      </c>
    </row>
    <row r="27" spans="1:43">
      <c r="A27" s="21" t="s">
        <v>46</v>
      </c>
      <c r="B27" s="22" t="s">
        <v>47</v>
      </c>
      <c r="C27" s="36" t="s">
        <v>48</v>
      </c>
      <c r="D27" s="58">
        <v>20996.51</v>
      </c>
      <c r="E27" s="58">
        <v>147430.26999999999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23000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2006195.85</v>
      </c>
      <c r="AP27" s="58">
        <v>0</v>
      </c>
      <c r="AQ27" s="58">
        <v>0</v>
      </c>
    </row>
    <row r="28" spans="1:43">
      <c r="A28" s="21" t="s">
        <v>49</v>
      </c>
      <c r="B28" s="22"/>
      <c r="C28" s="25" t="s">
        <v>16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32472000</v>
      </c>
      <c r="AQ28" s="58">
        <v>0</v>
      </c>
    </row>
    <row r="29" spans="1:43">
      <c r="A29" s="21" t="s">
        <v>50</v>
      </c>
      <c r="B29" s="22"/>
      <c r="C29" s="23" t="s">
        <v>21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26265.57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</row>
    <row r="30" spans="1:43" ht="19.5">
      <c r="A30" s="21" t="s">
        <v>51</v>
      </c>
      <c r="B30" s="22"/>
      <c r="C30" s="36" t="s">
        <v>52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</row>
    <row r="31" spans="1:43" ht="19.5">
      <c r="A31" s="21" t="s">
        <v>53</v>
      </c>
      <c r="B31" s="22"/>
      <c r="C31" s="36" t="s">
        <v>54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</row>
    <row r="32" spans="1:43">
      <c r="A32" s="21" t="s">
        <v>59</v>
      </c>
      <c r="B32" s="22"/>
      <c r="C32" s="36" t="s">
        <v>60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26265.57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</row>
    <row r="33" spans="1:43">
      <c r="A33" s="38" t="s">
        <v>61</v>
      </c>
      <c r="B33" s="22"/>
      <c r="C33" s="25" t="s">
        <v>24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26265.57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</row>
    <row r="34" spans="1:43" ht="18">
      <c r="A34" s="38" t="s">
        <v>64</v>
      </c>
      <c r="B34" s="22" t="s">
        <v>63</v>
      </c>
      <c r="C34" s="25"/>
      <c r="D34" s="64">
        <f t="shared" ref="D34:AQ34" si="0">SUM(D10:D11,D13:D24)+D28</f>
        <v>22300055.420000002</v>
      </c>
      <c r="E34" s="64">
        <f t="shared" si="0"/>
        <v>269509263.83000004</v>
      </c>
      <c r="F34" s="64">
        <f t="shared" si="0"/>
        <v>2785393358.1799998</v>
      </c>
      <c r="G34" s="64">
        <f t="shared" si="0"/>
        <v>945391104.26999998</v>
      </c>
      <c r="H34" s="64">
        <f t="shared" si="0"/>
        <v>30396907.609999999</v>
      </c>
      <c r="I34" s="64">
        <f t="shared" si="0"/>
        <v>773516871.66999996</v>
      </c>
      <c r="J34" s="64">
        <f t="shared" si="0"/>
        <v>504151827.88</v>
      </c>
      <c r="K34" s="64">
        <f t="shared" si="0"/>
        <v>607269416.42000008</v>
      </c>
      <c r="L34" s="64">
        <f t="shared" si="0"/>
        <v>55743779.629999995</v>
      </c>
      <c r="M34" s="64">
        <f t="shared" si="0"/>
        <v>1365800654.98</v>
      </c>
      <c r="N34" s="64">
        <f t="shared" si="0"/>
        <v>7242561429.25</v>
      </c>
      <c r="O34" s="64">
        <f t="shared" si="0"/>
        <v>778713557.56000006</v>
      </c>
      <c r="P34" s="64">
        <f t="shared" si="0"/>
        <v>1892730687634.7703</v>
      </c>
      <c r="Q34" s="64">
        <f t="shared" si="0"/>
        <v>10979284875.959999</v>
      </c>
      <c r="R34" s="64">
        <f t="shared" si="0"/>
        <v>96454104.700000003</v>
      </c>
      <c r="S34" s="64">
        <f t="shared" si="0"/>
        <v>165888918.02000001</v>
      </c>
      <c r="T34" s="64">
        <f t="shared" si="0"/>
        <v>2269078486.2799997</v>
      </c>
      <c r="U34" s="64">
        <f t="shared" si="0"/>
        <v>471227119.50999999</v>
      </c>
      <c r="V34" s="64">
        <f t="shared" si="0"/>
        <v>209110985.5</v>
      </c>
      <c r="W34" s="64">
        <f t="shared" si="0"/>
        <v>579705912.41999996</v>
      </c>
      <c r="X34" s="64">
        <f t="shared" si="0"/>
        <v>99591663.739999995</v>
      </c>
      <c r="Y34" s="64">
        <f t="shared" si="0"/>
        <v>62598486.860000007</v>
      </c>
      <c r="Z34" s="64">
        <f t="shared" si="0"/>
        <v>29819938.250000004</v>
      </c>
      <c r="AA34" s="64">
        <f t="shared" si="0"/>
        <v>423651064.35999995</v>
      </c>
      <c r="AB34" s="64">
        <f t="shared" si="0"/>
        <v>78301302.629999995</v>
      </c>
      <c r="AC34" s="64">
        <f t="shared" si="0"/>
        <v>169978064.68000001</v>
      </c>
      <c r="AD34" s="64">
        <f t="shared" si="0"/>
        <v>231549176.19999999</v>
      </c>
      <c r="AE34" s="64">
        <f t="shared" si="0"/>
        <v>445745692.31999993</v>
      </c>
      <c r="AF34" s="64">
        <f t="shared" si="0"/>
        <v>1211756969.97</v>
      </c>
      <c r="AG34" s="64">
        <f t="shared" si="0"/>
        <v>82351796.050000012</v>
      </c>
      <c r="AH34" s="64">
        <f t="shared" si="0"/>
        <v>1499912134.9299998</v>
      </c>
      <c r="AI34" s="64">
        <f t="shared" si="0"/>
        <v>6402769938.1099997</v>
      </c>
      <c r="AJ34" s="64">
        <f t="shared" si="0"/>
        <v>1973977580.0200002</v>
      </c>
      <c r="AK34" s="64">
        <f t="shared" si="0"/>
        <v>611096069.1099999</v>
      </c>
      <c r="AL34" s="64">
        <f t="shared" si="0"/>
        <v>40164772.049999997</v>
      </c>
      <c r="AM34" s="64">
        <f t="shared" si="0"/>
        <v>95241235.640000001</v>
      </c>
      <c r="AN34" s="64">
        <f t="shared" si="0"/>
        <v>20304214.569999997</v>
      </c>
      <c r="AO34" s="64">
        <f t="shared" si="0"/>
        <v>431908603.46999997</v>
      </c>
      <c r="AP34" s="64">
        <f t="shared" si="0"/>
        <v>5050969276.54</v>
      </c>
      <c r="AQ34" s="64">
        <f t="shared" si="0"/>
        <v>53778856.219999999</v>
      </c>
    </row>
    <row r="35" spans="1:43">
      <c r="A35" s="38" t="s">
        <v>62</v>
      </c>
      <c r="B35" s="22"/>
      <c r="C35" s="25" t="s">
        <v>27</v>
      </c>
      <c r="D35" s="64">
        <f t="shared" ref="D35:AQ35" si="1">SUM(D10,D11,D12,D24,D28)-D33</f>
        <v>22300055.420000002</v>
      </c>
      <c r="E35" s="64">
        <f t="shared" si="1"/>
        <v>269509263.83000004</v>
      </c>
      <c r="F35" s="64">
        <f t="shared" si="1"/>
        <v>2785393358.1799998</v>
      </c>
      <c r="G35" s="64">
        <f t="shared" si="1"/>
        <v>945391104.26999998</v>
      </c>
      <c r="H35" s="64">
        <f t="shared" si="1"/>
        <v>30396907.609999999</v>
      </c>
      <c r="I35" s="64">
        <f t="shared" si="1"/>
        <v>773516871.66999996</v>
      </c>
      <c r="J35" s="64">
        <f t="shared" si="1"/>
        <v>504151827.88</v>
      </c>
      <c r="K35" s="64">
        <f t="shared" si="1"/>
        <v>607269416.41999996</v>
      </c>
      <c r="L35" s="64">
        <f t="shared" si="1"/>
        <v>55743779.629999995</v>
      </c>
      <c r="M35" s="64">
        <f t="shared" si="1"/>
        <v>1365800654.9799998</v>
      </c>
      <c r="N35" s="64">
        <f t="shared" si="1"/>
        <v>7242561429.25</v>
      </c>
      <c r="O35" s="64">
        <f t="shared" si="1"/>
        <v>778713557.56000006</v>
      </c>
      <c r="P35" s="64">
        <f t="shared" si="1"/>
        <v>1892730661369.2</v>
      </c>
      <c r="Q35" s="64">
        <f t="shared" si="1"/>
        <v>10979284875.960001</v>
      </c>
      <c r="R35" s="64">
        <f t="shared" si="1"/>
        <v>96454104.700000003</v>
      </c>
      <c r="S35" s="64">
        <f t="shared" si="1"/>
        <v>165888918.02000001</v>
      </c>
      <c r="T35" s="64">
        <f t="shared" si="1"/>
        <v>2269078486.2799997</v>
      </c>
      <c r="U35" s="64">
        <f t="shared" si="1"/>
        <v>471227119.50999999</v>
      </c>
      <c r="V35" s="64">
        <f t="shared" si="1"/>
        <v>209110985.5</v>
      </c>
      <c r="W35" s="64">
        <f t="shared" si="1"/>
        <v>579705912.41999996</v>
      </c>
      <c r="X35" s="64">
        <f t="shared" si="1"/>
        <v>99591663.739999995</v>
      </c>
      <c r="Y35" s="64">
        <f t="shared" si="1"/>
        <v>62598486.860000007</v>
      </c>
      <c r="Z35" s="64">
        <f t="shared" si="1"/>
        <v>29819938.25</v>
      </c>
      <c r="AA35" s="64">
        <f t="shared" si="1"/>
        <v>423651064.35999995</v>
      </c>
      <c r="AB35" s="64">
        <f t="shared" si="1"/>
        <v>78301302.629999995</v>
      </c>
      <c r="AC35" s="64">
        <f t="shared" si="1"/>
        <v>169978064.68000004</v>
      </c>
      <c r="AD35" s="64">
        <f t="shared" si="1"/>
        <v>231549176.19999999</v>
      </c>
      <c r="AE35" s="64">
        <f t="shared" si="1"/>
        <v>445745692.31999999</v>
      </c>
      <c r="AF35" s="64">
        <f t="shared" si="1"/>
        <v>1211756969.97</v>
      </c>
      <c r="AG35" s="64">
        <f t="shared" si="1"/>
        <v>82351796.049999997</v>
      </c>
      <c r="AH35" s="64">
        <f t="shared" si="1"/>
        <v>1499912134.9300001</v>
      </c>
      <c r="AI35" s="64">
        <f t="shared" si="1"/>
        <v>6402769938.1100006</v>
      </c>
      <c r="AJ35" s="64">
        <f t="shared" si="1"/>
        <v>1973977580.0200002</v>
      </c>
      <c r="AK35" s="64">
        <f t="shared" si="1"/>
        <v>611096069.1099999</v>
      </c>
      <c r="AL35" s="64">
        <f t="shared" si="1"/>
        <v>40164772.049999997</v>
      </c>
      <c r="AM35" s="64">
        <f t="shared" si="1"/>
        <v>95241235.640000001</v>
      </c>
      <c r="AN35" s="64">
        <f t="shared" si="1"/>
        <v>20304214.57</v>
      </c>
      <c r="AO35" s="64">
        <f t="shared" si="1"/>
        <v>431908603.47000003</v>
      </c>
      <c r="AP35" s="64">
        <f t="shared" si="1"/>
        <v>5050969276.5400009</v>
      </c>
      <c r="AQ35" s="64">
        <f t="shared" si="1"/>
        <v>53778856.219999999</v>
      </c>
    </row>
    <row r="36" spans="1:43">
      <c r="A36" s="4" t="s">
        <v>65</v>
      </c>
      <c r="B36" s="2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</row>
    <row r="37" spans="1:43">
      <c r="B37" s="2"/>
    </row>
    <row r="38" spans="1:43">
      <c r="B38" s="2"/>
      <c r="AM38" s="40" t="s">
        <v>151</v>
      </c>
      <c r="AN38" s="5"/>
      <c r="AO38" s="41"/>
      <c r="AP38" s="41"/>
      <c r="AQ38" s="41"/>
    </row>
    <row r="39" spans="1:43">
      <c r="B39" s="2"/>
      <c r="AM39" s="42" t="s">
        <v>152</v>
      </c>
      <c r="AN39" s="5"/>
      <c r="AO39" s="5"/>
      <c r="AP39" s="5"/>
      <c r="AQ39" s="43" t="s">
        <v>153</v>
      </c>
    </row>
    <row r="40" spans="1:43">
      <c r="B40" s="2"/>
    </row>
    <row r="41" spans="1:43">
      <c r="B41" s="2"/>
    </row>
    <row r="42" spans="1:43">
      <c r="B42" s="2"/>
    </row>
    <row r="43" spans="1:43">
      <c r="B43" s="2"/>
    </row>
    <row r="44" spans="1:43">
      <c r="B44" s="2"/>
    </row>
    <row r="45" spans="1:43">
      <c r="B45" s="2"/>
    </row>
    <row r="46" spans="1:43">
      <c r="B46" s="2"/>
    </row>
    <row r="47" spans="1:43">
      <c r="B47" s="2"/>
    </row>
    <row r="48" spans="1:43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</sheetData>
  <mergeCells count="39">
    <mergeCell ref="AP3:AP6"/>
    <mergeCell ref="AQ3:AQ6"/>
    <mergeCell ref="AG3:AG6"/>
    <mergeCell ref="AH3:AH6"/>
    <mergeCell ref="AI3:AI6"/>
    <mergeCell ref="AJ3:AJ6"/>
    <mergeCell ref="AO3:AO6"/>
    <mergeCell ref="AL3:AN6"/>
    <mergeCell ref="AE3:AE6"/>
    <mergeCell ref="R3:R6"/>
    <mergeCell ref="AK3:AK6"/>
    <mergeCell ref="AF3:AF6"/>
    <mergeCell ref="U3:U6"/>
    <mergeCell ref="V3:V6"/>
    <mergeCell ref="W3:W6"/>
    <mergeCell ref="X3:X6"/>
    <mergeCell ref="Y3:Y6"/>
    <mergeCell ref="Z3:Z6"/>
    <mergeCell ref="P3:Q6"/>
    <mergeCell ref="S3:S6"/>
    <mergeCell ref="T3:T6"/>
    <mergeCell ref="M3:M6"/>
    <mergeCell ref="AC3:AC6"/>
    <mergeCell ref="AD3:AD6"/>
    <mergeCell ref="AA3:AA6"/>
    <mergeCell ref="AB3:AB6"/>
    <mergeCell ref="K3:L6"/>
    <mergeCell ref="N3:N6"/>
    <mergeCell ref="O3:O6"/>
    <mergeCell ref="G3:G6"/>
    <mergeCell ref="H3:H6"/>
    <mergeCell ref="I3:I6"/>
    <mergeCell ref="J3:J6"/>
    <mergeCell ref="D1:H1"/>
    <mergeCell ref="A3:C3"/>
    <mergeCell ref="A4:C4"/>
    <mergeCell ref="A5:C5"/>
    <mergeCell ref="F3:F6"/>
    <mergeCell ref="D3:E6"/>
  </mergeCells>
  <phoneticPr fontId="1" type="noConversion"/>
  <pageMargins left="0.23622047244094491" right="0.15748031496062992" top="0.19685039370078741" bottom="0.19685039370078741" header="0.51181102362204722" footer="0.15748031496062992"/>
  <pageSetup paperSize="8" firstPageNumber="0" orientation="landscape" horizontalDpi="300" verticalDpi="300" r:id="rId1"/>
  <headerFooter alignWithMargins="0">
    <oddFooter>&amp;L&amp;7(22) Исп. А.В. Касин 6-60-71&amp;R&amp;7Страница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topLeftCell="A16" zoomScaleNormal="100" workbookViewId="0">
      <selection activeCell="A7" sqref="A7"/>
    </sheetView>
  </sheetViews>
  <sheetFormatPr defaultColWidth="10.7109375" defaultRowHeight="12.75"/>
  <cols>
    <col min="1" max="1" width="49.28515625" customWidth="1"/>
    <col min="2" max="2" width="4.140625" customWidth="1"/>
    <col min="3" max="3" width="4.140625" style="1" customWidth="1"/>
    <col min="4" max="4" width="16.140625" customWidth="1"/>
    <col min="5" max="5" width="16.140625" bestFit="1" customWidth="1"/>
    <col min="6" max="6" width="16.28515625" bestFit="1" customWidth="1"/>
    <col min="7" max="7" width="18" customWidth="1"/>
    <col min="8" max="8" width="18.5703125" customWidth="1"/>
    <col min="9" max="9" width="17.140625" customWidth="1"/>
    <col min="10" max="10" width="16.140625" bestFit="1" customWidth="1"/>
    <col min="11" max="11" width="17.140625" customWidth="1"/>
    <col min="12" max="12" width="16.140625" bestFit="1" customWidth="1"/>
    <col min="13" max="13" width="18.42578125" customWidth="1"/>
    <col min="14" max="14" width="18.28515625" customWidth="1"/>
    <col min="15" max="15" width="18.42578125" customWidth="1"/>
    <col min="16" max="16" width="20.5703125" customWidth="1"/>
    <col min="17" max="17" width="23.5703125" customWidth="1"/>
    <col min="18" max="18" width="19.7109375" customWidth="1"/>
    <col min="19" max="19" width="18.28515625" customWidth="1"/>
    <col min="20" max="21" width="18.5703125" customWidth="1"/>
    <col min="22" max="22" width="17.28515625" customWidth="1"/>
    <col min="23" max="23" width="18.5703125" customWidth="1"/>
    <col min="24" max="24" width="18.140625" customWidth="1"/>
    <col min="25" max="27" width="16.140625" bestFit="1" customWidth="1"/>
    <col min="28" max="28" width="18" customWidth="1"/>
    <col min="29" max="29" width="18.85546875" customWidth="1"/>
    <col min="30" max="34" width="16.140625" bestFit="1" customWidth="1"/>
    <col min="35" max="35" width="18.28515625" customWidth="1"/>
    <col min="36" max="37" width="18.7109375" customWidth="1"/>
    <col min="38" max="38" width="16.140625" bestFit="1" customWidth="1"/>
    <col min="39" max="39" width="16.28515625" bestFit="1" customWidth="1"/>
    <col min="40" max="40" width="18.140625" bestFit="1" customWidth="1"/>
    <col min="41" max="41" width="21.28515625" customWidth="1"/>
    <col min="42" max="43" width="16.140625" bestFit="1" customWidth="1"/>
  </cols>
  <sheetData>
    <row r="1" spans="1:43" ht="31.5" customHeight="1">
      <c r="A1" s="6"/>
      <c r="B1" s="6"/>
      <c r="C1" s="7"/>
      <c r="D1" s="65" t="s">
        <v>155</v>
      </c>
      <c r="E1" s="65"/>
      <c r="F1" s="65"/>
      <c r="G1" s="65"/>
      <c r="H1" s="65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6" t="s">
        <v>0</v>
      </c>
      <c r="B3" s="66"/>
      <c r="C3" s="66"/>
      <c r="D3" s="73" t="s">
        <v>73</v>
      </c>
      <c r="E3" s="74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3" t="s">
        <v>87</v>
      </c>
      <c r="L3" s="74"/>
      <c r="M3" s="70" t="s">
        <v>89</v>
      </c>
      <c r="N3" s="70" t="s">
        <v>91</v>
      </c>
      <c r="O3" s="70" t="s">
        <v>93</v>
      </c>
      <c r="P3" s="73" t="s">
        <v>98</v>
      </c>
      <c r="Q3" s="79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3" t="s">
        <v>144</v>
      </c>
      <c r="AM3" s="79"/>
      <c r="AN3" s="74"/>
      <c r="AO3" s="70" t="s">
        <v>146</v>
      </c>
      <c r="AP3" s="70" t="s">
        <v>148</v>
      </c>
      <c r="AQ3" s="70" t="s">
        <v>150</v>
      </c>
    </row>
    <row r="4" spans="1:43" ht="36" customHeight="1">
      <c r="A4" s="67" t="s">
        <v>1</v>
      </c>
      <c r="B4" s="68"/>
      <c r="C4" s="69"/>
      <c r="D4" s="75"/>
      <c r="E4" s="76"/>
      <c r="F4" s="71"/>
      <c r="G4" s="71"/>
      <c r="H4" s="71"/>
      <c r="I4" s="71"/>
      <c r="J4" s="71"/>
      <c r="K4" s="75"/>
      <c r="L4" s="76"/>
      <c r="M4" s="71"/>
      <c r="N4" s="71"/>
      <c r="O4" s="71"/>
      <c r="P4" s="75"/>
      <c r="Q4" s="80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5"/>
      <c r="AM4" s="80"/>
      <c r="AN4" s="76"/>
      <c r="AO4" s="71"/>
      <c r="AP4" s="71"/>
      <c r="AQ4" s="71"/>
    </row>
    <row r="5" spans="1:43">
      <c r="A5" s="67" t="s">
        <v>2</v>
      </c>
      <c r="B5" s="68"/>
      <c r="C5" s="69"/>
      <c r="D5" s="75"/>
      <c r="E5" s="76"/>
      <c r="F5" s="71"/>
      <c r="G5" s="71"/>
      <c r="H5" s="71"/>
      <c r="I5" s="71"/>
      <c r="J5" s="71"/>
      <c r="K5" s="75"/>
      <c r="L5" s="76"/>
      <c r="M5" s="71"/>
      <c r="N5" s="71"/>
      <c r="O5" s="71"/>
      <c r="P5" s="75"/>
      <c r="Q5" s="80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5"/>
      <c r="AM5" s="80"/>
      <c r="AN5" s="76"/>
      <c r="AO5" s="71"/>
      <c r="AP5" s="71"/>
      <c r="AQ5" s="71"/>
    </row>
    <row r="6" spans="1:43" ht="12.75" hidden="1" customHeight="1">
      <c r="A6" s="9"/>
      <c r="B6" s="10"/>
      <c r="C6" s="11"/>
      <c r="D6" s="77"/>
      <c r="E6" s="78"/>
      <c r="F6" s="72"/>
      <c r="G6" s="72"/>
      <c r="H6" s="72"/>
      <c r="I6" s="72"/>
      <c r="J6" s="72"/>
      <c r="K6" s="77"/>
      <c r="L6" s="78"/>
      <c r="M6" s="72"/>
      <c r="N6" s="72"/>
      <c r="O6" s="72"/>
      <c r="P6" s="77"/>
      <c r="Q6" s="81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7"/>
      <c r="AM6" s="81"/>
      <c r="AN6" s="78"/>
      <c r="AO6" s="72"/>
      <c r="AP6" s="72"/>
      <c r="AQ6" s="72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>
      <c r="A10" s="21" t="s">
        <v>6</v>
      </c>
      <c r="B10" s="22" t="s">
        <v>7</v>
      </c>
      <c r="C10" s="23" t="s">
        <v>7</v>
      </c>
      <c r="D10" s="24">
        <v>32847.370000000003</v>
      </c>
      <c r="E10" s="24">
        <v>139615.62</v>
      </c>
      <c r="F10" s="24">
        <v>7533258.0999999996</v>
      </c>
      <c r="G10" s="24">
        <v>37727682.170000002</v>
      </c>
      <c r="H10" s="24">
        <v>9853.36</v>
      </c>
      <c r="I10" s="24">
        <v>20456.16</v>
      </c>
      <c r="J10" s="24">
        <v>37074.839999999997</v>
      </c>
      <c r="K10" s="24">
        <v>287721.17</v>
      </c>
      <c r="L10" s="24">
        <v>241480.26</v>
      </c>
      <c r="M10" s="24">
        <v>37900.230000000003</v>
      </c>
      <c r="N10" s="24">
        <v>526081.06000000006</v>
      </c>
      <c r="O10" s="24">
        <v>85873.93</v>
      </c>
      <c r="P10" s="24">
        <v>199151264330.41</v>
      </c>
      <c r="Q10" s="24">
        <v>810939189.33000004</v>
      </c>
      <c r="R10" s="24">
        <v>3329876.58</v>
      </c>
      <c r="S10" s="24">
        <v>48720.3</v>
      </c>
      <c r="T10" s="24">
        <v>111941035.89</v>
      </c>
      <c r="U10" s="24">
        <v>43760039.439999998</v>
      </c>
      <c r="V10" s="24">
        <v>538487.31000000006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25861612.449999999</v>
      </c>
      <c r="AD10" s="24">
        <v>458493.55</v>
      </c>
      <c r="AE10" s="24">
        <v>204101.17</v>
      </c>
      <c r="AF10" s="24">
        <v>1731271.43</v>
      </c>
      <c r="AG10" s="24">
        <v>35982.550000000003</v>
      </c>
      <c r="AH10" s="24">
        <v>347054.64</v>
      </c>
      <c r="AI10" s="24">
        <v>237566533.27000001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215573591.24000001</v>
      </c>
      <c r="AQ10" s="24">
        <v>2629702.5099999998</v>
      </c>
    </row>
    <row r="11" spans="1:43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501646575.33999997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204684931.50999999</v>
      </c>
      <c r="N11" s="24">
        <v>1195407305.8900001</v>
      </c>
      <c r="O11" s="24">
        <v>47319678.960000001</v>
      </c>
      <c r="P11" s="24">
        <v>130181925309.63</v>
      </c>
      <c r="Q11" s="24">
        <v>0</v>
      </c>
      <c r="R11" s="24">
        <v>0</v>
      </c>
      <c r="S11" s="24">
        <v>5436972.5999999996</v>
      </c>
      <c r="T11" s="24">
        <v>0</v>
      </c>
      <c r="U11" s="24">
        <v>60946377.899999999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44026460.270000003</v>
      </c>
      <c r="AE11" s="24">
        <v>0</v>
      </c>
      <c r="AF11" s="24">
        <v>20000000</v>
      </c>
      <c r="AG11" s="24">
        <v>11388043.84</v>
      </c>
      <c r="AH11" s="24">
        <v>49008215.890000001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903119608.35000002</v>
      </c>
      <c r="AQ11" s="24">
        <v>0</v>
      </c>
    </row>
    <row r="12" spans="1:43">
      <c r="A12" s="21" t="s">
        <v>10</v>
      </c>
      <c r="B12" s="22"/>
      <c r="C12" s="25" t="s">
        <v>11</v>
      </c>
      <c r="D12" s="24">
        <v>19650105.75</v>
      </c>
      <c r="E12" s="24">
        <v>234755826.44999999</v>
      </c>
      <c r="F12" s="24">
        <v>1980247954.6300001</v>
      </c>
      <c r="G12" s="24">
        <v>883751868.39999998</v>
      </c>
      <c r="H12" s="24">
        <v>28725365.010000002</v>
      </c>
      <c r="I12" s="24">
        <v>750179084.75</v>
      </c>
      <c r="J12" s="24">
        <v>487316031.89999998</v>
      </c>
      <c r="K12" s="24">
        <v>507667987.36000001</v>
      </c>
      <c r="L12" s="24">
        <v>52493767.43</v>
      </c>
      <c r="M12" s="24">
        <v>1105578011.9000001</v>
      </c>
      <c r="N12" s="24">
        <v>5865838120.9200001</v>
      </c>
      <c r="O12" s="24">
        <v>716097864.47000003</v>
      </c>
      <c r="P12" s="24">
        <v>1501278359833.46</v>
      </c>
      <c r="Q12" s="24">
        <v>9958937577.2199993</v>
      </c>
      <c r="R12" s="24">
        <v>89540926.420000002</v>
      </c>
      <c r="S12" s="24">
        <v>152191347.80000001</v>
      </c>
      <c r="T12" s="24">
        <v>2096317434.1199999</v>
      </c>
      <c r="U12" s="24">
        <v>360390081.60000002</v>
      </c>
      <c r="V12" s="24">
        <v>192961608.24000001</v>
      </c>
      <c r="W12" s="24">
        <v>532592517.32999998</v>
      </c>
      <c r="X12" s="24">
        <v>90852912.810000002</v>
      </c>
      <c r="Y12" s="24">
        <v>58476338.32</v>
      </c>
      <c r="Z12" s="24">
        <v>25354576.629999999</v>
      </c>
      <c r="AA12" s="24">
        <v>310653543.48000002</v>
      </c>
      <c r="AB12" s="24">
        <v>75177953.799999997</v>
      </c>
      <c r="AC12" s="24">
        <v>138059050.19999999</v>
      </c>
      <c r="AD12" s="24">
        <v>100863455.45</v>
      </c>
      <c r="AE12" s="24">
        <v>424556113.80000001</v>
      </c>
      <c r="AF12" s="24">
        <v>1137439682.96</v>
      </c>
      <c r="AG12" s="24">
        <v>68787792.709999993</v>
      </c>
      <c r="AH12" s="24">
        <v>1413904848.98</v>
      </c>
      <c r="AI12" s="24">
        <v>6015613179.4700003</v>
      </c>
      <c r="AJ12" s="24">
        <v>1519836058.8199999</v>
      </c>
      <c r="AK12" s="24">
        <v>568159190.30999994</v>
      </c>
      <c r="AL12" s="24">
        <v>39727446.859999999</v>
      </c>
      <c r="AM12" s="24">
        <v>88814896.019999996</v>
      </c>
      <c r="AN12" s="24">
        <v>20183470.73</v>
      </c>
      <c r="AO12" s="24">
        <v>375238829.5</v>
      </c>
      <c r="AP12" s="24">
        <v>3774172967.1100001</v>
      </c>
      <c r="AQ12" s="24">
        <v>40970085.5</v>
      </c>
    </row>
    <row r="13" spans="1:43" s="49" customFormat="1">
      <c r="A13" s="47" t="s">
        <v>12</v>
      </c>
      <c r="B13" s="22" t="s">
        <v>11</v>
      </c>
      <c r="C13" s="54"/>
      <c r="D13" s="39">
        <v>1875816.24</v>
      </c>
      <c r="E13" s="39">
        <v>19062881.469999999</v>
      </c>
      <c r="F13" s="39">
        <v>662937270.75999999</v>
      </c>
      <c r="G13" s="39">
        <v>71053782.599999994</v>
      </c>
      <c r="H13" s="39">
        <v>0</v>
      </c>
      <c r="I13" s="39">
        <v>75827171.719999999</v>
      </c>
      <c r="J13" s="39">
        <v>0</v>
      </c>
      <c r="K13" s="39">
        <v>23032673.510000002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365226194417.40002</v>
      </c>
      <c r="Q13" s="39">
        <v>3702930972.52</v>
      </c>
      <c r="R13" s="39">
        <v>20377129.100000001</v>
      </c>
      <c r="S13" s="39">
        <v>31905183.800000001</v>
      </c>
      <c r="T13" s="39">
        <v>31118535.170000002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13785400.800000001</v>
      </c>
      <c r="AD13" s="39">
        <v>0</v>
      </c>
      <c r="AE13" s="39">
        <v>27617373.899999999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176870131.52000001</v>
      </c>
      <c r="AK13" s="39">
        <v>15190745</v>
      </c>
      <c r="AL13" s="39">
        <v>4945730.0599999996</v>
      </c>
      <c r="AM13" s="39">
        <v>0</v>
      </c>
      <c r="AN13" s="39">
        <v>6360129.2300000004</v>
      </c>
      <c r="AO13" s="39">
        <v>0</v>
      </c>
      <c r="AP13" s="39">
        <v>142498331.71000001</v>
      </c>
      <c r="AQ13" s="39">
        <v>0</v>
      </c>
    </row>
    <row r="14" spans="1:43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3" customFormat="1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276962693.45999998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1920792960.4400001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350006642.10000002</v>
      </c>
      <c r="U16" s="29">
        <v>92558600</v>
      </c>
      <c r="V16" s="29">
        <v>20341990</v>
      </c>
      <c r="W16" s="29">
        <v>93463045.930000007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45425796.950000003</v>
      </c>
      <c r="AE16" s="29">
        <v>51018755.399999999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199407306.19999999</v>
      </c>
      <c r="AQ16" s="29">
        <v>0</v>
      </c>
    </row>
    <row r="17" spans="1:43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72.258375000000001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>
      <c r="A18" s="21" t="s">
        <v>23</v>
      </c>
      <c r="B18" s="22" t="s">
        <v>24</v>
      </c>
      <c r="C18" s="28" t="s">
        <v>25</v>
      </c>
      <c r="D18" s="29">
        <v>9952655.2100000009</v>
      </c>
      <c r="E18" s="29">
        <v>115576768.40000001</v>
      </c>
      <c r="F18" s="29">
        <v>675018402.39999998</v>
      </c>
      <c r="G18" s="29">
        <v>653933528.10000002</v>
      </c>
      <c r="H18" s="29">
        <v>23509110.100000001</v>
      </c>
      <c r="I18" s="29">
        <v>509118670.02999997</v>
      </c>
      <c r="J18" s="29">
        <v>356461846.89999998</v>
      </c>
      <c r="K18" s="29">
        <v>261982500</v>
      </c>
      <c r="L18" s="29">
        <v>32051042.579999998</v>
      </c>
      <c r="M18" s="29">
        <v>959729833.89999998</v>
      </c>
      <c r="N18" s="29">
        <v>3093303004.04</v>
      </c>
      <c r="O18" s="29">
        <v>309326116.82999998</v>
      </c>
      <c r="P18" s="29">
        <v>580117318599.29004</v>
      </c>
      <c r="Q18" s="29">
        <v>3421147704.6999998</v>
      </c>
      <c r="R18" s="29">
        <v>64382682.200000003</v>
      </c>
      <c r="S18" s="29">
        <v>120286164</v>
      </c>
      <c r="T18" s="29">
        <v>1512212819.3</v>
      </c>
      <c r="U18" s="29">
        <v>193015143.19999999</v>
      </c>
      <c r="V18" s="29">
        <v>152657083.63999999</v>
      </c>
      <c r="W18" s="29">
        <v>433295206.39999998</v>
      </c>
      <c r="X18" s="29">
        <v>56817185</v>
      </c>
      <c r="Y18" s="29">
        <v>20598630</v>
      </c>
      <c r="Z18" s="29">
        <v>14566225</v>
      </c>
      <c r="AA18" s="29">
        <v>271235870.98000002</v>
      </c>
      <c r="AB18" s="29">
        <v>45525857.700000003</v>
      </c>
      <c r="AC18" s="29">
        <v>93900150</v>
      </c>
      <c r="AD18" s="29">
        <v>55437658.5</v>
      </c>
      <c r="AE18" s="29">
        <v>308422079.69999999</v>
      </c>
      <c r="AF18" s="29">
        <v>824179353.89999998</v>
      </c>
      <c r="AG18" s="29">
        <v>38115465.100000001</v>
      </c>
      <c r="AH18" s="29">
        <v>861406571.60000002</v>
      </c>
      <c r="AI18" s="29">
        <v>4322932021.8000002</v>
      </c>
      <c r="AJ18" s="29">
        <v>1307563427.3</v>
      </c>
      <c r="AK18" s="29">
        <v>404277156.31</v>
      </c>
      <c r="AL18" s="29">
        <v>25550908.800000001</v>
      </c>
      <c r="AM18" s="29">
        <v>44682077.5</v>
      </c>
      <c r="AN18" s="29">
        <v>9579199.8000000007</v>
      </c>
      <c r="AO18" s="29">
        <v>301424627.80000001</v>
      </c>
      <c r="AP18" s="29">
        <v>3193299580.4000001</v>
      </c>
      <c r="AQ18" s="29">
        <v>32423702.100000001</v>
      </c>
    </row>
    <row r="19" spans="1:43" s="5" customFormat="1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28684326975.200001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>
      <c r="A20" s="21" t="s">
        <v>26</v>
      </c>
      <c r="B20" s="22" t="s">
        <v>27</v>
      </c>
      <c r="C20" s="28" t="s">
        <v>28</v>
      </c>
      <c r="D20" s="29">
        <v>5890292.2999999998</v>
      </c>
      <c r="E20" s="29">
        <v>80295989.579999998</v>
      </c>
      <c r="F20" s="29">
        <v>365329588.00999999</v>
      </c>
      <c r="G20" s="29">
        <v>80072917.700000003</v>
      </c>
      <c r="H20" s="29">
        <v>3682696.91</v>
      </c>
      <c r="I20" s="29">
        <v>153067811</v>
      </c>
      <c r="J20" s="29">
        <v>0</v>
      </c>
      <c r="K20" s="29">
        <v>101862033.84999999</v>
      </c>
      <c r="L20" s="29">
        <v>5136724.8499999996</v>
      </c>
      <c r="M20" s="29">
        <v>0</v>
      </c>
      <c r="N20" s="29">
        <v>779483781.44000006</v>
      </c>
      <c r="O20" s="29">
        <v>89487584.310000002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202979437.55000001</v>
      </c>
      <c r="U20" s="29">
        <v>50842986.399999999</v>
      </c>
      <c r="V20" s="29">
        <v>17939334.600000001</v>
      </c>
      <c r="W20" s="29">
        <v>5834265</v>
      </c>
      <c r="X20" s="29">
        <v>10602663.810000001</v>
      </c>
      <c r="Y20" s="29">
        <v>35317708.32</v>
      </c>
      <c r="Z20" s="29">
        <v>1402576.63</v>
      </c>
      <c r="AA20" s="29">
        <v>19339382.5</v>
      </c>
      <c r="AB20" s="29">
        <v>23931657.600000001</v>
      </c>
      <c r="AC20" s="29">
        <v>14940799.4</v>
      </c>
      <c r="AD20" s="29">
        <v>0</v>
      </c>
      <c r="AE20" s="29">
        <v>37497904.799999997</v>
      </c>
      <c r="AF20" s="29">
        <v>0</v>
      </c>
      <c r="AG20" s="29">
        <v>7701006.2599999998</v>
      </c>
      <c r="AH20" s="29">
        <v>233671499.38</v>
      </c>
      <c r="AI20" s="29">
        <v>335667197.67000002</v>
      </c>
      <c r="AJ20" s="29">
        <v>0</v>
      </c>
      <c r="AK20" s="29">
        <v>0</v>
      </c>
      <c r="AL20" s="29">
        <v>466200</v>
      </c>
      <c r="AM20" s="29">
        <v>37551778.520000003</v>
      </c>
      <c r="AN20" s="29">
        <v>0</v>
      </c>
      <c r="AO20" s="29">
        <v>31513097.699999999</v>
      </c>
      <c r="AP20" s="29">
        <v>238967748.80000001</v>
      </c>
      <c r="AQ20" s="29">
        <v>8546383.4000000004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32633714.489999998</v>
      </c>
      <c r="F24" s="35">
        <v>246156627.47</v>
      </c>
      <c r="G24" s="35">
        <v>17719522.239999998</v>
      </c>
      <c r="H24" s="35">
        <v>774431.52</v>
      </c>
      <c r="I24" s="35">
        <v>16885534.800000001</v>
      </c>
      <c r="J24" s="35">
        <v>9299005.5199999996</v>
      </c>
      <c r="K24" s="35">
        <v>120734206.26000001</v>
      </c>
      <c r="L24" s="35">
        <v>3016719</v>
      </c>
      <c r="M24" s="35">
        <v>27521465.710000001</v>
      </c>
      <c r="N24" s="35">
        <v>84497521.609999999</v>
      </c>
      <c r="O24" s="35">
        <v>17027885.399999999</v>
      </c>
      <c r="P24" s="35">
        <v>23994239018.849998</v>
      </c>
      <c r="Q24" s="35">
        <v>168715512.72</v>
      </c>
      <c r="R24" s="35">
        <v>2071542.4</v>
      </c>
      <c r="S24" s="35">
        <v>4073767.37</v>
      </c>
      <c r="T24" s="35">
        <v>52885474.310000002</v>
      </c>
      <c r="U24" s="35">
        <v>7416958</v>
      </c>
      <c r="V24" s="35">
        <v>9538098.3900000006</v>
      </c>
      <c r="W24" s="35">
        <v>31661137.859999999</v>
      </c>
      <c r="X24" s="35">
        <v>1431311.73</v>
      </c>
      <c r="Y24" s="35">
        <v>3480985.62</v>
      </c>
      <c r="Z24" s="35">
        <v>394912.79</v>
      </c>
      <c r="AA24" s="35">
        <v>41511655.619999997</v>
      </c>
      <c r="AB24" s="35">
        <v>2019529.34</v>
      </c>
      <c r="AC24" s="35">
        <v>2882375.31</v>
      </c>
      <c r="AD24" s="35">
        <v>84019546.409999996</v>
      </c>
      <c r="AE24" s="35">
        <v>15322291.93</v>
      </c>
      <c r="AF24" s="35">
        <v>23538040.399999999</v>
      </c>
      <c r="AG24" s="35">
        <v>1801315.36</v>
      </c>
      <c r="AH24" s="35">
        <v>28305520.379999999</v>
      </c>
      <c r="AI24" s="35">
        <v>116790406.64</v>
      </c>
      <c r="AJ24" s="35">
        <v>167097551.91</v>
      </c>
      <c r="AK24" s="35">
        <v>33922467.509999998</v>
      </c>
      <c r="AL24" s="35">
        <v>622100.71</v>
      </c>
      <c r="AM24" s="35">
        <v>8333763.6100000003</v>
      </c>
      <c r="AN24" s="35">
        <v>412147.74</v>
      </c>
      <c r="AO24" s="35">
        <v>31408227.140000001</v>
      </c>
      <c r="AP24" s="35">
        <v>68334366.150000006</v>
      </c>
      <c r="AQ24" s="35">
        <v>9674242.1999999993</v>
      </c>
    </row>
    <row r="25" spans="1:43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29060179.489999998</v>
      </c>
      <c r="F25" s="24">
        <v>209985568.58000001</v>
      </c>
      <c r="G25" s="24">
        <v>32641.439999999999</v>
      </c>
      <c r="H25" s="24">
        <v>42638.89</v>
      </c>
      <c r="I25" s="24">
        <v>133220.87</v>
      </c>
      <c r="J25" s="24">
        <v>41078.769999999997</v>
      </c>
      <c r="K25" s="24">
        <v>112112312.78</v>
      </c>
      <c r="L25" s="24">
        <v>2172616.6800000002</v>
      </c>
      <c r="M25" s="24">
        <v>15930.28</v>
      </c>
      <c r="N25" s="24">
        <v>14777275.460000001</v>
      </c>
      <c r="O25" s="24">
        <v>6055326.7400000002</v>
      </c>
      <c r="P25" s="24">
        <v>0</v>
      </c>
      <c r="Q25" s="24">
        <v>0</v>
      </c>
      <c r="R25" s="24">
        <v>19472.400000000001</v>
      </c>
      <c r="S25" s="24">
        <v>2213.77</v>
      </c>
      <c r="T25" s="24">
        <v>15791703.26</v>
      </c>
      <c r="U25" s="24">
        <v>2321344.92</v>
      </c>
      <c r="V25" s="24">
        <v>5561226.4400000004</v>
      </c>
      <c r="W25" s="24">
        <v>23001075.32</v>
      </c>
      <c r="X25" s="24">
        <v>4645.2299999999996</v>
      </c>
      <c r="Y25" s="24">
        <v>2677108.62</v>
      </c>
      <c r="Z25" s="24">
        <v>1510.29</v>
      </c>
      <c r="AA25" s="24">
        <v>35535762.560000002</v>
      </c>
      <c r="AB25" s="24">
        <v>859297.2</v>
      </c>
      <c r="AC25" s="24">
        <v>8409.31</v>
      </c>
      <c r="AD25" s="24">
        <v>82051420.189999998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23088665.170000002</v>
      </c>
      <c r="AJ25" s="24">
        <v>127365159.89</v>
      </c>
      <c r="AK25" s="24">
        <v>24214288.57</v>
      </c>
      <c r="AL25" s="24">
        <v>11285.54</v>
      </c>
      <c r="AM25" s="24">
        <v>7335620.1100000003</v>
      </c>
      <c r="AN25" s="24">
        <v>4466.55</v>
      </c>
      <c r="AO25" s="24">
        <v>21082069.190000001</v>
      </c>
      <c r="AP25" s="24">
        <v>3839601.55</v>
      </c>
      <c r="AQ25" s="24">
        <v>8937344.3399999999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36171058.890000001</v>
      </c>
      <c r="G26" s="24">
        <v>17686880.800000001</v>
      </c>
      <c r="H26" s="24">
        <v>731792.63</v>
      </c>
      <c r="I26" s="24">
        <v>16752313.93</v>
      </c>
      <c r="J26" s="24">
        <v>9257926.75</v>
      </c>
      <c r="K26" s="24">
        <v>8621893.4800000004</v>
      </c>
      <c r="L26" s="24">
        <v>844102.32</v>
      </c>
      <c r="M26" s="24">
        <v>27505535.43</v>
      </c>
      <c r="N26" s="24">
        <v>69720246.150000006</v>
      </c>
      <c r="O26" s="24">
        <v>10972558.66</v>
      </c>
      <c r="P26" s="24">
        <v>23994163018.849998</v>
      </c>
      <c r="Q26" s="24">
        <v>168715512.72</v>
      </c>
      <c r="R26" s="24">
        <v>2052070</v>
      </c>
      <c r="S26" s="24">
        <v>4071553.6</v>
      </c>
      <c r="T26" s="24">
        <v>37093771.049999997</v>
      </c>
      <c r="U26" s="24">
        <v>5095613.08</v>
      </c>
      <c r="V26" s="24">
        <v>3976871.95</v>
      </c>
      <c r="W26" s="24">
        <v>8660062.5399999991</v>
      </c>
      <c r="X26" s="24">
        <v>1426666.5</v>
      </c>
      <c r="Y26" s="24">
        <v>803877</v>
      </c>
      <c r="Z26" s="24">
        <v>393402.5</v>
      </c>
      <c r="AA26" s="24">
        <v>5975893.0599999996</v>
      </c>
      <c r="AB26" s="24">
        <v>1160232.1399999999</v>
      </c>
      <c r="AC26" s="24">
        <v>2873966</v>
      </c>
      <c r="AD26" s="24">
        <v>1968126.22</v>
      </c>
      <c r="AE26" s="24">
        <v>9013450.8900000006</v>
      </c>
      <c r="AF26" s="24">
        <v>23533237.030000001</v>
      </c>
      <c r="AG26" s="24">
        <v>1112368.02</v>
      </c>
      <c r="AH26" s="24">
        <v>25685074.75</v>
      </c>
      <c r="AI26" s="24">
        <v>93701741.469999999</v>
      </c>
      <c r="AJ26" s="24">
        <v>39732392.020000003</v>
      </c>
      <c r="AK26" s="24">
        <v>9708178.9399999995</v>
      </c>
      <c r="AL26" s="24">
        <v>610815.17000000004</v>
      </c>
      <c r="AM26" s="24">
        <v>998143.5</v>
      </c>
      <c r="AN26" s="24">
        <v>407681.19</v>
      </c>
      <c r="AO26" s="24">
        <v>8319962.0999999996</v>
      </c>
      <c r="AP26" s="24">
        <v>64494764.600000001</v>
      </c>
      <c r="AQ26" s="24">
        <v>736897.86</v>
      </c>
    </row>
    <row r="27" spans="1:43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147430.26999999999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>
      <c r="A29" s="21" t="s">
        <v>50</v>
      </c>
      <c r="B29" s="22"/>
      <c r="C29" s="23" t="s">
        <v>21</v>
      </c>
      <c r="D29" s="24">
        <v>117636.54</v>
      </c>
      <c r="E29" s="24">
        <v>1292177.8700000001</v>
      </c>
      <c r="F29" s="24">
        <v>0</v>
      </c>
      <c r="G29" s="24">
        <v>7465068.4000000004</v>
      </c>
      <c r="H29" s="24">
        <v>80147.59</v>
      </c>
      <c r="I29" s="24">
        <v>6940201.0899999999</v>
      </c>
      <c r="J29" s="24">
        <v>4221831.0199999996</v>
      </c>
      <c r="K29" s="24">
        <v>3390514.4</v>
      </c>
      <c r="L29" s="24">
        <v>360118.68</v>
      </c>
      <c r="M29" s="24">
        <v>7620450.3300000001</v>
      </c>
      <c r="N29" s="24">
        <v>51325209.670000002</v>
      </c>
      <c r="O29" s="24">
        <v>4733755.2699999996</v>
      </c>
      <c r="P29" s="24">
        <v>493892120.80000001</v>
      </c>
      <c r="Q29" s="24">
        <v>15390271.99</v>
      </c>
      <c r="R29" s="24">
        <v>657491.06999999995</v>
      </c>
      <c r="S29" s="24">
        <v>1334910.02</v>
      </c>
      <c r="T29" s="24">
        <v>18021909.670000002</v>
      </c>
      <c r="U29" s="24">
        <v>3279084.91</v>
      </c>
      <c r="V29" s="24">
        <v>1387167.37</v>
      </c>
      <c r="W29" s="24">
        <v>4368914.4800000004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7268200.2000000002</v>
      </c>
      <c r="AG29" s="24">
        <v>750787.3</v>
      </c>
      <c r="AH29" s="24">
        <v>8138035.2800000003</v>
      </c>
      <c r="AI29" s="24">
        <v>49312926.229999997</v>
      </c>
      <c r="AJ29" s="24">
        <v>17814712.699999999</v>
      </c>
      <c r="AK29" s="24">
        <v>3986448.13</v>
      </c>
      <c r="AL29" s="24">
        <v>19722.439999999999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1292177.8700000001</v>
      </c>
      <c r="F31" s="37">
        <v>0</v>
      </c>
      <c r="G31" s="37">
        <v>7465068.4000000004</v>
      </c>
      <c r="H31" s="37">
        <v>80147.59</v>
      </c>
      <c r="I31" s="37">
        <v>6940201.0899999999</v>
      </c>
      <c r="J31" s="37">
        <v>4221831.0199999996</v>
      </c>
      <c r="K31" s="37">
        <v>3390514.4</v>
      </c>
      <c r="L31" s="37">
        <v>360118.68</v>
      </c>
      <c r="M31" s="37">
        <v>7620450.3300000001</v>
      </c>
      <c r="N31" s="37">
        <v>51325209.670000002</v>
      </c>
      <c r="O31" s="37">
        <v>4733755.2699999996</v>
      </c>
      <c r="P31" s="37">
        <v>493892120.80000001</v>
      </c>
      <c r="Q31" s="37">
        <v>15390271.99</v>
      </c>
      <c r="R31" s="37">
        <v>657491.06999999995</v>
      </c>
      <c r="S31" s="37">
        <v>1334910.02</v>
      </c>
      <c r="T31" s="37">
        <v>18021909.670000002</v>
      </c>
      <c r="U31" s="37">
        <v>3279084.91</v>
      </c>
      <c r="V31" s="37">
        <v>1387167.37</v>
      </c>
      <c r="W31" s="37">
        <v>4368914.4800000004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7268200.2000000002</v>
      </c>
      <c r="AG31" s="37">
        <v>750787.3</v>
      </c>
      <c r="AH31" s="37">
        <v>8138035.2800000003</v>
      </c>
      <c r="AI31" s="37">
        <v>49312926.229999997</v>
      </c>
      <c r="AJ31" s="37">
        <v>17814712.699999999</v>
      </c>
      <c r="AK31" s="37">
        <v>3986448.13</v>
      </c>
      <c r="AL31" s="37">
        <v>19722.439999999999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>
      <c r="A35" s="38" t="s">
        <v>61</v>
      </c>
      <c r="B35" s="22"/>
      <c r="C35" s="25" t="s">
        <v>24</v>
      </c>
      <c r="D35" s="39">
        <v>117636.54</v>
      </c>
      <c r="E35" s="39">
        <v>1292177.8700000001</v>
      </c>
      <c r="F35" s="39">
        <v>0</v>
      </c>
      <c r="G35" s="39">
        <v>7465068.4000000004</v>
      </c>
      <c r="H35" s="39">
        <v>80147.59</v>
      </c>
      <c r="I35" s="39">
        <v>6940201.0899999999</v>
      </c>
      <c r="J35" s="39">
        <v>4221831.0199999996</v>
      </c>
      <c r="K35" s="39">
        <v>3390514.4</v>
      </c>
      <c r="L35" s="39">
        <v>360118.68</v>
      </c>
      <c r="M35" s="39">
        <v>7620450.3300000001</v>
      </c>
      <c r="N35" s="39">
        <v>51325209.670000002</v>
      </c>
      <c r="O35" s="39">
        <v>4733755.2699999996</v>
      </c>
      <c r="P35" s="39">
        <v>493892120.80000001</v>
      </c>
      <c r="Q35" s="39">
        <v>15390271.99</v>
      </c>
      <c r="R35" s="39">
        <v>657491.06999999995</v>
      </c>
      <c r="S35" s="39">
        <v>1334910.02</v>
      </c>
      <c r="T35" s="39">
        <v>18021909.670000002</v>
      </c>
      <c r="U35" s="39">
        <v>3279084.91</v>
      </c>
      <c r="V35" s="39">
        <v>1387167.37</v>
      </c>
      <c r="W35" s="39">
        <v>4368914.4800000004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7268200.2000000002</v>
      </c>
      <c r="AG35" s="39">
        <v>750787.3</v>
      </c>
      <c r="AH35" s="39">
        <v>8138035.2800000003</v>
      </c>
      <c r="AI35" s="39">
        <v>49312926.229999997</v>
      </c>
      <c r="AJ35" s="39">
        <v>17814712.699999999</v>
      </c>
      <c r="AK35" s="39">
        <v>3986448.13</v>
      </c>
      <c r="AL35" s="39">
        <v>19722.439999999999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t="shared" ref="D36:AQ36" si="0">SUM(D10:D11,D13:D24)+D28</f>
        <v>22015247.510000002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939199072.81000006</v>
      </c>
      <c r="H36" s="39">
        <f t="shared" si="0"/>
        <v>29509649.890000001</v>
      </c>
      <c r="I36" s="39">
        <f t="shared" si="0"/>
        <v>767085075.70999992</v>
      </c>
      <c r="J36" s="39">
        <f t="shared" si="0"/>
        <v>496652112.25999999</v>
      </c>
      <c r="K36" s="39">
        <f t="shared" si="0"/>
        <v>628689914.78999996</v>
      </c>
      <c r="L36" s="39">
        <f t="shared" si="0"/>
        <v>55751966.689999998</v>
      </c>
      <c r="M36" s="39">
        <f t="shared" si="0"/>
        <v>1337822309.3499999</v>
      </c>
      <c r="N36" s="39">
        <v>7146269029.4799995</v>
      </c>
      <c r="O36" s="39">
        <f t="shared" si="0"/>
        <v>780531302.75999987</v>
      </c>
      <c r="P36" s="39">
        <f t="shared" si="0"/>
        <v>1854605788492.3501</v>
      </c>
      <c r="Q36" s="39">
        <f t="shared" si="0"/>
        <v>10938592279.269999</v>
      </c>
      <c r="R36" s="39">
        <f t="shared" si="0"/>
        <v>94942345.400000006</v>
      </c>
      <c r="S36" s="39">
        <f t="shared" si="0"/>
        <v>161750808.06999999</v>
      </c>
      <c r="T36" s="39">
        <f t="shared" si="0"/>
        <v>2261143944.3200002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564813226.04999995</v>
      </c>
      <c r="X36" s="39">
        <f t="shared" si="0"/>
        <v>96761694.370000005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166803037.96000001</v>
      </c>
      <c r="AD36" s="39">
        <f t="shared" si="0"/>
        <v>229367955.68000001</v>
      </c>
      <c r="AE36" s="39">
        <f t="shared" si="0"/>
        <v>440082506.89999998</v>
      </c>
      <c r="AF36" s="39">
        <f t="shared" si="0"/>
        <v>1182708994.79</v>
      </c>
      <c r="AG36" s="39">
        <f t="shared" si="0"/>
        <v>82013134.460000008</v>
      </c>
      <c r="AH36" s="39">
        <f t="shared" si="0"/>
        <v>1491565639.8900003</v>
      </c>
      <c r="AI36" s="39">
        <f t="shared" si="0"/>
        <v>6369970119.3800001</v>
      </c>
      <c r="AJ36" s="39">
        <f t="shared" si="0"/>
        <v>1935869299.3800001</v>
      </c>
      <c r="AK36" s="39">
        <f t="shared" si="0"/>
        <v>602440988.13</v>
      </c>
      <c r="AL36" s="39">
        <f t="shared" si="0"/>
        <v>40399394.990000002</v>
      </c>
      <c r="AM36" s="39">
        <f t="shared" si="0"/>
        <v>97184003.38000001</v>
      </c>
      <c r="AN36" s="39">
        <f t="shared" si="0"/>
        <v>20628887.719999999</v>
      </c>
      <c r="AO36" s="39">
        <f t="shared" si="0"/>
        <v>428124353.84999996</v>
      </c>
      <c r="AP36" s="39">
        <f t="shared" si="0"/>
        <v>4961200532.8500004</v>
      </c>
      <c r="AQ36" s="39">
        <f t="shared" si="0"/>
        <v>53274030.209999993</v>
      </c>
    </row>
    <row r="37" spans="1:43">
      <c r="A37" s="38" t="s">
        <v>62</v>
      </c>
      <c r="B37" s="22"/>
      <c r="C37" s="25" t="s">
        <v>27</v>
      </c>
      <c r="D37" s="39">
        <f t="shared" ref="D37:AQ37" si="1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931734004.40999997</v>
      </c>
      <c r="H37" s="39">
        <f t="shared" si="1"/>
        <v>29429502.300000001</v>
      </c>
      <c r="I37" s="39">
        <f t="shared" si="1"/>
        <v>760144874.61999989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55391848.009999998</v>
      </c>
      <c r="M37" s="39">
        <f t="shared" si="1"/>
        <v>1330201859.0200002</v>
      </c>
      <c r="N37" s="39">
        <f t="shared" si="1"/>
        <v>7094943819.8099995</v>
      </c>
      <c r="O37" s="39">
        <f t="shared" si="1"/>
        <v>775797547.49000001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94284854.330000013</v>
      </c>
      <c r="S37" s="39">
        <f t="shared" si="1"/>
        <v>160415898.05000001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201651026.56999999</v>
      </c>
      <c r="W37" s="39">
        <f t="shared" si="1"/>
        <v>560444311.56999993</v>
      </c>
      <c r="X37" s="39">
        <f t="shared" si="1"/>
        <v>96304190.170000002</v>
      </c>
      <c r="Y37" s="39">
        <f t="shared" si="1"/>
        <v>64838910.539999999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228071097.65000001</v>
      </c>
      <c r="AE37" s="39">
        <f t="shared" si="1"/>
        <v>437372860.23000002</v>
      </c>
      <c r="AF37" s="39">
        <f t="shared" si="1"/>
        <v>1175440794.5900002</v>
      </c>
      <c r="AG37" s="39">
        <f t="shared" si="1"/>
        <v>81262347.159999996</v>
      </c>
      <c r="AH37" s="39">
        <f t="shared" si="1"/>
        <v>1483427604.6100001</v>
      </c>
      <c r="AI37" s="39">
        <f t="shared" si="1"/>
        <v>6320657193.1500015</v>
      </c>
      <c r="AJ37" s="39">
        <f t="shared" si="1"/>
        <v>1918054586.6800001</v>
      </c>
      <c r="AK37" s="39">
        <f t="shared" si="1"/>
        <v>598454539.99999988</v>
      </c>
      <c r="AL37" s="39">
        <f t="shared" si="1"/>
        <v>40379672.550000004</v>
      </c>
      <c r="AM37" s="39">
        <f t="shared" si="1"/>
        <v>97184003.379999995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4932157216.4200001</v>
      </c>
      <c r="AQ37" s="39">
        <f t="shared" si="1"/>
        <v>52935033.419999994</v>
      </c>
    </row>
    <row r="38" spans="1:43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3">
      <c r="B39" s="2"/>
    </row>
    <row r="40" spans="1:43">
      <c r="B40" s="2"/>
      <c r="AM40" s="40" t="s">
        <v>151</v>
      </c>
      <c r="AN40" s="5"/>
      <c r="AO40" s="41"/>
      <c r="AP40" s="41"/>
      <c r="AQ40" s="41"/>
    </row>
    <row r="41" spans="1:43">
      <c r="B41" s="2"/>
      <c r="AM41" s="42" t="s">
        <v>152</v>
      </c>
      <c r="AN41" s="5"/>
      <c r="AO41" s="5"/>
      <c r="AP41" s="5"/>
      <c r="AQ41" s="43" t="s">
        <v>153</v>
      </c>
    </row>
    <row r="42" spans="1:43">
      <c r="B42" s="2"/>
    </row>
    <row r="43" spans="1:43">
      <c r="B43" s="2"/>
    </row>
    <row r="44" spans="1:43">
      <c r="B44" s="2"/>
    </row>
    <row r="45" spans="1:43">
      <c r="B45" s="2"/>
    </row>
    <row r="46" spans="1:43">
      <c r="B46" s="2"/>
    </row>
    <row r="47" spans="1:43">
      <c r="B47" s="2"/>
    </row>
    <row r="48" spans="1:43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</sheetData>
  <mergeCells count="39">
    <mergeCell ref="AC3:AC6"/>
    <mergeCell ref="AG3:AG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H3:AH6"/>
    <mergeCell ref="W3:W6"/>
    <mergeCell ref="X3:X6"/>
    <mergeCell ref="Y3:Y6"/>
    <mergeCell ref="Z3:Z6"/>
    <mergeCell ref="AA3:AA6"/>
    <mergeCell ref="AB3:AB6"/>
    <mergeCell ref="AD3:AD6"/>
    <mergeCell ref="AE3:AE6"/>
    <mergeCell ref="AF3:AF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honeticPr fontId="1" type="noConversion"/>
  <pageMargins left="0.7" right="0.7" top="0.75" bottom="0.75" header="0.3" footer="0.3"/>
  <pageSetup paperSize="8" orientation="landscape" r:id="rId1"/>
  <headerFooter>
    <oddFooter>&amp;L&amp;7Исп. Касин А.В. 6-60-71&amp;R&amp;7Страница 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topLeftCell="A4" workbookViewId="0">
      <pane xSplit="3" ySplit="6" topLeftCell="O19" activePane="bottomRight" state="frozen"/>
      <selection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109375" defaultRowHeight="12.75"/>
  <cols>
    <col min="1" max="1" width="49.28515625" customWidth="1"/>
    <col min="2" max="2" width="4.140625" customWidth="1"/>
    <col min="3" max="3" width="4.140625" style="1" customWidth="1"/>
    <col min="4" max="4" width="16.140625" customWidth="1"/>
    <col min="5" max="5" width="16.140625" bestFit="1" customWidth="1"/>
    <col min="6" max="6" width="16.28515625" bestFit="1" customWidth="1"/>
    <col min="7" max="7" width="18" customWidth="1"/>
    <col min="8" max="8" width="18.5703125" customWidth="1"/>
    <col min="9" max="9" width="17.140625" customWidth="1"/>
    <col min="10" max="10" width="16.140625" bestFit="1" customWidth="1"/>
    <col min="11" max="11" width="17.140625" customWidth="1"/>
    <col min="12" max="12" width="16.140625" bestFit="1" customWidth="1"/>
    <col min="13" max="13" width="18.42578125" customWidth="1"/>
    <col min="14" max="14" width="18.28515625" customWidth="1"/>
    <col min="15" max="15" width="18.42578125" customWidth="1"/>
    <col min="16" max="16" width="20.5703125" customWidth="1"/>
    <col min="17" max="17" width="23.5703125" customWidth="1"/>
    <col min="18" max="18" width="19.7109375" customWidth="1"/>
    <col min="19" max="19" width="18.28515625" customWidth="1"/>
    <col min="20" max="21" width="18.5703125" customWidth="1"/>
    <col min="22" max="22" width="17.28515625" customWidth="1"/>
    <col min="23" max="23" width="18.5703125" customWidth="1"/>
    <col min="24" max="24" width="18.140625" customWidth="1"/>
    <col min="25" max="27" width="16.140625" bestFit="1" customWidth="1"/>
    <col min="28" max="28" width="18" customWidth="1"/>
    <col min="29" max="29" width="18.85546875" customWidth="1"/>
    <col min="30" max="34" width="16.140625" bestFit="1" customWidth="1"/>
    <col min="35" max="35" width="18.28515625" customWidth="1"/>
    <col min="36" max="37" width="18.7109375" customWidth="1"/>
    <col min="38" max="38" width="16.140625" bestFit="1" customWidth="1"/>
    <col min="39" max="39" width="16.28515625" bestFit="1" customWidth="1"/>
    <col min="40" max="40" width="18.140625" bestFit="1" customWidth="1"/>
    <col min="41" max="41" width="21.28515625" customWidth="1"/>
    <col min="42" max="43" width="16.140625" bestFit="1" customWidth="1"/>
    <col min="44" max="44" width="19.5703125" customWidth="1"/>
    <col min="45" max="45" width="19" customWidth="1"/>
    <col min="46" max="46" width="17" customWidth="1"/>
  </cols>
  <sheetData>
    <row r="1" spans="1:46" ht="31.5" customHeight="1">
      <c r="A1" s="6"/>
      <c r="B1" s="6"/>
      <c r="C1" s="7"/>
      <c r="D1" s="65" t="s">
        <v>155</v>
      </c>
      <c r="E1" s="65"/>
      <c r="F1" s="65"/>
      <c r="G1" s="65"/>
      <c r="H1" s="65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6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6" ht="12.75" customHeight="1">
      <c r="A3" s="66" t="s">
        <v>0</v>
      </c>
      <c r="B3" s="66"/>
      <c r="C3" s="66"/>
      <c r="D3" s="73" t="s">
        <v>73</v>
      </c>
      <c r="E3" s="74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3" t="s">
        <v>87</v>
      </c>
      <c r="L3" s="74"/>
      <c r="M3" s="70" t="s">
        <v>89</v>
      </c>
      <c r="N3" s="70" t="s">
        <v>91</v>
      </c>
      <c r="O3" s="70" t="s">
        <v>93</v>
      </c>
      <c r="P3" s="73" t="s">
        <v>98</v>
      </c>
      <c r="Q3" s="79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3" t="s">
        <v>144</v>
      </c>
      <c r="AM3" s="79"/>
      <c r="AN3" s="74"/>
      <c r="AO3" s="70" t="s">
        <v>146</v>
      </c>
      <c r="AP3" s="70" t="s">
        <v>148</v>
      </c>
      <c r="AQ3" s="70" t="s">
        <v>150</v>
      </c>
    </row>
    <row r="4" spans="1:46" ht="36" customHeight="1">
      <c r="A4" s="67" t="s">
        <v>1</v>
      </c>
      <c r="B4" s="68"/>
      <c r="C4" s="69"/>
      <c r="D4" s="75"/>
      <c r="E4" s="76"/>
      <c r="F4" s="71"/>
      <c r="G4" s="71"/>
      <c r="H4" s="71"/>
      <c r="I4" s="71"/>
      <c r="J4" s="71"/>
      <c r="K4" s="75"/>
      <c r="L4" s="76"/>
      <c r="M4" s="71"/>
      <c r="N4" s="71"/>
      <c r="O4" s="71"/>
      <c r="P4" s="75"/>
      <c r="Q4" s="80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5"/>
      <c r="AM4" s="80"/>
      <c r="AN4" s="76"/>
      <c r="AO4" s="71"/>
      <c r="AP4" s="71"/>
      <c r="AQ4" s="71"/>
    </row>
    <row r="5" spans="1:46">
      <c r="A5" s="67" t="s">
        <v>2</v>
      </c>
      <c r="B5" s="68"/>
      <c r="C5" s="69"/>
      <c r="D5" s="75"/>
      <c r="E5" s="76"/>
      <c r="F5" s="71"/>
      <c r="G5" s="71"/>
      <c r="H5" s="71"/>
      <c r="I5" s="71"/>
      <c r="J5" s="71"/>
      <c r="K5" s="75"/>
      <c r="L5" s="76"/>
      <c r="M5" s="71"/>
      <c r="N5" s="71"/>
      <c r="O5" s="71"/>
      <c r="P5" s="75"/>
      <c r="Q5" s="80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5"/>
      <c r="AM5" s="80"/>
      <c r="AN5" s="76"/>
      <c r="AO5" s="71"/>
      <c r="AP5" s="71"/>
      <c r="AQ5" s="71"/>
    </row>
    <row r="6" spans="1:46" ht="12.75" hidden="1" customHeight="1">
      <c r="A6" s="9"/>
      <c r="B6" s="10"/>
      <c r="C6" s="11"/>
      <c r="D6" s="77"/>
      <c r="E6" s="78"/>
      <c r="F6" s="72"/>
      <c r="G6" s="72"/>
      <c r="H6" s="72"/>
      <c r="I6" s="72"/>
      <c r="J6" s="72"/>
      <c r="K6" s="77"/>
      <c r="L6" s="78"/>
      <c r="M6" s="72"/>
      <c r="N6" s="72"/>
      <c r="O6" s="72"/>
      <c r="P6" s="77"/>
      <c r="Q6" s="81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7"/>
      <c r="AM6" s="81"/>
      <c r="AN6" s="78"/>
      <c r="AO6" s="72"/>
      <c r="AP6" s="72"/>
      <c r="AQ6" s="72"/>
    </row>
    <row r="7" spans="1:46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6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6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>
      <c r="A10" s="21" t="s">
        <v>6</v>
      </c>
      <c r="B10" s="22" t="s">
        <v>7</v>
      </c>
      <c r="C10" s="23" t="s">
        <v>7</v>
      </c>
      <c r="D10" s="24">
        <v>32847.370000000003</v>
      </c>
      <c r="E10" s="24">
        <v>139615.62</v>
      </c>
      <c r="F10" s="24">
        <v>7533258.0999999996</v>
      </c>
      <c r="G10" s="24">
        <v>37727682.170000002</v>
      </c>
      <c r="H10" s="24">
        <v>9853.36</v>
      </c>
      <c r="I10" s="24">
        <v>20456.16</v>
      </c>
      <c r="J10" s="24">
        <v>37074.839999999997</v>
      </c>
      <c r="K10" s="24">
        <v>287721.17</v>
      </c>
      <c r="L10" s="24">
        <v>241480.26</v>
      </c>
      <c r="M10" s="24">
        <v>37900.230000000003</v>
      </c>
      <c r="N10" s="24">
        <v>526081.06000000006</v>
      </c>
      <c r="O10" s="24">
        <v>85873.93</v>
      </c>
      <c r="P10" s="24">
        <v>199151264330.41</v>
      </c>
      <c r="Q10" s="24">
        <v>810939189.33000004</v>
      </c>
      <c r="R10" s="24">
        <v>3329876.58</v>
      </c>
      <c r="S10" s="24">
        <v>48720.3</v>
      </c>
      <c r="T10" s="24">
        <v>111941035.89</v>
      </c>
      <c r="U10" s="24">
        <v>43760039.439999998</v>
      </c>
      <c r="V10" s="24">
        <v>538487.31000000006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25861612.449999999</v>
      </c>
      <c r="AD10" s="24">
        <v>458493.55</v>
      </c>
      <c r="AE10" s="24">
        <v>204101.17</v>
      </c>
      <c r="AF10" s="24">
        <v>1731271.43</v>
      </c>
      <c r="AG10" s="24">
        <v>35982.550000000003</v>
      </c>
      <c r="AH10" s="24">
        <v>347054.64</v>
      </c>
      <c r="AI10" s="24">
        <v>237566533.27000001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215573591.24000001</v>
      </c>
      <c r="AQ10" s="24">
        <v>2629702.5099999998</v>
      </c>
      <c r="AR10" s="45">
        <f>SUM(D10:AQ10)</f>
        <v>200668754567.59991</v>
      </c>
      <c r="AS10" s="45">
        <f>(AR10-P10-Q10)</f>
        <v>706551047.85991085</v>
      </c>
      <c r="AT10" s="45">
        <f>D10+E10+F10+G10+H10+I10+J10+K10+L10+M10+N10+O10+R10+S10+T10+U10+V10+W10+X10+Y10+Z10+AA10+AB10+AC10+AD10+AE10+AF10+AG10+AH10+AI10+AJ10+AK10+AL10+AM10+AN10+AO10+AP10+AQ10</f>
        <v>706551047.86000001</v>
      </c>
    </row>
    <row r="11" spans="1:46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501646575.33999997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204684931.50999999</v>
      </c>
      <c r="N11" s="24">
        <v>1195407305.8900001</v>
      </c>
      <c r="O11" s="24">
        <v>47319678.960000001</v>
      </c>
      <c r="P11" s="24">
        <v>130181925309.63</v>
      </c>
      <c r="Q11" s="24">
        <v>0</v>
      </c>
      <c r="R11" s="24">
        <v>0</v>
      </c>
      <c r="S11" s="24">
        <v>5436972.5999999996</v>
      </c>
      <c r="T11" s="24">
        <v>0</v>
      </c>
      <c r="U11" s="24">
        <v>60946377.899999999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44026460.270000003</v>
      </c>
      <c r="AE11" s="24">
        <v>0</v>
      </c>
      <c r="AF11" s="24">
        <v>20000000</v>
      </c>
      <c r="AG11" s="24">
        <v>11388043.84</v>
      </c>
      <c r="AH11" s="24">
        <v>49008215.890000001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903119608.35000002</v>
      </c>
      <c r="AQ11" s="24">
        <v>0</v>
      </c>
      <c r="AR11" s="45">
        <f>SUM(D11:AQ11)</f>
        <v>133565481315.8</v>
      </c>
      <c r="AS11" s="45">
        <f>(AR11-P11-Q11)</f>
        <v>3383556006.1699982</v>
      </c>
    </row>
    <row r="12" spans="1:46">
      <c r="A12" s="21" t="s">
        <v>10</v>
      </c>
      <c r="B12" s="22"/>
      <c r="C12" s="25" t="s">
        <v>11</v>
      </c>
      <c r="D12" s="24">
        <v>19650105.75</v>
      </c>
      <c r="E12" s="24">
        <v>234755826.44999999</v>
      </c>
      <c r="F12" s="24">
        <v>1980247954.6300001</v>
      </c>
      <c r="G12" s="24">
        <v>883751868.39999998</v>
      </c>
      <c r="H12" s="24">
        <v>28725365.010000002</v>
      </c>
      <c r="I12" s="24">
        <v>750179084.75</v>
      </c>
      <c r="J12" s="24">
        <v>487316031.89999998</v>
      </c>
      <c r="K12" s="24">
        <v>507667987.36000001</v>
      </c>
      <c r="L12" s="24">
        <v>52493767.43</v>
      </c>
      <c r="M12" s="24">
        <v>1105578011.9000001</v>
      </c>
      <c r="N12" s="24">
        <v>5865838120.9200001</v>
      </c>
      <c r="O12" s="24">
        <v>716097864.47000003</v>
      </c>
      <c r="P12" s="24">
        <v>1501278359833.46</v>
      </c>
      <c r="Q12" s="24">
        <v>9958937577.2199993</v>
      </c>
      <c r="R12" s="24">
        <v>89540926.420000002</v>
      </c>
      <c r="S12" s="24">
        <v>152191347.80000001</v>
      </c>
      <c r="T12" s="24">
        <v>2096317434.1199999</v>
      </c>
      <c r="U12" s="24">
        <v>360390081.60000002</v>
      </c>
      <c r="V12" s="24">
        <v>192961608.24000001</v>
      </c>
      <c r="W12" s="24">
        <v>532592517.32999998</v>
      </c>
      <c r="X12" s="24">
        <v>90852912.810000002</v>
      </c>
      <c r="Y12" s="24">
        <v>58476338.32</v>
      </c>
      <c r="Z12" s="24">
        <v>25354576.629999999</v>
      </c>
      <c r="AA12" s="24">
        <v>310653543.48000002</v>
      </c>
      <c r="AB12" s="24">
        <v>75177953.799999997</v>
      </c>
      <c r="AC12" s="24">
        <v>138059050.19999999</v>
      </c>
      <c r="AD12" s="24">
        <v>100863455.45</v>
      </c>
      <c r="AE12" s="24">
        <v>424556113.80000001</v>
      </c>
      <c r="AF12" s="24">
        <v>1137439682.96</v>
      </c>
      <c r="AG12" s="24">
        <v>68787792.709999993</v>
      </c>
      <c r="AH12" s="24">
        <v>1413904848.98</v>
      </c>
      <c r="AI12" s="24">
        <v>6015613179.4700003</v>
      </c>
      <c r="AJ12" s="24">
        <v>1519836058.8199999</v>
      </c>
      <c r="AK12" s="24">
        <v>568159190.30999994</v>
      </c>
      <c r="AL12" s="24">
        <v>39727446.859999999</v>
      </c>
      <c r="AM12" s="24">
        <v>88814896.019999996</v>
      </c>
      <c r="AN12" s="24">
        <v>20183470.73</v>
      </c>
      <c r="AO12" s="24">
        <v>375238829.5</v>
      </c>
      <c r="AP12" s="24">
        <v>3774172967.1100001</v>
      </c>
      <c r="AQ12" s="24">
        <v>40970085.5</v>
      </c>
    </row>
    <row r="13" spans="1:46" s="49" customFormat="1">
      <c r="A13" s="47" t="s">
        <v>12</v>
      </c>
      <c r="B13" s="22" t="s">
        <v>11</v>
      </c>
      <c r="C13" s="54"/>
      <c r="D13" s="39">
        <v>1875816.24</v>
      </c>
      <c r="E13" s="39">
        <v>19062881.469999999</v>
      </c>
      <c r="F13" s="39">
        <v>662937270.75999999</v>
      </c>
      <c r="G13" s="39">
        <v>71053782.599999994</v>
      </c>
      <c r="H13" s="39">
        <v>0</v>
      </c>
      <c r="I13" s="39">
        <v>75827171.719999999</v>
      </c>
      <c r="J13" s="39">
        <v>0</v>
      </c>
      <c r="K13" s="39">
        <v>23032673.510000002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365226194417.40002</v>
      </c>
      <c r="Q13" s="39">
        <v>3702930972.52</v>
      </c>
      <c r="R13" s="39">
        <v>20377129.100000001</v>
      </c>
      <c r="S13" s="39">
        <v>31905183.800000001</v>
      </c>
      <c r="T13" s="39">
        <v>31118535.170000002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13785400.800000001</v>
      </c>
      <c r="AD13" s="39">
        <v>0</v>
      </c>
      <c r="AE13" s="39">
        <v>27617373.899999999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176870131.52000001</v>
      </c>
      <c r="AK13" s="39">
        <v>15190745</v>
      </c>
      <c r="AL13" s="39">
        <v>4945730.0599999996</v>
      </c>
      <c r="AM13" s="39">
        <v>0</v>
      </c>
      <c r="AN13" s="39">
        <v>6360129.2300000004</v>
      </c>
      <c r="AO13" s="39">
        <v>0</v>
      </c>
      <c r="AP13" s="39">
        <v>142498331.71000001</v>
      </c>
      <c r="AQ13" s="39">
        <v>0</v>
      </c>
      <c r="AR13" s="48">
        <f>SUM(D13:AQ13)</f>
        <v>371869039449.84003</v>
      </c>
      <c r="AS13" s="48">
        <f>(AR13-P13-Q13)</f>
        <v>2939914059.9200025</v>
      </c>
    </row>
    <row r="14" spans="1:46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2">
        <f>SUM(D14:AQ14)</f>
        <v>464676279000</v>
      </c>
      <c r="AS14" s="52">
        <f>(AR14-P14-Q14)</f>
        <v>0</v>
      </c>
    </row>
    <row r="15" spans="1:46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6" s="53" customFormat="1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276962693.45999998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1920792960.4400001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350006642.10000002</v>
      </c>
      <c r="U16" s="29">
        <v>92558600</v>
      </c>
      <c r="V16" s="29">
        <v>20341990</v>
      </c>
      <c r="W16" s="29">
        <v>93463045.930000007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45425796.950000003</v>
      </c>
      <c r="AE16" s="29">
        <v>51018755.399999999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199407306.19999999</v>
      </c>
      <c r="AQ16" s="29">
        <v>0</v>
      </c>
      <c r="AR16" s="52">
        <f>SUM(D16:AQ16)</f>
        <v>11821756173.090002</v>
      </c>
      <c r="AS16" s="52">
        <f>(AR16-P16-Q16)</f>
        <v>4609916173.0900021</v>
      </c>
    </row>
    <row r="17" spans="1:4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72.258375000000001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2">
        <f>SUM(D17:AQ17)</f>
        <v>29495272.258375</v>
      </c>
      <c r="AS17" s="48">
        <f>(AR17-P17-Q17)</f>
        <v>29495272.258375</v>
      </c>
    </row>
    <row r="18" spans="1:45">
      <c r="A18" s="21" t="s">
        <v>23</v>
      </c>
      <c r="B18" s="22" t="s">
        <v>24</v>
      </c>
      <c r="C18" s="28" t="s">
        <v>25</v>
      </c>
      <c r="D18" s="29">
        <v>9952655.2100000009</v>
      </c>
      <c r="E18" s="29">
        <v>115576768.40000001</v>
      </c>
      <c r="F18" s="29">
        <v>675018402.39999998</v>
      </c>
      <c r="G18" s="29">
        <v>653933528.10000002</v>
      </c>
      <c r="H18" s="29">
        <v>23509110.100000001</v>
      </c>
      <c r="I18" s="29">
        <v>509118670.02999997</v>
      </c>
      <c r="J18" s="29">
        <v>356461846.89999998</v>
      </c>
      <c r="K18" s="29">
        <v>261982500</v>
      </c>
      <c r="L18" s="29">
        <v>32051042.579999998</v>
      </c>
      <c r="M18" s="29">
        <v>959729833.89999998</v>
      </c>
      <c r="N18" s="29">
        <v>3093303004.04</v>
      </c>
      <c r="O18" s="29">
        <v>309326116.82999998</v>
      </c>
      <c r="P18" s="29">
        <v>580117318599.29004</v>
      </c>
      <c r="Q18" s="29">
        <v>3421147704.6999998</v>
      </c>
      <c r="R18" s="29">
        <v>64382682.200000003</v>
      </c>
      <c r="S18" s="29">
        <v>120286164</v>
      </c>
      <c r="T18" s="29">
        <v>1512212819.3</v>
      </c>
      <c r="U18" s="29">
        <v>193015143.19999999</v>
      </c>
      <c r="V18" s="29">
        <v>152657083.63999999</v>
      </c>
      <c r="W18" s="29">
        <v>433295206.39999998</v>
      </c>
      <c r="X18" s="29">
        <v>56817185</v>
      </c>
      <c r="Y18" s="29">
        <v>20598630</v>
      </c>
      <c r="Z18" s="29">
        <v>14566225</v>
      </c>
      <c r="AA18" s="29">
        <v>271235870.98000002</v>
      </c>
      <c r="AB18" s="29">
        <v>45525857.700000003</v>
      </c>
      <c r="AC18" s="29">
        <v>93900150</v>
      </c>
      <c r="AD18" s="29">
        <v>55437658.5</v>
      </c>
      <c r="AE18" s="29">
        <v>308422079.69999999</v>
      </c>
      <c r="AF18" s="29">
        <v>824179353.89999998</v>
      </c>
      <c r="AG18" s="29">
        <v>38115465.100000001</v>
      </c>
      <c r="AH18" s="29">
        <v>861406571.60000002</v>
      </c>
      <c r="AI18" s="29">
        <v>4322932021.8000002</v>
      </c>
      <c r="AJ18" s="29">
        <v>1307563427.3</v>
      </c>
      <c r="AK18" s="29">
        <v>404277156.31</v>
      </c>
      <c r="AL18" s="29">
        <v>25550908.800000001</v>
      </c>
      <c r="AM18" s="29">
        <v>44682077.5</v>
      </c>
      <c r="AN18" s="29">
        <v>9579199.8000000007</v>
      </c>
      <c r="AO18" s="29">
        <v>301424627.80000001</v>
      </c>
      <c r="AP18" s="29">
        <v>3193299580.4000001</v>
      </c>
      <c r="AQ18" s="29">
        <v>32423702.100000001</v>
      </c>
    </row>
    <row r="19" spans="1:45" s="5" customFormat="1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28684326975.200001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5">
      <c r="A20" s="21" t="s">
        <v>26</v>
      </c>
      <c r="B20" s="22" t="s">
        <v>27</v>
      </c>
      <c r="C20" s="28" t="s">
        <v>28</v>
      </c>
      <c r="D20" s="29">
        <v>5890292.2999999998</v>
      </c>
      <c r="E20" s="29">
        <v>80295989.579999998</v>
      </c>
      <c r="F20" s="29">
        <v>365329588.00999999</v>
      </c>
      <c r="G20" s="29">
        <v>80072917.700000003</v>
      </c>
      <c r="H20" s="29">
        <v>3682696.91</v>
      </c>
      <c r="I20" s="29">
        <v>153067811</v>
      </c>
      <c r="J20" s="29">
        <v>0</v>
      </c>
      <c r="K20" s="29">
        <v>101862033.84999999</v>
      </c>
      <c r="L20" s="29">
        <v>5136724.8499999996</v>
      </c>
      <c r="M20" s="29">
        <v>0</v>
      </c>
      <c r="N20" s="29">
        <v>779483781.44000006</v>
      </c>
      <c r="O20" s="29">
        <v>89487584.310000002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202979437.55000001</v>
      </c>
      <c r="U20" s="29">
        <v>50842986.399999999</v>
      </c>
      <c r="V20" s="29">
        <v>17939334.600000001</v>
      </c>
      <c r="W20" s="29">
        <v>5834265</v>
      </c>
      <c r="X20" s="29">
        <v>10602663.810000001</v>
      </c>
      <c r="Y20" s="29">
        <v>35317708.32</v>
      </c>
      <c r="Z20" s="29">
        <v>1402576.63</v>
      </c>
      <c r="AA20" s="29">
        <v>19339382.5</v>
      </c>
      <c r="AB20" s="29">
        <v>23931657.600000001</v>
      </c>
      <c r="AC20" s="29">
        <v>14940799.4</v>
      </c>
      <c r="AD20" s="29">
        <v>0</v>
      </c>
      <c r="AE20" s="29">
        <v>37497904.799999997</v>
      </c>
      <c r="AF20" s="29">
        <v>0</v>
      </c>
      <c r="AG20" s="29">
        <v>7701006.2599999998</v>
      </c>
      <c r="AH20" s="29">
        <v>233671499.38</v>
      </c>
      <c r="AI20" s="29">
        <v>335667197.67000002</v>
      </c>
      <c r="AJ20" s="29">
        <v>0</v>
      </c>
      <c r="AK20" s="29">
        <v>0</v>
      </c>
      <c r="AL20" s="29">
        <v>466200</v>
      </c>
      <c r="AM20" s="29">
        <v>37551778.520000003</v>
      </c>
      <c r="AN20" s="29">
        <v>0</v>
      </c>
      <c r="AO20" s="29">
        <v>31513097.699999999</v>
      </c>
      <c r="AP20" s="29">
        <v>238967748.80000001</v>
      </c>
      <c r="AQ20" s="29">
        <v>8546383.4000000004</v>
      </c>
    </row>
    <row r="21" spans="1:45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5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5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32633714.489999998</v>
      </c>
      <c r="F24" s="35">
        <v>246156627.47</v>
      </c>
      <c r="G24" s="35">
        <v>17719522.239999998</v>
      </c>
      <c r="H24" s="35">
        <v>774431.52</v>
      </c>
      <c r="I24" s="35">
        <v>16885534.800000001</v>
      </c>
      <c r="J24" s="35">
        <v>9299005.5199999996</v>
      </c>
      <c r="K24" s="35">
        <v>120734206.26000001</v>
      </c>
      <c r="L24" s="35">
        <v>3016719</v>
      </c>
      <c r="M24" s="35">
        <v>27521465.710000001</v>
      </c>
      <c r="N24" s="35">
        <v>84497521.609999999</v>
      </c>
      <c r="O24" s="35">
        <v>17027885.399999999</v>
      </c>
      <c r="P24" s="35">
        <v>23994239018.849998</v>
      </c>
      <c r="Q24" s="35">
        <v>168715512.72</v>
      </c>
      <c r="R24" s="35">
        <v>2071542.4</v>
      </c>
      <c r="S24" s="35">
        <v>4073767.37</v>
      </c>
      <c r="T24" s="35">
        <v>52885474.310000002</v>
      </c>
      <c r="U24" s="35">
        <v>7416958</v>
      </c>
      <c r="V24" s="35">
        <v>9538098.3900000006</v>
      </c>
      <c r="W24" s="35">
        <v>31661137.859999999</v>
      </c>
      <c r="X24" s="35">
        <v>1431311.73</v>
      </c>
      <c r="Y24" s="35">
        <v>3480985.62</v>
      </c>
      <c r="Z24" s="35">
        <v>394912.79</v>
      </c>
      <c r="AA24" s="35">
        <v>41511655.619999997</v>
      </c>
      <c r="AB24" s="35">
        <v>2019529.34</v>
      </c>
      <c r="AC24" s="35">
        <v>2882375.31</v>
      </c>
      <c r="AD24" s="35">
        <v>84019546.409999996</v>
      </c>
      <c r="AE24" s="35">
        <v>15322291.93</v>
      </c>
      <c r="AF24" s="35">
        <v>23538040.399999999</v>
      </c>
      <c r="AG24" s="35">
        <v>1801315.36</v>
      </c>
      <c r="AH24" s="35">
        <v>28305520.379999999</v>
      </c>
      <c r="AI24" s="35">
        <v>116790406.64</v>
      </c>
      <c r="AJ24" s="35">
        <v>167097551.91</v>
      </c>
      <c r="AK24" s="35">
        <v>33922467.509999998</v>
      </c>
      <c r="AL24" s="35">
        <v>622100.71</v>
      </c>
      <c r="AM24" s="35">
        <v>8333763.6100000003</v>
      </c>
      <c r="AN24" s="35">
        <v>412147.74</v>
      </c>
      <c r="AO24" s="35">
        <v>31408227.140000001</v>
      </c>
      <c r="AP24" s="35">
        <v>68334366.150000006</v>
      </c>
      <c r="AQ24" s="35">
        <v>9674242.1999999993</v>
      </c>
    </row>
    <row r="25" spans="1:4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29060179.489999998</v>
      </c>
      <c r="F25" s="24">
        <v>209985568.58000001</v>
      </c>
      <c r="G25" s="24">
        <v>32641.439999999999</v>
      </c>
      <c r="H25" s="24">
        <v>42638.89</v>
      </c>
      <c r="I25" s="24">
        <v>133220.87</v>
      </c>
      <c r="J25" s="24">
        <v>41078.769999999997</v>
      </c>
      <c r="K25" s="24">
        <v>112112312.78</v>
      </c>
      <c r="L25" s="24">
        <v>2172616.6800000002</v>
      </c>
      <c r="M25" s="24">
        <v>15930.28</v>
      </c>
      <c r="N25" s="24">
        <v>14777275.460000001</v>
      </c>
      <c r="O25" s="24">
        <v>6055326.7400000002</v>
      </c>
      <c r="P25" s="24">
        <v>0</v>
      </c>
      <c r="Q25" s="24">
        <v>0</v>
      </c>
      <c r="R25" s="24">
        <v>19472.400000000001</v>
      </c>
      <c r="S25" s="24">
        <v>2213.77</v>
      </c>
      <c r="T25" s="24">
        <v>15791703.26</v>
      </c>
      <c r="U25" s="24">
        <v>2321344.92</v>
      </c>
      <c r="V25" s="24">
        <v>5561226.4400000004</v>
      </c>
      <c r="W25" s="24">
        <v>23001075.32</v>
      </c>
      <c r="X25" s="24">
        <v>4645.2299999999996</v>
      </c>
      <c r="Y25" s="24">
        <v>2677108.62</v>
      </c>
      <c r="Z25" s="24">
        <v>1510.29</v>
      </c>
      <c r="AA25" s="24">
        <v>35535762.560000002</v>
      </c>
      <c r="AB25" s="24">
        <v>859297.2</v>
      </c>
      <c r="AC25" s="24">
        <v>8409.31</v>
      </c>
      <c r="AD25" s="24">
        <v>82051420.189999998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23088665.170000002</v>
      </c>
      <c r="AJ25" s="24">
        <v>127365159.89</v>
      </c>
      <c r="AK25" s="24">
        <v>24214288.57</v>
      </c>
      <c r="AL25" s="24">
        <v>11285.54</v>
      </c>
      <c r="AM25" s="24">
        <v>7335620.1100000003</v>
      </c>
      <c r="AN25" s="24">
        <v>4466.55</v>
      </c>
      <c r="AO25" s="24">
        <v>21082069.190000001</v>
      </c>
      <c r="AP25" s="24">
        <v>3839601.55</v>
      </c>
      <c r="AQ25" s="24">
        <v>8937344.3399999999</v>
      </c>
    </row>
    <row r="26" spans="1:45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36171058.890000001</v>
      </c>
      <c r="G26" s="24">
        <v>17686880.800000001</v>
      </c>
      <c r="H26" s="24">
        <v>731792.63</v>
      </c>
      <c r="I26" s="24">
        <v>16752313.93</v>
      </c>
      <c r="J26" s="24">
        <v>9257926.75</v>
      </c>
      <c r="K26" s="24">
        <v>8621893.4800000004</v>
      </c>
      <c r="L26" s="24">
        <v>844102.32</v>
      </c>
      <c r="M26" s="24">
        <v>27505535.43</v>
      </c>
      <c r="N26" s="24">
        <v>69720246.150000006</v>
      </c>
      <c r="O26" s="24">
        <v>10972558.66</v>
      </c>
      <c r="P26" s="24">
        <v>23994163018.849998</v>
      </c>
      <c r="Q26" s="24">
        <v>168715512.72</v>
      </c>
      <c r="R26" s="24">
        <v>2052070</v>
      </c>
      <c r="S26" s="24">
        <v>4071553.6</v>
      </c>
      <c r="T26" s="24">
        <v>37093771.049999997</v>
      </c>
      <c r="U26" s="24">
        <v>5095613.08</v>
      </c>
      <c r="V26" s="24">
        <v>3976871.95</v>
      </c>
      <c r="W26" s="24">
        <v>8660062.5399999991</v>
      </c>
      <c r="X26" s="24">
        <v>1426666.5</v>
      </c>
      <c r="Y26" s="24">
        <v>803877</v>
      </c>
      <c r="Z26" s="24">
        <v>393402.5</v>
      </c>
      <c r="AA26" s="24">
        <v>5975893.0599999996</v>
      </c>
      <c r="AB26" s="24">
        <v>1160232.1399999999</v>
      </c>
      <c r="AC26" s="24">
        <v>2873966</v>
      </c>
      <c r="AD26" s="24">
        <v>1968126.22</v>
      </c>
      <c r="AE26" s="24">
        <v>9013450.8900000006</v>
      </c>
      <c r="AF26" s="24">
        <v>23533237.030000001</v>
      </c>
      <c r="AG26" s="24">
        <v>1112368.02</v>
      </c>
      <c r="AH26" s="24">
        <v>25685074.75</v>
      </c>
      <c r="AI26" s="24">
        <v>93701741.469999999</v>
      </c>
      <c r="AJ26" s="24">
        <v>39732392.020000003</v>
      </c>
      <c r="AK26" s="24">
        <v>9708178.9399999995</v>
      </c>
      <c r="AL26" s="24">
        <v>610815.17000000004</v>
      </c>
      <c r="AM26" s="24">
        <v>998143.5</v>
      </c>
      <c r="AN26" s="24">
        <v>407681.19</v>
      </c>
      <c r="AO26" s="24">
        <v>8319962.0999999996</v>
      </c>
      <c r="AP26" s="24">
        <v>64494764.600000001</v>
      </c>
      <c r="AQ26" s="24">
        <v>736897.86</v>
      </c>
    </row>
    <row r="27" spans="1:4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147430.26999999999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5">
      <c r="A29" s="21" t="s">
        <v>50</v>
      </c>
      <c r="B29" s="22"/>
      <c r="C29" s="23" t="s">
        <v>21</v>
      </c>
      <c r="D29" s="24">
        <v>117636.54</v>
      </c>
      <c r="E29" s="24">
        <v>1292177.8700000001</v>
      </c>
      <c r="F29" s="24">
        <v>0</v>
      </c>
      <c r="G29" s="24">
        <v>7465068.4000000004</v>
      </c>
      <c r="H29" s="24">
        <v>80147.59</v>
      </c>
      <c r="I29" s="24">
        <v>6940201.0899999999</v>
      </c>
      <c r="J29" s="24">
        <v>4221831.0199999996</v>
      </c>
      <c r="K29" s="24">
        <v>3390514.4</v>
      </c>
      <c r="L29" s="24">
        <v>360118.68</v>
      </c>
      <c r="M29" s="24">
        <v>7620450.3300000001</v>
      </c>
      <c r="N29" s="24">
        <v>51325209.670000002</v>
      </c>
      <c r="O29" s="24">
        <v>4733755.2699999996</v>
      </c>
      <c r="P29" s="24">
        <v>493892120.80000001</v>
      </c>
      <c r="Q29" s="24">
        <v>15390271.99</v>
      </c>
      <c r="R29" s="24">
        <v>657491.06999999995</v>
      </c>
      <c r="S29" s="24">
        <v>1334910.02</v>
      </c>
      <c r="T29" s="24">
        <v>18021909.670000002</v>
      </c>
      <c r="U29" s="24">
        <v>3279084.91</v>
      </c>
      <c r="V29" s="24">
        <v>1387167.37</v>
      </c>
      <c r="W29" s="24">
        <v>4368914.4800000004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7268200.2000000002</v>
      </c>
      <c r="AG29" s="24">
        <v>750787.3</v>
      </c>
      <c r="AH29" s="24">
        <v>8138035.2800000003</v>
      </c>
      <c r="AI29" s="24">
        <v>49312926.229999997</v>
      </c>
      <c r="AJ29" s="24">
        <v>17814712.699999999</v>
      </c>
      <c r="AK29" s="24">
        <v>3986448.13</v>
      </c>
      <c r="AL29" s="24">
        <v>19722.439999999999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5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5" ht="19.5">
      <c r="A31" s="21" t="s">
        <v>53</v>
      </c>
      <c r="B31" s="22"/>
      <c r="C31" s="36" t="s">
        <v>54</v>
      </c>
      <c r="D31" s="37">
        <v>117636.54</v>
      </c>
      <c r="E31" s="37">
        <v>1292177.8700000001</v>
      </c>
      <c r="F31" s="37">
        <v>0</v>
      </c>
      <c r="G31" s="37">
        <v>7465068.4000000004</v>
      </c>
      <c r="H31" s="37">
        <v>80147.59</v>
      </c>
      <c r="I31" s="37">
        <v>6940201.0899999999</v>
      </c>
      <c r="J31" s="37">
        <v>4221831.0199999996</v>
      </c>
      <c r="K31" s="37">
        <v>3390514.4</v>
      </c>
      <c r="L31" s="37">
        <v>360118.68</v>
      </c>
      <c r="M31" s="37">
        <v>7620450.3300000001</v>
      </c>
      <c r="N31" s="37">
        <v>51325209.670000002</v>
      </c>
      <c r="O31" s="37">
        <v>4733755.2699999996</v>
      </c>
      <c r="P31" s="37">
        <v>493892120.80000001</v>
      </c>
      <c r="Q31" s="37">
        <v>15390271.99</v>
      </c>
      <c r="R31" s="37">
        <v>657491.06999999995</v>
      </c>
      <c r="S31" s="37">
        <v>1334910.02</v>
      </c>
      <c r="T31" s="37">
        <v>18021909.670000002</v>
      </c>
      <c r="U31" s="37">
        <v>3279084.91</v>
      </c>
      <c r="V31" s="37">
        <v>1387167.37</v>
      </c>
      <c r="W31" s="37">
        <v>4368914.4800000004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7268200.2000000002</v>
      </c>
      <c r="AG31" s="37">
        <v>750787.3</v>
      </c>
      <c r="AH31" s="37">
        <v>8138035.2800000003</v>
      </c>
      <c r="AI31" s="37">
        <v>49312926.229999997</v>
      </c>
      <c r="AJ31" s="37">
        <v>17814712.699999999</v>
      </c>
      <c r="AK31" s="37">
        <v>3986448.13</v>
      </c>
      <c r="AL31" s="37">
        <v>19722.439999999999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5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5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5">
      <c r="A35" s="38" t="s">
        <v>61</v>
      </c>
      <c r="B35" s="22"/>
      <c r="C35" s="25" t="s">
        <v>24</v>
      </c>
      <c r="D35" s="39">
        <v>117636.54</v>
      </c>
      <c r="E35" s="39">
        <v>1292177.8700000001</v>
      </c>
      <c r="F35" s="39">
        <v>0</v>
      </c>
      <c r="G35" s="39">
        <v>7465068.4000000004</v>
      </c>
      <c r="H35" s="39">
        <v>80147.59</v>
      </c>
      <c r="I35" s="39">
        <v>6940201.0899999999</v>
      </c>
      <c r="J35" s="39">
        <v>4221831.0199999996</v>
      </c>
      <c r="K35" s="39">
        <v>3390514.4</v>
      </c>
      <c r="L35" s="39">
        <v>360118.68</v>
      </c>
      <c r="M35" s="39">
        <v>7620450.3300000001</v>
      </c>
      <c r="N35" s="39">
        <v>51325209.670000002</v>
      </c>
      <c r="O35" s="39">
        <v>4733755.2699999996</v>
      </c>
      <c r="P35" s="39">
        <v>493892120.80000001</v>
      </c>
      <c r="Q35" s="39">
        <v>15390271.99</v>
      </c>
      <c r="R35" s="39">
        <v>657491.06999999995</v>
      </c>
      <c r="S35" s="39">
        <v>1334910.02</v>
      </c>
      <c r="T35" s="39">
        <v>18021909.670000002</v>
      </c>
      <c r="U35" s="39">
        <v>3279084.91</v>
      </c>
      <c r="V35" s="39">
        <v>1387167.37</v>
      </c>
      <c r="W35" s="39">
        <v>4368914.4800000004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7268200.2000000002</v>
      </c>
      <c r="AG35" s="39">
        <v>750787.3</v>
      </c>
      <c r="AH35" s="39">
        <v>8138035.2800000003</v>
      </c>
      <c r="AI35" s="39">
        <v>49312926.229999997</v>
      </c>
      <c r="AJ35" s="39">
        <v>17814712.699999999</v>
      </c>
      <c r="AK35" s="39">
        <v>3986448.13</v>
      </c>
      <c r="AL35" s="39">
        <v>19722.439999999999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5" ht="18">
      <c r="A36" s="38" t="s">
        <v>64</v>
      </c>
      <c r="B36" s="22" t="s">
        <v>63</v>
      </c>
      <c r="C36" s="25"/>
      <c r="D36" s="39">
        <f t="shared" ref="D36:AQ36" si="0">SUM(D10:D11,D13:D24)+D28</f>
        <v>22015247.510000002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939199072.81000006</v>
      </c>
      <c r="H36" s="39">
        <f t="shared" si="0"/>
        <v>29509649.890000001</v>
      </c>
      <c r="I36" s="39">
        <f t="shared" si="0"/>
        <v>767085075.70999992</v>
      </c>
      <c r="J36" s="39">
        <f t="shared" si="0"/>
        <v>496652112.25999999</v>
      </c>
      <c r="K36" s="39">
        <f t="shared" si="0"/>
        <v>628689914.78999996</v>
      </c>
      <c r="L36" s="39">
        <f t="shared" si="0"/>
        <v>55751966.689999998</v>
      </c>
      <c r="M36" s="39">
        <f t="shared" si="0"/>
        <v>1337822309.3499999</v>
      </c>
      <c r="N36" s="39">
        <v>7146269029.4799995</v>
      </c>
      <c r="O36" s="39">
        <f t="shared" si="0"/>
        <v>780531302.75999987</v>
      </c>
      <c r="P36" s="39">
        <f t="shared" si="0"/>
        <v>1854605788492.3501</v>
      </c>
      <c r="Q36" s="39">
        <f t="shared" si="0"/>
        <v>10938592279.269999</v>
      </c>
      <c r="R36" s="39">
        <f t="shared" si="0"/>
        <v>94942345.400000006</v>
      </c>
      <c r="S36" s="39">
        <f t="shared" si="0"/>
        <v>161750808.06999999</v>
      </c>
      <c r="T36" s="39">
        <f t="shared" si="0"/>
        <v>2261143944.3200002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564813226.04999995</v>
      </c>
      <c r="X36" s="39">
        <f t="shared" si="0"/>
        <v>96761694.370000005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166803037.96000001</v>
      </c>
      <c r="AD36" s="39">
        <f t="shared" si="0"/>
        <v>229367955.68000001</v>
      </c>
      <c r="AE36" s="39">
        <f t="shared" si="0"/>
        <v>440082506.89999998</v>
      </c>
      <c r="AF36" s="39">
        <f t="shared" si="0"/>
        <v>1182708994.79</v>
      </c>
      <c r="AG36" s="39">
        <f t="shared" si="0"/>
        <v>82013134.460000008</v>
      </c>
      <c r="AH36" s="39">
        <f t="shared" si="0"/>
        <v>1491565639.8900003</v>
      </c>
      <c r="AI36" s="39">
        <f t="shared" si="0"/>
        <v>6369970119.3800001</v>
      </c>
      <c r="AJ36" s="39">
        <f t="shared" si="0"/>
        <v>1935869299.3800001</v>
      </c>
      <c r="AK36" s="39">
        <f t="shared" si="0"/>
        <v>602440988.13</v>
      </c>
      <c r="AL36" s="39">
        <f t="shared" si="0"/>
        <v>40399394.990000002</v>
      </c>
      <c r="AM36" s="39">
        <f t="shared" si="0"/>
        <v>97184003.38000001</v>
      </c>
      <c r="AN36" s="39">
        <f t="shared" si="0"/>
        <v>20628887.719999999</v>
      </c>
      <c r="AO36" s="39">
        <f t="shared" si="0"/>
        <v>428124353.84999996</v>
      </c>
      <c r="AP36" s="39">
        <f t="shared" si="0"/>
        <v>4961200532.8500004</v>
      </c>
      <c r="AQ36" s="39">
        <f t="shared" si="0"/>
        <v>53274030.209999993</v>
      </c>
    </row>
    <row r="37" spans="1:45">
      <c r="A37" s="38" t="s">
        <v>62</v>
      </c>
      <c r="B37" s="22"/>
      <c r="C37" s="25" t="s">
        <v>27</v>
      </c>
      <c r="D37" s="39">
        <f t="shared" ref="D37:AQ37" si="1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931734004.40999997</v>
      </c>
      <c r="H37" s="39">
        <f t="shared" si="1"/>
        <v>29429502.300000001</v>
      </c>
      <c r="I37" s="39">
        <f t="shared" si="1"/>
        <v>760144874.61999989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55391848.009999998</v>
      </c>
      <c r="M37" s="39">
        <f t="shared" si="1"/>
        <v>1330201859.0200002</v>
      </c>
      <c r="N37" s="39">
        <f t="shared" si="1"/>
        <v>7094943819.8099995</v>
      </c>
      <c r="O37" s="39">
        <f t="shared" si="1"/>
        <v>775797547.49000001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94284854.330000013</v>
      </c>
      <c r="S37" s="39">
        <f t="shared" si="1"/>
        <v>160415898.05000001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201651026.56999999</v>
      </c>
      <c r="W37" s="39">
        <f t="shared" si="1"/>
        <v>560444311.56999993</v>
      </c>
      <c r="X37" s="39">
        <f t="shared" si="1"/>
        <v>96304190.170000002</v>
      </c>
      <c r="Y37" s="39">
        <f t="shared" si="1"/>
        <v>64838910.539999999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228071097.65000001</v>
      </c>
      <c r="AE37" s="39">
        <f t="shared" si="1"/>
        <v>437372860.23000002</v>
      </c>
      <c r="AF37" s="39">
        <f t="shared" si="1"/>
        <v>1175440794.5900002</v>
      </c>
      <c r="AG37" s="39">
        <f t="shared" si="1"/>
        <v>81262347.159999996</v>
      </c>
      <c r="AH37" s="39">
        <f t="shared" si="1"/>
        <v>1483427604.6100001</v>
      </c>
      <c r="AI37" s="39">
        <f t="shared" si="1"/>
        <v>6320657193.1500015</v>
      </c>
      <c r="AJ37" s="39">
        <f t="shared" si="1"/>
        <v>1918054586.6800001</v>
      </c>
      <c r="AK37" s="39">
        <f t="shared" si="1"/>
        <v>598454539.99999988</v>
      </c>
      <c r="AL37" s="39">
        <f t="shared" si="1"/>
        <v>40379672.550000004</v>
      </c>
      <c r="AM37" s="39">
        <f t="shared" si="1"/>
        <v>97184003.379999995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4932157216.4200001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5">
      <c r="B39" s="2"/>
      <c r="Q39" s="45">
        <f>AR37-P37-Q37</f>
        <v>37514978915.58963</v>
      </c>
    </row>
    <row r="40" spans="1:45">
      <c r="B40" s="2"/>
      <c r="AM40" s="40" t="s">
        <v>151</v>
      </c>
      <c r="AN40" s="5"/>
      <c r="AO40" s="41"/>
      <c r="AP40" s="41"/>
      <c r="AQ40" s="41"/>
    </row>
    <row r="41" spans="1:45">
      <c r="B41" s="2"/>
      <c r="AM41" s="42" t="s">
        <v>152</v>
      </c>
      <c r="AN41" s="5"/>
      <c r="AO41" s="5"/>
      <c r="AP41" s="5"/>
      <c r="AQ41" s="43" t="s">
        <v>153</v>
      </c>
    </row>
    <row r="42" spans="1:45">
      <c r="B42" s="2"/>
    </row>
    <row r="43" spans="1:45">
      <c r="B43" s="2"/>
    </row>
    <row r="44" spans="1:45">
      <c r="B44" s="2"/>
    </row>
    <row r="45" spans="1:45">
      <c r="B45" s="2"/>
    </row>
    <row r="46" spans="1:45">
      <c r="B46" s="2"/>
    </row>
    <row r="47" spans="1:45">
      <c r="B47" s="2"/>
    </row>
    <row r="48" spans="1:45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</sheetData>
  <mergeCells count="39">
    <mergeCell ref="AC3:AC6"/>
    <mergeCell ref="AG3:AG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H3:AH6"/>
    <mergeCell ref="W3:W6"/>
    <mergeCell ref="X3:X6"/>
    <mergeCell ref="Y3:Y6"/>
    <mergeCell ref="Z3:Z6"/>
    <mergeCell ref="AA3:AA6"/>
    <mergeCell ref="AB3:AB6"/>
    <mergeCell ref="AD3:AD6"/>
    <mergeCell ref="AE3:AE6"/>
    <mergeCell ref="AF3:AF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10" sqref="F10"/>
    </sheetView>
  </sheetViews>
  <sheetFormatPr defaultRowHeight="12.75"/>
  <cols>
    <col min="1" max="1" width="21.140625" customWidth="1"/>
    <col min="2" max="2" width="22.85546875" customWidth="1"/>
  </cols>
  <sheetData>
    <row r="1" spans="1:2" ht="18.75" customHeight="1">
      <c r="A1" t="s">
        <v>161</v>
      </c>
    </row>
    <row r="2" spans="1:2" ht="14.25">
      <c r="A2" s="55" t="s">
        <v>160</v>
      </c>
      <c r="B2" s="56">
        <f>B3+B6</f>
        <v>1902550077294.4197</v>
      </c>
    </row>
    <row r="3" spans="1:2" ht="14.25">
      <c r="A3" s="55" t="s">
        <v>158</v>
      </c>
      <c r="B3" s="56">
        <f>B5+B4</f>
        <v>1865035098378.8301</v>
      </c>
    </row>
    <row r="4" spans="1:2" ht="14.25">
      <c r="A4" s="55" t="s">
        <v>156</v>
      </c>
      <c r="B4" s="56">
        <v>1854111896371.55</v>
      </c>
    </row>
    <row r="5" spans="1:2" ht="14.25">
      <c r="A5" s="55" t="s">
        <v>157</v>
      </c>
      <c r="B5" s="56">
        <v>10923202007.279999</v>
      </c>
    </row>
    <row r="6" spans="1:2" ht="14.25">
      <c r="A6" s="55" t="s">
        <v>159</v>
      </c>
      <c r="B6" s="56">
        <v>37514978915.58963</v>
      </c>
    </row>
    <row r="7" spans="1:2">
      <c r="B7" s="45"/>
    </row>
    <row r="8" spans="1:2">
      <c r="B8" s="45"/>
    </row>
    <row r="9" spans="1:2">
      <c r="B9" s="45"/>
    </row>
    <row r="10" spans="1:2">
      <c r="B10" s="45"/>
    </row>
    <row r="11" spans="1:2">
      <c r="B11" s="45"/>
    </row>
    <row r="12" spans="1:2">
      <c r="B12" s="45"/>
    </row>
    <row r="13" spans="1:2">
      <c r="B13" s="45"/>
    </row>
    <row r="14" spans="1:2">
      <c r="B14" s="45"/>
    </row>
    <row r="15" spans="1:2">
      <c r="B15" s="45"/>
    </row>
    <row r="16" spans="1:2">
      <c r="B16" s="45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СЧА_РСА_активы</vt:lpstr>
      <vt:lpstr>Лист1</vt:lpstr>
      <vt:lpstr>Лист2</vt:lpstr>
      <vt:lpstr>Лист3</vt:lpstr>
      <vt:lpstr>СЧА_РСА_активы!Заголовки_для_печати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22063</cp:lastModifiedBy>
  <cp:revision>1</cp:revision>
  <cp:lastPrinted>2014-05-26T07:49:03Z</cp:lastPrinted>
  <dcterms:created xsi:type="dcterms:W3CDTF">2005-05-11T11:10:41Z</dcterms:created>
  <dcterms:modified xsi:type="dcterms:W3CDTF">2014-08-20T06:00:30Z</dcterms:modified>
</cp:coreProperties>
</file>