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0" windowWidth="9990" windowHeight="5160" tabRatio="622" activeTab="0"/>
  </bookViews>
  <sheets>
    <sheet name="новый" sheetId="1" r:id="rId1"/>
  </sheets>
  <definedNames/>
  <calcPr fullCalcOnLoad="1"/>
</workbook>
</file>

<file path=xl/sharedStrings.xml><?xml version="1.0" encoding="utf-8"?>
<sst xmlns="http://schemas.openxmlformats.org/spreadsheetml/2006/main" count="1321" uniqueCount="497">
  <si>
    <t>реестра расходных обязательств</t>
  </si>
  <si>
    <t>Содержание расходного обязательства</t>
  </si>
  <si>
    <t>Коды классификации</t>
  </si>
  <si>
    <t>Дата окончания действия нормативного правового акта, договора, соглашения</t>
  </si>
  <si>
    <t>расходов бюджетов</t>
  </si>
  <si>
    <t>РЗ</t>
  </si>
  <si>
    <t>ПР</t>
  </si>
  <si>
    <t>ВР</t>
  </si>
  <si>
    <t>1 -ый год планового периода</t>
  </si>
  <si>
    <t>2-ой гид планового периода</t>
  </si>
  <si>
    <t>Всего</t>
  </si>
  <si>
    <t>БДО</t>
  </si>
  <si>
    <t>3</t>
  </si>
  <si>
    <t>4</t>
  </si>
  <si>
    <t>1.1.</t>
  </si>
  <si>
    <t>1.2.</t>
  </si>
  <si>
    <t>2.1.</t>
  </si>
  <si>
    <t>2.2.</t>
  </si>
  <si>
    <t>3.1.</t>
  </si>
  <si>
    <t>4.1.</t>
  </si>
  <si>
    <t>4.2.</t>
  </si>
  <si>
    <t>5.1.</t>
  </si>
  <si>
    <t>5.2.</t>
  </si>
  <si>
    <t>1.</t>
  </si>
  <si>
    <t>2.</t>
  </si>
  <si>
    <t>№</t>
  </si>
  <si>
    <t>БПО</t>
  </si>
  <si>
    <t>I.</t>
  </si>
  <si>
    <t>Субвенции</t>
  </si>
  <si>
    <t>Е</t>
  </si>
  <si>
    <t>Г</t>
  </si>
  <si>
    <t>Дотации</t>
  </si>
  <si>
    <t>к Порядку составления и ведения</t>
  </si>
  <si>
    <t>ЦС</t>
  </si>
  <si>
    <t>Реквизиты нормативного правового акта, договора, соглашения (тип, дата, номер, наименорвание), номер статьи, части, пункта, подпункта, абзаца</t>
  </si>
  <si>
    <t>Дата вступления в силу нормативного правового акта, договора, соглашения</t>
  </si>
  <si>
    <t>отчетный финасовый год</t>
  </si>
  <si>
    <t>текущий финансовый год (план)</t>
  </si>
  <si>
    <t>текущий финансовый год (факт)</t>
  </si>
  <si>
    <t>очередной финансовый год</t>
  </si>
  <si>
    <t>А</t>
  </si>
  <si>
    <t>Б</t>
  </si>
  <si>
    <t>Расходные обязательства по социальному обеспечению населения</t>
  </si>
  <si>
    <t>В</t>
  </si>
  <si>
    <t>Д</t>
  </si>
  <si>
    <t>Расходные обязательства по предоставлению межбюджетных трансфертов</t>
  </si>
  <si>
    <t>ж</t>
  </si>
  <si>
    <t>Расходные обязательства по обслуживанию муниципального долга Воскресенского района</t>
  </si>
  <si>
    <t>Дотации на выравнивание бюджетной обеспеченности поселений</t>
  </si>
  <si>
    <t>Воскресенского  муниципального района</t>
  </si>
  <si>
    <t xml:space="preserve">Объем средств на исполнение расход но го обязательства . (тыс. рублей)        </t>
  </si>
  <si>
    <t>Наименование муниципальной услуги (работы)</t>
  </si>
  <si>
    <t>Код муниципальноц услуги (работы)</t>
  </si>
  <si>
    <t>2.1.1</t>
  </si>
  <si>
    <t>2.3.</t>
  </si>
  <si>
    <t>1.1.1</t>
  </si>
  <si>
    <t>1.2.1</t>
  </si>
  <si>
    <t>1.3</t>
  </si>
  <si>
    <t>Иные расходы</t>
  </si>
  <si>
    <t>1.3.1</t>
  </si>
  <si>
    <t>3.1</t>
  </si>
  <si>
    <t>3.1.1</t>
  </si>
  <si>
    <t>3.2</t>
  </si>
  <si>
    <t>3.2.1</t>
  </si>
  <si>
    <t>Закупка товаров, работ, услуг в целях формирования муниципального материального резерва</t>
  </si>
  <si>
    <t>Иные закупки товаров, работ и услуг для муниципальных нужд</t>
  </si>
  <si>
    <t>Предоставление субсидий бюджетным учреждениям</t>
  </si>
  <si>
    <t>4.1.1</t>
  </si>
  <si>
    <t>Субсидии бюджетным учреждениям на финансовое обеспечение муниципального задания на оказание муниципальных услуг (выполнение работ)</t>
  </si>
  <si>
    <t>4.1.1.1</t>
  </si>
  <si>
    <t>4.1.2.</t>
  </si>
  <si>
    <t>4.1.2.1</t>
  </si>
  <si>
    <t>4.1.3</t>
  </si>
  <si>
    <t>Субсидии бюджетным учреждениям на иные цели</t>
  </si>
  <si>
    <t>4.1.3.1</t>
  </si>
  <si>
    <t>4.2.1</t>
  </si>
  <si>
    <t>4.2.2.</t>
  </si>
  <si>
    <t>4.2.2.1</t>
  </si>
  <si>
    <t>4.2.3</t>
  </si>
  <si>
    <t>4.2.3.1</t>
  </si>
  <si>
    <t>Субсидии автономным учреждениям на финансовое обеспечение муниципального задания на оказание муниципальных услуг (выполнение работ)</t>
  </si>
  <si>
    <t>Субсидии бюджетным автономным на иные цели</t>
  </si>
  <si>
    <t>Публичные нормативные социальные выплаты гражданам</t>
  </si>
  <si>
    <t>х</t>
  </si>
  <si>
    <t>Социальные выплаты гражданам, кроме публичных нормативных социальных выплат</t>
  </si>
  <si>
    <t>2.2</t>
  </si>
  <si>
    <t>Публичные нормативные  выплаты гражданам несоциального характера</t>
  </si>
  <si>
    <t>3.3</t>
  </si>
  <si>
    <t>Стипендии</t>
  </si>
  <si>
    <t>5.</t>
  </si>
  <si>
    <t>Премии и гранты</t>
  </si>
  <si>
    <t>4.1</t>
  </si>
  <si>
    <t>5.1</t>
  </si>
  <si>
    <t>6</t>
  </si>
  <si>
    <t>Иные выплаты населению</t>
  </si>
  <si>
    <t>6.1</t>
  </si>
  <si>
    <t>З</t>
  </si>
  <si>
    <t>ПРИЛОЖЕНИЕ 1</t>
  </si>
  <si>
    <t>2.2.1</t>
  </si>
  <si>
    <t>2.2.2</t>
  </si>
  <si>
    <t>2.3.1</t>
  </si>
  <si>
    <t>2.1.2</t>
  </si>
  <si>
    <t>Закупка товаров, работ, услуг в целях содержания казенных учреждений</t>
  </si>
  <si>
    <t>3.2.</t>
  </si>
  <si>
    <t>ДОХОДОВ И ИСТОЧНИКОВ ФИНАНСИРОВАНИЯ ДЕФИЦИТА  БЮДЖЕТА МУНИЦИПАЛЬНОГО РАЙОНА, ЗА ИСКЛЮЧЕНИЕМ ОСТАТКОВ СУБВЕНЦИЙ ПРОШЛЫХ ЛЕТ</t>
  </si>
  <si>
    <t>Таблица 1. РЕЕСТР РАСХОДНЫХ ОБЯЗАТЕЛЬСТВ ВОСКРЕСЕНСКОГО МУНИЦИПАЛЬНОГО РАЙОНА (РЕЕСТР РАСХОДНЫХ ОБЯЗАТЕЛЬСТВ СУБЪЕКТОВ</t>
  </si>
  <si>
    <t>БЮДЖЕТНОГО ПЛАНИРОВАНИЯ БЮДЖЕТА МУНИЦИПАЛЬНОГО РАЙОНА) ПО РАСХОДНЫМ ОБЯЗАТЕЛЬСТВАМ, ИСПОЛНЯЕМЫМ ЗА СЧЕТ СОБСТВЕННЫХ</t>
  </si>
  <si>
    <t>Закупка товаров, работ, услуг в целях содержания органа местного самоуправления</t>
  </si>
  <si>
    <t>Расходные обязательства по исполнению судебных актов по искам к Воскресенскому району о возмещении вреда, причиненного гражданину или юридическому лицу в результате незаконных действий (бездействий) органов местного самоуправления либо должностных лиц этих органов</t>
  </si>
  <si>
    <t>Таблица 2. РЕЕСТР РАСХОДНЫХ ОБЯЗАТЕЛЬСТВ ВОСКРЕСЕНСКОГО  МУНИЦИПАЛЬНОГО РАЙОНА(РЕЕСТР РАСХОДНЫХ ОБЯЗАТЕЛЬСТВ СУБЪЕКТОВ</t>
  </si>
  <si>
    <t>БЮДЖЕТНОГО ПЛАНИРОВАНИЯ БЮДЖЕТА МУНИЦИПАЛЬНОГО РАЙОНА) ПО РАСХОДНЫМ ОБЯЗАТЕЛЬСТВАМ, ИСПОЛНЯЕМЫМ ЗА СЧЕТ СУБВЕНЦИЙ ИЗ</t>
  </si>
  <si>
    <t>ФЕДЕРАЛЬНОГО И ОБЛАСТНОГО БЮДЖЕТА БЮДЖЕТА И ИСТОЧНИКОВ ФИНАНСИРОВАНИЯ ДЕФИЦИТА БЮДЖЕТА  МУНИЦИПАЛЬНОГО РАЙОНА В ЧАСТИ ОСТАТКОВ СУБВЕНЦИЙ ПРОШЛЫХ ЛЕТ</t>
  </si>
  <si>
    <t>Расходные обязательства по предоставлению бюджетных инвестиций юридическим лицам, не являющимся муниципальными учреждениями и муниципальными унитарными предприятими</t>
  </si>
  <si>
    <t>6.1.</t>
  </si>
  <si>
    <t>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t>
  </si>
  <si>
    <t>2. Обеспечение выполнения функций казенных учреждений, в том числе по оказанию муниципальных услуг (выполнения работ) физическим и (или) юридическим лицам</t>
  </si>
  <si>
    <t xml:space="preserve">  1. Содержание органа местного самоуправления</t>
  </si>
  <si>
    <t>Выплаты персоналу органа местного самоуправления</t>
  </si>
  <si>
    <t>Выплаты персоналу казенных учреждений</t>
  </si>
  <si>
    <t>3.Закупка товаров, работ и услуг для муниципальных нужд (за исключением обеспечения выполнения функций казенного учреждения и бюджетных инвестиций в объекты муниципальной собственности казенных учреждений)</t>
  </si>
  <si>
    <t>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t>
  </si>
  <si>
    <t>Гранты в форме субсидий бюджетным учреждениям</t>
  </si>
  <si>
    <t>Предоставление субсидий автономным учреждениям</t>
  </si>
  <si>
    <t>Гранты в форме субсидий автономным учреждениям</t>
  </si>
  <si>
    <t>5.Предоставление субсидий некоммерческим организациям, не являющимся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t>
  </si>
  <si>
    <t>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t>
  </si>
  <si>
    <t>Осуществление бюджетных инвестиций</t>
  </si>
  <si>
    <t>6.1.1.</t>
  </si>
  <si>
    <t>6.1.2.</t>
  </si>
  <si>
    <t>6.2.</t>
  </si>
  <si>
    <t>Предоставление субсидий бюджетным учреждениям,автономным учреждениям, муниципальным унитарным предприятиям</t>
  </si>
  <si>
    <t>6.2.1.</t>
  </si>
  <si>
    <t>6.2.2.</t>
  </si>
  <si>
    <t>Расходные обязательства по предоставлению субсидий юридическим лицам (за исключением субсидий муниципальным учреждениям), индивидуальным предпринимателям, физическим лицам</t>
  </si>
  <si>
    <t>Иные межбюджетные трансферты</t>
  </si>
  <si>
    <t>ИТОГО:</t>
  </si>
  <si>
    <t>3. Закупка товаров, работ и услуг для муниципальных нужд (за исключением обеспечения выполнения функций казенного учреждения и бюджетных инвестиций в объекты муниципальной собственности казенных учреждений)</t>
  </si>
  <si>
    <t>4.1.3.</t>
  </si>
  <si>
    <t>Субсидии автономным учреждениям на иные цели</t>
  </si>
  <si>
    <t>5. Предоставление субсидий некоммерческим организациям, не являющимся муниципальными учреждениями, в том числе в соответствии с договорами (соглашениями) на оказание указанными организациями муниципальных услуг (выпонение работ) физическим и (или) юридическим лицам</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</si>
  <si>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</si>
  <si>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Предоставление субсидий бюджетным учреждениям, автономным учреждениям, муниципальным унитарным предприятиям</t>
  </si>
  <si>
    <t>ВСЕГО:</t>
  </si>
  <si>
    <t>1.1.2</t>
  </si>
  <si>
    <t>1.1.3</t>
  </si>
  <si>
    <t>1.1.4</t>
  </si>
  <si>
    <t>1.1.5</t>
  </si>
  <si>
    <t>1.1.6</t>
  </si>
  <si>
    <t>1.1.7</t>
  </si>
  <si>
    <t>1.1.8</t>
  </si>
  <si>
    <t>1.1.9</t>
  </si>
  <si>
    <t>Функционирование высшего должностного лица субъекта РФ и органа местного самоуправления 487</t>
  </si>
  <si>
    <t>01</t>
  </si>
  <si>
    <t>7770120300</t>
  </si>
  <si>
    <t>120</t>
  </si>
  <si>
    <t>Функционирование законодательных (представительных) органов государственной власти и представительных органов муниципальных образований 487</t>
  </si>
  <si>
    <t>03</t>
  </si>
  <si>
    <t>7770120190</t>
  </si>
  <si>
    <t>Функционирование Правительства РФ, высших исполнительных органов государственной власти субъектов РФ, местных администраций 487</t>
  </si>
  <si>
    <t>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</si>
  <si>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487</t>
  </si>
  <si>
    <t>7770120800</t>
  </si>
  <si>
    <t>1.2.2</t>
  </si>
  <si>
    <t>1.2.3</t>
  </si>
  <si>
    <t>1.2.4</t>
  </si>
  <si>
    <t>1.2.5</t>
  </si>
  <si>
    <t>1.2.6</t>
  </si>
  <si>
    <t>1. Закон НО от 03.08.2007 № 99-3 "О муниципальной слежбе в НО"         2. Закон НО от 10.10.2003г. № 93-3 " О денежном содержании лиц, замещающих муниципальные должности в НО"  3. Решение Земского собрания Воскресенского муниципального района от 25.05.2010г. "Об утверждении Положения о муниципальной службе в Воскресенском районе"</t>
  </si>
  <si>
    <t>240</t>
  </si>
  <si>
    <t>02</t>
  </si>
  <si>
    <t>1.3.2</t>
  </si>
  <si>
    <t>1.3.3</t>
  </si>
  <si>
    <t>1.3.4</t>
  </si>
  <si>
    <t>850</t>
  </si>
  <si>
    <t>2.1.4</t>
  </si>
  <si>
    <t>13</t>
  </si>
  <si>
    <t>7770202590</t>
  </si>
  <si>
    <t>Обеспечение деятельности муниципальных учреждений (АХО) 487</t>
  </si>
  <si>
    <t>Обеспечение деятельности муниципальных учреждений (ЕДДС) 487</t>
  </si>
  <si>
    <t>09</t>
  </si>
  <si>
    <t>1140172090</t>
  </si>
  <si>
    <t>1140102590</t>
  </si>
  <si>
    <t>1010292260</t>
  </si>
  <si>
    <t>Обеспечение деятельности муниципальных предприятий (статистика) 487</t>
  </si>
  <si>
    <t>Обеспечение деятельности муниципальных предприятий (сопровождение программы 1С) 487</t>
  </si>
  <si>
    <t>7770492260</t>
  </si>
  <si>
    <t>10</t>
  </si>
  <si>
    <t>06</t>
  </si>
  <si>
    <t>0310129020</t>
  </si>
  <si>
    <t>Постановление администрации Воскресенского района от 20.07.2015г. № 708 "Об утверждении муниципальной целевой программы "Социальная поддержка ветеранов и инвалидов Воскресенского района " на 2016-2018 годы"</t>
  </si>
  <si>
    <t>0210129010</t>
  </si>
  <si>
    <t>Постановление администрации Воскресенского района от 20.07.2015г. № 703 "Об утверждении муниципальной целевой программы "Социальная поддержка семей Воскресенского района " на 2016-2018 годы"</t>
  </si>
  <si>
    <t>Расходы на реализацию мероприятий в рамках МЦП "Социальная поддержка ветеранов и инвалидов Воскресенского руйона Нижегородской области</t>
  </si>
  <si>
    <t>Расходы на реализацию мероприятий в рамках МЦП "Социальная поддержка семей Воскресенсого района"</t>
  </si>
  <si>
    <t>Расходы на реализацию мероприятий в рамках МП "Обеспечение сохранности архивных фондов Воскресенского муниципального района Нижегородской области"</t>
  </si>
  <si>
    <t>Расходы на реализацию мероприятий в рамках  МП "Развитие муниципальной службы в Воскресенском муниципальном районе Нижегородской области"</t>
  </si>
  <si>
    <t>1610329110</t>
  </si>
  <si>
    <t>Расходы на реализацию мероприятий в рамках МП "Развитие агропромышленного комплекса Воскресенского муниципального района"</t>
  </si>
  <si>
    <t>05</t>
  </si>
  <si>
    <t>0730373310</t>
  </si>
  <si>
    <t>Расходы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списков кандидатов в присяжные заседатели федеральных судов общей юрисдикции в РФ</t>
  </si>
  <si>
    <t>7770351200</t>
  </si>
  <si>
    <t>Расходы местного бюджета за счет субсидии на выплату заработной платы с начислениями на нее</t>
  </si>
  <si>
    <t>Субсидии на обеспечение деятельности МБУ "МФЦ Воскресенского муниципального района"</t>
  </si>
  <si>
    <t>4.2.1.1</t>
  </si>
  <si>
    <t>4.2.1.2</t>
  </si>
  <si>
    <t>Субсидии на реализацию мероприятий в сфере массовой информации</t>
  </si>
  <si>
    <t>1010102590</t>
  </si>
  <si>
    <t>611</t>
  </si>
  <si>
    <t>1010172090</t>
  </si>
  <si>
    <t>12</t>
  </si>
  <si>
    <t>1020225050</t>
  </si>
  <si>
    <t>244</t>
  </si>
  <si>
    <t>1020325050</t>
  </si>
  <si>
    <t>4,3</t>
  </si>
  <si>
    <t>4.3.1</t>
  </si>
  <si>
    <t>Предоставление субсидий некоммерческим организациям (за исключением муниципальных учреждений)</t>
  </si>
  <si>
    <t>Субсидии некоммерческим организациям на финансовое обеспечение муниципального задания на оказание муниципальных услуг (выполнение работ)</t>
  </si>
  <si>
    <t>4.3.2.</t>
  </si>
  <si>
    <t>4.3.2.1</t>
  </si>
  <si>
    <t>4.3.3</t>
  </si>
  <si>
    <t>4.3.3.1</t>
  </si>
  <si>
    <t>1030172050</t>
  </si>
  <si>
    <t>810</t>
  </si>
  <si>
    <t>1030161200</t>
  </si>
  <si>
    <t>Субсидии на реализация мероприятий в рамках МЦП  "Развитие предпринимательства и туризма в Воскресенском муниципальном районе Нижегородской области" на 2016-2018 годы</t>
  </si>
  <si>
    <t>1513125080</t>
  </si>
  <si>
    <t>630</t>
  </si>
  <si>
    <t xml:space="preserve">Публичные нормативные социальные выплаты  </t>
  </si>
  <si>
    <t>313</t>
  </si>
  <si>
    <t>Решение Земского Собрания Воскресенского района от 29.05.2009 № 40 "Об утверждении Положония о звании "Почетный гражданин Воскресенского муниципального района Нижегородской области"</t>
  </si>
  <si>
    <t>Ежемесячная доплата к пенсиям лицам, замещавшим муниципальные должности Воскресенского муниципального района</t>
  </si>
  <si>
    <t>7770429980</t>
  </si>
  <si>
    <t>1</t>
  </si>
  <si>
    <t>Конкурсы по благоустройству</t>
  </si>
  <si>
    <t>7770429130</t>
  </si>
  <si>
    <t>Субвенция на осуществление полномочий по организации и осуществлению деятельности по опёке и попечительству в отношении несовершеннолетних граждан</t>
  </si>
  <si>
    <t>Закон НО от 07.09.2007 № 125-З "О наделении органов местного самоуправления муниципальных районов и городских округов НОотдельными государственными полномочиями по организации и осуществлению деятельности по опеке и попечительству в отношении несовершеннолетних</t>
  </si>
  <si>
    <t>1810173040</t>
  </si>
  <si>
    <t>Руководство и управление в области образования 074</t>
  </si>
  <si>
    <t>07</t>
  </si>
  <si>
    <t>0170120190</t>
  </si>
  <si>
    <t>Устав Воскресенского муниципального района, Постановление ЗС от 29.08.2005г. № 37 ст. 5, ч.1, п.10</t>
  </si>
  <si>
    <t>Услуги по предоставлению общедоступного бесплатного дошкольного образования на территории муниципального района</t>
  </si>
  <si>
    <t>110</t>
  </si>
  <si>
    <t>1)Устав района  принят  Пост ЗС №37 от 29.08.2005 ст5, п11                     2) Закон РФ от 10.07.1992г. №3266-1 "Об образовании</t>
  </si>
  <si>
    <t>1)01.01.2006                       2)10.07 1992</t>
  </si>
  <si>
    <t>1,2)не установлен</t>
  </si>
  <si>
    <t>Услуги по предоставлению дополнительного образования детям</t>
  </si>
  <si>
    <t>1.3.</t>
  </si>
  <si>
    <t>1)Устав района  принят  Пост ЗС №37 от 29.08.2005 ст5, п11                     2) Закон РФ от 29.12.2012 №273-ФЗ "Об образовании" ст.9 3)Пос админ. От 13.12.2012 №1882 "Об утверждении Положения об оплате труда работников муниципальных образовательных учреждений Воскресенского муниципального района"</t>
  </si>
  <si>
    <t>1)01.01.2006                       2)01.01.2014                3)01.01.2013</t>
  </si>
  <si>
    <t>1,2,3)не установлен</t>
  </si>
  <si>
    <t>057</t>
  </si>
  <si>
    <t>074</t>
  </si>
  <si>
    <t>0110120590</t>
  </si>
  <si>
    <t>0120123590</t>
  </si>
  <si>
    <t>2.1.3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</si>
  <si>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</si>
  <si>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0170245590</t>
  </si>
  <si>
    <t>Услуги по предоставлению доступного бесплатного начального общего, основного общего, среднего (полного) общего образования по основным общеобразовательным программам</t>
  </si>
  <si>
    <t>1.1</t>
  </si>
  <si>
    <t>1)Устав района  принят  Пост ЗС №37 от 29.08.2005 ст5, п11            2)Закон НО от 10.07.1992 №3266-1 "Об образовании"</t>
  </si>
  <si>
    <t>0110221590</t>
  </si>
  <si>
    <t>1)01.01.2006                       2)10.07 1991</t>
  </si>
  <si>
    <t>Организация и осуществление мероприятий межпоселенческого характера по работе с детьми и молодежью</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</si>
  <si>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РФ),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</si>
  <si>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0120224010</t>
  </si>
  <si>
    <t>0120224020</t>
  </si>
  <si>
    <t>0120229140</t>
  </si>
  <si>
    <t>Субсидии на обеспечение деятельности МБУ "Люкс"</t>
  </si>
  <si>
    <t>Субвенция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</si>
  <si>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0130173010</t>
  </si>
  <si>
    <t>Закон НО от 21.10.05г. №140-З "О наделении органов местного самоуправления отдельными гос полномочиями в области образования" в области образования"</t>
  </si>
  <si>
    <t>0160173020</t>
  </si>
  <si>
    <t>Организация предоставления  дополнительного и общедоступного бесплатного дошкольного образования на территории муниципального района, а также организация отдыха детей в каникулярное время (школы)</t>
  </si>
  <si>
    <t>Услуги по предоставлению доступного бесплатного начального общего, основного общего, среднего (полного) образования по основным общеобразовательным программам</t>
  </si>
  <si>
    <t>0110273070</t>
  </si>
  <si>
    <t>Устав Воскресенского муниципального района, Постановление ЗС от 2908.2005 № 37 ст. 5 ч.1п.10</t>
  </si>
  <si>
    <t>не установлен</t>
  </si>
  <si>
    <t>Организация предоставления  дополнительного и общедоступного бесплатного дошкольного образования на территории муниципального района, а также организация отдыха детей в каникулярное время (сады)</t>
  </si>
  <si>
    <t>1.2</t>
  </si>
  <si>
    <t>0110173080</t>
  </si>
  <si>
    <t>2</t>
  </si>
  <si>
    <t>Мероприятия по содействию в трудоустройстве несовершеннолетних граждан</t>
  </si>
  <si>
    <t>0610229060</t>
  </si>
  <si>
    <t>Компенсация части родительской платы за содержание ребенка в муниципальных ДДУ</t>
  </si>
  <si>
    <t>0110173110</t>
  </si>
  <si>
    <t>310</t>
  </si>
  <si>
    <t>Субвенция на компенсацию стоимости путевок в детские санатории, санаторно-оздоровительные центры (лагеря) круглогодичного действия</t>
  </si>
  <si>
    <t>360</t>
  </si>
  <si>
    <t>08</t>
  </si>
  <si>
    <t>0930120190</t>
  </si>
  <si>
    <t>0910272090</t>
  </si>
  <si>
    <t>0910223590</t>
  </si>
  <si>
    <t>Создание условий для обеспечения поселений, входящих в состав муниципального района, услугами организаций культуры</t>
  </si>
  <si>
    <t>Услуги по организации досуга населения в учреждениях клубного типа</t>
  </si>
  <si>
    <t>0910440590</t>
  </si>
  <si>
    <t>услуги по предоставлению доступа к культурному наследию, находящемуся в пользовании музеев</t>
  </si>
  <si>
    <t>0910341590</t>
  </si>
  <si>
    <t>услуги по обслуживанию населения межпоселенческими библиотеками</t>
  </si>
  <si>
    <t>0910142590</t>
  </si>
  <si>
    <t>0930272090</t>
  </si>
  <si>
    <t>2.3.2</t>
  </si>
  <si>
    <t>Повышение интереса к занятиям физической культурой</t>
  </si>
  <si>
    <t>Мероприятия в области спорта и физической культуры</t>
  </si>
  <si>
    <t>11</t>
  </si>
  <si>
    <t>0920629080</t>
  </si>
  <si>
    <t>Руководство и управление (КУМИ) 366</t>
  </si>
  <si>
    <t>1350120190</t>
  </si>
  <si>
    <t>Мероприятия по землеустройству и землепользованию</t>
  </si>
  <si>
    <t>Оценка недвижимости, признание прав и регулирование отношений по муниципальной собственности.</t>
  </si>
  <si>
    <t>1320503630</t>
  </si>
  <si>
    <t>1321229040</t>
  </si>
  <si>
    <t>Руководство и управление  (ОКСА) 133</t>
  </si>
  <si>
    <t>0420120190</t>
  </si>
  <si>
    <t>Расходы в рамках муниципальной программы "Адресная инвестиционная программа Воскресенского муниципального района Нижегородской области" на 2016-2018 годы</t>
  </si>
  <si>
    <t>техническое обслуживание газопровода</t>
  </si>
  <si>
    <t>0410829700</t>
  </si>
  <si>
    <t>0410529030</t>
  </si>
  <si>
    <t>Расходы на реализацию мероприятий в области строительства, архитектуры и градостроительства. Проектная планировка и межевание. Технические паспорта на вводимые объекты</t>
  </si>
  <si>
    <t>0410529040</t>
  </si>
  <si>
    <t>04101S0202</t>
  </si>
  <si>
    <t>410</t>
  </si>
  <si>
    <t xml:space="preserve">Строительство внутриплощадочной сети газораспределения микрорайона в северо-западной части р.п. Воскресенское 2 очередь </t>
  </si>
  <si>
    <t>0410110201</t>
  </si>
  <si>
    <t>Выполнение государственных обязательств по обеспечению жильём отдельных категорий граждан, установленных законодательством Нижегородской области</t>
  </si>
  <si>
    <t>Проектирование</t>
  </si>
  <si>
    <t>Капитальные вложения в объекты государственной (муниципальной) собственности</t>
  </si>
  <si>
    <t>0410610201</t>
  </si>
  <si>
    <t>0410610202</t>
  </si>
  <si>
    <t>Обеспечение детей-сирот и детей, оставшихся без попечения родителей жилыми помещениями за счет федерального бюджета</t>
  </si>
  <si>
    <t>0411050820</t>
  </si>
  <si>
    <t>Обеспечение детей-сирот и детей, оставшихся без попечения родителей жилыми помещениями за счет областного бюджета</t>
  </si>
  <si>
    <t>0411073150</t>
  </si>
  <si>
    <t>0410428920</t>
  </si>
  <si>
    <t>320</t>
  </si>
  <si>
    <t>Расходы на обеспечение жильем ветеранов ВОВ 1941-1945гг</t>
  </si>
  <si>
    <t>0411051340</t>
  </si>
  <si>
    <t>Расходы на компенсацию части процентной ставки по кредитам, выделенным на газификацию жилья за счет средств местного бюджета</t>
  </si>
  <si>
    <t>1210429090</t>
  </si>
  <si>
    <t>Владение, пользование и распоряжение имуществом, находящимся в муниципальной собственности муниципального района</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</si>
  <si>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</si>
  <si>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Реализация мер муниципальной поддержки руководителей, молодых специалистов и работников сельскохозяйственных предприятий (ежемесячные доплаты к зарплате)</t>
  </si>
  <si>
    <t>121726010</t>
  </si>
  <si>
    <t>Субвенция на осуществление полномочий по поддержке сельскохозяйственного производства</t>
  </si>
  <si>
    <t>1220173030</t>
  </si>
  <si>
    <t>122173030</t>
  </si>
  <si>
    <t>Расходы на возмещение части затрат на приобретение элитных семян за счёт средств федерального бюджета</t>
  </si>
  <si>
    <t>Расходы на оказание несвязанной поддержки сельскохозяйственным товаропроизводителям в области растениеводства за счёт средств федерального бюджета</t>
  </si>
  <si>
    <t>Расходы на возмещение части затрат на приобретение элитных семян за счёт средств областного бюджета</t>
  </si>
  <si>
    <t>Расходы на оказание несвязанной поддержки сельскохозяйственным товаропроизводителям в области растениеводства за счёт средств областного бюджета</t>
  </si>
  <si>
    <t>Расходы на предоставление субсидий на 1 килограмм реализованного и (или) отгруженного на собственную переработку молока за счёт средств федерального бюджета</t>
  </si>
  <si>
    <t>Расходы на поддержку племенного животноводства за счёт средств областного бюджета</t>
  </si>
  <si>
    <t>Расходы на реализацию экономически значимой программы "Развитие мясного скотоводства в Нижегородской области на 2015-2017 годы" за счёт средств областного бюджета</t>
  </si>
  <si>
    <t>Расходы на возмещение части затрат на приобретение зерноуборочных и кормоуборочных комбайнов за счёт средств областного бюджета</t>
  </si>
  <si>
    <t>Расходы на возмещение части процентной ставки по долгосрочным, среднесрочным и краткосрочным кредитам, взятым малыми формами хозяйствования, за счёт средств областного бюджета</t>
  </si>
  <si>
    <t>1210150310</t>
  </si>
  <si>
    <t>1210150410</t>
  </si>
  <si>
    <t>12101R0310</t>
  </si>
  <si>
    <t>12101R0410</t>
  </si>
  <si>
    <t>1210250430</t>
  </si>
  <si>
    <t>12102R0420</t>
  </si>
  <si>
    <t>12103R0510</t>
  </si>
  <si>
    <t>1210573220</t>
  </si>
  <si>
    <t>12106R0550</t>
  </si>
  <si>
    <t>Обеспечение деятельности финансовых, налоговых и таможенных органов и органов финансового (финансово-бюджетного) надзора 001</t>
  </si>
  <si>
    <t>1430120190</t>
  </si>
  <si>
    <t>Прочие выплаты по обязательствам муниципального района</t>
  </si>
  <si>
    <t>1410592260</t>
  </si>
  <si>
    <t>Муниципальный контракт № 361733 от 13.01.2016г.</t>
  </si>
  <si>
    <t>Организация мероприятий мжпоселенческого характера по охране окружающей среды</t>
  </si>
  <si>
    <t>Обеспечение сохранности и устойчивого использования уникальных природных и рекреационных объектов и территорий Воскресенского района, туристско-экскурсионное и информационное обслуживание</t>
  </si>
  <si>
    <t>1522172090</t>
  </si>
  <si>
    <t>1522141590</t>
  </si>
  <si>
    <t>Устав МКУ "Природного парка "Воскресенское Поветлужье" мун. Р-на.                                  Распоряжение № 1083 от 25.11.2008г.  Положение об оплате труда.                            Постановление главы местного самоуправления № 94 от 29.04.2009г.</t>
  </si>
  <si>
    <t>Субсидии на реализацию МП "Социальная поддержка ветеранов и инвалидов Воскресенского муниципального района Нижегородской области" на 2016-2018гг</t>
  </si>
  <si>
    <t>0310125010</t>
  </si>
  <si>
    <t>0410428910</t>
  </si>
  <si>
    <t>Расходы на реализацию МП "Развитие жилищно-коммунального хозяйства Воскресенского муниципального района" на 2016-2018гг</t>
  </si>
  <si>
    <t>0510129050</t>
  </si>
  <si>
    <t>0511729050</t>
  </si>
  <si>
    <t>Мероприятия по содействию занятости населения</t>
  </si>
  <si>
    <t>0620229060</t>
  </si>
  <si>
    <t>Расходы по реализации мероприятий в рамках МП "Охрана окружающей среды Воскресенского муниципального района Нижегородской области" на 2016-2018гг</t>
  </si>
  <si>
    <t>0710126000</t>
  </si>
  <si>
    <t>0720629070</t>
  </si>
  <si>
    <t>0720925030</t>
  </si>
  <si>
    <t>Расходы на реализацию мероприятий в рамках МП "Развитие услуг пассажирского транспорта на территории Воскресенского муниципального района Нмжегородской области на 2016-2018гг"</t>
  </si>
  <si>
    <t>0810125060</t>
  </si>
  <si>
    <t>0810225060</t>
  </si>
  <si>
    <t>1110225040</t>
  </si>
  <si>
    <t>Резервный фрнд местной администрации</t>
  </si>
  <si>
    <t>1410421000</t>
  </si>
  <si>
    <t>870</t>
  </si>
  <si>
    <t>Иные межбюджетные трансферты на поддержку мер по обеспечению сбалансированности бюджетов поселений</t>
  </si>
  <si>
    <t>14</t>
  </si>
  <si>
    <t>1420103010</t>
  </si>
  <si>
    <t>540</t>
  </si>
  <si>
    <t>1420117130</t>
  </si>
  <si>
    <t>510</t>
  </si>
  <si>
    <t>Осуществление первичного воинского учёта на территориях, где отсутствуют военные комиссариаты</t>
  </si>
  <si>
    <t>0015118</t>
  </si>
  <si>
    <t>530</t>
  </si>
  <si>
    <t xml:space="preserve">Закон НО от 05.10.2007 №140-З "О наделении ОМСУ муниципальных районов НО отдельными государственными полномочиями по определению размера и распределения субвенций между бюджетами поселений, входящих в состав муниципальных районов НО на осуществление отд. гос. полномочий РФ по первичному воинскому учету на территории где отсутствуют военные комиссариаты" </t>
  </si>
  <si>
    <t>01.01.2008</t>
  </si>
  <si>
    <t>вводится ежегодно Законом о бюджете</t>
  </si>
  <si>
    <t>77704992260</t>
  </si>
  <si>
    <t>Расходы на развитие производства продукции растениеводаства</t>
  </si>
  <si>
    <t>1210100000</t>
  </si>
  <si>
    <t>Расходы на развитие производства продукции животноводства</t>
  </si>
  <si>
    <t>Расходы на реализацию мероприятий в рамках МП  "Защита населения и территорий от чрезвычайных ситуаций , обеспечение пожарной безопасности и безопасности людей на водных объектах Воскресенского муниципального района Нижегородской области на 2016-2018гг"</t>
  </si>
  <si>
    <t>1100000000</t>
  </si>
  <si>
    <t>Расходы на предоставление субсидий Совету ветеранов войны и труда и Обществу инвалидов</t>
  </si>
  <si>
    <t>Расходы на реализацию мероприятий в рамках подпрограммы "Развитие внутреннего и въездного туризма в Воскресенском муниципальном районе Нижегородской области"</t>
  </si>
  <si>
    <t>1521329100</t>
  </si>
  <si>
    <t>1522429100</t>
  </si>
  <si>
    <t>1523529100</t>
  </si>
  <si>
    <t>1523729100</t>
  </si>
  <si>
    <t>Расходы на реализацию мероприятий в рамках МП  "Обеспечение общественного правопорядка и противодействия преступности в Воскресенском муниципальном районе Нижегородской области на 2016-2018гг"</t>
  </si>
  <si>
    <t>1800000000</t>
  </si>
  <si>
    <t>Компенсация части затрат на приобретение (строительство) жилья молодым семьям при рождении детей</t>
  </si>
  <si>
    <t>1920129150</t>
  </si>
  <si>
    <t>Расходы на реализацию мероприятий в рамках МП "Улучшение условий и охраны труда в Воскресенском муниципальном районе Нижегородской области на 2016-2018гг"</t>
  </si>
  <si>
    <t>Прочие мероприятия в области коммунального хозяйства</t>
  </si>
  <si>
    <t>Руководство и управление в области культуры 057</t>
  </si>
  <si>
    <t>2.1.5</t>
  </si>
  <si>
    <t>2.2.3</t>
  </si>
  <si>
    <t>2.2.4</t>
  </si>
  <si>
    <t>2.2.5</t>
  </si>
  <si>
    <t>3.2.2</t>
  </si>
  <si>
    <t>2.3.4</t>
  </si>
  <si>
    <t>3.2.3</t>
  </si>
  <si>
    <t>3.2.4</t>
  </si>
  <si>
    <t>3.2.5</t>
  </si>
  <si>
    <t>3.2.6</t>
  </si>
  <si>
    <t>3.2.7</t>
  </si>
  <si>
    <t>3.2.8</t>
  </si>
  <si>
    <t>3.2.9</t>
  </si>
  <si>
    <t>3.2.10</t>
  </si>
  <si>
    <t>3.2.11</t>
  </si>
  <si>
    <t>3.2.12</t>
  </si>
  <si>
    <t>3.2.13</t>
  </si>
  <si>
    <t>3.2.14</t>
  </si>
  <si>
    <t>3.2.15</t>
  </si>
  <si>
    <t>3.2.16</t>
  </si>
  <si>
    <t>3.2.17</t>
  </si>
  <si>
    <t>3.2.18</t>
  </si>
  <si>
    <t>3.2.19</t>
  </si>
  <si>
    <t>3.2.20</t>
  </si>
  <si>
    <t>3.2.21</t>
  </si>
  <si>
    <t>3.2.22</t>
  </si>
  <si>
    <t>4.1.1.2</t>
  </si>
  <si>
    <t>4.1.1.3</t>
  </si>
  <si>
    <t>4.3.1.1</t>
  </si>
  <si>
    <t>4.3.1.2</t>
  </si>
  <si>
    <t>4.3.1.3</t>
  </si>
  <si>
    <t>4.3.1.4</t>
  </si>
  <si>
    <t>6.1.1</t>
  </si>
  <si>
    <t>6.1.2</t>
  </si>
  <si>
    <t>6.1.3</t>
  </si>
  <si>
    <t>5</t>
  </si>
  <si>
    <t>21.05.2010г.</t>
  </si>
  <si>
    <t>Постановление администрации Воскресенского района от 17.07.2015г. № 677 "Об утверждении программы "Поддержка и развитие малого и среднего предпринимательства в Воскресенском муниципальном районе Нижегородской области на 2016-2018 года"</t>
  </si>
  <si>
    <t>Федеральный закон от 27.07.2010г. № 210-ФЗ " Об организации предоставления государственных и муниципальных услуг", Постановление Правительства РФ от 22.12.2012г. № 1376  "Об утверждении правил организации деятельности многофункциональных центров предоставления государственных и муниципальных услуг", приказ Минэкономразвития России от 22.01.2014г. № 21 "Об утверждении методических рекомендаций по обеспечению деятельности многофункциональных центров предоставления государственных и муниципальных услуг в части функционирования информационных систем многофункциональных центров предоставления государственных и муниципальных услуг, средств безопасности каналов связи для обеспечения электронного взаимодействия с федеральными органами исполнительной власти, органами государственных внебюджетных фондов, исполнительными органами государственной власти субъектов РФ, органами местного самоуправлнения при предоставлении государствненных и муниципальных услуг"</t>
  </si>
  <si>
    <t>Решение Земского собрания Воскресенского  муниципального района Нижегородской области от 16.07.2010г. № 70 "Об утверждении положения об Отделе капитального строительства и архитектуры администрации Воскресенского муниципального района Нижегородской области"</t>
  </si>
  <si>
    <t>Постановление Правительства Нижегородской области от 13.05.2008г. № 187 "Об утверждении Положения о порядке предоставления из средств областного бюджетасубсидий муниципальным районам Нижегородской области для предоставления социальных выплат на возмещение процентной ставки по кредитам на газификацию жилья"</t>
  </si>
  <si>
    <t>Муниципальная программа "Развитие агропромышленного комплекса Воскресенского муниципального района" в редакции Постановления администрации Воскресенского муниципального района от 25.04.2016г. № 409</t>
  </si>
  <si>
    <t>Положение о муниципальной службе № 38  от 21.05.2010г.</t>
  </si>
  <si>
    <t>Положение о КУМИ № 80 ст.2 п.21</t>
  </si>
  <si>
    <t>Положение об управлении финансов администрации Воскресенского муниципального района от 25.06.2010г. № 45</t>
  </si>
  <si>
    <t>Начальник управления финансов администрации Воскресенского района             ____________________________         Л.Л.Шумилов</t>
  </si>
  <si>
    <t>0930245590</t>
  </si>
  <si>
    <t>Мероприятия в рамках МП "Молодежь Воскресенского муниципального района на 2016-2018гг"</t>
  </si>
  <si>
    <t>Включение молодежи в процессы социально-экономического, общественно-политического и социально культурного развитие района</t>
  </si>
  <si>
    <t>0120172090</t>
  </si>
  <si>
    <t>0120273320</t>
  </si>
  <si>
    <t>1. Закон НО от 03.08.2007 № 99-3 "О муниципальной службе в НО"         2. Закон НО от 10.10.2003г. № 93-3 " О денежном содержании лиц, замещающих муниципальные должности в НО"  3. Решение Земского собрания Воскресенского муниципального района от 25.05.2010г. "Об утверждении Положения о муниципальной службе в Воскресенском районе"</t>
  </si>
  <si>
    <t>Мероприятия в рамках действия муниципальной программы "Развитие агропромышленного комплекса Воскресенского муниципального района на 2014-2016 годы"</t>
  </si>
  <si>
    <t>Расходы на предоставление субсидий в рамках действия муниципальной программы "Развитие агропромышленного комплекса Воскресенского муниципального района на 2014-2016годы"</t>
  </si>
  <si>
    <t xml:space="preserve">Расходы на компенсацию части процентной ставки по кредитам, выделенным на приобретение или строительство  жилья </t>
  </si>
  <si>
    <t xml:space="preserve">Бюджетные инвестиции в объекты капитального строительства </t>
  </si>
  <si>
    <t>Расходы на обеспечение мероприятий по капитальному ремонту многоквартирных домов, пеерселение из аварийного жилищного фонда и модернизации систем коммунальной инфраструктуры</t>
  </si>
  <si>
    <t>0416050820</t>
  </si>
  <si>
    <t>2010128920</t>
  </si>
  <si>
    <t>133</t>
  </si>
  <si>
    <t>366</t>
  </si>
  <si>
    <t>001</t>
  </si>
  <si>
    <t>0510129020</t>
  </si>
  <si>
    <t>13214129040</t>
  </si>
  <si>
    <t>487</t>
  </si>
  <si>
    <t>Предупреждение и ликвидация последствий чрезвычайных ситуаций и стихийных бедствий природного и техногенного характера</t>
  </si>
  <si>
    <t>1710229110</t>
  </si>
  <si>
    <t xml:space="preserve"> </t>
  </si>
  <si>
    <t>09 ноября 2015г.</t>
  </si>
  <si>
    <t>1.3.5</t>
  </si>
  <si>
    <t>2.1.6</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</si>
</sst>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0.000"/>
    <numFmt numFmtId="166" formatCode="#,##0.0"/>
  </numFmts>
  <fonts count="44">
    <font>
      <sz val="10"/>
      <name val="Arial"/>
      <family val="0"/>
    </font>
    <font>
      <sz val="8"/>
      <name val="Times New Roman"/>
      <family val="1"/>
    </font>
    <font>
      <b/>
      <sz val="8"/>
      <name val="Times New Roman"/>
      <family val="1"/>
    </font>
    <font>
      <sz val="8"/>
      <name val="Arial"/>
      <family val="2"/>
    </font>
    <font>
      <i/>
      <sz val="8"/>
      <name val="Times New Roman"/>
      <family val="1"/>
    </font>
    <font>
      <b/>
      <i/>
      <sz val="8"/>
      <name val="Times New Roman"/>
      <family val="1"/>
    </font>
    <font>
      <sz val="8"/>
      <name val="Arial Cyr"/>
      <family val="0"/>
    </font>
    <font>
      <sz val="7"/>
      <name val="Arial Cyr"/>
      <family val="2"/>
    </font>
    <font>
      <sz val="9"/>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4" tint="0.7999799847602844"/>
        <bgColor indexed="64"/>
      </patternFill>
    </fill>
    <fill>
      <patternFill patternType="solid">
        <fgColor theme="6"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medium"/>
      <right style="thin"/>
      <top>
        <color indexed="63"/>
      </top>
      <bottom style="medium"/>
    </border>
    <border>
      <left style="medium"/>
      <right style="thin"/>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5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0" fontId="41" fillId="0" borderId="9" applyNumberFormat="0" applyFill="0" applyAlignment="0" applyProtection="0"/>
    <xf numFmtId="0" fontId="42" fillId="0" borderId="0" applyNumberFormat="0" applyFill="0" applyBorder="0" applyAlignment="0" applyProtection="0"/>
    <xf numFmtId="0" fontId="43" fillId="31" borderId="0" applyNumberFormat="0" applyBorder="0" applyAlignment="0" applyProtection="0"/>
  </cellStyleXfs>
  <cellXfs count="286">
    <xf numFmtId="0" fontId="0" fillId="0" borderId="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left" vertical="top" wrapText="1"/>
      <protection/>
    </xf>
    <xf numFmtId="49" fontId="1" fillId="0" borderId="10" xfId="0" applyNumberFormat="1" applyFont="1" applyFill="1" applyBorder="1" applyAlignment="1" applyProtection="1">
      <alignment horizontal="left" vertical="top"/>
      <protection/>
    </xf>
    <xf numFmtId="49" fontId="2" fillId="0" borderId="1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wrapText="1"/>
      <protection/>
    </xf>
    <xf numFmtId="2" fontId="2" fillId="0" borderId="10" xfId="0" applyNumberFormat="1" applyFont="1" applyFill="1" applyBorder="1" applyAlignment="1" applyProtection="1">
      <alignment horizontal="left" vertical="top"/>
      <protection/>
    </xf>
    <xf numFmtId="49" fontId="1" fillId="0" borderId="10"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vertical="top"/>
      <protection/>
    </xf>
    <xf numFmtId="0" fontId="1" fillId="0" borderId="12"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vertical="top"/>
      <protection/>
    </xf>
    <xf numFmtId="2" fontId="1" fillId="0" borderId="0" xfId="0" applyNumberFormat="1" applyFont="1" applyFill="1" applyBorder="1" applyAlignment="1" applyProtection="1">
      <alignment vertical="top"/>
      <protection/>
    </xf>
    <xf numFmtId="49" fontId="2" fillId="0" borderId="0" xfId="0" applyNumberFormat="1" applyFont="1" applyFill="1" applyBorder="1" applyAlignment="1" applyProtection="1">
      <alignment horizontal="left" vertical="top"/>
      <protection/>
    </xf>
    <xf numFmtId="0" fontId="1" fillId="0" borderId="10" xfId="0" applyNumberFormat="1" applyFont="1" applyFill="1" applyBorder="1" applyAlignment="1" applyProtection="1">
      <alignment horizontal="center" vertical="top"/>
      <protection/>
    </xf>
    <xf numFmtId="0" fontId="1" fillId="0" borderId="10" xfId="0" applyNumberFormat="1" applyFont="1" applyFill="1" applyBorder="1" applyAlignment="1" applyProtection="1">
      <alignment horizontal="left" vertical="top"/>
      <protection/>
    </xf>
    <xf numFmtId="49" fontId="1" fillId="0" borderId="13"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right" vertical="top"/>
      <protection/>
    </xf>
    <xf numFmtId="2" fontId="1" fillId="0" borderId="10" xfId="0" applyNumberFormat="1" applyFont="1" applyFill="1" applyBorder="1" applyAlignment="1" applyProtection="1">
      <alignment horizontal="center" vertical="center"/>
      <protection/>
    </xf>
    <xf numFmtId="2" fontId="2" fillId="32" borderId="10" xfId="0" applyNumberFormat="1" applyFont="1" applyFill="1" applyBorder="1" applyAlignment="1" applyProtection="1">
      <alignment horizontal="left" vertical="top"/>
      <protection/>
    </xf>
    <xf numFmtId="0" fontId="1" fillId="33" borderId="10" xfId="0" applyNumberFormat="1" applyFont="1" applyFill="1" applyBorder="1" applyAlignment="1" applyProtection="1">
      <alignment horizontal="left" vertical="top" wrapText="1"/>
      <protection/>
    </xf>
    <xf numFmtId="0" fontId="1" fillId="33" borderId="10" xfId="0" applyNumberFormat="1" applyFont="1" applyFill="1" applyBorder="1" applyAlignment="1" applyProtection="1">
      <alignment horizontal="center" vertical="top" wrapText="1"/>
      <protection/>
    </xf>
    <xf numFmtId="49" fontId="1" fillId="33" borderId="10" xfId="0" applyNumberFormat="1" applyFont="1" applyFill="1" applyBorder="1" applyAlignment="1" applyProtection="1">
      <alignment horizontal="left" vertical="top"/>
      <protection/>
    </xf>
    <xf numFmtId="0" fontId="1" fillId="33" borderId="10" xfId="0" applyNumberFormat="1" applyFont="1" applyFill="1" applyBorder="1" applyAlignment="1" applyProtection="1">
      <alignment horizontal="left" vertical="top"/>
      <protection/>
    </xf>
    <xf numFmtId="0" fontId="1" fillId="0" borderId="14"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right" vertical="top" wrapText="1"/>
      <protection/>
    </xf>
    <xf numFmtId="49" fontId="1" fillId="0" borderId="13" xfId="0" applyNumberFormat="1" applyFont="1" applyFill="1" applyBorder="1" applyAlignment="1" applyProtection="1">
      <alignment horizontal="left" vertical="top"/>
      <protection/>
    </xf>
    <xf numFmtId="0" fontId="2" fillId="33" borderId="10" xfId="0" applyNumberFormat="1" applyFont="1" applyFill="1" applyBorder="1" applyAlignment="1" applyProtection="1">
      <alignment horizontal="center" vertical="top"/>
      <protection/>
    </xf>
    <xf numFmtId="0" fontId="2" fillId="33" borderId="10" xfId="0" applyNumberFormat="1" applyFont="1" applyFill="1" applyBorder="1" applyAlignment="1" applyProtection="1">
      <alignment horizontal="center" vertical="top" wrapText="1"/>
      <protection/>
    </xf>
    <xf numFmtId="49" fontId="2" fillId="33" borderId="10" xfId="0" applyNumberFormat="1" applyFont="1" applyFill="1" applyBorder="1" applyAlignment="1" applyProtection="1">
      <alignment horizontal="left" vertical="top"/>
      <protection/>
    </xf>
    <xf numFmtId="49" fontId="2" fillId="33" borderId="13" xfId="0" applyNumberFormat="1" applyFont="1" applyFill="1" applyBorder="1" applyAlignment="1" applyProtection="1">
      <alignment horizontal="left" vertical="top" wrapText="1"/>
      <protection/>
    </xf>
    <xf numFmtId="2" fontId="2" fillId="33" borderId="10" xfId="0" applyNumberFormat="1" applyFont="1" applyFill="1" applyBorder="1" applyAlignment="1" applyProtection="1">
      <alignment horizontal="left" vertical="top"/>
      <protection/>
    </xf>
    <xf numFmtId="2" fontId="2" fillId="32" borderId="10" xfId="0" applyNumberFormat="1" applyFont="1" applyFill="1" applyBorder="1" applyAlignment="1" applyProtection="1">
      <alignment horizontal="left" vertical="top" wrapText="1"/>
      <protection/>
    </xf>
    <xf numFmtId="2" fontId="2" fillId="7" borderId="10" xfId="0" applyNumberFormat="1" applyFont="1" applyFill="1" applyBorder="1" applyAlignment="1" applyProtection="1">
      <alignment horizontal="left" vertical="top" wrapText="1"/>
      <protection/>
    </xf>
    <xf numFmtId="49" fontId="2" fillId="7" borderId="10" xfId="0" applyNumberFormat="1" applyFont="1" applyFill="1" applyBorder="1" applyAlignment="1" applyProtection="1">
      <alignment horizontal="left" vertical="top"/>
      <protection/>
    </xf>
    <xf numFmtId="0" fontId="2" fillId="7" borderId="10" xfId="0" applyNumberFormat="1" applyFont="1" applyFill="1" applyBorder="1" applyAlignment="1" applyProtection="1">
      <alignment vertical="top"/>
      <protection/>
    </xf>
    <xf numFmtId="49" fontId="1" fillId="32" borderId="10" xfId="0" applyNumberFormat="1" applyFont="1" applyFill="1" applyBorder="1" applyAlignment="1" applyProtection="1">
      <alignment horizontal="left" vertical="top"/>
      <protection/>
    </xf>
    <xf numFmtId="0" fontId="2" fillId="32" borderId="10" xfId="0" applyNumberFormat="1" applyFont="1" applyFill="1" applyBorder="1" applyAlignment="1" applyProtection="1">
      <alignment horizontal="center" vertical="top" wrapText="1"/>
      <protection/>
    </xf>
    <xf numFmtId="0" fontId="2" fillId="32" borderId="10" xfId="0" applyNumberFormat="1" applyFont="1" applyFill="1" applyBorder="1" applyAlignment="1" applyProtection="1">
      <alignment horizontal="center" vertical="top"/>
      <protection/>
    </xf>
    <xf numFmtId="49" fontId="2" fillId="32" borderId="10" xfId="0" applyNumberFormat="1" applyFont="1" applyFill="1" applyBorder="1" applyAlignment="1" applyProtection="1">
      <alignment horizontal="left" vertical="top"/>
      <protection/>
    </xf>
    <xf numFmtId="0" fontId="2" fillId="7" borderId="14" xfId="0" applyNumberFormat="1" applyFont="1" applyFill="1" applyBorder="1" applyAlignment="1" applyProtection="1">
      <alignment vertical="top"/>
      <protection/>
    </xf>
    <xf numFmtId="2" fontId="1" fillId="0" borderId="10" xfId="0" applyNumberFormat="1" applyFont="1" applyFill="1" applyBorder="1" applyAlignment="1" applyProtection="1">
      <alignment horizontal="left" vertical="top" wrapText="1"/>
      <protection/>
    </xf>
    <xf numFmtId="49" fontId="1" fillId="0" borderId="10"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left" vertical="top"/>
      <protection/>
    </xf>
    <xf numFmtId="0" fontId="2" fillId="7" borderId="12"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protection/>
    </xf>
    <xf numFmtId="0" fontId="1" fillId="7" borderId="12" xfId="0" applyNumberFormat="1" applyFont="1" applyFill="1" applyBorder="1" applyAlignment="1" applyProtection="1">
      <alignment horizontal="left" vertical="top" wrapText="1"/>
      <protection/>
    </xf>
    <xf numFmtId="0" fontId="2" fillId="32" borderId="12" xfId="0" applyNumberFormat="1" applyFont="1" applyFill="1" applyBorder="1" applyAlignment="1" applyProtection="1">
      <alignment vertical="top" wrapText="1"/>
      <protection/>
    </xf>
    <xf numFmtId="0" fontId="2" fillId="32" borderId="15" xfId="0" applyNumberFormat="1" applyFont="1" applyFill="1" applyBorder="1" applyAlignment="1" applyProtection="1">
      <alignment vertical="top" wrapText="1"/>
      <protection/>
    </xf>
    <xf numFmtId="49" fontId="6" fillId="0" borderId="10" xfId="0" applyNumberFormat="1" applyFont="1" applyBorder="1" applyAlignment="1">
      <alignment horizontal="left" vertical="center" wrapText="1"/>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left" vertical="top" wrapText="1"/>
      <protection/>
    </xf>
    <xf numFmtId="2" fontId="2" fillId="0" borderId="0" xfId="0" applyNumberFormat="1" applyFont="1" applyFill="1" applyBorder="1" applyAlignment="1" applyProtection="1">
      <alignment horizontal="left" vertical="top"/>
      <protection/>
    </xf>
    <xf numFmtId="2" fontId="1" fillId="0" borderId="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left" vertical="top" wrapText="1"/>
      <protection/>
    </xf>
    <xf numFmtId="2" fontId="1" fillId="0" borderId="16" xfId="0" applyNumberFormat="1" applyFont="1" applyFill="1" applyBorder="1" applyAlignment="1" applyProtection="1">
      <alignment horizontal="left" vertical="top"/>
      <protection/>
    </xf>
    <xf numFmtId="0" fontId="1" fillId="7" borderId="10" xfId="0" applyNumberFormat="1" applyFont="1" applyFill="1" applyBorder="1" applyAlignment="1" applyProtection="1">
      <alignment horizontal="left" vertical="top" wrapText="1"/>
      <protection/>
    </xf>
    <xf numFmtId="2" fontId="1" fillId="7" borderId="10" xfId="0" applyNumberFormat="1" applyFont="1" applyFill="1" applyBorder="1" applyAlignment="1" applyProtection="1">
      <alignment horizontal="left" vertical="top"/>
      <protection/>
    </xf>
    <xf numFmtId="2" fontId="1" fillId="0" borderId="10" xfId="0" applyNumberFormat="1" applyFont="1" applyFill="1" applyBorder="1" applyAlignment="1" applyProtection="1">
      <alignment horizontal="left" vertical="top"/>
      <protection/>
    </xf>
    <xf numFmtId="2" fontId="1" fillId="32" borderId="10" xfId="0" applyNumberFormat="1" applyFont="1" applyFill="1" applyBorder="1" applyAlignment="1" applyProtection="1">
      <alignment horizontal="left" vertical="top"/>
      <protection/>
    </xf>
    <xf numFmtId="2" fontId="1" fillId="33" borderId="10" xfId="0" applyNumberFormat="1" applyFont="1" applyFill="1" applyBorder="1" applyAlignment="1" applyProtection="1">
      <alignment horizontal="left" vertical="top"/>
      <protection/>
    </xf>
    <xf numFmtId="2" fontId="1" fillId="32"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right" vertical="top"/>
      <protection/>
    </xf>
    <xf numFmtId="49" fontId="1" fillId="0" borderId="10" xfId="0" applyNumberFormat="1" applyFont="1" applyFill="1" applyBorder="1" applyAlignment="1" applyProtection="1">
      <alignment horizontal="right" vertical="top"/>
      <protection/>
    </xf>
    <xf numFmtId="2" fontId="1" fillId="0" borderId="14" xfId="0" applyNumberFormat="1" applyFont="1" applyFill="1" applyBorder="1" applyAlignment="1" applyProtection="1">
      <alignment horizontal="left" vertical="top"/>
      <protection/>
    </xf>
    <xf numFmtId="2" fontId="1" fillId="33" borderId="17" xfId="0" applyNumberFormat="1" applyFont="1" applyFill="1" applyBorder="1" applyAlignment="1" applyProtection="1">
      <alignment horizontal="left" vertical="top"/>
      <protection/>
    </xf>
    <xf numFmtId="0" fontId="1" fillId="33" borderId="10" xfId="0" applyNumberFormat="1" applyFont="1" applyFill="1" applyBorder="1" applyAlignment="1" applyProtection="1">
      <alignment horizontal="center" vertical="top"/>
      <protection/>
    </xf>
    <xf numFmtId="0" fontId="1" fillId="0" borderId="10" xfId="0" applyNumberFormat="1" applyFont="1" applyFill="1" applyBorder="1" applyAlignment="1" applyProtection="1">
      <alignment vertical="top"/>
      <protection/>
    </xf>
    <xf numFmtId="2" fontId="1" fillId="0" borderId="10" xfId="0" applyNumberFormat="1" applyFont="1" applyFill="1" applyBorder="1" applyAlignment="1" applyProtection="1">
      <alignment vertical="top"/>
      <protection/>
    </xf>
    <xf numFmtId="0" fontId="1" fillId="7" borderId="10" xfId="0" applyNumberFormat="1" applyFont="1" applyFill="1" applyBorder="1" applyAlignment="1" applyProtection="1">
      <alignment vertical="top"/>
      <protection/>
    </xf>
    <xf numFmtId="0" fontId="1" fillId="7" borderId="10" xfId="0" applyNumberFormat="1" applyFont="1" applyFill="1" applyBorder="1" applyAlignment="1" applyProtection="1">
      <alignment vertical="top" wrapText="1"/>
      <protection/>
    </xf>
    <xf numFmtId="2" fontId="1" fillId="7" borderId="10" xfId="0" applyNumberFormat="1" applyFont="1" applyFill="1" applyBorder="1" applyAlignment="1" applyProtection="1">
      <alignment vertical="top"/>
      <protection/>
    </xf>
    <xf numFmtId="0" fontId="2" fillId="0" borderId="18" xfId="0" applyNumberFormat="1" applyFont="1" applyFill="1" applyBorder="1" applyAlignment="1" applyProtection="1">
      <alignment vertical="top"/>
      <protection/>
    </xf>
    <xf numFmtId="0" fontId="2" fillId="0" borderId="18" xfId="0" applyNumberFormat="1" applyFont="1" applyFill="1" applyBorder="1" applyAlignment="1" applyProtection="1">
      <alignment vertical="top" wrapText="1"/>
      <protection/>
    </xf>
    <xf numFmtId="2" fontId="2" fillId="0" borderId="18"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wrapText="1"/>
      <protection/>
    </xf>
    <xf numFmtId="2" fontId="2" fillId="0" borderId="0" xfId="0" applyNumberFormat="1" applyFont="1" applyFill="1" applyBorder="1" applyAlignment="1" applyProtection="1">
      <alignment vertical="top"/>
      <protection/>
    </xf>
    <xf numFmtId="0" fontId="1" fillId="32" borderId="10" xfId="0" applyNumberFormat="1" applyFont="1" applyFill="1" applyBorder="1" applyAlignment="1" applyProtection="1">
      <alignment horizontal="left" vertical="top" wrapText="1"/>
      <protection/>
    </xf>
    <xf numFmtId="0" fontId="1" fillId="32" borderId="10" xfId="0" applyNumberFormat="1" applyFont="1" applyFill="1" applyBorder="1" applyAlignment="1" applyProtection="1">
      <alignment horizontal="left" vertical="top"/>
      <protection/>
    </xf>
    <xf numFmtId="0" fontId="1" fillId="7" borderId="14" xfId="0" applyNumberFormat="1" applyFont="1" applyFill="1" applyBorder="1" applyAlignment="1" applyProtection="1">
      <alignment vertical="top"/>
      <protection/>
    </xf>
    <xf numFmtId="0" fontId="1" fillId="7" borderId="14" xfId="0" applyNumberFormat="1" applyFont="1" applyFill="1" applyBorder="1" applyAlignment="1" applyProtection="1">
      <alignment vertical="top" wrapText="1"/>
      <protection/>
    </xf>
    <xf numFmtId="2" fontId="1" fillId="7" borderId="14" xfId="0" applyNumberFormat="1" applyFont="1" applyFill="1" applyBorder="1" applyAlignment="1" applyProtection="1">
      <alignment vertical="top"/>
      <protection/>
    </xf>
    <xf numFmtId="0" fontId="2" fillId="0" borderId="11" xfId="0" applyNumberFormat="1" applyFont="1" applyFill="1" applyBorder="1" applyAlignment="1" applyProtection="1">
      <alignment vertical="top" wrapText="1"/>
      <protection/>
    </xf>
    <xf numFmtId="2" fontId="2" fillId="0" borderId="11" xfId="0" applyNumberFormat="1" applyFont="1" applyFill="1" applyBorder="1" applyAlignment="1" applyProtection="1">
      <alignment vertical="top"/>
      <protection/>
    </xf>
    <xf numFmtId="49" fontId="6"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49" fontId="1" fillId="0" borderId="10" xfId="0" applyNumberFormat="1" applyFont="1" applyFill="1" applyBorder="1" applyAlignment="1" applyProtection="1">
      <alignment vertical="top" wrapText="1"/>
      <protection/>
    </xf>
    <xf numFmtId="49" fontId="1" fillId="0" borderId="10" xfId="0" applyNumberFormat="1" applyFont="1" applyFill="1" applyBorder="1" applyAlignment="1" applyProtection="1">
      <alignment horizontal="center" vertical="center"/>
      <protection/>
    </xf>
    <xf numFmtId="49" fontId="2" fillId="33" borderId="10" xfId="0" applyNumberFormat="1" applyFont="1" applyFill="1" applyBorder="1" applyAlignment="1" applyProtection="1">
      <alignment horizontal="center" vertical="center" wrapText="1"/>
      <protection/>
    </xf>
    <xf numFmtId="49" fontId="2" fillId="32" borderId="1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1" fillId="0" borderId="19" xfId="0" applyNumberFormat="1" applyFont="1" applyFill="1" applyBorder="1" applyAlignment="1" applyProtection="1">
      <alignment horizontal="center" vertical="center"/>
      <protection/>
    </xf>
    <xf numFmtId="49" fontId="1" fillId="33" borderId="10"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center" vertical="center"/>
      <protection/>
    </xf>
    <xf numFmtId="49" fontId="1" fillId="0" borderId="10"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center" vertical="center"/>
      <protection/>
    </xf>
    <xf numFmtId="49" fontId="2" fillId="33" borderId="10"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center" vertical="center" wrapText="1"/>
      <protection/>
    </xf>
    <xf numFmtId="0" fontId="2" fillId="7" borderId="12" xfId="0" applyNumberFormat="1" applyFont="1" applyFill="1" applyBorder="1" applyAlignment="1" applyProtection="1">
      <alignment horizontal="center" vertical="center" wrapText="1"/>
      <protection/>
    </xf>
    <xf numFmtId="0" fontId="1" fillId="7" borderId="12"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1" fillId="7" borderId="10"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49" fontId="2" fillId="32" borderId="10" xfId="0" applyNumberFormat="1" applyFont="1" applyFill="1" applyBorder="1" applyAlignment="1" applyProtection="1">
      <alignment horizontal="center" vertical="center"/>
      <protection/>
    </xf>
    <xf numFmtId="49" fontId="1" fillId="32" borderId="10" xfId="0" applyNumberFormat="1" applyFont="1" applyFill="1" applyBorder="1" applyAlignment="1" applyProtection="1">
      <alignment horizontal="center" vertical="center"/>
      <protection/>
    </xf>
    <xf numFmtId="49" fontId="1" fillId="7" borderId="14"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xf>
    <xf numFmtId="2" fontId="1" fillId="7" borderId="10" xfId="0" applyNumberFormat="1" applyFont="1" applyFill="1" applyBorder="1" applyAlignment="1" applyProtection="1">
      <alignment horizontal="center" vertical="center"/>
      <protection/>
    </xf>
    <xf numFmtId="2" fontId="5" fillId="7" borderId="10" xfId="0" applyNumberFormat="1" applyFont="1" applyFill="1" applyBorder="1" applyAlignment="1" applyProtection="1">
      <alignment horizontal="center" vertical="center"/>
      <protection/>
    </xf>
    <xf numFmtId="2" fontId="1" fillId="0" borderId="0" xfId="0" applyNumberFormat="1" applyFont="1" applyFill="1" applyBorder="1" applyAlignment="1" applyProtection="1">
      <alignment horizontal="center" vertical="center"/>
      <protection/>
    </xf>
    <xf numFmtId="2" fontId="2" fillId="0" borderId="0" xfId="0" applyNumberFormat="1" applyFont="1" applyFill="1" applyBorder="1" applyAlignment="1" applyProtection="1">
      <alignment horizontal="center" vertical="center"/>
      <protection/>
    </xf>
    <xf numFmtId="2" fontId="1" fillId="0" borderId="20" xfId="0" applyNumberFormat="1" applyFont="1" applyFill="1" applyBorder="1" applyAlignment="1" applyProtection="1">
      <alignment horizontal="center" vertical="center"/>
      <protection/>
    </xf>
    <xf numFmtId="2" fontId="1" fillId="0" borderId="19" xfId="0" applyNumberFormat="1" applyFont="1" applyFill="1" applyBorder="1" applyAlignment="1" applyProtection="1">
      <alignment horizontal="center" vertical="center"/>
      <protection/>
    </xf>
    <xf numFmtId="2" fontId="1" fillId="32" borderId="10" xfId="0" applyNumberFormat="1" applyFont="1" applyFill="1" applyBorder="1" applyAlignment="1" applyProtection="1">
      <alignment horizontal="center" vertical="center"/>
      <protection/>
    </xf>
    <xf numFmtId="2" fontId="1" fillId="33" borderId="10" xfId="0" applyNumberFormat="1" applyFont="1" applyFill="1" applyBorder="1" applyAlignment="1" applyProtection="1">
      <alignment horizontal="center" vertical="center"/>
      <protection/>
    </xf>
    <xf numFmtId="2" fontId="1" fillId="32" borderId="10" xfId="0" applyNumberFormat="1" applyFont="1" applyFill="1" applyBorder="1" applyAlignment="1" applyProtection="1">
      <alignment horizontal="center" vertical="center" wrapText="1"/>
      <protection/>
    </xf>
    <xf numFmtId="2" fontId="2" fillId="32" borderId="10" xfId="0" applyNumberFormat="1" applyFont="1" applyFill="1" applyBorder="1" applyAlignment="1" applyProtection="1">
      <alignment horizontal="center" vertical="center"/>
      <protection/>
    </xf>
    <xf numFmtId="2" fontId="2" fillId="33" borderId="10" xfId="0" applyNumberFormat="1" applyFont="1" applyFill="1" applyBorder="1" applyAlignment="1" applyProtection="1">
      <alignment horizontal="center" vertical="center"/>
      <protection/>
    </xf>
    <xf numFmtId="2" fontId="2" fillId="0" borderId="10" xfId="0" applyNumberFormat="1" applyFont="1" applyFill="1" applyBorder="1" applyAlignment="1" applyProtection="1">
      <alignment horizontal="center" vertical="center"/>
      <protection/>
    </xf>
    <xf numFmtId="2" fontId="1" fillId="0" borderId="14" xfId="0" applyNumberFormat="1" applyFont="1" applyFill="1" applyBorder="1" applyAlignment="1" applyProtection="1">
      <alignment horizontal="center" vertical="center"/>
      <protection/>
    </xf>
    <xf numFmtId="2" fontId="2" fillId="32" borderId="10" xfId="0" applyNumberFormat="1" applyFont="1" applyFill="1" applyBorder="1" applyAlignment="1" applyProtection="1">
      <alignment horizontal="center" vertical="center" wrapText="1"/>
      <protection/>
    </xf>
    <xf numFmtId="2" fontId="1" fillId="33" borderId="17" xfId="0" applyNumberFormat="1" applyFont="1" applyFill="1" applyBorder="1" applyAlignment="1" applyProtection="1">
      <alignment horizontal="center" vertical="center"/>
      <protection/>
    </xf>
    <xf numFmtId="2" fontId="2" fillId="32" borderId="15" xfId="0" applyNumberFormat="1" applyFont="1" applyFill="1" applyBorder="1" applyAlignment="1" applyProtection="1">
      <alignment horizontal="center" vertical="center" wrapText="1"/>
      <protection/>
    </xf>
    <xf numFmtId="2" fontId="2" fillId="7" borderId="10" xfId="0" applyNumberFormat="1" applyFont="1" applyFill="1" applyBorder="1" applyAlignment="1" applyProtection="1">
      <alignment horizontal="center" vertical="center" wrapText="1"/>
      <protection/>
    </xf>
    <xf numFmtId="0" fontId="1" fillId="7" borderId="15" xfId="0" applyNumberFormat="1" applyFont="1" applyFill="1" applyBorder="1" applyAlignment="1" applyProtection="1">
      <alignment horizontal="center" vertical="center" wrapText="1"/>
      <protection/>
    </xf>
    <xf numFmtId="2" fontId="2" fillId="0" borderId="18" xfId="0" applyNumberFormat="1" applyFont="1" applyFill="1" applyBorder="1" applyAlignment="1" applyProtection="1">
      <alignment horizontal="center" vertical="center"/>
      <protection/>
    </xf>
    <xf numFmtId="4" fontId="6" fillId="0" borderId="10" xfId="0" applyNumberFormat="1" applyFont="1" applyBorder="1" applyAlignment="1">
      <alignment horizontal="center" vertical="center" wrapText="1"/>
    </xf>
    <xf numFmtId="2" fontId="1" fillId="7" borderId="10" xfId="0" applyNumberFormat="1" applyFont="1" applyFill="1" applyBorder="1" applyAlignment="1" applyProtection="1">
      <alignment horizontal="center" vertical="center" wrapText="1"/>
      <protection/>
    </xf>
    <xf numFmtId="2" fontId="1" fillId="7" borderId="14" xfId="0" applyNumberFormat="1" applyFont="1" applyFill="1" applyBorder="1" applyAlignment="1" applyProtection="1">
      <alignment horizontal="center" vertical="center"/>
      <protection/>
    </xf>
    <xf numFmtId="2" fontId="2" fillId="0" borderId="11" xfId="0" applyNumberFormat="1" applyFont="1" applyFill="1" applyBorder="1" applyAlignment="1" applyProtection="1">
      <alignment horizontal="center" vertical="center"/>
      <protection/>
    </xf>
    <xf numFmtId="165" fontId="1" fillId="0" borderId="0" xfId="0" applyNumberFormat="1" applyFont="1" applyFill="1" applyBorder="1" applyAlignment="1" applyProtection="1">
      <alignment horizontal="center" vertical="center"/>
      <protection/>
    </xf>
    <xf numFmtId="4" fontId="6" fillId="0" borderId="0" xfId="0" applyNumberFormat="1" applyFont="1" applyAlignment="1">
      <alignment/>
    </xf>
    <xf numFmtId="4" fontId="7" fillId="0" borderId="0" xfId="0" applyNumberFormat="1" applyFont="1" applyAlignment="1">
      <alignment/>
    </xf>
    <xf numFmtId="2" fontId="1" fillId="0" borderId="10" xfId="0" applyNumberFormat="1" applyFont="1" applyFill="1" applyBorder="1" applyAlignment="1" applyProtection="1">
      <alignment horizontal="center" vertical="center" wrapText="1"/>
      <protection/>
    </xf>
    <xf numFmtId="49" fontId="1" fillId="7" borderId="1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1" fillId="7" borderId="10" xfId="0" applyNumberFormat="1" applyFont="1" applyFill="1" applyBorder="1" applyAlignment="1" applyProtection="1">
      <alignment horizontal="center" vertical="center"/>
      <protection/>
    </xf>
    <xf numFmtId="0" fontId="1" fillId="7" borderId="10"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protection/>
    </xf>
    <xf numFmtId="0" fontId="1" fillId="33" borderId="10" xfId="0" applyNumberFormat="1" applyFont="1" applyFill="1" applyBorder="1" applyAlignment="1" applyProtection="1">
      <alignment horizontal="center" vertical="center" wrapText="1"/>
      <protection/>
    </xf>
    <xf numFmtId="14" fontId="1" fillId="0" borderId="10" xfId="0" applyNumberFormat="1" applyFont="1" applyFill="1" applyBorder="1" applyAlignment="1" applyProtection="1">
      <alignment horizontal="center" vertical="center" wrapText="1"/>
      <protection/>
    </xf>
    <xf numFmtId="14" fontId="1" fillId="0" borderId="10"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2" fillId="32" borderId="12" xfId="0" applyNumberFormat="1" applyFont="1" applyFill="1" applyBorder="1" applyAlignment="1" applyProtection="1">
      <alignment horizontal="center" vertical="center" wrapText="1"/>
      <protection/>
    </xf>
    <xf numFmtId="0" fontId="1" fillId="32" borderId="10" xfId="0" applyNumberFormat="1" applyFont="1" applyFill="1" applyBorder="1" applyAlignment="1" applyProtection="1">
      <alignment horizontal="center" vertical="center"/>
      <protection/>
    </xf>
    <xf numFmtId="0" fontId="1" fillId="32"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 fillId="7" borderId="14" xfId="0" applyNumberFormat="1" applyFont="1" applyFill="1" applyBorder="1" applyAlignment="1" applyProtection="1">
      <alignment horizontal="center" vertical="center"/>
      <protection/>
    </xf>
    <xf numFmtId="0" fontId="1" fillId="7" borderId="1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4" fontId="6" fillId="0" borderId="0" xfId="0" applyNumberFormat="1" applyFont="1" applyAlignment="1">
      <alignment horizontal="center" vertical="center"/>
    </xf>
    <xf numFmtId="4" fontId="7" fillId="0" borderId="0" xfId="0" applyNumberFormat="1" applyFont="1" applyAlignment="1">
      <alignment horizontal="center" vertical="center"/>
    </xf>
    <xf numFmtId="49" fontId="1" fillId="0" borderId="14" xfId="0" applyNumberFormat="1" applyFont="1" applyFill="1" applyBorder="1" applyAlignment="1" applyProtection="1">
      <alignment horizontal="left" vertical="top"/>
      <protection/>
    </xf>
    <xf numFmtId="49" fontId="1" fillId="0" borderId="17" xfId="0" applyNumberFormat="1" applyFont="1" applyFill="1" applyBorder="1" applyAlignment="1" applyProtection="1">
      <alignment horizontal="left" vertical="top"/>
      <protection/>
    </xf>
    <xf numFmtId="49" fontId="1" fillId="0" borderId="0" xfId="0" applyNumberFormat="1" applyFont="1" applyFill="1" applyBorder="1" applyAlignment="1" applyProtection="1">
      <alignment horizontal="left" vertical="top"/>
      <protection/>
    </xf>
    <xf numFmtId="49" fontId="1" fillId="7" borderId="10" xfId="0" applyNumberFormat="1" applyFont="1" applyFill="1" applyBorder="1" applyAlignment="1" applyProtection="1">
      <alignment horizontal="left" vertical="top"/>
      <protection/>
    </xf>
    <xf numFmtId="49" fontId="2" fillId="0" borderId="21" xfId="0" applyNumberFormat="1" applyFont="1" applyFill="1" applyBorder="1" applyAlignment="1" applyProtection="1">
      <alignment horizontal="left" vertical="top"/>
      <protection/>
    </xf>
    <xf numFmtId="49" fontId="2" fillId="7" borderId="14" xfId="0" applyNumberFormat="1" applyFont="1" applyFill="1" applyBorder="1" applyAlignment="1" applyProtection="1">
      <alignment horizontal="left" vertical="top"/>
      <protection/>
    </xf>
    <xf numFmtId="49" fontId="2" fillId="0" borderId="22" xfId="0" applyNumberFormat="1" applyFont="1" applyFill="1" applyBorder="1" applyAlignment="1" applyProtection="1">
      <alignment horizontal="left" vertical="top"/>
      <protection/>
    </xf>
    <xf numFmtId="0" fontId="1" fillId="33" borderId="10" xfId="0" applyNumberFormat="1" applyFont="1" applyFill="1" applyBorder="1" applyAlignment="1" applyProtection="1">
      <alignment vertical="top" wrapText="1"/>
      <protection/>
    </xf>
    <xf numFmtId="0" fontId="1" fillId="33" borderId="10" xfId="0" applyNumberFormat="1" applyFont="1" applyFill="1" applyBorder="1" applyAlignment="1" applyProtection="1">
      <alignment vertical="top"/>
      <protection/>
    </xf>
    <xf numFmtId="49" fontId="1" fillId="33" borderId="10" xfId="0" applyNumberFormat="1" applyFont="1" applyFill="1" applyBorder="1" applyAlignment="1" applyProtection="1">
      <alignment vertical="top" wrapText="1"/>
      <protection/>
    </xf>
    <xf numFmtId="0" fontId="2" fillId="33" borderId="10" xfId="0" applyNumberFormat="1" applyFont="1" applyFill="1" applyBorder="1" applyAlignment="1" applyProtection="1">
      <alignment vertical="top"/>
      <protection/>
    </xf>
    <xf numFmtId="0" fontId="1" fillId="0" borderId="13" xfId="0" applyNumberFormat="1" applyFont="1" applyFill="1" applyBorder="1" applyAlignment="1" applyProtection="1">
      <alignment vertical="top" wrapText="1"/>
      <protection/>
    </xf>
    <xf numFmtId="0" fontId="1" fillId="0" borderId="12" xfId="0" applyNumberFormat="1" applyFont="1" applyFill="1" applyBorder="1" applyAlignment="1" applyProtection="1">
      <alignment vertical="top" wrapText="1"/>
      <protection/>
    </xf>
    <xf numFmtId="0" fontId="2" fillId="33" borderId="1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xf>
    <xf numFmtId="0" fontId="2" fillId="7" borderId="13"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vertical="top"/>
      <protection/>
    </xf>
    <xf numFmtId="0" fontId="1" fillId="0" borderId="13" xfId="0" applyNumberFormat="1" applyFont="1" applyFill="1" applyBorder="1" applyAlignment="1" applyProtection="1">
      <alignment vertical="top"/>
      <protection/>
    </xf>
    <xf numFmtId="0" fontId="2" fillId="32" borderId="10" xfId="0" applyNumberFormat="1" applyFont="1" applyFill="1" applyBorder="1" applyAlignment="1" applyProtection="1">
      <alignment vertical="top" wrapText="1"/>
      <protection/>
    </xf>
    <xf numFmtId="0" fontId="2" fillId="32" borderId="10" xfId="0" applyNumberFormat="1" applyFont="1" applyFill="1" applyBorder="1" applyAlignment="1" applyProtection="1">
      <alignment vertical="top"/>
      <protection/>
    </xf>
    <xf numFmtId="0" fontId="6" fillId="0" borderId="0" xfId="0" applyFont="1" applyAlignment="1">
      <alignment/>
    </xf>
    <xf numFmtId="0" fontId="1" fillId="0" borderId="17" xfId="0" applyNumberFormat="1" applyFont="1" applyFill="1" applyBorder="1" applyAlignment="1" applyProtection="1">
      <alignment horizontal="center" vertical="top" wrapText="1"/>
      <protection/>
    </xf>
    <xf numFmtId="49" fontId="1" fillId="0" borderId="17" xfId="0" applyNumberFormat="1" applyFont="1" applyFill="1" applyBorder="1" applyAlignment="1" applyProtection="1">
      <alignment horizontal="center" vertical="center"/>
      <protection/>
    </xf>
    <xf numFmtId="49" fontId="1" fillId="0" borderId="10" xfId="0" applyNumberFormat="1" applyFont="1" applyFill="1" applyBorder="1" applyAlignment="1" applyProtection="1">
      <alignment horizontal="center" vertical="top"/>
      <protection/>
    </xf>
    <xf numFmtId="49" fontId="1" fillId="0" borderId="10"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horizontal="left" vertical="top" wrapText="1"/>
      <protection/>
    </xf>
    <xf numFmtId="49" fontId="1" fillId="0" borderId="14" xfId="0" applyNumberFormat="1" applyFont="1" applyFill="1" applyBorder="1" applyAlignment="1" applyProtection="1">
      <alignment horizontal="center" vertical="center"/>
      <protection/>
    </xf>
    <xf numFmtId="4" fontId="9" fillId="0" borderId="0" xfId="0" applyNumberFormat="1" applyFont="1" applyAlignment="1">
      <alignment horizontal="center" vertical="center"/>
    </xf>
    <xf numFmtId="49" fontId="8" fillId="0" borderId="23"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1" fillId="0" borderId="14" xfId="0" applyNumberFormat="1" applyFont="1" applyFill="1" applyBorder="1" applyAlignment="1" applyProtection="1">
      <alignment horizontal="left" vertical="top"/>
      <protection/>
    </xf>
    <xf numFmtId="49" fontId="1" fillId="0" borderId="24" xfId="0" applyNumberFormat="1" applyFont="1" applyFill="1" applyBorder="1" applyAlignment="1" applyProtection="1">
      <alignment horizontal="left" vertical="top"/>
      <protection/>
    </xf>
    <xf numFmtId="49" fontId="1" fillId="0" borderId="17" xfId="0" applyNumberFormat="1" applyFont="1" applyFill="1" applyBorder="1" applyAlignment="1" applyProtection="1">
      <alignment horizontal="left" vertical="top"/>
      <protection/>
    </xf>
    <xf numFmtId="0" fontId="1" fillId="0" borderId="14" xfId="0" applyNumberFormat="1" applyFont="1" applyFill="1" applyBorder="1" applyAlignment="1" applyProtection="1">
      <alignment horizontal="left" vertical="top" wrapText="1"/>
      <protection/>
    </xf>
    <xf numFmtId="0" fontId="1" fillId="0" borderId="17" xfId="0" applyNumberFormat="1" applyFont="1" applyFill="1" applyBorder="1" applyAlignment="1" applyProtection="1">
      <alignment horizontal="left" vertical="top" wrapText="1"/>
      <protection/>
    </xf>
    <xf numFmtId="0" fontId="1" fillId="0" borderId="24" xfId="0" applyNumberFormat="1" applyFont="1" applyFill="1" applyBorder="1" applyAlignment="1" applyProtection="1">
      <alignment horizontal="left" vertical="top" wrapText="1"/>
      <protection/>
    </xf>
    <xf numFmtId="14" fontId="1" fillId="0" borderId="14" xfId="0" applyNumberFormat="1" applyFont="1" applyFill="1" applyBorder="1" applyAlignment="1" applyProtection="1">
      <alignment horizontal="center" vertical="center"/>
      <protection/>
    </xf>
    <xf numFmtId="14" fontId="1" fillId="0" borderId="2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protection/>
    </xf>
    <xf numFmtId="49" fontId="1" fillId="0" borderId="24" xfId="0" applyNumberFormat="1" applyFont="1" applyFill="1" applyBorder="1" applyAlignment="1" applyProtection="1">
      <alignment horizontal="center" vertical="center"/>
      <protection/>
    </xf>
    <xf numFmtId="49" fontId="1" fillId="0" borderId="17"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vertical="top" wrapText="1"/>
      <protection/>
    </xf>
    <xf numFmtId="0" fontId="1" fillId="0" borderId="24" xfId="0" applyNumberFormat="1" applyFont="1" applyFill="1" applyBorder="1" applyAlignment="1" applyProtection="1">
      <alignment vertical="top" wrapText="1"/>
      <protection/>
    </xf>
    <xf numFmtId="0" fontId="1" fillId="0" borderId="17" xfId="0" applyNumberFormat="1" applyFont="1" applyFill="1" applyBorder="1" applyAlignment="1" applyProtection="1">
      <alignment vertical="top" wrapText="1"/>
      <protection/>
    </xf>
    <xf numFmtId="0" fontId="1" fillId="0" borderId="14" xfId="0" applyNumberFormat="1" applyFont="1" applyFill="1" applyBorder="1" applyAlignment="1" applyProtection="1">
      <alignment horizontal="center" vertical="top" wrapText="1"/>
      <protection/>
    </xf>
    <xf numFmtId="0" fontId="1" fillId="0" borderId="24"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center" vertical="top" wrapText="1"/>
      <protection/>
    </xf>
    <xf numFmtId="49" fontId="1" fillId="0" borderId="14" xfId="0" applyNumberFormat="1" applyFont="1" applyFill="1" applyBorder="1" applyAlignment="1" applyProtection="1">
      <alignment horizontal="left" vertical="top" wrapText="1"/>
      <protection/>
    </xf>
    <xf numFmtId="49" fontId="1" fillId="0" borderId="24" xfId="0" applyNumberFormat="1" applyFont="1" applyFill="1" applyBorder="1" applyAlignment="1" applyProtection="1">
      <alignment horizontal="left" vertical="top" wrapText="1"/>
      <protection/>
    </xf>
    <xf numFmtId="49" fontId="1" fillId="0" borderId="17" xfId="0" applyNumberFormat="1" applyFont="1" applyFill="1" applyBorder="1" applyAlignment="1" applyProtection="1">
      <alignment horizontal="left" vertical="top" wrapText="1"/>
      <protection/>
    </xf>
    <xf numFmtId="49" fontId="1" fillId="0" borderId="14" xfId="0" applyNumberFormat="1" applyFont="1" applyFill="1" applyBorder="1" applyAlignment="1" applyProtection="1">
      <alignment horizontal="center" vertical="top"/>
      <protection/>
    </xf>
    <xf numFmtId="49" fontId="1" fillId="0" borderId="24" xfId="0" applyNumberFormat="1" applyFont="1" applyFill="1" applyBorder="1" applyAlignment="1" applyProtection="1">
      <alignment horizontal="center" vertical="top"/>
      <protection/>
    </xf>
    <xf numFmtId="49" fontId="1" fillId="0" borderId="17" xfId="0" applyNumberFormat="1" applyFont="1" applyFill="1" applyBorder="1" applyAlignment="1" applyProtection="1">
      <alignment horizontal="center" vertical="top"/>
      <protection/>
    </xf>
    <xf numFmtId="49" fontId="1" fillId="0" borderId="16" xfId="0" applyNumberFormat="1" applyFont="1" applyFill="1" applyBorder="1" applyAlignment="1" applyProtection="1">
      <alignment vertical="top" wrapText="1"/>
      <protection/>
    </xf>
    <xf numFmtId="49" fontId="1" fillId="0" borderId="23" xfId="0" applyNumberFormat="1" applyFont="1" applyFill="1" applyBorder="1" applyAlignment="1" applyProtection="1">
      <alignment vertical="top" wrapText="1"/>
      <protection/>
    </xf>
    <xf numFmtId="49" fontId="1" fillId="0" borderId="25" xfId="0" applyNumberFormat="1" applyFont="1" applyFill="1" applyBorder="1" applyAlignment="1" applyProtection="1">
      <alignment vertical="top" wrapText="1"/>
      <protection/>
    </xf>
    <xf numFmtId="49" fontId="4" fillId="0" borderId="14" xfId="0" applyNumberFormat="1" applyFont="1" applyFill="1" applyBorder="1" applyAlignment="1" applyProtection="1">
      <alignment horizontal="left" vertical="top"/>
      <protection/>
    </xf>
    <xf numFmtId="49" fontId="4" fillId="0" borderId="24" xfId="0" applyNumberFormat="1" applyFont="1" applyFill="1" applyBorder="1" applyAlignment="1" applyProtection="1">
      <alignment horizontal="left" vertical="top"/>
      <protection/>
    </xf>
    <xf numFmtId="49" fontId="4" fillId="0" borderId="17" xfId="0" applyNumberFormat="1" applyFont="1" applyFill="1" applyBorder="1" applyAlignment="1" applyProtection="1">
      <alignment horizontal="left" vertical="top"/>
      <protection/>
    </xf>
    <xf numFmtId="0" fontId="2" fillId="7" borderId="13" xfId="0" applyNumberFormat="1" applyFont="1" applyFill="1" applyBorder="1" applyAlignment="1" applyProtection="1">
      <alignment horizontal="left" vertical="top" wrapText="1"/>
      <protection/>
    </xf>
    <xf numFmtId="0" fontId="2" fillId="7" borderId="12" xfId="0" applyNumberFormat="1" applyFont="1" applyFill="1" applyBorder="1" applyAlignment="1" applyProtection="1">
      <alignment horizontal="left" vertical="top" wrapText="1"/>
      <protection/>
    </xf>
    <xf numFmtId="0" fontId="2" fillId="32" borderId="13" xfId="0" applyNumberFormat="1" applyFont="1" applyFill="1" applyBorder="1" applyAlignment="1" applyProtection="1">
      <alignment horizontal="left" vertical="top" wrapText="1"/>
      <protection/>
    </xf>
    <xf numFmtId="0" fontId="2" fillId="32" borderId="12" xfId="0" applyNumberFormat="1" applyFont="1" applyFill="1" applyBorder="1" applyAlignment="1" applyProtection="1">
      <alignment horizontal="left" vertical="top" wrapText="1"/>
      <protection/>
    </xf>
    <xf numFmtId="0" fontId="2" fillId="32" borderId="15" xfId="0" applyNumberFormat="1" applyFont="1" applyFill="1" applyBorder="1" applyAlignment="1" applyProtection="1">
      <alignment horizontal="left" vertical="top" wrapText="1"/>
      <protection/>
    </xf>
    <xf numFmtId="49" fontId="1" fillId="0" borderId="14" xfId="0" applyNumberFormat="1" applyFont="1" applyFill="1" applyBorder="1" applyAlignment="1" applyProtection="1">
      <alignment vertical="top" wrapText="1"/>
      <protection/>
    </xf>
    <xf numFmtId="49" fontId="1" fillId="0" borderId="24" xfId="0" applyNumberFormat="1" applyFont="1" applyFill="1" applyBorder="1" applyAlignment="1" applyProtection="1">
      <alignment vertical="top" wrapText="1"/>
      <protection/>
    </xf>
    <xf numFmtId="49" fontId="1" fillId="0" borderId="17" xfId="0" applyNumberFormat="1" applyFont="1" applyFill="1" applyBorder="1" applyAlignment="1" applyProtection="1">
      <alignment vertical="top" wrapText="1"/>
      <protection/>
    </xf>
    <xf numFmtId="2" fontId="1" fillId="0" borderId="2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left" vertical="top"/>
      <protection/>
    </xf>
    <xf numFmtId="0" fontId="2" fillId="7" borderId="15" xfId="0" applyNumberFormat="1" applyFont="1" applyFill="1" applyBorder="1" applyAlignment="1" applyProtection="1">
      <alignment horizontal="left" vertical="top" wrapText="1"/>
      <protection/>
    </xf>
    <xf numFmtId="2" fontId="1" fillId="0" borderId="14" xfId="0" applyNumberFormat="1" applyFont="1" applyFill="1" applyBorder="1" applyAlignment="1" applyProtection="1">
      <alignment horizontal="center" vertical="top" wrapText="1"/>
      <protection/>
    </xf>
    <xf numFmtId="2" fontId="1" fillId="0" borderId="17" xfId="0" applyNumberFormat="1" applyFont="1" applyFill="1" applyBorder="1" applyAlignment="1" applyProtection="1">
      <alignment horizontal="center" vertical="top" wrapText="1"/>
      <protection/>
    </xf>
    <xf numFmtId="2" fontId="1" fillId="0" borderId="14" xfId="0" applyNumberFormat="1" applyFont="1" applyFill="1" applyBorder="1" applyAlignment="1" applyProtection="1">
      <alignment horizontal="center" vertical="center" wrapText="1"/>
      <protection/>
    </xf>
    <xf numFmtId="2" fontId="1" fillId="0" borderId="17" xfId="0" applyNumberFormat="1" applyFont="1" applyFill="1" applyBorder="1" applyAlignment="1" applyProtection="1">
      <alignment horizontal="center" vertical="center" wrapText="1"/>
      <protection/>
    </xf>
    <xf numFmtId="2" fontId="1" fillId="0" borderId="13" xfId="0" applyNumberFormat="1" applyFont="1" applyFill="1" applyBorder="1" applyAlignment="1" applyProtection="1">
      <alignment horizontal="center" vertical="center"/>
      <protection/>
    </xf>
    <xf numFmtId="2" fontId="1" fillId="0" borderId="12" xfId="0" applyNumberFormat="1" applyFont="1" applyFill="1" applyBorder="1" applyAlignment="1" applyProtection="1">
      <alignment horizontal="center" vertical="center"/>
      <protection/>
    </xf>
    <xf numFmtId="2" fontId="1" fillId="0" borderId="15" xfId="0" applyNumberFormat="1" applyFont="1" applyFill="1" applyBorder="1" applyAlignment="1" applyProtection="1">
      <alignment horizontal="center" vertical="center"/>
      <protection/>
    </xf>
    <xf numFmtId="2" fontId="1" fillId="0" borderId="0" xfId="0" applyNumberFormat="1" applyFont="1" applyFill="1" applyBorder="1" applyAlignment="1" applyProtection="1">
      <alignment horizontal="center" vertical="center"/>
      <protection/>
    </xf>
    <xf numFmtId="2" fontId="1" fillId="0" borderId="23" xfId="0" applyNumberFormat="1" applyFont="1" applyFill="1" applyBorder="1" applyAlignment="1" applyProtection="1">
      <alignment horizontal="left" vertical="top"/>
      <protection/>
    </xf>
    <xf numFmtId="2" fontId="1" fillId="0" borderId="0" xfId="0" applyNumberFormat="1" applyFont="1" applyFill="1" applyBorder="1" applyAlignment="1" applyProtection="1">
      <alignment horizontal="left" vertical="top"/>
      <protection/>
    </xf>
    <xf numFmtId="2" fontId="1" fillId="0" borderId="25" xfId="0" applyNumberFormat="1" applyFont="1" applyFill="1" applyBorder="1" applyAlignment="1" applyProtection="1">
      <alignment horizontal="left" vertical="top" wrapText="1" indent="8"/>
      <protection/>
    </xf>
    <xf numFmtId="2" fontId="1" fillId="0" borderId="26" xfId="0" applyNumberFormat="1" applyFont="1" applyFill="1" applyBorder="1" applyAlignment="1" applyProtection="1">
      <alignment horizontal="left" vertical="top" wrapText="1" indent="8"/>
      <protection/>
    </xf>
    <xf numFmtId="2" fontId="1" fillId="0" borderId="27" xfId="0" applyNumberFormat="1" applyFont="1" applyFill="1" applyBorder="1" applyAlignment="1" applyProtection="1">
      <alignment horizontal="left" vertical="top" wrapText="1" indent="8"/>
      <protection/>
    </xf>
    <xf numFmtId="0" fontId="1" fillId="0" borderId="17" xfId="0" applyNumberFormat="1" applyFont="1" applyFill="1" applyBorder="1" applyAlignment="1" applyProtection="1">
      <alignment horizontal="center" vertical="center" wrapText="1"/>
      <protection/>
    </xf>
    <xf numFmtId="2" fontId="1" fillId="0" borderId="28" xfId="0" applyNumberFormat="1" applyFont="1" applyFill="1" applyBorder="1" applyAlignment="1" applyProtection="1">
      <alignment horizontal="center" vertical="center"/>
      <protection/>
    </xf>
    <xf numFmtId="49" fontId="1" fillId="0" borderId="13" xfId="0" applyNumberFormat="1" applyFont="1" applyFill="1" applyBorder="1" applyAlignment="1" applyProtection="1">
      <alignment horizontal="center" vertical="center"/>
      <protection/>
    </xf>
    <xf numFmtId="49" fontId="1" fillId="0" borderId="12"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protection/>
    </xf>
    <xf numFmtId="49" fontId="1" fillId="0" borderId="20"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left" vertical="top"/>
      <protection/>
    </xf>
    <xf numFmtId="0" fontId="1" fillId="0" borderId="15" xfId="0" applyNumberFormat="1" applyFont="1" applyFill="1" applyBorder="1" applyAlignment="1" applyProtection="1">
      <alignment horizontal="left" vertical="top"/>
      <protection/>
    </xf>
    <xf numFmtId="0" fontId="1" fillId="32" borderId="12" xfId="0" applyNumberFormat="1" applyFont="1" applyFill="1" applyBorder="1" applyAlignment="1" applyProtection="1">
      <alignment horizontal="left" vertical="top" wrapText="1"/>
      <protection/>
    </xf>
    <xf numFmtId="2" fontId="2" fillId="32" borderId="13" xfId="0" applyNumberFormat="1" applyFont="1" applyFill="1" applyBorder="1" applyAlignment="1" applyProtection="1">
      <alignment horizontal="left" vertical="top" wrapText="1"/>
      <protection/>
    </xf>
    <xf numFmtId="49" fontId="1" fillId="0" borderId="25" xfId="0" applyNumberFormat="1" applyFont="1" applyFill="1" applyBorder="1" applyAlignment="1" applyProtection="1">
      <alignment horizontal="center" vertical="center"/>
      <protection/>
    </xf>
    <xf numFmtId="49" fontId="1" fillId="0" borderId="26" xfId="0" applyNumberFormat="1" applyFont="1" applyFill="1" applyBorder="1" applyAlignment="1" applyProtection="1">
      <alignment horizontal="center" vertical="center"/>
      <protection/>
    </xf>
    <xf numFmtId="49" fontId="1" fillId="0" borderId="27"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left" vertical="top"/>
      <protection/>
    </xf>
    <xf numFmtId="0" fontId="1" fillId="7" borderId="15" xfId="0" applyNumberFormat="1" applyFont="1" applyFill="1" applyBorder="1" applyAlignment="1" applyProtection="1">
      <alignment horizontal="left" vertical="top" wrapText="1"/>
      <protection/>
    </xf>
    <xf numFmtId="0" fontId="1" fillId="0" borderId="14" xfId="0" applyNumberFormat="1" applyFont="1" applyFill="1" applyBorder="1" applyAlignment="1" applyProtection="1">
      <alignment horizontal="center" vertical="top"/>
      <protection/>
    </xf>
    <xf numFmtId="0" fontId="1" fillId="0" borderId="24" xfId="0" applyNumberFormat="1" applyFont="1" applyFill="1" applyBorder="1" applyAlignment="1" applyProtection="1">
      <alignment horizontal="center" vertical="top"/>
      <protection/>
    </xf>
    <xf numFmtId="0" fontId="1" fillId="0" borderId="17" xfId="0" applyNumberFormat="1" applyFont="1" applyFill="1" applyBorder="1" applyAlignment="1" applyProtection="1">
      <alignment horizontal="center" vertical="top"/>
      <protection/>
    </xf>
    <xf numFmtId="0" fontId="1" fillId="0" borderId="14"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center" vertical="center"/>
      <protection/>
    </xf>
    <xf numFmtId="0" fontId="2" fillId="32" borderId="13" xfId="0" applyNumberFormat="1" applyFont="1" applyFill="1" applyBorder="1" applyAlignment="1" applyProtection="1">
      <alignment horizontal="center" vertical="top" wrapText="1"/>
      <protection/>
    </xf>
    <xf numFmtId="0" fontId="2" fillId="32" borderId="12" xfId="0" applyNumberFormat="1" applyFont="1" applyFill="1" applyBorder="1" applyAlignment="1" applyProtection="1">
      <alignment horizontal="center" vertical="top" wrapText="1"/>
      <protection/>
    </xf>
    <xf numFmtId="49" fontId="1" fillId="0" borderId="19" xfId="0" applyNumberFormat="1" applyFont="1" applyFill="1" applyBorder="1" applyAlignment="1" applyProtection="1">
      <alignment horizontal="left" vertical="top"/>
      <protection/>
    </xf>
    <xf numFmtId="49" fontId="1" fillId="0" borderId="28" xfId="0" applyNumberFormat="1" applyFont="1" applyFill="1" applyBorder="1" applyAlignment="1" applyProtection="1">
      <alignment horizontal="left" vertical="top"/>
      <protection/>
    </xf>
    <xf numFmtId="49" fontId="1" fillId="0" borderId="27" xfId="0" applyNumberFormat="1" applyFont="1" applyFill="1" applyBorder="1" applyAlignment="1" applyProtection="1">
      <alignment horizontal="left" vertical="top"/>
      <protection/>
    </xf>
    <xf numFmtId="2" fontId="2" fillId="32" borderId="12" xfId="0" applyNumberFormat="1" applyFont="1" applyFill="1" applyBorder="1" applyAlignment="1" applyProtection="1">
      <alignment horizontal="left" vertical="top" wrapText="1"/>
      <protection/>
    </xf>
    <xf numFmtId="2" fontId="2" fillId="32" borderId="15" xfId="0" applyNumberFormat="1" applyFont="1" applyFill="1" applyBorder="1" applyAlignment="1" applyProtection="1">
      <alignment horizontal="left" vertical="top" wrapText="1"/>
      <protection/>
    </xf>
    <xf numFmtId="2" fontId="1" fillId="7" borderId="12" xfId="0" applyNumberFormat="1" applyFont="1" applyFill="1" applyBorder="1" applyAlignment="1" applyProtection="1">
      <alignment horizontal="center" vertical="center" wrapText="1"/>
      <protection/>
    </xf>
  </cellXfs>
  <cellStyles count="4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2"/>
    <cellStyle name="Заголовок 2" xfId="43"/>
    <cellStyle name="Заголовок 3" xfId="44"/>
    <cellStyle name="Заголовок 4" xfId="45"/>
    <cellStyle name="Итог" xfId="46"/>
    <cellStyle name="Контрольная ячейка" xfId="47"/>
    <cellStyle name="Название" xfId="48"/>
    <cellStyle name="Нейтральный" xfId="49"/>
    <cellStyle name="Плохой" xfId="50"/>
    <cellStyle name="Пояснение" xfId="51"/>
    <cellStyle name="Примечание" xfId="52"/>
    <cellStyle name="Связанная ячейка" xfId="53"/>
    <cellStyle name="Текст предупреждения" xfId="54"/>
    <cellStyle name="Хороший"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382"/>
  <sheetViews>
    <sheetView tabSelected="1" zoomScale="91" zoomScaleNormal="91" zoomScalePageLayoutView="0" workbookViewId="0" topLeftCell="A327">
      <selection activeCell="A362" sqref="A362"/>
    </sheetView>
  </sheetViews>
  <sheetFormatPr defaultColWidth="9.140625" defaultRowHeight="12.75"/>
  <cols>
    <col min="1" max="1" width="5.140625" style="170" customWidth="1"/>
    <col min="2" max="2" width="24.8515625" style="50" customWidth="1"/>
    <col min="3" max="3" width="14.8515625" style="50" customWidth="1"/>
    <col min="4" max="4" width="9.57421875" style="94" customWidth="1"/>
    <col min="5" max="5" width="6.140625" style="94" customWidth="1"/>
    <col min="6" max="6" width="6.8515625" style="94" customWidth="1"/>
    <col min="7" max="7" width="11.00390625" style="94" bestFit="1" customWidth="1"/>
    <col min="8" max="8" width="5.57421875" style="94" customWidth="1"/>
    <col min="9" max="9" width="15.28125" style="51" customWidth="1"/>
    <col min="10" max="10" width="11.57421875" style="145" customWidth="1"/>
    <col min="11" max="11" width="9.57421875" style="146" customWidth="1"/>
    <col min="12" max="12" width="8.7109375" style="11" customWidth="1"/>
    <col min="13" max="13" width="15.7109375" style="116" customWidth="1"/>
    <col min="14" max="14" width="10.57421875" style="116" customWidth="1"/>
    <col min="15" max="15" width="14.8515625" style="116" customWidth="1"/>
    <col min="16" max="16" width="15.421875" style="116" customWidth="1"/>
    <col min="17" max="17" width="10.7109375" style="116" customWidth="1"/>
    <col min="18" max="19" width="13.421875" style="116" bestFit="1" customWidth="1"/>
    <col min="20" max="20" width="11.00390625" style="116" bestFit="1" customWidth="1"/>
    <col min="21" max="22" width="13.421875" style="116" bestFit="1" customWidth="1"/>
    <col min="23" max="23" width="9.00390625" style="116" customWidth="1"/>
    <col min="24" max="16384" width="9.140625" style="50" customWidth="1"/>
  </cols>
  <sheetData>
    <row r="1" ht="11.25">
      <c r="Q1" s="116" t="s">
        <v>97</v>
      </c>
    </row>
    <row r="2" ht="11.25">
      <c r="Q2" s="116" t="s">
        <v>32</v>
      </c>
    </row>
    <row r="3" ht="11.25">
      <c r="Q3" s="116" t="s">
        <v>0</v>
      </c>
    </row>
    <row r="4" ht="11.25">
      <c r="Q4" s="116" t="s">
        <v>49</v>
      </c>
    </row>
    <row r="6" spans="1:13" ht="11.25">
      <c r="A6" s="12" t="s">
        <v>105</v>
      </c>
      <c r="B6" s="77"/>
      <c r="C6" s="43"/>
      <c r="D6" s="95"/>
      <c r="E6" s="95"/>
      <c r="F6" s="95"/>
      <c r="G6" s="95"/>
      <c r="H6" s="95"/>
      <c r="I6" s="52"/>
      <c r="J6" s="147"/>
      <c r="K6" s="148"/>
      <c r="L6" s="53"/>
      <c r="M6" s="117"/>
    </row>
    <row r="7" spans="1:13" ht="11.25">
      <c r="A7" s="12"/>
      <c r="B7" s="77"/>
      <c r="C7" s="43"/>
      <c r="D7" s="95"/>
      <c r="E7" s="95"/>
      <c r="F7" s="95"/>
      <c r="G7" s="95"/>
      <c r="H7" s="95"/>
      <c r="I7" s="52"/>
      <c r="J7" s="147"/>
      <c r="K7" s="148"/>
      <c r="L7" s="53"/>
      <c r="M7" s="117"/>
    </row>
    <row r="8" spans="1:13" ht="11.25">
      <c r="A8" s="12" t="s">
        <v>106</v>
      </c>
      <c r="B8" s="77"/>
      <c r="C8" s="43"/>
      <c r="D8" s="95"/>
      <c r="E8" s="95"/>
      <c r="F8" s="95"/>
      <c r="G8" s="95"/>
      <c r="H8" s="95"/>
      <c r="I8" s="52"/>
      <c r="J8" s="147"/>
      <c r="K8" s="148"/>
      <c r="L8" s="53"/>
      <c r="M8" s="117"/>
    </row>
    <row r="9" spans="1:13" ht="11.25">
      <c r="A9" s="12"/>
      <c r="B9" s="77"/>
      <c r="C9" s="43"/>
      <c r="D9" s="95"/>
      <c r="E9" s="95"/>
      <c r="F9" s="95"/>
      <c r="G9" s="95"/>
      <c r="H9" s="95"/>
      <c r="I9" s="52"/>
      <c r="J9" s="147"/>
      <c r="K9" s="148"/>
      <c r="L9" s="53"/>
      <c r="M9" s="117"/>
    </row>
    <row r="10" spans="1:18" ht="11.25">
      <c r="A10" s="239" t="s">
        <v>104</v>
      </c>
      <c r="B10" s="239"/>
      <c r="C10" s="239"/>
      <c r="D10" s="239"/>
      <c r="E10" s="239"/>
      <c r="F10" s="239"/>
      <c r="G10" s="239"/>
      <c r="H10" s="239"/>
      <c r="I10" s="239"/>
      <c r="J10" s="239"/>
      <c r="K10" s="239"/>
      <c r="L10" s="239"/>
      <c r="M10" s="239"/>
      <c r="N10" s="239"/>
      <c r="O10" s="239"/>
      <c r="P10" s="239"/>
      <c r="Q10" s="239"/>
      <c r="R10" s="239"/>
    </row>
    <row r="11" spans="3:12" ht="11.25">
      <c r="C11" s="55"/>
      <c r="I11" s="56"/>
      <c r="L11" s="54"/>
    </row>
    <row r="13" spans="1:23" ht="11.25">
      <c r="A13" s="227" t="s">
        <v>25</v>
      </c>
      <c r="B13" s="212" t="s">
        <v>1</v>
      </c>
      <c r="C13" s="215" t="s">
        <v>51</v>
      </c>
      <c r="D13" s="259" t="s">
        <v>52</v>
      </c>
      <c r="E13" s="262" t="s">
        <v>2</v>
      </c>
      <c r="F13" s="263"/>
      <c r="G13" s="263"/>
      <c r="H13" s="96"/>
      <c r="I13" s="202" t="s">
        <v>34</v>
      </c>
      <c r="J13" s="210" t="s">
        <v>35</v>
      </c>
      <c r="K13" s="210" t="s">
        <v>3</v>
      </c>
      <c r="L13" s="57"/>
      <c r="M13" s="118"/>
      <c r="N13" s="118"/>
      <c r="O13" s="118"/>
      <c r="P13" s="118"/>
      <c r="Q13" s="238"/>
      <c r="R13" s="238"/>
      <c r="S13" s="118"/>
      <c r="T13" s="118"/>
      <c r="U13" s="118"/>
      <c r="V13" s="118"/>
      <c r="W13" s="119"/>
    </row>
    <row r="14" spans="1:23" ht="11.25">
      <c r="A14" s="228"/>
      <c r="B14" s="213"/>
      <c r="C14" s="216"/>
      <c r="D14" s="260"/>
      <c r="E14" s="268" t="s">
        <v>4</v>
      </c>
      <c r="F14" s="269"/>
      <c r="G14" s="269"/>
      <c r="H14" s="270"/>
      <c r="I14" s="204"/>
      <c r="J14" s="211"/>
      <c r="K14" s="211"/>
      <c r="L14" s="249"/>
      <c r="M14" s="250"/>
      <c r="N14" s="250"/>
      <c r="O14" s="250"/>
      <c r="P14" s="250"/>
      <c r="Q14" s="248"/>
      <c r="R14" s="248"/>
      <c r="S14" s="248"/>
      <c r="T14" s="248"/>
      <c r="U14" s="248"/>
      <c r="V14" s="248"/>
      <c r="W14" s="255"/>
    </row>
    <row r="15" spans="1:23" ht="11.25">
      <c r="A15" s="228"/>
      <c r="B15" s="213"/>
      <c r="C15" s="216"/>
      <c r="D15" s="260"/>
      <c r="E15" s="207" t="s">
        <v>5</v>
      </c>
      <c r="F15" s="207" t="s">
        <v>6</v>
      </c>
      <c r="G15" s="207" t="s">
        <v>33</v>
      </c>
      <c r="H15" s="207" t="s">
        <v>7</v>
      </c>
      <c r="I15" s="204"/>
      <c r="J15" s="211"/>
      <c r="K15" s="211"/>
      <c r="L15" s="251" t="s">
        <v>50</v>
      </c>
      <c r="M15" s="252"/>
      <c r="N15" s="252"/>
      <c r="O15" s="252"/>
      <c r="P15" s="252"/>
      <c r="Q15" s="252"/>
      <c r="R15" s="252"/>
      <c r="S15" s="252"/>
      <c r="T15" s="252"/>
      <c r="U15" s="252"/>
      <c r="V15" s="252"/>
      <c r="W15" s="253"/>
    </row>
    <row r="16" spans="1:23" ht="11.25">
      <c r="A16" s="228"/>
      <c r="B16" s="213"/>
      <c r="C16" s="216"/>
      <c r="D16" s="260"/>
      <c r="E16" s="208"/>
      <c r="F16" s="208"/>
      <c r="G16" s="208"/>
      <c r="H16" s="208"/>
      <c r="I16" s="204"/>
      <c r="J16" s="211"/>
      <c r="K16" s="211"/>
      <c r="L16" s="241" t="s">
        <v>36</v>
      </c>
      <c r="M16" s="243" t="s">
        <v>37</v>
      </c>
      <c r="N16" s="243" t="s">
        <v>38</v>
      </c>
      <c r="O16" s="245" t="s">
        <v>39</v>
      </c>
      <c r="P16" s="246"/>
      <c r="Q16" s="247"/>
      <c r="R16" s="245" t="s">
        <v>8</v>
      </c>
      <c r="S16" s="246"/>
      <c r="T16" s="247"/>
      <c r="U16" s="245" t="s">
        <v>9</v>
      </c>
      <c r="V16" s="246"/>
      <c r="W16" s="247"/>
    </row>
    <row r="17" spans="1:23" ht="69" customHeight="1">
      <c r="A17" s="229"/>
      <c r="B17" s="214"/>
      <c r="C17" s="217"/>
      <c r="D17" s="261"/>
      <c r="E17" s="209"/>
      <c r="F17" s="209"/>
      <c r="G17" s="209"/>
      <c r="H17" s="209"/>
      <c r="I17" s="203"/>
      <c r="J17" s="254"/>
      <c r="K17" s="254"/>
      <c r="L17" s="242"/>
      <c r="M17" s="244"/>
      <c r="N17" s="244"/>
      <c r="O17" s="17" t="s">
        <v>10</v>
      </c>
      <c r="P17" s="17" t="s">
        <v>11</v>
      </c>
      <c r="Q17" s="17" t="s">
        <v>26</v>
      </c>
      <c r="R17" s="17" t="s">
        <v>10</v>
      </c>
      <c r="S17" s="17" t="s">
        <v>11</v>
      </c>
      <c r="T17" s="17" t="s">
        <v>26</v>
      </c>
      <c r="U17" s="17" t="s">
        <v>10</v>
      </c>
      <c r="V17" s="17" t="s">
        <v>11</v>
      </c>
      <c r="W17" s="17" t="s">
        <v>26</v>
      </c>
    </row>
    <row r="18" spans="1:23" s="10" customFormat="1" ht="11.25">
      <c r="A18" s="2">
        <v>1</v>
      </c>
      <c r="B18" s="42">
        <v>2</v>
      </c>
      <c r="C18" s="192">
        <v>3</v>
      </c>
      <c r="D18" s="91">
        <v>4</v>
      </c>
      <c r="E18" s="91">
        <v>5</v>
      </c>
      <c r="F18" s="91">
        <v>6</v>
      </c>
      <c r="G18" s="91">
        <v>7</v>
      </c>
      <c r="H18" s="91">
        <v>8</v>
      </c>
      <c r="I18" s="193">
        <v>9</v>
      </c>
      <c r="J18" s="91">
        <v>10</v>
      </c>
      <c r="K18" s="99">
        <v>11</v>
      </c>
      <c r="L18" s="192">
        <v>12</v>
      </c>
      <c r="M18" s="91">
        <v>13</v>
      </c>
      <c r="N18" s="91">
        <v>14</v>
      </c>
      <c r="O18" s="256">
        <v>15</v>
      </c>
      <c r="P18" s="257"/>
      <c r="Q18" s="258"/>
      <c r="R18" s="256">
        <v>16</v>
      </c>
      <c r="S18" s="257"/>
      <c r="T18" s="258"/>
      <c r="U18" s="256">
        <v>17</v>
      </c>
      <c r="V18" s="257"/>
      <c r="W18" s="258"/>
    </row>
    <row r="19" spans="1:23" ht="11.25">
      <c r="A19" s="171" t="s">
        <v>40</v>
      </c>
      <c r="B19" s="230" t="s">
        <v>114</v>
      </c>
      <c r="C19" s="231"/>
      <c r="D19" s="231"/>
      <c r="E19" s="231"/>
      <c r="F19" s="231"/>
      <c r="G19" s="231"/>
      <c r="H19" s="272"/>
      <c r="I19" s="58"/>
      <c r="J19" s="149"/>
      <c r="K19" s="150"/>
      <c r="L19" s="59"/>
      <c r="M19" s="114">
        <f>M21+M47+M90+M134+M168+M171</f>
        <v>214412.9</v>
      </c>
      <c r="N19" s="114">
        <f>N21+N47+N90+N134+N168+N171</f>
        <v>0</v>
      </c>
      <c r="O19" s="114">
        <f>O21+O47+O90+O134+O168+O171</f>
        <v>211241.19999999998</v>
      </c>
      <c r="P19" s="114">
        <f>P21+P47+P90+P134+P168+P171</f>
        <v>210411.30000000002</v>
      </c>
      <c r="Q19" s="114">
        <f>Q21+Q47+Q90+Q134+Q168+Q171</f>
        <v>829.9000000000001</v>
      </c>
      <c r="R19" s="114">
        <f>R21+R47+R90+R134+R168+R171</f>
        <v>0</v>
      </c>
      <c r="S19" s="114">
        <f>S21+S47+S90+S134+S168+S171</f>
        <v>0</v>
      </c>
      <c r="T19" s="114">
        <f>T21+T47+T90+T134+T168+T171</f>
        <v>0</v>
      </c>
      <c r="U19" s="114">
        <f>U21+U47+U90+U134+U168+U171</f>
        <v>0</v>
      </c>
      <c r="V19" s="114">
        <f>V21+V47+V90+V134+V168+V171</f>
        <v>0</v>
      </c>
      <c r="W19" s="114">
        <f>W21+W47+W90+W134+W168+W171</f>
        <v>0</v>
      </c>
    </row>
    <row r="20" spans="1:23" ht="11.25">
      <c r="A20" s="2"/>
      <c r="B20" s="264"/>
      <c r="C20" s="271"/>
      <c r="D20" s="271"/>
      <c r="E20" s="271"/>
      <c r="F20" s="271"/>
      <c r="G20" s="265"/>
      <c r="H20" s="91"/>
      <c r="I20" s="264"/>
      <c r="J20" s="265"/>
      <c r="K20" s="144"/>
      <c r="L20" s="60"/>
      <c r="M20" s="17"/>
      <c r="N20" s="17"/>
      <c r="O20" s="17"/>
      <c r="P20" s="17"/>
      <c r="Q20" s="17"/>
      <c r="R20" s="17"/>
      <c r="S20" s="17"/>
      <c r="T20" s="17"/>
      <c r="U20" s="17"/>
      <c r="V20" s="17"/>
      <c r="W20" s="17"/>
    </row>
    <row r="21" spans="1:23" ht="11.25">
      <c r="A21" s="232" t="s">
        <v>116</v>
      </c>
      <c r="B21" s="266"/>
      <c r="C21" s="266"/>
      <c r="D21" s="266"/>
      <c r="E21" s="266"/>
      <c r="F21" s="266"/>
      <c r="G21" s="266"/>
      <c r="H21" s="266"/>
      <c r="I21" s="266"/>
      <c r="J21" s="266"/>
      <c r="K21" s="266"/>
      <c r="L21" s="61"/>
      <c r="M21" s="120">
        <f>M22+M32+M40</f>
        <v>39598.399999999994</v>
      </c>
      <c r="N21" s="120">
        <f aca="true" t="shared" si="0" ref="N21:W21">N22+N32+N40</f>
        <v>0</v>
      </c>
      <c r="O21" s="120">
        <f t="shared" si="0"/>
        <v>35997.5</v>
      </c>
      <c r="P21" s="120">
        <f t="shared" si="0"/>
        <v>35983.100000000006</v>
      </c>
      <c r="Q21" s="120">
        <f t="shared" si="0"/>
        <v>14.4</v>
      </c>
      <c r="R21" s="120">
        <f t="shared" si="0"/>
        <v>0</v>
      </c>
      <c r="S21" s="120">
        <f t="shared" si="0"/>
        <v>0</v>
      </c>
      <c r="T21" s="120">
        <f t="shared" si="0"/>
        <v>0</v>
      </c>
      <c r="U21" s="120">
        <f t="shared" si="0"/>
        <v>0</v>
      </c>
      <c r="V21" s="120">
        <f t="shared" si="0"/>
        <v>0</v>
      </c>
      <c r="W21" s="120">
        <f t="shared" si="0"/>
        <v>0</v>
      </c>
    </row>
    <row r="22" spans="1:23" ht="22.5">
      <c r="A22" s="21" t="s">
        <v>14</v>
      </c>
      <c r="B22" s="175" t="s">
        <v>117</v>
      </c>
      <c r="C22" s="20" t="s">
        <v>83</v>
      </c>
      <c r="D22" s="97"/>
      <c r="E22" s="98"/>
      <c r="F22" s="98"/>
      <c r="G22" s="98"/>
      <c r="H22" s="98"/>
      <c r="I22" s="19"/>
      <c r="J22" s="151"/>
      <c r="K22" s="152"/>
      <c r="L22" s="62">
        <f>SUM(L23:L31)</f>
        <v>0</v>
      </c>
      <c r="M22" s="121">
        <f>SUM(M23:M31)</f>
        <v>35616.6</v>
      </c>
      <c r="N22" s="121">
        <f aca="true" t="shared" si="1" ref="N22:W22">SUM(N23:N31)</f>
        <v>0</v>
      </c>
      <c r="O22" s="121">
        <f>SUM(O23:O31)</f>
        <v>32061.100000000002</v>
      </c>
      <c r="P22" s="121">
        <f t="shared" si="1"/>
        <v>32061.100000000002</v>
      </c>
      <c r="Q22" s="121">
        <f t="shared" si="1"/>
        <v>0</v>
      </c>
      <c r="R22" s="121">
        <f t="shared" si="1"/>
        <v>0</v>
      </c>
      <c r="S22" s="121">
        <f t="shared" si="1"/>
        <v>0</v>
      </c>
      <c r="T22" s="121">
        <f t="shared" si="1"/>
        <v>0</v>
      </c>
      <c r="U22" s="121">
        <f t="shared" si="1"/>
        <v>0</v>
      </c>
      <c r="V22" s="121">
        <f t="shared" si="1"/>
        <v>0</v>
      </c>
      <c r="W22" s="121">
        <f t="shared" si="1"/>
        <v>0</v>
      </c>
    </row>
    <row r="23" spans="1:23" ht="45" customHeight="1">
      <c r="A23" s="2" t="s">
        <v>55</v>
      </c>
      <c r="B23" s="24" t="s">
        <v>151</v>
      </c>
      <c r="C23" s="5"/>
      <c r="D23" s="99"/>
      <c r="E23" s="91" t="s">
        <v>152</v>
      </c>
      <c r="F23" s="91" t="s">
        <v>169</v>
      </c>
      <c r="G23" s="91" t="s">
        <v>153</v>
      </c>
      <c r="H23" s="91" t="s">
        <v>154</v>
      </c>
      <c r="I23" s="202" t="s">
        <v>477</v>
      </c>
      <c r="J23" s="276" t="s">
        <v>462</v>
      </c>
      <c r="K23" s="210" t="s">
        <v>279</v>
      </c>
      <c r="L23" s="60"/>
      <c r="M23" s="17">
        <v>1509.3</v>
      </c>
      <c r="N23" s="17"/>
      <c r="O23" s="17">
        <f aca="true" t="shared" si="2" ref="O23:O85">P23+Q23</f>
        <v>1358.4</v>
      </c>
      <c r="P23" s="17">
        <v>1358.4</v>
      </c>
      <c r="Q23" s="17"/>
      <c r="R23" s="17"/>
      <c r="S23" s="17"/>
      <c r="T23" s="17"/>
      <c r="U23" s="17"/>
      <c r="V23" s="17"/>
      <c r="W23" s="17"/>
    </row>
    <row r="24" spans="1:23" ht="67.5">
      <c r="A24" s="2" t="s">
        <v>143</v>
      </c>
      <c r="B24" s="24" t="s">
        <v>155</v>
      </c>
      <c r="C24" s="5"/>
      <c r="D24" s="99"/>
      <c r="E24" s="91" t="s">
        <v>152</v>
      </c>
      <c r="F24" s="91" t="s">
        <v>156</v>
      </c>
      <c r="G24" s="91" t="s">
        <v>157</v>
      </c>
      <c r="H24" s="91" t="s">
        <v>154</v>
      </c>
      <c r="I24" s="204"/>
      <c r="J24" s="277"/>
      <c r="K24" s="211"/>
      <c r="L24" s="60"/>
      <c r="M24" s="116">
        <v>359.8</v>
      </c>
      <c r="N24" s="17"/>
      <c r="O24" s="17">
        <f t="shared" si="2"/>
        <v>325.2</v>
      </c>
      <c r="P24" s="17">
        <v>325.2</v>
      </c>
      <c r="Q24" s="17"/>
      <c r="R24" s="17"/>
      <c r="S24" s="17"/>
      <c r="T24" s="17"/>
      <c r="U24" s="17"/>
      <c r="V24" s="17"/>
      <c r="W24" s="17"/>
    </row>
    <row r="25" spans="1:23" ht="56.25" customHeight="1">
      <c r="A25" s="2" t="s">
        <v>144</v>
      </c>
      <c r="B25" s="24" t="s">
        <v>158</v>
      </c>
      <c r="C25" s="5"/>
      <c r="D25" s="99"/>
      <c r="E25" s="91" t="s">
        <v>152</v>
      </c>
      <c r="F25" s="91" t="s">
        <v>159</v>
      </c>
      <c r="G25" s="91" t="s">
        <v>157</v>
      </c>
      <c r="H25" s="91" t="s">
        <v>154</v>
      </c>
      <c r="I25" s="204"/>
      <c r="J25" s="277"/>
      <c r="K25" s="211"/>
      <c r="L25" s="60"/>
      <c r="M25" s="17">
        <v>11752.4</v>
      </c>
      <c r="N25" s="17"/>
      <c r="O25" s="17">
        <f t="shared" si="2"/>
        <v>10579.6</v>
      </c>
      <c r="P25" s="17">
        <v>10579.6</v>
      </c>
      <c r="Q25" s="17"/>
      <c r="R25" s="17"/>
      <c r="S25" s="17"/>
      <c r="T25" s="17"/>
      <c r="U25" s="17"/>
      <c r="V25" s="17"/>
      <c r="W25" s="17"/>
    </row>
    <row r="26" spans="1:23" ht="90">
      <c r="A26" s="2" t="s">
        <v>145</v>
      </c>
      <c r="B26" s="24" t="s">
        <v>160</v>
      </c>
      <c r="C26" s="5"/>
      <c r="D26" s="99"/>
      <c r="E26" s="91" t="s">
        <v>152</v>
      </c>
      <c r="F26" s="91" t="s">
        <v>159</v>
      </c>
      <c r="G26" s="91" t="s">
        <v>161</v>
      </c>
      <c r="H26" s="91" t="s">
        <v>154</v>
      </c>
      <c r="I26" s="204"/>
      <c r="J26" s="277"/>
      <c r="K26" s="211"/>
      <c r="L26" s="60"/>
      <c r="M26" s="17">
        <v>1605.4</v>
      </c>
      <c r="N26" s="17"/>
      <c r="O26" s="17">
        <f t="shared" si="2"/>
        <v>1444.9</v>
      </c>
      <c r="P26" s="17">
        <v>1444.9</v>
      </c>
      <c r="Q26" s="17"/>
      <c r="R26" s="17"/>
      <c r="S26" s="17"/>
      <c r="T26" s="17"/>
      <c r="U26" s="17"/>
      <c r="V26" s="17"/>
      <c r="W26" s="17"/>
    </row>
    <row r="27" spans="1:23" ht="90">
      <c r="A27" s="2" t="s">
        <v>146</v>
      </c>
      <c r="B27" s="24" t="s">
        <v>366</v>
      </c>
      <c r="C27" s="5"/>
      <c r="D27" s="99"/>
      <c r="E27" s="91" t="s">
        <v>152</v>
      </c>
      <c r="F27" s="91" t="s">
        <v>187</v>
      </c>
      <c r="G27" s="91" t="s">
        <v>367</v>
      </c>
      <c r="H27" s="91" t="s">
        <v>154</v>
      </c>
      <c r="I27" s="24" t="s">
        <v>470</v>
      </c>
      <c r="J27" s="154">
        <v>40354</v>
      </c>
      <c r="K27" s="144" t="s">
        <v>279</v>
      </c>
      <c r="L27" s="60"/>
      <c r="M27" s="17">
        <v>8518.1</v>
      </c>
      <c r="N27" s="17"/>
      <c r="O27" s="17">
        <f t="shared" si="2"/>
        <v>7666.8</v>
      </c>
      <c r="P27" s="17">
        <v>7666.8</v>
      </c>
      <c r="Q27" s="17"/>
      <c r="R27" s="17"/>
      <c r="S27" s="17"/>
      <c r="T27" s="17"/>
      <c r="U27" s="17"/>
      <c r="V27" s="17"/>
      <c r="W27" s="17"/>
    </row>
    <row r="28" spans="1:23" ht="78.75">
      <c r="A28" s="2" t="s">
        <v>147</v>
      </c>
      <c r="B28" s="24" t="s">
        <v>239</v>
      </c>
      <c r="C28" s="5"/>
      <c r="D28" s="99"/>
      <c r="E28" s="91" t="s">
        <v>240</v>
      </c>
      <c r="F28" s="91" t="s">
        <v>179</v>
      </c>
      <c r="G28" s="91" t="s">
        <v>241</v>
      </c>
      <c r="H28" s="91" t="s">
        <v>154</v>
      </c>
      <c r="I28" s="1" t="s">
        <v>242</v>
      </c>
      <c r="J28" s="143"/>
      <c r="K28" s="144"/>
      <c r="L28" s="60"/>
      <c r="M28" s="17">
        <v>2707.6</v>
      </c>
      <c r="N28" s="17"/>
      <c r="O28" s="17">
        <f t="shared" si="2"/>
        <v>2437.5</v>
      </c>
      <c r="P28" s="17">
        <v>2437.5</v>
      </c>
      <c r="Q28" s="17"/>
      <c r="R28" s="17"/>
      <c r="S28" s="17"/>
      <c r="T28" s="17"/>
      <c r="U28" s="17"/>
      <c r="V28" s="17"/>
      <c r="W28" s="17"/>
    </row>
    <row r="29" spans="1:23" ht="22.5">
      <c r="A29" s="2" t="s">
        <v>148</v>
      </c>
      <c r="B29" s="24" t="s">
        <v>425</v>
      </c>
      <c r="C29" s="5"/>
      <c r="D29" s="99"/>
      <c r="E29" s="91" t="s">
        <v>291</v>
      </c>
      <c r="F29" s="91" t="s">
        <v>159</v>
      </c>
      <c r="G29" s="91" t="s">
        <v>292</v>
      </c>
      <c r="H29" s="91" t="s">
        <v>154</v>
      </c>
      <c r="I29" s="1"/>
      <c r="J29" s="143"/>
      <c r="K29" s="144"/>
      <c r="L29" s="60"/>
      <c r="M29" s="17">
        <v>2611</v>
      </c>
      <c r="N29" s="17"/>
      <c r="O29" s="17">
        <f t="shared" si="2"/>
        <v>2350.2</v>
      </c>
      <c r="P29" s="17">
        <v>2350.2</v>
      </c>
      <c r="Q29" s="17"/>
      <c r="R29" s="17"/>
      <c r="S29" s="17"/>
      <c r="T29" s="17"/>
      <c r="U29" s="17"/>
      <c r="V29" s="17"/>
      <c r="W29" s="17"/>
    </row>
    <row r="30" spans="1:23" ht="45">
      <c r="A30" s="2" t="s">
        <v>149</v>
      </c>
      <c r="B30" s="24" t="s">
        <v>308</v>
      </c>
      <c r="C30" s="5"/>
      <c r="D30" s="99"/>
      <c r="E30" s="91" t="s">
        <v>152</v>
      </c>
      <c r="F30" s="91" t="s">
        <v>175</v>
      </c>
      <c r="G30" s="91" t="s">
        <v>309</v>
      </c>
      <c r="H30" s="91" t="s">
        <v>154</v>
      </c>
      <c r="I30" s="1" t="s">
        <v>468</v>
      </c>
      <c r="J30" s="154">
        <v>40319</v>
      </c>
      <c r="K30" s="144"/>
      <c r="L30" s="60"/>
      <c r="M30" s="17">
        <v>2544</v>
      </c>
      <c r="N30" s="17"/>
      <c r="O30" s="17">
        <f t="shared" si="2"/>
        <v>2289.9</v>
      </c>
      <c r="P30" s="17">
        <v>2289.9</v>
      </c>
      <c r="Q30" s="17"/>
      <c r="R30" s="17"/>
      <c r="S30" s="17"/>
      <c r="T30" s="17"/>
      <c r="U30" s="17"/>
      <c r="V30" s="17"/>
      <c r="W30" s="17"/>
    </row>
    <row r="31" spans="1:23" ht="225">
      <c r="A31" s="2" t="s">
        <v>150</v>
      </c>
      <c r="B31" s="24" t="s">
        <v>314</v>
      </c>
      <c r="C31" s="5"/>
      <c r="D31" s="99"/>
      <c r="E31" s="91" t="s">
        <v>159</v>
      </c>
      <c r="F31" s="91" t="s">
        <v>210</v>
      </c>
      <c r="G31" s="91" t="s">
        <v>315</v>
      </c>
      <c r="H31" s="91" t="s">
        <v>154</v>
      </c>
      <c r="I31" s="1" t="s">
        <v>465</v>
      </c>
      <c r="J31" s="143"/>
      <c r="K31" s="144"/>
      <c r="L31" s="60"/>
      <c r="M31" s="17">
        <v>4009</v>
      </c>
      <c r="N31" s="17"/>
      <c r="O31" s="17">
        <f t="shared" si="2"/>
        <v>3608.6</v>
      </c>
      <c r="P31" s="17">
        <v>3608.6</v>
      </c>
      <c r="Q31" s="17"/>
      <c r="R31" s="17"/>
      <c r="S31" s="17"/>
      <c r="T31" s="17"/>
      <c r="U31" s="17"/>
      <c r="V31" s="17"/>
      <c r="W31" s="17"/>
    </row>
    <row r="32" spans="1:23" ht="33.75">
      <c r="A32" s="21" t="s">
        <v>15</v>
      </c>
      <c r="B32" s="175" t="s">
        <v>107</v>
      </c>
      <c r="C32" s="20" t="s">
        <v>83</v>
      </c>
      <c r="D32" s="97"/>
      <c r="E32" s="98"/>
      <c r="F32" s="98"/>
      <c r="G32" s="98"/>
      <c r="H32" s="98"/>
      <c r="I32" s="19"/>
      <c r="J32" s="151"/>
      <c r="K32" s="152"/>
      <c r="L32" s="62"/>
      <c r="M32" s="121">
        <f>SUM(M33:M39)</f>
        <v>3957.7</v>
      </c>
      <c r="N32" s="121">
        <f>SUM(N33:N39)</f>
        <v>0</v>
      </c>
      <c r="O32" s="121">
        <f>SUM(O33:O39)</f>
        <v>3912.4</v>
      </c>
      <c r="P32" s="121">
        <f>SUM(P33:P39)</f>
        <v>3898</v>
      </c>
      <c r="Q32" s="121">
        <f>SUM(Q33:Q39)</f>
        <v>14.4</v>
      </c>
      <c r="R32" s="121">
        <f aca="true" t="shared" si="3" ref="R32:W32">SUM(R33:R39)</f>
        <v>0</v>
      </c>
      <c r="S32" s="121">
        <f t="shared" si="3"/>
        <v>0</v>
      </c>
      <c r="T32" s="121">
        <f t="shared" si="3"/>
        <v>0</v>
      </c>
      <c r="U32" s="121">
        <f t="shared" si="3"/>
        <v>0</v>
      </c>
      <c r="V32" s="121">
        <f t="shared" si="3"/>
        <v>0</v>
      </c>
      <c r="W32" s="121">
        <f t="shared" si="3"/>
        <v>0</v>
      </c>
    </row>
    <row r="33" spans="1:23" ht="67.5" customHeight="1">
      <c r="A33" s="2" t="s">
        <v>56</v>
      </c>
      <c r="B33" s="24" t="s">
        <v>155</v>
      </c>
      <c r="C33" s="5"/>
      <c r="D33" s="99"/>
      <c r="E33" s="91" t="s">
        <v>152</v>
      </c>
      <c r="F33" s="91" t="s">
        <v>156</v>
      </c>
      <c r="G33" s="91" t="s">
        <v>157</v>
      </c>
      <c r="H33" s="91" t="s">
        <v>168</v>
      </c>
      <c r="I33" s="202" t="s">
        <v>167</v>
      </c>
      <c r="J33" s="143"/>
      <c r="K33" s="144"/>
      <c r="L33" s="60"/>
      <c r="M33" s="17">
        <v>45.6</v>
      </c>
      <c r="N33" s="17"/>
      <c r="O33" s="17">
        <f t="shared" si="2"/>
        <v>43</v>
      </c>
      <c r="P33" s="17">
        <v>43</v>
      </c>
      <c r="Q33" s="17"/>
      <c r="R33" s="17"/>
      <c r="S33" s="17"/>
      <c r="T33" s="17"/>
      <c r="U33" s="17"/>
      <c r="V33" s="17"/>
      <c r="W33" s="17"/>
    </row>
    <row r="34" spans="1:23" ht="67.5">
      <c r="A34" s="2" t="s">
        <v>162</v>
      </c>
      <c r="B34" s="24" t="s">
        <v>158</v>
      </c>
      <c r="C34" s="5"/>
      <c r="D34" s="99"/>
      <c r="E34" s="91" t="s">
        <v>152</v>
      </c>
      <c r="F34" s="91" t="s">
        <v>159</v>
      </c>
      <c r="G34" s="91" t="s">
        <v>157</v>
      </c>
      <c r="H34" s="91" t="s">
        <v>168</v>
      </c>
      <c r="I34" s="203"/>
      <c r="J34" s="143"/>
      <c r="K34" s="144"/>
      <c r="L34" s="60"/>
      <c r="M34" s="17">
        <v>2580.4</v>
      </c>
      <c r="N34" s="17"/>
      <c r="O34" s="17">
        <f t="shared" si="2"/>
        <v>2560.6</v>
      </c>
      <c r="P34" s="17">
        <v>2560.6</v>
      </c>
      <c r="Q34" s="17"/>
      <c r="R34" s="17"/>
      <c r="S34" s="17"/>
      <c r="T34" s="17"/>
      <c r="U34" s="17"/>
      <c r="V34" s="17"/>
      <c r="W34" s="17"/>
    </row>
    <row r="35" spans="1:23" ht="90">
      <c r="A35" s="2"/>
      <c r="B35" s="24" t="s">
        <v>366</v>
      </c>
      <c r="C35" s="5"/>
      <c r="D35" s="99"/>
      <c r="E35" s="91" t="s">
        <v>152</v>
      </c>
      <c r="F35" s="91" t="s">
        <v>187</v>
      </c>
      <c r="G35" s="91" t="s">
        <v>367</v>
      </c>
      <c r="H35" s="91" t="s">
        <v>168</v>
      </c>
      <c r="I35" s="24" t="s">
        <v>470</v>
      </c>
      <c r="J35" s="154">
        <v>40354</v>
      </c>
      <c r="K35" s="144" t="s">
        <v>279</v>
      </c>
      <c r="L35" s="60"/>
      <c r="M35" s="17">
        <v>798.1</v>
      </c>
      <c r="N35" s="17"/>
      <c r="O35" s="17">
        <f t="shared" si="2"/>
        <v>764</v>
      </c>
      <c r="P35" s="17">
        <v>764</v>
      </c>
      <c r="Q35" s="17"/>
      <c r="R35" s="17"/>
      <c r="S35" s="17"/>
      <c r="T35" s="17"/>
      <c r="U35" s="17"/>
      <c r="V35" s="17"/>
      <c r="W35" s="17"/>
    </row>
    <row r="36" spans="1:23" ht="22.5">
      <c r="A36" s="2" t="s">
        <v>163</v>
      </c>
      <c r="B36" s="24" t="s">
        <v>239</v>
      </c>
      <c r="C36" s="5"/>
      <c r="D36" s="99"/>
      <c r="E36" s="91" t="s">
        <v>240</v>
      </c>
      <c r="F36" s="91" t="s">
        <v>179</v>
      </c>
      <c r="G36" s="91" t="s">
        <v>241</v>
      </c>
      <c r="H36" s="91" t="s">
        <v>168</v>
      </c>
      <c r="I36" s="24"/>
      <c r="J36" s="143"/>
      <c r="K36" s="144"/>
      <c r="L36" s="60"/>
      <c r="M36" s="17">
        <v>109.4</v>
      </c>
      <c r="N36" s="17"/>
      <c r="O36" s="17">
        <f t="shared" si="2"/>
        <v>110.9</v>
      </c>
      <c r="P36" s="17">
        <v>110.9</v>
      </c>
      <c r="Q36" s="17"/>
      <c r="R36" s="17"/>
      <c r="S36" s="17"/>
      <c r="T36" s="17"/>
      <c r="U36" s="17"/>
      <c r="V36" s="17"/>
      <c r="W36" s="17"/>
    </row>
    <row r="37" spans="1:23" ht="22.5">
      <c r="A37" s="2" t="s">
        <v>164</v>
      </c>
      <c r="B37" s="24" t="s">
        <v>425</v>
      </c>
      <c r="C37" s="5"/>
      <c r="D37" s="99"/>
      <c r="E37" s="91" t="s">
        <v>291</v>
      </c>
      <c r="F37" s="91" t="s">
        <v>159</v>
      </c>
      <c r="G37" s="91" t="s">
        <v>292</v>
      </c>
      <c r="H37" s="91" t="s">
        <v>168</v>
      </c>
      <c r="I37" s="24"/>
      <c r="J37" s="143"/>
      <c r="K37" s="144"/>
      <c r="L37" s="60"/>
      <c r="M37" s="17">
        <v>129.3</v>
      </c>
      <c r="N37" s="17"/>
      <c r="O37" s="17">
        <f t="shared" si="2"/>
        <v>129.9</v>
      </c>
      <c r="P37" s="17">
        <v>129.9</v>
      </c>
      <c r="Q37" s="17"/>
      <c r="R37" s="17"/>
      <c r="S37" s="17"/>
      <c r="T37" s="17"/>
      <c r="U37" s="17"/>
      <c r="V37" s="17"/>
      <c r="W37" s="17"/>
    </row>
    <row r="38" spans="1:23" ht="45">
      <c r="A38" s="2" t="s">
        <v>165</v>
      </c>
      <c r="B38" s="24" t="s">
        <v>308</v>
      </c>
      <c r="C38" s="5"/>
      <c r="D38" s="99"/>
      <c r="E38" s="91" t="s">
        <v>152</v>
      </c>
      <c r="F38" s="91" t="s">
        <v>175</v>
      </c>
      <c r="G38" s="91" t="s">
        <v>309</v>
      </c>
      <c r="H38" s="91" t="s">
        <v>168</v>
      </c>
      <c r="I38" s="1" t="s">
        <v>468</v>
      </c>
      <c r="J38" s="154">
        <v>40319</v>
      </c>
      <c r="K38" s="144"/>
      <c r="L38" s="60"/>
      <c r="M38" s="17">
        <v>113.2</v>
      </c>
      <c r="N38" s="17"/>
      <c r="O38" s="17">
        <f t="shared" si="2"/>
        <v>125.4</v>
      </c>
      <c r="P38" s="17">
        <v>111</v>
      </c>
      <c r="Q38" s="17">
        <v>14.4</v>
      </c>
      <c r="R38" s="17"/>
      <c r="S38" s="17"/>
      <c r="T38" s="17"/>
      <c r="U38" s="17"/>
      <c r="V38" s="17"/>
      <c r="W38" s="17"/>
    </row>
    <row r="39" spans="1:23" ht="225">
      <c r="A39" s="2" t="s">
        <v>166</v>
      </c>
      <c r="B39" s="24" t="s">
        <v>314</v>
      </c>
      <c r="C39" s="5"/>
      <c r="D39" s="99"/>
      <c r="E39" s="91" t="s">
        <v>159</v>
      </c>
      <c r="F39" s="91" t="s">
        <v>210</v>
      </c>
      <c r="G39" s="91" t="s">
        <v>315</v>
      </c>
      <c r="H39" s="91" t="s">
        <v>168</v>
      </c>
      <c r="I39" s="1" t="s">
        <v>465</v>
      </c>
      <c r="J39" s="143"/>
      <c r="K39" s="144"/>
      <c r="L39" s="60"/>
      <c r="M39" s="17">
        <v>181.7</v>
      </c>
      <c r="N39" s="17"/>
      <c r="O39" s="17">
        <f t="shared" si="2"/>
        <v>178.6</v>
      </c>
      <c r="P39" s="17">
        <v>178.6</v>
      </c>
      <c r="Q39" s="17"/>
      <c r="R39" s="17"/>
      <c r="S39" s="17"/>
      <c r="T39" s="17"/>
      <c r="U39" s="17"/>
      <c r="V39" s="17"/>
      <c r="W39" s="17"/>
    </row>
    <row r="40" spans="1:23" ht="11.25">
      <c r="A40" s="21" t="s">
        <v>57</v>
      </c>
      <c r="B40" s="175" t="s">
        <v>58</v>
      </c>
      <c r="C40" s="20" t="s">
        <v>83</v>
      </c>
      <c r="D40" s="97"/>
      <c r="E40" s="98"/>
      <c r="F40" s="98"/>
      <c r="G40" s="98"/>
      <c r="H40" s="98"/>
      <c r="I40" s="19"/>
      <c r="J40" s="151"/>
      <c r="K40" s="152"/>
      <c r="L40" s="62"/>
      <c r="M40" s="121">
        <f>SUM(M41:M46)</f>
        <v>24.1</v>
      </c>
      <c r="N40" s="121">
        <f aca="true" t="shared" si="4" ref="N40:W40">SUM(N41:N46)</f>
        <v>0</v>
      </c>
      <c r="O40" s="121">
        <f t="shared" si="4"/>
        <v>24</v>
      </c>
      <c r="P40" s="121">
        <f t="shared" si="4"/>
        <v>24</v>
      </c>
      <c r="Q40" s="121">
        <f t="shared" si="4"/>
        <v>0</v>
      </c>
      <c r="R40" s="121">
        <f t="shared" si="4"/>
        <v>0</v>
      </c>
      <c r="S40" s="121">
        <f t="shared" si="4"/>
        <v>0</v>
      </c>
      <c r="T40" s="121">
        <f t="shared" si="4"/>
        <v>0</v>
      </c>
      <c r="U40" s="121">
        <f t="shared" si="4"/>
        <v>0</v>
      </c>
      <c r="V40" s="121">
        <f t="shared" si="4"/>
        <v>0</v>
      </c>
      <c r="W40" s="121">
        <f t="shared" si="4"/>
        <v>0</v>
      </c>
    </row>
    <row r="41" spans="1:23" ht="67.5">
      <c r="A41" s="2" t="s">
        <v>59</v>
      </c>
      <c r="B41" s="24" t="s">
        <v>158</v>
      </c>
      <c r="C41" s="5"/>
      <c r="D41" s="99"/>
      <c r="E41" s="91" t="s">
        <v>152</v>
      </c>
      <c r="F41" s="91" t="s">
        <v>159</v>
      </c>
      <c r="G41" s="91" t="s">
        <v>157</v>
      </c>
      <c r="H41" s="91" t="s">
        <v>173</v>
      </c>
      <c r="I41" s="1"/>
      <c r="J41" s="143"/>
      <c r="K41" s="144"/>
      <c r="L41" s="60"/>
      <c r="M41" s="17">
        <v>5.2</v>
      </c>
      <c r="N41" s="17"/>
      <c r="O41" s="17">
        <f t="shared" si="2"/>
        <v>4.9</v>
      </c>
      <c r="P41" s="17">
        <v>4.9</v>
      </c>
      <c r="Q41" s="17"/>
      <c r="R41" s="17"/>
      <c r="S41" s="17"/>
      <c r="T41" s="17"/>
      <c r="U41" s="17"/>
      <c r="V41" s="17"/>
      <c r="W41" s="17"/>
    </row>
    <row r="42" spans="1:23" ht="22.5">
      <c r="A42" s="2" t="s">
        <v>170</v>
      </c>
      <c r="B42" s="24" t="s">
        <v>425</v>
      </c>
      <c r="C42" s="5"/>
      <c r="D42" s="99"/>
      <c r="E42" s="91" t="s">
        <v>291</v>
      </c>
      <c r="F42" s="91" t="s">
        <v>159</v>
      </c>
      <c r="G42" s="91" t="s">
        <v>292</v>
      </c>
      <c r="H42" s="91" t="s">
        <v>173</v>
      </c>
      <c r="I42" s="1"/>
      <c r="J42" s="143"/>
      <c r="K42" s="144"/>
      <c r="L42" s="60"/>
      <c r="M42" s="17">
        <v>0.9</v>
      </c>
      <c r="N42" s="17"/>
      <c r="O42" s="17">
        <f t="shared" si="2"/>
        <v>0.9</v>
      </c>
      <c r="P42" s="17">
        <v>0.9</v>
      </c>
      <c r="Q42" s="17"/>
      <c r="R42" s="17"/>
      <c r="S42" s="17"/>
      <c r="T42" s="17"/>
      <c r="U42" s="17"/>
      <c r="V42" s="17"/>
      <c r="W42" s="17"/>
    </row>
    <row r="43" spans="1:23" ht="45">
      <c r="A43" s="2" t="s">
        <v>171</v>
      </c>
      <c r="B43" s="24" t="s">
        <v>308</v>
      </c>
      <c r="C43" s="5"/>
      <c r="D43" s="99"/>
      <c r="E43" s="91" t="s">
        <v>152</v>
      </c>
      <c r="F43" s="91" t="s">
        <v>175</v>
      </c>
      <c r="G43" s="91" t="s">
        <v>309</v>
      </c>
      <c r="H43" s="91" t="s">
        <v>173</v>
      </c>
      <c r="I43" s="1" t="s">
        <v>468</v>
      </c>
      <c r="J43" s="154">
        <v>40319</v>
      </c>
      <c r="K43" s="144"/>
      <c r="L43" s="60"/>
      <c r="M43" s="17">
        <v>2</v>
      </c>
      <c r="N43" s="17"/>
      <c r="O43" s="17">
        <f t="shared" si="2"/>
        <v>2</v>
      </c>
      <c r="P43" s="17">
        <v>2</v>
      </c>
      <c r="Q43" s="17"/>
      <c r="R43" s="17"/>
      <c r="S43" s="17"/>
      <c r="T43" s="17"/>
      <c r="U43" s="17"/>
      <c r="V43" s="17"/>
      <c r="W43" s="17"/>
    </row>
    <row r="44" spans="1:23" ht="225">
      <c r="A44" s="2" t="s">
        <v>172</v>
      </c>
      <c r="B44" s="24" t="s">
        <v>314</v>
      </c>
      <c r="C44" s="5"/>
      <c r="D44" s="99"/>
      <c r="E44" s="91" t="s">
        <v>159</v>
      </c>
      <c r="F44" s="91" t="s">
        <v>210</v>
      </c>
      <c r="G44" s="91" t="s">
        <v>315</v>
      </c>
      <c r="H44" s="91" t="s">
        <v>173</v>
      </c>
      <c r="I44" s="1" t="s">
        <v>465</v>
      </c>
      <c r="J44" s="143"/>
      <c r="K44" s="144"/>
      <c r="L44" s="60"/>
      <c r="M44" s="17">
        <v>1.8</v>
      </c>
      <c r="N44" s="17"/>
      <c r="O44" s="17">
        <f t="shared" si="2"/>
        <v>1.8</v>
      </c>
      <c r="P44" s="17">
        <v>1.8</v>
      </c>
      <c r="Q44" s="17"/>
      <c r="R44" s="17"/>
      <c r="S44" s="17"/>
      <c r="T44" s="17"/>
      <c r="U44" s="17"/>
      <c r="V44" s="17"/>
      <c r="W44" s="17"/>
    </row>
    <row r="45" spans="1:23" ht="90">
      <c r="A45" s="2" t="s">
        <v>495</v>
      </c>
      <c r="B45" s="24" t="s">
        <v>366</v>
      </c>
      <c r="C45" s="5"/>
      <c r="D45" s="99"/>
      <c r="E45" s="91" t="s">
        <v>152</v>
      </c>
      <c r="F45" s="91" t="s">
        <v>187</v>
      </c>
      <c r="G45" s="91" t="s">
        <v>367</v>
      </c>
      <c r="H45" s="91" t="s">
        <v>173</v>
      </c>
      <c r="I45" s="24" t="s">
        <v>470</v>
      </c>
      <c r="J45" s="154">
        <v>40354</v>
      </c>
      <c r="K45" s="144" t="s">
        <v>279</v>
      </c>
      <c r="L45" s="60"/>
      <c r="M45" s="17">
        <v>14.2</v>
      </c>
      <c r="N45" s="17"/>
      <c r="O45" s="17">
        <f t="shared" si="2"/>
        <v>14.4</v>
      </c>
      <c r="P45" s="17">
        <v>14.4</v>
      </c>
      <c r="Q45" s="17"/>
      <c r="R45" s="17"/>
      <c r="S45" s="17"/>
      <c r="T45" s="17"/>
      <c r="U45" s="17"/>
      <c r="V45" s="17"/>
      <c r="W45" s="17"/>
    </row>
    <row r="46" spans="1:23" ht="11.25">
      <c r="A46" s="2"/>
      <c r="B46" s="24"/>
      <c r="C46" s="1"/>
      <c r="D46" s="99"/>
      <c r="E46" s="91"/>
      <c r="F46" s="91"/>
      <c r="G46" s="91"/>
      <c r="H46" s="91"/>
      <c r="I46" s="1"/>
      <c r="J46" s="143"/>
      <c r="K46" s="144"/>
      <c r="L46" s="60"/>
      <c r="M46" s="17"/>
      <c r="N46" s="17"/>
      <c r="O46" s="17">
        <f t="shared" si="2"/>
        <v>0</v>
      </c>
      <c r="P46" s="17"/>
      <c r="Q46" s="17"/>
      <c r="R46" s="17">
        <f>S46+T46</f>
        <v>0</v>
      </c>
      <c r="S46" s="17"/>
      <c r="T46" s="17"/>
      <c r="U46" s="17">
        <f>V46+W46</f>
        <v>0</v>
      </c>
      <c r="V46" s="17"/>
      <c r="W46" s="17"/>
    </row>
    <row r="47" spans="1:23" ht="11.25">
      <c r="A47" s="232" t="s">
        <v>115</v>
      </c>
      <c r="B47" s="266"/>
      <c r="C47" s="266"/>
      <c r="D47" s="266"/>
      <c r="E47" s="266"/>
      <c r="F47" s="266"/>
      <c r="G47" s="266"/>
      <c r="H47" s="266"/>
      <c r="I47" s="266"/>
      <c r="J47" s="266"/>
      <c r="K47" s="266"/>
      <c r="L47" s="63"/>
      <c r="M47" s="122">
        <f>M48+M65+M79</f>
        <v>115916.80000000002</v>
      </c>
      <c r="N47" s="122">
        <f>N48+N65+N79</f>
        <v>0</v>
      </c>
      <c r="O47" s="122">
        <f>O48+O65+O79</f>
        <v>111512.09999999999</v>
      </c>
      <c r="P47" s="122">
        <f>P48+P65+P79</f>
        <v>111485.90000000001</v>
      </c>
      <c r="Q47" s="122">
        <f>Q48+Q65+Q79</f>
        <v>26.2</v>
      </c>
      <c r="R47" s="122">
        <f>R48+R65+R79</f>
        <v>0</v>
      </c>
      <c r="S47" s="122">
        <f>S48+S65+S79</f>
        <v>0</v>
      </c>
      <c r="T47" s="122">
        <f>T48+T65+T79</f>
        <v>0</v>
      </c>
      <c r="U47" s="122">
        <f>U48+U65+U79</f>
        <v>0</v>
      </c>
      <c r="V47" s="122">
        <f>V48+V65+V79</f>
        <v>0</v>
      </c>
      <c r="W47" s="122">
        <f>W48+W65+W79</f>
        <v>0</v>
      </c>
    </row>
    <row r="48" spans="1:23" ht="22.5">
      <c r="A48" s="21" t="s">
        <v>16</v>
      </c>
      <c r="B48" s="175" t="s">
        <v>118</v>
      </c>
      <c r="C48" s="22"/>
      <c r="D48" s="98"/>
      <c r="E48" s="98"/>
      <c r="F48" s="98"/>
      <c r="G48" s="98"/>
      <c r="H48" s="98"/>
      <c r="I48" s="19"/>
      <c r="J48" s="151"/>
      <c r="K48" s="152"/>
      <c r="L48" s="62"/>
      <c r="M48" s="121">
        <f>SUM(M49:M64)</f>
        <v>48066.40000000001</v>
      </c>
      <c r="N48" s="121">
        <f aca="true" t="shared" si="5" ref="N48:W48">SUM(N49:N64)</f>
        <v>0</v>
      </c>
      <c r="O48" s="121">
        <f t="shared" si="5"/>
        <v>45534.6</v>
      </c>
      <c r="P48" s="121">
        <f t="shared" si="5"/>
        <v>45534.6</v>
      </c>
      <c r="Q48" s="121">
        <f t="shared" si="5"/>
        <v>0</v>
      </c>
      <c r="R48" s="121">
        <f t="shared" si="5"/>
        <v>0</v>
      </c>
      <c r="S48" s="121">
        <f t="shared" si="5"/>
        <v>0</v>
      </c>
      <c r="T48" s="121">
        <f t="shared" si="5"/>
        <v>0</v>
      </c>
      <c r="U48" s="121">
        <f t="shared" si="5"/>
        <v>0</v>
      </c>
      <c r="V48" s="121">
        <f t="shared" si="5"/>
        <v>0</v>
      </c>
      <c r="W48" s="121">
        <f t="shared" si="5"/>
        <v>0</v>
      </c>
    </row>
    <row r="49" spans="1:23" ht="33.75">
      <c r="A49" s="2" t="s">
        <v>53</v>
      </c>
      <c r="B49" s="24" t="s">
        <v>177</v>
      </c>
      <c r="C49" s="14"/>
      <c r="D49" s="91"/>
      <c r="E49" s="91" t="s">
        <v>152</v>
      </c>
      <c r="F49" s="91" t="s">
        <v>175</v>
      </c>
      <c r="G49" s="91" t="s">
        <v>176</v>
      </c>
      <c r="H49" s="91" t="s">
        <v>154</v>
      </c>
      <c r="I49" s="1"/>
      <c r="J49" s="143"/>
      <c r="K49" s="144"/>
      <c r="L49" s="60"/>
      <c r="M49" s="17">
        <v>2348.5</v>
      </c>
      <c r="N49" s="17"/>
      <c r="O49" s="17">
        <f t="shared" si="2"/>
        <v>2113.6</v>
      </c>
      <c r="P49" s="17">
        <v>2113.6</v>
      </c>
      <c r="Q49" s="17"/>
      <c r="R49" s="17"/>
      <c r="S49" s="17"/>
      <c r="T49" s="17"/>
      <c r="U49" s="17"/>
      <c r="V49" s="17"/>
      <c r="W49" s="17"/>
    </row>
    <row r="50" spans="1:23" ht="15" customHeight="1">
      <c r="A50" s="199" t="s">
        <v>101</v>
      </c>
      <c r="B50" s="212" t="s">
        <v>178</v>
      </c>
      <c r="C50" s="14"/>
      <c r="D50" s="91"/>
      <c r="E50" s="91" t="s">
        <v>156</v>
      </c>
      <c r="F50" s="91" t="s">
        <v>179</v>
      </c>
      <c r="G50" s="91" t="s">
        <v>180</v>
      </c>
      <c r="H50" s="91" t="s">
        <v>154</v>
      </c>
      <c r="I50" s="1"/>
      <c r="J50" s="143"/>
      <c r="K50" s="144"/>
      <c r="L50" s="60"/>
      <c r="M50" s="17">
        <v>1918.8</v>
      </c>
      <c r="N50" s="17"/>
      <c r="O50" s="17">
        <f t="shared" si="2"/>
        <v>1822.9</v>
      </c>
      <c r="P50" s="17">
        <v>1822.9</v>
      </c>
      <c r="Q50" s="17"/>
      <c r="R50" s="17"/>
      <c r="S50" s="17"/>
      <c r="T50" s="17"/>
      <c r="U50" s="17"/>
      <c r="V50" s="17"/>
      <c r="W50" s="17"/>
    </row>
    <row r="51" spans="1:23" ht="19.5" customHeight="1">
      <c r="A51" s="201"/>
      <c r="B51" s="214"/>
      <c r="C51" s="14"/>
      <c r="D51" s="91"/>
      <c r="E51" s="91" t="s">
        <v>156</v>
      </c>
      <c r="F51" s="91" t="s">
        <v>179</v>
      </c>
      <c r="G51" s="91" t="s">
        <v>181</v>
      </c>
      <c r="H51" s="91" t="s">
        <v>154</v>
      </c>
      <c r="I51" s="1"/>
      <c r="J51" s="143"/>
      <c r="K51" s="144"/>
      <c r="L51" s="60"/>
      <c r="M51" s="17">
        <v>3.8</v>
      </c>
      <c r="N51" s="17"/>
      <c r="O51" s="17">
        <f t="shared" si="2"/>
        <v>3.3</v>
      </c>
      <c r="P51" s="17">
        <v>3.3</v>
      </c>
      <c r="Q51" s="17"/>
      <c r="R51" s="17"/>
      <c r="S51" s="17"/>
      <c r="T51" s="17"/>
      <c r="U51" s="17"/>
      <c r="V51" s="17"/>
      <c r="W51" s="17"/>
    </row>
    <row r="52" spans="1:37" ht="101.25" customHeight="1">
      <c r="A52" s="199" t="s">
        <v>257</v>
      </c>
      <c r="B52" s="212" t="s">
        <v>258</v>
      </c>
      <c r="C52" s="1" t="s">
        <v>243</v>
      </c>
      <c r="D52" s="91" t="s">
        <v>15</v>
      </c>
      <c r="E52" s="91" t="s">
        <v>240</v>
      </c>
      <c r="F52" s="91" t="s">
        <v>152</v>
      </c>
      <c r="G52" s="91" t="s">
        <v>255</v>
      </c>
      <c r="H52" s="91" t="s">
        <v>244</v>
      </c>
      <c r="I52" s="1" t="s">
        <v>245</v>
      </c>
      <c r="J52" s="144" t="s">
        <v>246</v>
      </c>
      <c r="K52" s="144" t="s">
        <v>247</v>
      </c>
      <c r="L52" s="60"/>
      <c r="M52" s="17">
        <v>43.5</v>
      </c>
      <c r="N52" s="17"/>
      <c r="O52" s="17">
        <f t="shared" si="2"/>
        <v>38.3</v>
      </c>
      <c r="P52" s="17">
        <v>38.3</v>
      </c>
      <c r="Q52" s="17"/>
      <c r="R52" s="17"/>
      <c r="S52" s="17"/>
      <c r="T52" s="17"/>
      <c r="U52" s="17"/>
      <c r="V52" s="17"/>
      <c r="W52" s="17"/>
      <c r="X52" s="11"/>
      <c r="Y52" s="11"/>
      <c r="Z52" s="11"/>
      <c r="AA52" s="11"/>
      <c r="AB52" s="11"/>
      <c r="AC52" s="11"/>
      <c r="AD52" s="11"/>
      <c r="AE52" s="11"/>
      <c r="AF52" s="11"/>
      <c r="AG52" s="11"/>
      <c r="AH52" s="11"/>
      <c r="AI52" s="11"/>
      <c r="AJ52" s="11"/>
      <c r="AK52" s="11"/>
    </row>
    <row r="53" spans="1:23" ht="225">
      <c r="A53" s="200"/>
      <c r="B53" s="213"/>
      <c r="C53" s="1" t="s">
        <v>248</v>
      </c>
      <c r="D53" s="91" t="s">
        <v>249</v>
      </c>
      <c r="E53" s="91"/>
      <c r="F53" s="91"/>
      <c r="G53" s="91"/>
      <c r="H53" s="91" t="s">
        <v>244</v>
      </c>
      <c r="I53" s="1" t="s">
        <v>250</v>
      </c>
      <c r="J53" s="144" t="s">
        <v>251</v>
      </c>
      <c r="K53" s="144" t="s">
        <v>252</v>
      </c>
      <c r="L53" s="60"/>
      <c r="M53" s="17"/>
      <c r="N53" s="17"/>
      <c r="O53" s="17">
        <f t="shared" si="2"/>
        <v>0</v>
      </c>
      <c r="P53" s="17"/>
      <c r="Q53" s="17"/>
      <c r="R53" s="17"/>
      <c r="S53" s="17"/>
      <c r="T53" s="17"/>
      <c r="U53" s="17"/>
      <c r="V53" s="17"/>
      <c r="W53" s="17"/>
    </row>
    <row r="54" spans="1:23" ht="11.25">
      <c r="A54" s="200"/>
      <c r="B54" s="213"/>
      <c r="C54" s="64" t="s">
        <v>253</v>
      </c>
      <c r="D54" s="91"/>
      <c r="E54" s="91" t="s">
        <v>240</v>
      </c>
      <c r="F54" s="91" t="s">
        <v>169</v>
      </c>
      <c r="G54" s="91" t="s">
        <v>293</v>
      </c>
      <c r="H54" s="91" t="s">
        <v>244</v>
      </c>
      <c r="I54" s="1"/>
      <c r="J54" s="143"/>
      <c r="K54" s="144"/>
      <c r="L54" s="60"/>
      <c r="M54" s="17">
        <v>6139.4</v>
      </c>
      <c r="N54" s="17"/>
      <c r="O54" s="17">
        <f t="shared" si="2"/>
        <v>5832.5</v>
      </c>
      <c r="P54" s="17">
        <v>5832.5</v>
      </c>
      <c r="Q54" s="17"/>
      <c r="R54" s="17"/>
      <c r="S54" s="17"/>
      <c r="T54" s="17"/>
      <c r="U54" s="17"/>
      <c r="V54" s="17"/>
      <c r="W54" s="17"/>
    </row>
    <row r="55" spans="1:23" ht="11.25">
      <c r="A55" s="200"/>
      <c r="B55" s="213"/>
      <c r="C55" s="64" t="s">
        <v>253</v>
      </c>
      <c r="D55" s="91"/>
      <c r="E55" s="91" t="s">
        <v>240</v>
      </c>
      <c r="F55" s="91" t="s">
        <v>169</v>
      </c>
      <c r="G55" s="91" t="s">
        <v>294</v>
      </c>
      <c r="H55" s="91" t="s">
        <v>244</v>
      </c>
      <c r="I55" s="1"/>
      <c r="J55" s="143"/>
      <c r="K55" s="144"/>
      <c r="L55" s="60"/>
      <c r="M55" s="17">
        <v>11.1</v>
      </c>
      <c r="N55" s="17"/>
      <c r="O55" s="17">
        <f t="shared" si="2"/>
        <v>9.8</v>
      </c>
      <c r="P55" s="17">
        <v>9.8</v>
      </c>
      <c r="Q55" s="17"/>
      <c r="R55" s="17"/>
      <c r="S55" s="17"/>
      <c r="T55" s="17"/>
      <c r="U55" s="17"/>
      <c r="V55" s="17"/>
      <c r="W55" s="17"/>
    </row>
    <row r="56" spans="1:23" ht="11.25">
      <c r="A56" s="200"/>
      <c r="B56" s="213"/>
      <c r="C56" s="65" t="s">
        <v>254</v>
      </c>
      <c r="D56" s="91"/>
      <c r="E56" s="91" t="s">
        <v>240</v>
      </c>
      <c r="F56" s="91" t="s">
        <v>169</v>
      </c>
      <c r="G56" s="91" t="s">
        <v>256</v>
      </c>
      <c r="H56" s="91" t="s">
        <v>244</v>
      </c>
      <c r="I56" s="1"/>
      <c r="J56" s="143"/>
      <c r="K56" s="144"/>
      <c r="L56" s="60"/>
      <c r="M56" s="17"/>
      <c r="N56" s="17"/>
      <c r="O56" s="17">
        <f t="shared" si="2"/>
        <v>0</v>
      </c>
      <c r="P56" s="17"/>
      <c r="Q56" s="17"/>
      <c r="R56" s="17"/>
      <c r="S56" s="17"/>
      <c r="T56" s="17"/>
      <c r="U56" s="17"/>
      <c r="V56" s="17"/>
      <c r="W56" s="17"/>
    </row>
    <row r="57" spans="1:23" ht="11.25">
      <c r="A57" s="201"/>
      <c r="B57" s="214"/>
      <c r="C57" s="64" t="s">
        <v>254</v>
      </c>
      <c r="D57" s="91"/>
      <c r="E57" s="91" t="s">
        <v>240</v>
      </c>
      <c r="F57" s="91" t="s">
        <v>179</v>
      </c>
      <c r="G57" s="91" t="s">
        <v>259</v>
      </c>
      <c r="H57" s="91" t="s">
        <v>244</v>
      </c>
      <c r="I57" s="1"/>
      <c r="J57" s="143"/>
      <c r="K57" s="144"/>
      <c r="L57" s="60"/>
      <c r="M57" s="17">
        <v>9458.3</v>
      </c>
      <c r="N57" s="17"/>
      <c r="O57" s="17">
        <f t="shared" si="2"/>
        <v>8985.3</v>
      </c>
      <c r="P57" s="17">
        <v>8985.3</v>
      </c>
      <c r="Q57" s="17"/>
      <c r="R57" s="17"/>
      <c r="S57" s="17"/>
      <c r="T57" s="17"/>
      <c r="U57" s="17"/>
      <c r="V57" s="17"/>
      <c r="W57" s="17"/>
    </row>
    <row r="58" spans="1:23" ht="56.25">
      <c r="A58" s="199" t="s">
        <v>174</v>
      </c>
      <c r="B58" s="212" t="s">
        <v>295</v>
      </c>
      <c r="C58" s="1" t="s">
        <v>296</v>
      </c>
      <c r="D58" s="91"/>
      <c r="E58" s="91" t="s">
        <v>291</v>
      </c>
      <c r="F58" s="91" t="s">
        <v>152</v>
      </c>
      <c r="G58" s="91" t="s">
        <v>297</v>
      </c>
      <c r="H58" s="91" t="s">
        <v>244</v>
      </c>
      <c r="I58" s="1"/>
      <c r="J58" s="143"/>
      <c r="K58" s="144"/>
      <c r="L58" s="60"/>
      <c r="M58" s="17">
        <v>7687.5</v>
      </c>
      <c r="N58" s="17"/>
      <c r="O58" s="17">
        <f t="shared" si="2"/>
        <v>7300.9</v>
      </c>
      <c r="P58" s="17">
        <v>7300.9</v>
      </c>
      <c r="Q58" s="17"/>
      <c r="R58" s="17"/>
      <c r="S58" s="17"/>
      <c r="T58" s="17"/>
      <c r="U58" s="17"/>
      <c r="V58" s="17"/>
      <c r="W58" s="17"/>
    </row>
    <row r="59" spans="1:31" ht="78.75">
      <c r="A59" s="200"/>
      <c r="B59" s="213"/>
      <c r="C59" s="1" t="s">
        <v>298</v>
      </c>
      <c r="D59" s="91"/>
      <c r="E59" s="91" t="s">
        <v>291</v>
      </c>
      <c r="F59" s="91" t="s">
        <v>152</v>
      </c>
      <c r="G59" s="91" t="s">
        <v>299</v>
      </c>
      <c r="H59" s="91" t="s">
        <v>244</v>
      </c>
      <c r="I59" s="1"/>
      <c r="J59" s="143"/>
      <c r="K59" s="144"/>
      <c r="L59" s="60"/>
      <c r="M59" s="17">
        <v>7</v>
      </c>
      <c r="N59" s="17"/>
      <c r="O59" s="17">
        <f t="shared" si="2"/>
        <v>6.2</v>
      </c>
      <c r="P59" s="17">
        <v>6.2</v>
      </c>
      <c r="Q59" s="17"/>
      <c r="R59" s="17"/>
      <c r="S59" s="17"/>
      <c r="T59" s="17"/>
      <c r="U59" s="17"/>
      <c r="V59" s="17"/>
      <c r="W59" s="17"/>
      <c r="X59" s="11"/>
      <c r="Y59" s="11"/>
      <c r="Z59" s="11"/>
      <c r="AA59" s="11"/>
      <c r="AB59" s="11"/>
      <c r="AC59" s="11"/>
      <c r="AD59" s="11"/>
      <c r="AE59" s="11"/>
    </row>
    <row r="60" spans="1:23" ht="56.25">
      <c r="A60" s="200"/>
      <c r="B60" s="213"/>
      <c r="C60" s="1" t="s">
        <v>300</v>
      </c>
      <c r="D60" s="91"/>
      <c r="E60" s="91" t="s">
        <v>291</v>
      </c>
      <c r="F60" s="91" t="s">
        <v>152</v>
      </c>
      <c r="G60" s="91" t="s">
        <v>301</v>
      </c>
      <c r="H60" s="91" t="s">
        <v>244</v>
      </c>
      <c r="I60" s="1"/>
      <c r="J60" s="143"/>
      <c r="K60" s="144"/>
      <c r="L60" s="60"/>
      <c r="M60" s="17">
        <v>56</v>
      </c>
      <c r="N60" s="17"/>
      <c r="O60" s="17">
        <f t="shared" si="2"/>
        <v>49.6</v>
      </c>
      <c r="P60" s="17">
        <v>49.6</v>
      </c>
      <c r="Q60" s="17"/>
      <c r="R60" s="17"/>
      <c r="S60" s="17"/>
      <c r="T60" s="17"/>
      <c r="U60" s="17"/>
      <c r="V60" s="17"/>
      <c r="W60" s="17"/>
    </row>
    <row r="61" spans="1:23" ht="11.25">
      <c r="A61" s="200"/>
      <c r="B61" s="213"/>
      <c r="C61" s="1"/>
      <c r="D61" s="91"/>
      <c r="E61" s="91" t="s">
        <v>291</v>
      </c>
      <c r="F61" s="91" t="s">
        <v>159</v>
      </c>
      <c r="G61" s="91" t="s">
        <v>472</v>
      </c>
      <c r="H61" s="91" t="s">
        <v>244</v>
      </c>
      <c r="I61" s="1"/>
      <c r="J61" s="143"/>
      <c r="K61" s="144"/>
      <c r="L61" s="60"/>
      <c r="M61" s="17">
        <v>1077.8</v>
      </c>
      <c r="N61" s="17"/>
      <c r="O61" s="17">
        <f t="shared" si="2"/>
        <v>1023.4</v>
      </c>
      <c r="P61" s="17">
        <v>1023.4</v>
      </c>
      <c r="Q61" s="17"/>
      <c r="R61" s="17"/>
      <c r="S61" s="17"/>
      <c r="T61" s="17"/>
      <c r="U61" s="17"/>
      <c r="V61" s="17"/>
      <c r="W61" s="17"/>
    </row>
    <row r="62" spans="1:23" ht="11.25">
      <c r="A62" s="201"/>
      <c r="B62" s="214"/>
      <c r="C62" s="1"/>
      <c r="D62" s="91"/>
      <c r="E62" s="91" t="s">
        <v>291</v>
      </c>
      <c r="F62" s="91" t="s">
        <v>159</v>
      </c>
      <c r="G62" s="91" t="s">
        <v>302</v>
      </c>
      <c r="H62" s="91" t="s">
        <v>244</v>
      </c>
      <c r="I62" s="1"/>
      <c r="J62" s="143"/>
      <c r="K62" s="144"/>
      <c r="L62" s="60"/>
      <c r="M62" s="17">
        <v>15791.1</v>
      </c>
      <c r="N62" s="17"/>
      <c r="O62" s="17">
        <f t="shared" si="2"/>
        <v>15001.5</v>
      </c>
      <c r="P62" s="17">
        <v>15001.5</v>
      </c>
      <c r="Q62" s="17"/>
      <c r="R62" s="17"/>
      <c r="S62" s="17"/>
      <c r="T62" s="17"/>
      <c r="U62" s="17"/>
      <c r="V62" s="17"/>
      <c r="W62" s="17"/>
    </row>
    <row r="63" spans="1:23" ht="147" customHeight="1">
      <c r="A63" s="199" t="s">
        <v>426</v>
      </c>
      <c r="B63" s="212" t="s">
        <v>371</v>
      </c>
      <c r="C63" s="202" t="s">
        <v>372</v>
      </c>
      <c r="D63" s="91"/>
      <c r="E63" s="91" t="s">
        <v>187</v>
      </c>
      <c r="F63" s="91" t="s">
        <v>156</v>
      </c>
      <c r="G63" s="91" t="s">
        <v>373</v>
      </c>
      <c r="H63" s="91" t="s">
        <v>244</v>
      </c>
      <c r="I63" s="202" t="s">
        <v>375</v>
      </c>
      <c r="J63" s="143"/>
      <c r="K63" s="144"/>
      <c r="L63" s="60"/>
      <c r="M63" s="17">
        <v>2112.8</v>
      </c>
      <c r="N63" s="17"/>
      <c r="O63" s="17">
        <f t="shared" si="2"/>
        <v>2007.1</v>
      </c>
      <c r="P63" s="17">
        <v>2007.1</v>
      </c>
      <c r="Q63" s="17"/>
      <c r="R63" s="17"/>
      <c r="S63" s="17"/>
      <c r="T63" s="17"/>
      <c r="U63" s="17"/>
      <c r="V63" s="17"/>
      <c r="W63" s="17"/>
    </row>
    <row r="64" spans="1:23" ht="11.25">
      <c r="A64" s="201"/>
      <c r="B64" s="214"/>
      <c r="C64" s="203"/>
      <c r="D64" s="91"/>
      <c r="E64" s="91" t="s">
        <v>187</v>
      </c>
      <c r="F64" s="91" t="s">
        <v>156</v>
      </c>
      <c r="G64" s="91" t="s">
        <v>374</v>
      </c>
      <c r="H64" s="91" t="s">
        <v>244</v>
      </c>
      <c r="I64" s="203"/>
      <c r="J64" s="143"/>
      <c r="K64" s="144"/>
      <c r="L64" s="60"/>
      <c r="M64" s="17">
        <v>1410.8</v>
      </c>
      <c r="N64" s="17"/>
      <c r="O64" s="17">
        <f t="shared" si="2"/>
        <v>1340.2</v>
      </c>
      <c r="P64" s="17">
        <v>1340.2</v>
      </c>
      <c r="Q64" s="17"/>
      <c r="R64" s="17"/>
      <c r="S64" s="17"/>
      <c r="T64" s="17"/>
      <c r="U64" s="17"/>
      <c r="V64" s="17"/>
      <c r="W64" s="17"/>
    </row>
    <row r="65" spans="1:23" ht="33.75">
      <c r="A65" s="21" t="s">
        <v>17</v>
      </c>
      <c r="B65" s="175" t="s">
        <v>102</v>
      </c>
      <c r="C65" s="22"/>
      <c r="D65" s="98"/>
      <c r="E65" s="98"/>
      <c r="F65" s="98"/>
      <c r="G65" s="98"/>
      <c r="H65" s="98"/>
      <c r="I65" s="19"/>
      <c r="J65" s="151"/>
      <c r="K65" s="152"/>
      <c r="L65" s="62"/>
      <c r="M65" s="121">
        <f>SUM(M66:M78)</f>
        <v>66554.8</v>
      </c>
      <c r="N65" s="121">
        <f>SUM(N66:N78)</f>
        <v>0</v>
      </c>
      <c r="O65" s="121">
        <f>SUM(O66:O78)</f>
        <v>64710.7</v>
      </c>
      <c r="P65" s="121">
        <f>SUM(P66:P78)</f>
        <v>64684.5</v>
      </c>
      <c r="Q65" s="121">
        <f>SUM(Q66:Q78)</f>
        <v>26.2</v>
      </c>
      <c r="R65" s="121">
        <f>SUM(R66:R78)</f>
        <v>0</v>
      </c>
      <c r="S65" s="121">
        <f>SUM(S66:S78)</f>
        <v>0</v>
      </c>
      <c r="T65" s="121">
        <f>SUM(T66:T78)</f>
        <v>0</v>
      </c>
      <c r="U65" s="121">
        <f>SUM(U66:U78)</f>
        <v>0</v>
      </c>
      <c r="V65" s="121">
        <f>SUM(V66:V78)</f>
        <v>0</v>
      </c>
      <c r="W65" s="121">
        <f>SUM(W66:W78)</f>
        <v>0</v>
      </c>
    </row>
    <row r="66" spans="1:23" ht="33.75">
      <c r="A66" s="2" t="s">
        <v>98</v>
      </c>
      <c r="B66" s="24" t="s">
        <v>177</v>
      </c>
      <c r="C66" s="14"/>
      <c r="D66" s="91"/>
      <c r="E66" s="91" t="s">
        <v>152</v>
      </c>
      <c r="F66" s="91" t="s">
        <v>175</v>
      </c>
      <c r="G66" s="91" t="s">
        <v>176</v>
      </c>
      <c r="H66" s="91" t="s">
        <v>168</v>
      </c>
      <c r="I66" s="1"/>
      <c r="J66" s="143"/>
      <c r="K66" s="144"/>
      <c r="L66" s="60"/>
      <c r="M66" s="17">
        <v>94.4</v>
      </c>
      <c r="N66" s="17"/>
      <c r="O66" s="17">
        <f t="shared" si="2"/>
        <v>96.3</v>
      </c>
      <c r="P66" s="17">
        <v>96.3</v>
      </c>
      <c r="Q66" s="17"/>
      <c r="R66" s="17"/>
      <c r="S66" s="17"/>
      <c r="T66" s="17"/>
      <c r="U66" s="17"/>
      <c r="V66" s="17"/>
      <c r="W66" s="17"/>
    </row>
    <row r="67" spans="1:23" ht="33.75">
      <c r="A67" s="2" t="s">
        <v>99</v>
      </c>
      <c r="B67" s="23" t="s">
        <v>178</v>
      </c>
      <c r="C67" s="14"/>
      <c r="D67" s="91"/>
      <c r="E67" s="91" t="s">
        <v>156</v>
      </c>
      <c r="F67" s="91" t="s">
        <v>179</v>
      </c>
      <c r="G67" s="91" t="s">
        <v>181</v>
      </c>
      <c r="H67" s="91" t="s">
        <v>168</v>
      </c>
      <c r="I67" s="1"/>
      <c r="J67" s="143"/>
      <c r="K67" s="144"/>
      <c r="L67" s="60"/>
      <c r="M67" s="17">
        <v>450.4</v>
      </c>
      <c r="N67" s="17"/>
      <c r="O67" s="17">
        <f t="shared" si="2"/>
        <v>456.8</v>
      </c>
      <c r="P67" s="17">
        <v>456.8</v>
      </c>
      <c r="Q67" s="17"/>
      <c r="R67" s="17"/>
      <c r="S67" s="17"/>
      <c r="T67" s="17"/>
      <c r="U67" s="17"/>
      <c r="V67" s="17"/>
      <c r="W67" s="17"/>
    </row>
    <row r="68" spans="1:31" ht="135">
      <c r="A68" s="199" t="s">
        <v>427</v>
      </c>
      <c r="B68" s="212" t="s">
        <v>258</v>
      </c>
      <c r="C68" s="1" t="s">
        <v>260</v>
      </c>
      <c r="D68" s="91" t="s">
        <v>261</v>
      </c>
      <c r="E68" s="91" t="s">
        <v>240</v>
      </c>
      <c r="F68" s="91" t="s">
        <v>169</v>
      </c>
      <c r="G68" s="91" t="s">
        <v>263</v>
      </c>
      <c r="H68" s="91" t="s">
        <v>168</v>
      </c>
      <c r="I68" s="218" t="s">
        <v>262</v>
      </c>
      <c r="J68" s="143" t="s">
        <v>264</v>
      </c>
      <c r="K68" s="144" t="s">
        <v>247</v>
      </c>
      <c r="L68" s="60"/>
      <c r="M68" s="17">
        <v>36297.7</v>
      </c>
      <c r="N68" s="17"/>
      <c r="O68" s="17">
        <f t="shared" si="2"/>
        <v>35728.7</v>
      </c>
      <c r="P68" s="17">
        <v>35728.7</v>
      </c>
      <c r="Q68" s="17"/>
      <c r="R68" s="17"/>
      <c r="S68" s="17"/>
      <c r="T68" s="17"/>
      <c r="U68" s="17"/>
      <c r="V68" s="17"/>
      <c r="W68" s="17"/>
      <c r="X68" s="11"/>
      <c r="Y68" s="11"/>
      <c r="Z68" s="11"/>
      <c r="AA68" s="11"/>
      <c r="AB68" s="11"/>
      <c r="AC68" s="11"/>
      <c r="AD68" s="11"/>
      <c r="AE68" s="11"/>
    </row>
    <row r="69" spans="1:37" ht="101.25">
      <c r="A69" s="200"/>
      <c r="B69" s="213"/>
      <c r="C69" s="1" t="s">
        <v>243</v>
      </c>
      <c r="D69" s="91" t="s">
        <v>15</v>
      </c>
      <c r="E69" s="91" t="s">
        <v>240</v>
      </c>
      <c r="F69" s="91" t="s">
        <v>152</v>
      </c>
      <c r="G69" s="91" t="s">
        <v>255</v>
      </c>
      <c r="H69" s="91" t="s">
        <v>168</v>
      </c>
      <c r="I69" s="219"/>
      <c r="J69" s="143" t="s">
        <v>246</v>
      </c>
      <c r="K69" s="144" t="s">
        <v>247</v>
      </c>
      <c r="L69" s="60"/>
      <c r="M69" s="116">
        <v>21292.5</v>
      </c>
      <c r="N69" s="17"/>
      <c r="O69" s="17">
        <f t="shared" si="2"/>
        <v>20189.2</v>
      </c>
      <c r="P69" s="17">
        <v>20189.2</v>
      </c>
      <c r="Q69" s="17"/>
      <c r="R69" s="17"/>
      <c r="S69" s="17"/>
      <c r="T69" s="17"/>
      <c r="U69" s="17"/>
      <c r="V69" s="17"/>
      <c r="W69" s="17"/>
      <c r="X69" s="11"/>
      <c r="Y69" s="11"/>
      <c r="Z69" s="11"/>
      <c r="AA69" s="11"/>
      <c r="AB69" s="11"/>
      <c r="AC69" s="11"/>
      <c r="AD69" s="11"/>
      <c r="AE69" s="11"/>
      <c r="AF69" s="11"/>
      <c r="AG69" s="11"/>
      <c r="AH69" s="11"/>
      <c r="AI69" s="11"/>
      <c r="AJ69" s="11"/>
      <c r="AK69" s="11"/>
    </row>
    <row r="70" spans="1:23" ht="45">
      <c r="A70" s="200"/>
      <c r="B70" s="213"/>
      <c r="C70" s="1" t="s">
        <v>248</v>
      </c>
      <c r="D70" s="91" t="s">
        <v>249</v>
      </c>
      <c r="E70" s="91"/>
      <c r="F70" s="91"/>
      <c r="G70" s="91"/>
      <c r="H70" s="91" t="s">
        <v>168</v>
      </c>
      <c r="I70" s="219"/>
      <c r="J70" s="143" t="s">
        <v>251</v>
      </c>
      <c r="K70" s="144" t="s">
        <v>252</v>
      </c>
      <c r="L70" s="60"/>
      <c r="M70" s="17"/>
      <c r="N70" s="17"/>
      <c r="O70" s="17">
        <f t="shared" si="2"/>
        <v>0</v>
      </c>
      <c r="P70" s="17"/>
      <c r="Q70" s="17"/>
      <c r="R70" s="17"/>
      <c r="S70" s="17"/>
      <c r="T70" s="17"/>
      <c r="U70" s="17"/>
      <c r="V70" s="17"/>
      <c r="W70" s="17"/>
    </row>
    <row r="71" spans="1:23" ht="11.25">
      <c r="A71" s="200"/>
      <c r="B71" s="213"/>
      <c r="C71" s="65" t="s">
        <v>253</v>
      </c>
      <c r="D71" s="91"/>
      <c r="E71" s="91" t="s">
        <v>240</v>
      </c>
      <c r="F71" s="91" t="s">
        <v>169</v>
      </c>
      <c r="G71" s="91" t="s">
        <v>294</v>
      </c>
      <c r="H71" s="91" t="s">
        <v>168</v>
      </c>
      <c r="I71" s="219"/>
      <c r="J71" s="143"/>
      <c r="K71" s="144"/>
      <c r="L71" s="60"/>
      <c r="M71" s="17">
        <v>550.4</v>
      </c>
      <c r="N71" s="17"/>
      <c r="O71" s="17">
        <f t="shared" si="2"/>
        <v>539.6</v>
      </c>
      <c r="P71" s="17">
        <v>539.6</v>
      </c>
      <c r="Q71" s="17"/>
      <c r="R71" s="17"/>
      <c r="S71" s="17"/>
      <c r="T71" s="17"/>
      <c r="U71" s="17"/>
      <c r="V71" s="17"/>
      <c r="W71" s="17"/>
    </row>
    <row r="72" spans="1:23" ht="11.25">
      <c r="A72" s="200"/>
      <c r="B72" s="213"/>
      <c r="C72" s="64" t="s">
        <v>254</v>
      </c>
      <c r="D72" s="91"/>
      <c r="E72" s="91" t="s">
        <v>240</v>
      </c>
      <c r="F72" s="91" t="s">
        <v>169</v>
      </c>
      <c r="G72" s="91" t="s">
        <v>256</v>
      </c>
      <c r="H72" s="91" t="s">
        <v>168</v>
      </c>
      <c r="I72" s="219"/>
      <c r="J72" s="143"/>
      <c r="K72" s="144"/>
      <c r="L72" s="60"/>
      <c r="M72" s="17">
        <v>828.6</v>
      </c>
      <c r="N72" s="17"/>
      <c r="O72" s="17">
        <f t="shared" si="2"/>
        <v>792.9</v>
      </c>
      <c r="P72" s="17">
        <v>792.9</v>
      </c>
      <c r="Q72" s="17"/>
      <c r="R72" s="17"/>
      <c r="S72" s="17"/>
      <c r="T72" s="17"/>
      <c r="U72" s="17"/>
      <c r="V72" s="17"/>
      <c r="W72" s="17"/>
    </row>
    <row r="73" spans="1:23" ht="11.25">
      <c r="A73" s="201"/>
      <c r="B73" s="214"/>
      <c r="C73" s="65" t="s">
        <v>254</v>
      </c>
      <c r="D73" s="91"/>
      <c r="E73" s="91" t="s">
        <v>240</v>
      </c>
      <c r="F73" s="91" t="s">
        <v>179</v>
      </c>
      <c r="G73" s="91" t="s">
        <v>259</v>
      </c>
      <c r="H73" s="91" t="s">
        <v>168</v>
      </c>
      <c r="I73" s="220"/>
      <c r="J73" s="143"/>
      <c r="K73" s="144"/>
      <c r="L73" s="60"/>
      <c r="M73" s="17">
        <v>1253.2</v>
      </c>
      <c r="N73" s="17"/>
      <c r="O73" s="17">
        <f t="shared" si="2"/>
        <v>1174.2</v>
      </c>
      <c r="P73" s="17">
        <v>1174.2</v>
      </c>
      <c r="Q73" s="17"/>
      <c r="R73" s="17"/>
      <c r="S73" s="17"/>
      <c r="T73" s="17"/>
      <c r="U73" s="17"/>
      <c r="V73" s="17"/>
      <c r="W73" s="17"/>
    </row>
    <row r="74" spans="1:23" ht="56.25">
      <c r="A74" s="199" t="s">
        <v>428</v>
      </c>
      <c r="B74" s="212" t="s">
        <v>295</v>
      </c>
      <c r="C74" s="1" t="s">
        <v>296</v>
      </c>
      <c r="D74" s="91"/>
      <c r="E74" s="91" t="s">
        <v>291</v>
      </c>
      <c r="F74" s="91" t="s">
        <v>152</v>
      </c>
      <c r="G74" s="91" t="s">
        <v>297</v>
      </c>
      <c r="H74" s="91" t="s">
        <v>168</v>
      </c>
      <c r="I74" s="1"/>
      <c r="J74" s="143"/>
      <c r="K74" s="144"/>
      <c r="L74" s="60"/>
      <c r="M74" s="17">
        <v>3136.3</v>
      </c>
      <c r="N74" s="17"/>
      <c r="O74" s="17">
        <f t="shared" si="2"/>
        <v>3127.3</v>
      </c>
      <c r="P74" s="17">
        <v>3127.3</v>
      </c>
      <c r="Q74" s="17"/>
      <c r="R74" s="17"/>
      <c r="S74" s="17"/>
      <c r="T74" s="17"/>
      <c r="U74" s="17"/>
      <c r="V74" s="17"/>
      <c r="W74" s="17"/>
    </row>
    <row r="75" spans="1:30" ht="78.75">
      <c r="A75" s="200"/>
      <c r="B75" s="213"/>
      <c r="C75" s="1" t="s">
        <v>298</v>
      </c>
      <c r="D75" s="91"/>
      <c r="E75" s="91" t="s">
        <v>291</v>
      </c>
      <c r="F75" s="91" t="s">
        <v>152</v>
      </c>
      <c r="G75" s="91" t="s">
        <v>299</v>
      </c>
      <c r="H75" s="91" t="s">
        <v>168</v>
      </c>
      <c r="I75" s="1"/>
      <c r="J75" s="143"/>
      <c r="K75" s="144"/>
      <c r="L75" s="60"/>
      <c r="M75" s="17">
        <v>301.2</v>
      </c>
      <c r="N75" s="17"/>
      <c r="O75" s="17">
        <f t="shared" si="2"/>
        <v>292.4</v>
      </c>
      <c r="P75" s="17">
        <v>292.4</v>
      </c>
      <c r="Q75" s="17"/>
      <c r="R75" s="17"/>
      <c r="S75" s="17"/>
      <c r="T75" s="17"/>
      <c r="U75" s="17"/>
      <c r="V75" s="17"/>
      <c r="W75" s="17"/>
      <c r="X75" s="11"/>
      <c r="Y75" s="11"/>
      <c r="Z75" s="11"/>
      <c r="AA75" s="11"/>
      <c r="AB75" s="11"/>
      <c r="AC75" s="11"/>
      <c r="AD75" s="11"/>
    </row>
    <row r="76" spans="1:23" ht="56.25">
      <c r="A76" s="200"/>
      <c r="B76" s="213"/>
      <c r="C76" s="1" t="s">
        <v>300</v>
      </c>
      <c r="D76" s="91"/>
      <c r="E76" s="91" t="s">
        <v>291</v>
      </c>
      <c r="F76" s="91" t="s">
        <v>152</v>
      </c>
      <c r="G76" s="91" t="s">
        <v>301</v>
      </c>
      <c r="H76" s="91" t="s">
        <v>168</v>
      </c>
      <c r="I76" s="1"/>
      <c r="J76" s="143"/>
      <c r="K76" s="144"/>
      <c r="L76" s="60"/>
      <c r="M76" s="17">
        <v>1858.6</v>
      </c>
      <c r="N76" s="17"/>
      <c r="O76" s="17">
        <f t="shared" si="2"/>
        <v>1817.4</v>
      </c>
      <c r="P76" s="17">
        <v>1817.4</v>
      </c>
      <c r="Q76" s="17"/>
      <c r="R76" s="17"/>
      <c r="S76" s="17"/>
      <c r="T76" s="17"/>
      <c r="U76" s="17"/>
      <c r="V76" s="17"/>
      <c r="W76" s="17"/>
    </row>
    <row r="77" spans="1:23" ht="11.25">
      <c r="A77" s="201"/>
      <c r="B77" s="214"/>
      <c r="C77" s="1"/>
      <c r="D77" s="91"/>
      <c r="E77" s="91" t="s">
        <v>291</v>
      </c>
      <c r="F77" s="91" t="s">
        <v>159</v>
      </c>
      <c r="G77" s="91" t="s">
        <v>472</v>
      </c>
      <c r="H77" s="91" t="s">
        <v>168</v>
      </c>
      <c r="I77" s="1"/>
      <c r="J77" s="143"/>
      <c r="K77" s="144"/>
      <c r="L77" s="60"/>
      <c r="M77" s="17">
        <v>51</v>
      </c>
      <c r="N77" s="17"/>
      <c r="O77" s="17">
        <f t="shared" si="2"/>
        <v>72.7</v>
      </c>
      <c r="P77" s="17">
        <v>46.5</v>
      </c>
      <c r="Q77" s="17">
        <v>26.2</v>
      </c>
      <c r="R77" s="17"/>
      <c r="S77" s="17"/>
      <c r="T77" s="17"/>
      <c r="U77" s="17"/>
      <c r="V77" s="17"/>
      <c r="W77" s="17"/>
    </row>
    <row r="78" spans="1:23" ht="157.5">
      <c r="A78" s="2" t="s">
        <v>429</v>
      </c>
      <c r="B78" s="24" t="s">
        <v>371</v>
      </c>
      <c r="C78" s="1" t="s">
        <v>372</v>
      </c>
      <c r="D78" s="91"/>
      <c r="E78" s="91" t="s">
        <v>187</v>
      </c>
      <c r="F78" s="91" t="s">
        <v>156</v>
      </c>
      <c r="G78" s="91" t="s">
        <v>374</v>
      </c>
      <c r="H78" s="91" t="s">
        <v>168</v>
      </c>
      <c r="I78" s="1" t="s">
        <v>375</v>
      </c>
      <c r="J78" s="143"/>
      <c r="K78" s="144"/>
      <c r="L78" s="60"/>
      <c r="M78" s="17">
        <v>440.5</v>
      </c>
      <c r="N78" s="17"/>
      <c r="O78" s="17">
        <f t="shared" si="2"/>
        <v>423.2</v>
      </c>
      <c r="P78" s="17">
        <v>423.2</v>
      </c>
      <c r="Q78" s="17"/>
      <c r="R78" s="17"/>
      <c r="S78" s="17"/>
      <c r="T78" s="17"/>
      <c r="U78" s="17"/>
      <c r="V78" s="17"/>
      <c r="W78" s="17"/>
    </row>
    <row r="79" spans="1:23" ht="11.25">
      <c r="A79" s="21" t="s">
        <v>54</v>
      </c>
      <c r="B79" s="176" t="s">
        <v>58</v>
      </c>
      <c r="C79" s="22"/>
      <c r="D79" s="98"/>
      <c r="E79" s="98"/>
      <c r="F79" s="98"/>
      <c r="G79" s="98"/>
      <c r="H79" s="98"/>
      <c r="I79" s="19"/>
      <c r="J79" s="151"/>
      <c r="K79" s="152"/>
      <c r="L79" s="62"/>
      <c r="M79" s="121">
        <f>SUM(M80:M89)</f>
        <v>1295.6</v>
      </c>
      <c r="N79" s="121">
        <f aca="true" t="shared" si="6" ref="N79:W79">SUM(N80:N89)</f>
        <v>0</v>
      </c>
      <c r="O79" s="121">
        <f>SUM(O80:O89)</f>
        <v>1266.8000000000002</v>
      </c>
      <c r="P79" s="121">
        <f t="shared" si="6"/>
        <v>1266.8000000000002</v>
      </c>
      <c r="Q79" s="121">
        <f t="shared" si="6"/>
        <v>0</v>
      </c>
      <c r="R79" s="121">
        <f t="shared" si="6"/>
        <v>0</v>
      </c>
      <c r="S79" s="121">
        <f t="shared" si="6"/>
        <v>0</v>
      </c>
      <c r="T79" s="121">
        <f t="shared" si="6"/>
        <v>0</v>
      </c>
      <c r="U79" s="121">
        <f t="shared" si="6"/>
        <v>0</v>
      </c>
      <c r="V79" s="121">
        <f t="shared" si="6"/>
        <v>0</v>
      </c>
      <c r="W79" s="121">
        <f t="shared" si="6"/>
        <v>0</v>
      </c>
    </row>
    <row r="80" spans="1:31" ht="135">
      <c r="A80" s="199" t="s">
        <v>100</v>
      </c>
      <c r="B80" s="212" t="s">
        <v>258</v>
      </c>
      <c r="C80" s="1" t="s">
        <v>260</v>
      </c>
      <c r="D80" s="91" t="s">
        <v>261</v>
      </c>
      <c r="E80" s="91" t="s">
        <v>240</v>
      </c>
      <c r="F80" s="91" t="s">
        <v>169</v>
      </c>
      <c r="G80" s="91" t="s">
        <v>263</v>
      </c>
      <c r="H80" s="91" t="s">
        <v>173</v>
      </c>
      <c r="I80" s="218" t="s">
        <v>262</v>
      </c>
      <c r="J80" s="144" t="s">
        <v>264</v>
      </c>
      <c r="K80" s="144" t="s">
        <v>247</v>
      </c>
      <c r="L80" s="60"/>
      <c r="M80" s="17">
        <v>567</v>
      </c>
      <c r="N80" s="17"/>
      <c r="O80" s="17">
        <f t="shared" si="2"/>
        <v>570.9</v>
      </c>
      <c r="P80" s="17">
        <v>570.9</v>
      </c>
      <c r="Q80" s="17"/>
      <c r="R80" s="17"/>
      <c r="S80" s="17"/>
      <c r="T80" s="17"/>
      <c r="U80" s="17"/>
      <c r="V80" s="17"/>
      <c r="W80" s="17"/>
      <c r="X80" s="11"/>
      <c r="Y80" s="11"/>
      <c r="Z80" s="11"/>
      <c r="AA80" s="11"/>
      <c r="AB80" s="11"/>
      <c r="AC80" s="11"/>
      <c r="AD80" s="11"/>
      <c r="AE80" s="11"/>
    </row>
    <row r="81" spans="1:37" ht="101.25">
      <c r="A81" s="200"/>
      <c r="B81" s="213"/>
      <c r="C81" s="1" t="s">
        <v>243</v>
      </c>
      <c r="D81" s="91" t="s">
        <v>15</v>
      </c>
      <c r="E81" s="91" t="s">
        <v>240</v>
      </c>
      <c r="F81" s="91" t="s">
        <v>152</v>
      </c>
      <c r="G81" s="91" t="s">
        <v>255</v>
      </c>
      <c r="H81" s="91" t="s">
        <v>173</v>
      </c>
      <c r="I81" s="219"/>
      <c r="J81" s="144" t="s">
        <v>246</v>
      </c>
      <c r="K81" s="144" t="s">
        <v>247</v>
      </c>
      <c r="L81" s="60"/>
      <c r="M81" s="116">
        <v>593.5</v>
      </c>
      <c r="N81" s="17"/>
      <c r="O81" s="17">
        <f t="shared" si="2"/>
        <v>595.1</v>
      </c>
      <c r="P81" s="17">
        <v>595.1</v>
      </c>
      <c r="Q81" s="17"/>
      <c r="R81" s="17"/>
      <c r="S81" s="17"/>
      <c r="T81" s="17"/>
      <c r="U81" s="17"/>
      <c r="V81" s="17"/>
      <c r="W81" s="17"/>
      <c r="X81" s="11"/>
      <c r="Y81" s="11"/>
      <c r="Z81" s="11"/>
      <c r="AA81" s="11"/>
      <c r="AB81" s="11"/>
      <c r="AC81" s="11"/>
      <c r="AD81" s="11"/>
      <c r="AE81" s="11"/>
      <c r="AF81" s="11"/>
      <c r="AG81" s="11"/>
      <c r="AH81" s="11"/>
      <c r="AI81" s="11"/>
      <c r="AJ81" s="11"/>
      <c r="AK81" s="11"/>
    </row>
    <row r="82" spans="1:23" ht="45">
      <c r="A82" s="200"/>
      <c r="B82" s="213"/>
      <c r="C82" s="1" t="s">
        <v>248</v>
      </c>
      <c r="D82" s="91" t="s">
        <v>249</v>
      </c>
      <c r="E82" s="91"/>
      <c r="F82" s="91"/>
      <c r="G82" s="91"/>
      <c r="H82" s="91" t="s">
        <v>173</v>
      </c>
      <c r="I82" s="219"/>
      <c r="J82" s="143" t="s">
        <v>251</v>
      </c>
      <c r="K82" s="144" t="s">
        <v>252</v>
      </c>
      <c r="L82" s="60">
        <f>SUM(L83:L84)</f>
        <v>0</v>
      </c>
      <c r="M82" s="17"/>
      <c r="N82" s="17"/>
      <c r="O82" s="17">
        <f t="shared" si="2"/>
        <v>0</v>
      </c>
      <c r="P82" s="17"/>
      <c r="Q82" s="17"/>
      <c r="R82" s="17"/>
      <c r="S82" s="17"/>
      <c r="T82" s="17"/>
      <c r="U82" s="17"/>
      <c r="V82" s="17"/>
      <c r="W82" s="17"/>
    </row>
    <row r="83" spans="1:23" ht="11.25">
      <c r="A83" s="200"/>
      <c r="B83" s="213"/>
      <c r="C83" s="64" t="s">
        <v>253</v>
      </c>
      <c r="D83" s="91"/>
      <c r="E83" s="91" t="s">
        <v>240</v>
      </c>
      <c r="F83" s="91" t="s">
        <v>169</v>
      </c>
      <c r="G83" s="91" t="s">
        <v>294</v>
      </c>
      <c r="H83" s="91" t="s">
        <v>173</v>
      </c>
      <c r="I83" s="219"/>
      <c r="J83" s="143"/>
      <c r="K83" s="144"/>
      <c r="L83" s="60"/>
      <c r="M83" s="17">
        <v>11</v>
      </c>
      <c r="N83" s="17"/>
      <c r="O83" s="17">
        <f t="shared" si="2"/>
        <v>7</v>
      </c>
      <c r="P83" s="17">
        <v>7</v>
      </c>
      <c r="Q83" s="17"/>
      <c r="R83" s="17"/>
      <c r="S83" s="17"/>
      <c r="T83" s="17"/>
      <c r="U83" s="17"/>
      <c r="V83" s="17"/>
      <c r="W83" s="17"/>
    </row>
    <row r="84" spans="1:23" ht="11.25">
      <c r="A84" s="200"/>
      <c r="B84" s="213"/>
      <c r="C84" s="64" t="s">
        <v>254</v>
      </c>
      <c r="D84" s="91"/>
      <c r="E84" s="91" t="s">
        <v>240</v>
      </c>
      <c r="F84" s="91" t="s">
        <v>169</v>
      </c>
      <c r="G84" s="91" t="s">
        <v>256</v>
      </c>
      <c r="H84" s="91" t="s">
        <v>173</v>
      </c>
      <c r="I84" s="219"/>
      <c r="J84" s="143"/>
      <c r="K84" s="144"/>
      <c r="L84" s="60"/>
      <c r="M84" s="17">
        <v>19.5</v>
      </c>
      <c r="N84" s="17"/>
      <c r="O84" s="17">
        <f t="shared" si="2"/>
        <v>20.9</v>
      </c>
      <c r="P84" s="17">
        <v>20.9</v>
      </c>
      <c r="Q84" s="17"/>
      <c r="R84" s="17"/>
      <c r="S84" s="17"/>
      <c r="T84" s="17"/>
      <c r="U84" s="17"/>
      <c r="V84" s="17"/>
      <c r="W84" s="17"/>
    </row>
    <row r="85" spans="1:23" ht="11.25">
      <c r="A85" s="201"/>
      <c r="B85" s="214"/>
      <c r="C85" s="65" t="s">
        <v>254</v>
      </c>
      <c r="D85" s="91"/>
      <c r="E85" s="91" t="s">
        <v>240</v>
      </c>
      <c r="F85" s="91" t="s">
        <v>179</v>
      </c>
      <c r="G85" s="91" t="s">
        <v>259</v>
      </c>
      <c r="H85" s="91" t="s">
        <v>173</v>
      </c>
      <c r="I85" s="220"/>
      <c r="J85" s="143"/>
      <c r="K85" s="144"/>
      <c r="L85" s="60"/>
      <c r="M85" s="17">
        <v>10</v>
      </c>
      <c r="N85" s="17"/>
      <c r="O85" s="17">
        <f t="shared" si="2"/>
        <v>10</v>
      </c>
      <c r="P85" s="17">
        <v>10</v>
      </c>
      <c r="Q85" s="17"/>
      <c r="R85" s="17"/>
      <c r="S85" s="17"/>
      <c r="T85" s="17"/>
      <c r="U85" s="17"/>
      <c r="V85" s="17"/>
      <c r="W85" s="17"/>
    </row>
    <row r="86" spans="1:23" ht="56.25">
      <c r="A86" s="199" t="s">
        <v>303</v>
      </c>
      <c r="B86" s="212" t="s">
        <v>295</v>
      </c>
      <c r="C86" s="1" t="s">
        <v>296</v>
      </c>
      <c r="D86" s="91"/>
      <c r="E86" s="91" t="s">
        <v>291</v>
      </c>
      <c r="F86" s="91" t="s">
        <v>152</v>
      </c>
      <c r="G86" s="91" t="s">
        <v>297</v>
      </c>
      <c r="H86" s="91" t="s">
        <v>173</v>
      </c>
      <c r="I86" s="1"/>
      <c r="J86" s="143"/>
      <c r="K86" s="144"/>
      <c r="L86" s="60"/>
      <c r="M86" s="17">
        <v>3.6</v>
      </c>
      <c r="N86" s="17"/>
      <c r="O86" s="17">
        <f aca="true" t="shared" si="7" ref="O86:O119">P86+Q86</f>
        <v>3.7</v>
      </c>
      <c r="P86" s="17">
        <v>3.7</v>
      </c>
      <c r="Q86" s="17"/>
      <c r="R86" s="17"/>
      <c r="S86" s="17"/>
      <c r="T86" s="17"/>
      <c r="U86" s="17"/>
      <c r="V86" s="17"/>
      <c r="W86" s="17"/>
    </row>
    <row r="87" spans="1:30" ht="78.75">
      <c r="A87" s="200"/>
      <c r="B87" s="213"/>
      <c r="C87" s="1" t="s">
        <v>298</v>
      </c>
      <c r="D87" s="91"/>
      <c r="E87" s="91" t="s">
        <v>291</v>
      </c>
      <c r="F87" s="91" t="s">
        <v>152</v>
      </c>
      <c r="G87" s="91" t="s">
        <v>299</v>
      </c>
      <c r="H87" s="91" t="s">
        <v>173</v>
      </c>
      <c r="I87" s="1"/>
      <c r="J87" s="143"/>
      <c r="K87" s="144"/>
      <c r="L87" s="60"/>
      <c r="M87" s="17">
        <v>1.3</v>
      </c>
      <c r="N87" s="17"/>
      <c r="O87" s="17">
        <f t="shared" si="7"/>
        <v>1.3</v>
      </c>
      <c r="P87" s="17">
        <v>1.3</v>
      </c>
      <c r="Q87" s="17"/>
      <c r="R87" s="17"/>
      <c r="S87" s="17"/>
      <c r="T87" s="17"/>
      <c r="U87" s="17"/>
      <c r="V87" s="17"/>
      <c r="W87" s="17"/>
      <c r="X87" s="11"/>
      <c r="Y87" s="11"/>
      <c r="Z87" s="11"/>
      <c r="AA87" s="11"/>
      <c r="AB87" s="11"/>
      <c r="AC87" s="11"/>
      <c r="AD87" s="11"/>
    </row>
    <row r="88" spans="1:23" ht="56.25">
      <c r="A88" s="201"/>
      <c r="B88" s="214"/>
      <c r="C88" s="1" t="s">
        <v>300</v>
      </c>
      <c r="D88" s="91"/>
      <c r="E88" s="91" t="s">
        <v>291</v>
      </c>
      <c r="F88" s="91" t="s">
        <v>152</v>
      </c>
      <c r="G88" s="91" t="s">
        <v>301</v>
      </c>
      <c r="H88" s="91" t="s">
        <v>173</v>
      </c>
      <c r="I88" s="1"/>
      <c r="J88" s="143"/>
      <c r="K88" s="144"/>
      <c r="L88" s="60"/>
      <c r="M88" s="17">
        <v>24.7</v>
      </c>
      <c r="N88" s="17"/>
      <c r="O88" s="17">
        <f t="shared" si="7"/>
        <v>18.9</v>
      </c>
      <c r="P88" s="17">
        <f>15.1+3.8</f>
        <v>18.9</v>
      </c>
      <c r="Q88" s="17"/>
      <c r="R88" s="17"/>
      <c r="S88" s="17"/>
      <c r="T88" s="17"/>
      <c r="U88" s="17"/>
      <c r="V88" s="17"/>
      <c r="W88" s="17"/>
    </row>
    <row r="89" spans="1:23" ht="157.5">
      <c r="A89" s="2" t="s">
        <v>431</v>
      </c>
      <c r="B89" s="24" t="s">
        <v>371</v>
      </c>
      <c r="C89" s="1" t="s">
        <v>372</v>
      </c>
      <c r="D89" s="91"/>
      <c r="E89" s="91" t="s">
        <v>187</v>
      </c>
      <c r="F89" s="91" t="s">
        <v>156</v>
      </c>
      <c r="G89" s="91" t="s">
        <v>373</v>
      </c>
      <c r="H89" s="91" t="s">
        <v>173</v>
      </c>
      <c r="I89" s="1" t="s">
        <v>375</v>
      </c>
      <c r="J89" s="143"/>
      <c r="K89" s="144"/>
      <c r="L89" s="60"/>
      <c r="M89" s="17">
        <v>65</v>
      </c>
      <c r="N89" s="17"/>
      <c r="O89" s="17">
        <f t="shared" si="7"/>
        <v>39</v>
      </c>
      <c r="P89" s="17">
        <v>39</v>
      </c>
      <c r="Q89" s="17"/>
      <c r="R89" s="17"/>
      <c r="S89" s="17"/>
      <c r="T89" s="17"/>
      <c r="U89" s="17"/>
      <c r="V89" s="17"/>
      <c r="W89" s="17"/>
    </row>
    <row r="90" spans="1:23" ht="11.25">
      <c r="A90" s="267" t="s">
        <v>119</v>
      </c>
      <c r="B90" s="266"/>
      <c r="C90" s="266"/>
      <c r="D90" s="266"/>
      <c r="E90" s="266"/>
      <c r="F90" s="266"/>
      <c r="G90" s="266"/>
      <c r="H90" s="266"/>
      <c r="I90" s="266"/>
      <c r="J90" s="266"/>
      <c r="K90" s="266"/>
      <c r="L90" s="18"/>
      <c r="M90" s="123">
        <f>M91+M94</f>
        <v>17332</v>
      </c>
      <c r="N90" s="123">
        <f aca="true" t="shared" si="8" ref="N90:W90">N91+N94</f>
        <v>0</v>
      </c>
      <c r="O90" s="123">
        <f t="shared" si="8"/>
        <v>28596.199999999997</v>
      </c>
      <c r="P90" s="123">
        <f t="shared" si="8"/>
        <v>28398.1</v>
      </c>
      <c r="Q90" s="123">
        <f t="shared" si="8"/>
        <v>198.1</v>
      </c>
      <c r="R90" s="123">
        <f t="shared" si="8"/>
        <v>0</v>
      </c>
      <c r="S90" s="123">
        <f t="shared" si="8"/>
        <v>0</v>
      </c>
      <c r="T90" s="123">
        <f t="shared" si="8"/>
        <v>0</v>
      </c>
      <c r="U90" s="123">
        <f t="shared" si="8"/>
        <v>0</v>
      </c>
      <c r="V90" s="123">
        <f t="shared" si="8"/>
        <v>0</v>
      </c>
      <c r="W90" s="123">
        <f t="shared" si="8"/>
        <v>0</v>
      </c>
    </row>
    <row r="91" spans="1:23" ht="45">
      <c r="A91" s="30" t="s">
        <v>60</v>
      </c>
      <c r="B91" s="175" t="s">
        <v>64</v>
      </c>
      <c r="C91" s="19"/>
      <c r="D91" s="97"/>
      <c r="E91" s="97"/>
      <c r="F91" s="97"/>
      <c r="G91" s="97"/>
      <c r="H91" s="97"/>
      <c r="I91" s="19"/>
      <c r="J91" s="152"/>
      <c r="K91" s="152"/>
      <c r="L91" s="31"/>
      <c r="M91" s="124">
        <f>M92</f>
        <v>0</v>
      </c>
      <c r="N91" s="124">
        <f aca="true" t="shared" si="9" ref="N91:W91">N92</f>
        <v>0</v>
      </c>
      <c r="O91" s="124">
        <f t="shared" si="9"/>
        <v>0</v>
      </c>
      <c r="P91" s="124">
        <f t="shared" si="9"/>
        <v>0</v>
      </c>
      <c r="Q91" s="124">
        <f t="shared" si="9"/>
        <v>0</v>
      </c>
      <c r="R91" s="124">
        <f t="shared" si="9"/>
        <v>0</v>
      </c>
      <c r="S91" s="124">
        <f t="shared" si="9"/>
        <v>0</v>
      </c>
      <c r="T91" s="124">
        <f t="shared" si="9"/>
        <v>0</v>
      </c>
      <c r="U91" s="124">
        <f t="shared" si="9"/>
        <v>0</v>
      </c>
      <c r="V91" s="124">
        <f t="shared" si="9"/>
        <v>0</v>
      </c>
      <c r="W91" s="124">
        <f t="shared" si="9"/>
        <v>0</v>
      </c>
    </row>
    <row r="92" spans="1:23" ht="11.25">
      <c r="A92" s="15" t="s">
        <v>61</v>
      </c>
      <c r="B92" s="90"/>
      <c r="C92" s="1"/>
      <c r="D92" s="99"/>
      <c r="E92" s="99"/>
      <c r="F92" s="99"/>
      <c r="G92" s="99"/>
      <c r="H92" s="99"/>
      <c r="I92" s="1"/>
      <c r="J92" s="144"/>
      <c r="K92" s="144"/>
      <c r="L92" s="6"/>
      <c r="M92" s="125"/>
      <c r="N92" s="125"/>
      <c r="O92" s="17">
        <f t="shared" si="7"/>
        <v>0</v>
      </c>
      <c r="P92" s="125"/>
      <c r="Q92" s="125"/>
      <c r="R92" s="125"/>
      <c r="S92" s="125"/>
      <c r="T92" s="125"/>
      <c r="U92" s="125"/>
      <c r="V92" s="125"/>
      <c r="W92" s="125"/>
    </row>
    <row r="93" spans="1:23" ht="11.25">
      <c r="A93" s="15"/>
      <c r="B93" s="90"/>
      <c r="C93" s="1"/>
      <c r="D93" s="99"/>
      <c r="E93" s="99"/>
      <c r="F93" s="99"/>
      <c r="G93" s="99"/>
      <c r="H93" s="99"/>
      <c r="I93" s="1"/>
      <c r="J93" s="144"/>
      <c r="K93" s="144"/>
      <c r="L93" s="6"/>
      <c r="M93" s="125"/>
      <c r="N93" s="125"/>
      <c r="O93" s="17">
        <f t="shared" si="7"/>
        <v>0</v>
      </c>
      <c r="P93" s="125"/>
      <c r="Q93" s="125"/>
      <c r="R93" s="125"/>
      <c r="S93" s="125"/>
      <c r="T93" s="125"/>
      <c r="U93" s="125"/>
      <c r="V93" s="125"/>
      <c r="W93" s="125"/>
    </row>
    <row r="94" spans="1:23" ht="22.5">
      <c r="A94" s="21" t="s">
        <v>62</v>
      </c>
      <c r="B94" s="177" t="s">
        <v>65</v>
      </c>
      <c r="C94" s="22"/>
      <c r="D94" s="98"/>
      <c r="E94" s="98"/>
      <c r="F94" s="98"/>
      <c r="G94" s="98"/>
      <c r="H94" s="98"/>
      <c r="I94" s="19"/>
      <c r="J94" s="151"/>
      <c r="K94" s="152"/>
      <c r="L94" s="62"/>
      <c r="M94" s="121">
        <f>SUM(M95:M133)</f>
        <v>17332</v>
      </c>
      <c r="N94" s="121">
        <f aca="true" t="shared" si="10" ref="N94:W94">SUM(N95:N133)</f>
        <v>0</v>
      </c>
      <c r="O94" s="121">
        <f t="shared" si="10"/>
        <v>28596.199999999997</v>
      </c>
      <c r="P94" s="121">
        <f t="shared" si="10"/>
        <v>28398.1</v>
      </c>
      <c r="Q94" s="121">
        <f t="shared" si="10"/>
        <v>198.1</v>
      </c>
      <c r="R94" s="121">
        <f t="shared" si="10"/>
        <v>0</v>
      </c>
      <c r="S94" s="121">
        <f t="shared" si="10"/>
        <v>0</v>
      </c>
      <c r="T94" s="121">
        <f t="shared" si="10"/>
        <v>0</v>
      </c>
      <c r="U94" s="121">
        <f t="shared" si="10"/>
        <v>0</v>
      </c>
      <c r="V94" s="121">
        <f t="shared" si="10"/>
        <v>0</v>
      </c>
      <c r="W94" s="121">
        <f t="shared" si="10"/>
        <v>0</v>
      </c>
    </row>
    <row r="95" spans="1:23" ht="112.5">
      <c r="A95" s="2" t="s">
        <v>63</v>
      </c>
      <c r="B95" s="90" t="s">
        <v>200</v>
      </c>
      <c r="C95" s="14"/>
      <c r="D95" s="91"/>
      <c r="E95" s="91" t="s">
        <v>152</v>
      </c>
      <c r="F95" s="91" t="s">
        <v>198</v>
      </c>
      <c r="G95" s="91" t="s">
        <v>201</v>
      </c>
      <c r="H95" s="91" t="s">
        <v>168</v>
      </c>
      <c r="I95" s="1"/>
      <c r="J95" s="143"/>
      <c r="K95" s="144"/>
      <c r="L95" s="66"/>
      <c r="M95" s="126"/>
      <c r="N95" s="126"/>
      <c r="O95" s="17">
        <f t="shared" si="7"/>
        <v>0</v>
      </c>
      <c r="P95" s="17"/>
      <c r="Q95" s="17"/>
      <c r="R95" s="17"/>
      <c r="S95" s="17"/>
      <c r="T95" s="17"/>
      <c r="U95" s="17"/>
      <c r="V95" s="17"/>
      <c r="W95" s="17"/>
    </row>
    <row r="96" spans="1:23" ht="33.75">
      <c r="A96" s="2" t="s">
        <v>430</v>
      </c>
      <c r="B96" s="90" t="s">
        <v>183</v>
      </c>
      <c r="C96" s="14"/>
      <c r="D96" s="91"/>
      <c r="E96" s="91" t="s">
        <v>152</v>
      </c>
      <c r="F96" s="91" t="s">
        <v>175</v>
      </c>
      <c r="G96" s="91" t="s">
        <v>182</v>
      </c>
      <c r="H96" s="91" t="s">
        <v>168</v>
      </c>
      <c r="I96" s="1"/>
      <c r="J96" s="143"/>
      <c r="K96" s="144"/>
      <c r="L96" s="66"/>
      <c r="M96" s="17">
        <v>330</v>
      </c>
      <c r="N96" s="17"/>
      <c r="O96" s="17">
        <f t="shared" si="7"/>
        <v>362.8</v>
      </c>
      <c r="P96" s="17">
        <v>362.8</v>
      </c>
      <c r="Q96" s="17"/>
      <c r="R96" s="17"/>
      <c r="S96" s="17"/>
      <c r="T96" s="17"/>
      <c r="U96" s="17"/>
      <c r="V96" s="17"/>
      <c r="W96" s="17"/>
    </row>
    <row r="97" spans="1:23" ht="45">
      <c r="A97" s="2" t="s">
        <v>432</v>
      </c>
      <c r="B97" s="90" t="s">
        <v>184</v>
      </c>
      <c r="C97" s="14"/>
      <c r="D97" s="91"/>
      <c r="E97" s="91" t="s">
        <v>152</v>
      </c>
      <c r="F97" s="91" t="s">
        <v>175</v>
      </c>
      <c r="G97" s="91" t="s">
        <v>185</v>
      </c>
      <c r="H97" s="91" t="s">
        <v>168</v>
      </c>
      <c r="I97" s="1"/>
      <c r="J97" s="143"/>
      <c r="K97" s="144"/>
      <c r="L97" s="66"/>
      <c r="M97" s="126"/>
      <c r="N97" s="126"/>
      <c r="O97" s="17">
        <f t="shared" si="7"/>
        <v>0</v>
      </c>
      <c r="P97" s="17"/>
      <c r="Q97" s="17"/>
      <c r="R97" s="17"/>
      <c r="S97" s="17"/>
      <c r="T97" s="17"/>
      <c r="U97" s="17"/>
      <c r="V97" s="17"/>
      <c r="W97" s="17"/>
    </row>
    <row r="98" spans="1:23" ht="67.5">
      <c r="A98" s="2" t="s">
        <v>433</v>
      </c>
      <c r="B98" s="90" t="s">
        <v>194</v>
      </c>
      <c r="C98" s="14"/>
      <c r="D98" s="91"/>
      <c r="E98" s="91" t="s">
        <v>152</v>
      </c>
      <c r="F98" s="91" t="s">
        <v>175</v>
      </c>
      <c r="G98" s="91" t="s">
        <v>492</v>
      </c>
      <c r="H98" s="91" t="s">
        <v>168</v>
      </c>
      <c r="I98" s="1"/>
      <c r="J98" s="143">
        <v>2016</v>
      </c>
      <c r="K98" s="144">
        <v>2018</v>
      </c>
      <c r="L98" s="66"/>
      <c r="M98" s="126">
        <v>75</v>
      </c>
      <c r="N98" s="126"/>
      <c r="O98" s="17">
        <f t="shared" si="7"/>
        <v>62</v>
      </c>
      <c r="P98" s="17">
        <v>62</v>
      </c>
      <c r="Q98" s="17"/>
      <c r="R98" s="17"/>
      <c r="S98" s="17"/>
      <c r="T98" s="17"/>
      <c r="U98" s="17"/>
      <c r="V98" s="17"/>
      <c r="W98" s="17"/>
    </row>
    <row r="99" spans="1:23" ht="54.75" customHeight="1">
      <c r="A99" s="2" t="s">
        <v>434</v>
      </c>
      <c r="B99" s="90" t="s">
        <v>195</v>
      </c>
      <c r="C99" s="14"/>
      <c r="D99" s="91"/>
      <c r="E99" s="91" t="s">
        <v>152</v>
      </c>
      <c r="F99" s="91" t="s">
        <v>175</v>
      </c>
      <c r="G99" s="91" t="s">
        <v>196</v>
      </c>
      <c r="H99" s="91" t="s">
        <v>168</v>
      </c>
      <c r="I99" s="1"/>
      <c r="J99" s="143">
        <v>2016</v>
      </c>
      <c r="K99" s="144">
        <v>2018</v>
      </c>
      <c r="L99" s="66"/>
      <c r="M99" s="126">
        <v>100</v>
      </c>
      <c r="N99" s="126"/>
      <c r="O99" s="17">
        <f t="shared" si="7"/>
        <v>360</v>
      </c>
      <c r="P99" s="17">
        <v>360</v>
      </c>
      <c r="Q99" s="17"/>
      <c r="R99" s="17"/>
      <c r="S99" s="17"/>
      <c r="T99" s="17"/>
      <c r="U99" s="17"/>
      <c r="V99" s="17"/>
      <c r="W99" s="17"/>
    </row>
    <row r="100" spans="1:23" ht="45">
      <c r="A100" s="2" t="s">
        <v>435</v>
      </c>
      <c r="B100" s="90" t="s">
        <v>265</v>
      </c>
      <c r="C100" s="14"/>
      <c r="D100" s="91"/>
      <c r="E100" s="91" t="s">
        <v>152</v>
      </c>
      <c r="F100" s="91" t="s">
        <v>175</v>
      </c>
      <c r="G100" s="91" t="s">
        <v>185</v>
      </c>
      <c r="H100" s="91" t="s">
        <v>168</v>
      </c>
      <c r="I100" s="1"/>
      <c r="J100" s="143"/>
      <c r="K100" s="144"/>
      <c r="L100" s="66"/>
      <c r="M100" s="126">
        <v>382</v>
      </c>
      <c r="N100" s="126"/>
      <c r="O100" s="17">
        <f t="shared" si="7"/>
        <v>336.2</v>
      </c>
      <c r="P100" s="17">
        <v>336.2</v>
      </c>
      <c r="Q100" s="17"/>
      <c r="R100" s="17"/>
      <c r="S100" s="17"/>
      <c r="T100" s="17"/>
      <c r="U100" s="17"/>
      <c r="V100" s="17"/>
      <c r="W100" s="17"/>
    </row>
    <row r="101" spans="1:23" ht="33.75">
      <c r="A101" s="2" t="s">
        <v>436</v>
      </c>
      <c r="B101" s="90" t="s">
        <v>368</v>
      </c>
      <c r="C101" s="1"/>
      <c r="D101" s="91"/>
      <c r="E101" s="91" t="s">
        <v>152</v>
      </c>
      <c r="F101" s="91" t="s">
        <v>175</v>
      </c>
      <c r="G101" s="91" t="s">
        <v>369</v>
      </c>
      <c r="H101" s="91" t="s">
        <v>168</v>
      </c>
      <c r="I101" s="1" t="s">
        <v>370</v>
      </c>
      <c r="J101" s="154">
        <v>42370</v>
      </c>
      <c r="K101" s="153">
        <v>42735</v>
      </c>
      <c r="L101" s="66"/>
      <c r="M101" s="126">
        <v>1060.6</v>
      </c>
      <c r="N101" s="126"/>
      <c r="O101" s="17">
        <f t="shared" si="7"/>
        <v>1258.6999999999998</v>
      </c>
      <c r="P101" s="17">
        <v>1060.6</v>
      </c>
      <c r="Q101" s="17">
        <v>198.1</v>
      </c>
      <c r="R101" s="17"/>
      <c r="S101" s="17"/>
      <c r="T101" s="17"/>
      <c r="U101" s="17"/>
      <c r="V101" s="17"/>
      <c r="W101" s="17"/>
    </row>
    <row r="102" spans="1:23" ht="56.25">
      <c r="A102" s="2" t="s">
        <v>437</v>
      </c>
      <c r="B102" s="90" t="s">
        <v>197</v>
      </c>
      <c r="C102" s="14"/>
      <c r="D102" s="91"/>
      <c r="E102" s="91" t="s">
        <v>159</v>
      </c>
      <c r="F102" s="91" t="s">
        <v>198</v>
      </c>
      <c r="G102" s="91" t="s">
        <v>199</v>
      </c>
      <c r="H102" s="91" t="s">
        <v>168</v>
      </c>
      <c r="I102" s="1"/>
      <c r="J102" s="143">
        <v>2016</v>
      </c>
      <c r="K102" s="144">
        <v>2018</v>
      </c>
      <c r="L102" s="66"/>
      <c r="M102" s="126">
        <v>39.1</v>
      </c>
      <c r="N102" s="126"/>
      <c r="O102" s="17">
        <f t="shared" si="7"/>
        <v>37.1</v>
      </c>
      <c r="P102" s="17">
        <v>37.1</v>
      </c>
      <c r="Q102" s="17"/>
      <c r="R102" s="17"/>
      <c r="S102" s="17"/>
      <c r="T102" s="17"/>
      <c r="U102" s="17"/>
      <c r="V102" s="17"/>
      <c r="W102" s="17"/>
    </row>
    <row r="103" spans="1:23" ht="156" customHeight="1">
      <c r="A103" s="2" t="s">
        <v>438</v>
      </c>
      <c r="B103" s="90" t="s">
        <v>192</v>
      </c>
      <c r="C103" s="14"/>
      <c r="D103" s="91"/>
      <c r="E103" s="91" t="s">
        <v>186</v>
      </c>
      <c r="F103" s="91" t="s">
        <v>187</v>
      </c>
      <c r="G103" s="91" t="s">
        <v>188</v>
      </c>
      <c r="H103" s="91" t="s">
        <v>168</v>
      </c>
      <c r="I103" s="1" t="s">
        <v>189</v>
      </c>
      <c r="J103" s="143">
        <v>2016</v>
      </c>
      <c r="K103" s="144">
        <v>2018</v>
      </c>
      <c r="L103" s="66"/>
      <c r="M103" s="126">
        <v>800</v>
      </c>
      <c r="N103" s="126"/>
      <c r="O103" s="17">
        <f t="shared" si="7"/>
        <v>1885.9</v>
      </c>
      <c r="P103" s="17">
        <v>1885.9</v>
      </c>
      <c r="Q103" s="17"/>
      <c r="R103" s="17"/>
      <c r="S103" s="17"/>
      <c r="T103" s="17"/>
      <c r="U103" s="17"/>
      <c r="V103" s="17"/>
      <c r="W103" s="17"/>
    </row>
    <row r="104" spans="1:23" ht="146.25">
      <c r="A104" s="2" t="s">
        <v>439</v>
      </c>
      <c r="B104" s="90" t="s">
        <v>193</v>
      </c>
      <c r="C104" s="14"/>
      <c r="D104" s="91"/>
      <c r="E104" s="91" t="s">
        <v>186</v>
      </c>
      <c r="F104" s="91" t="s">
        <v>187</v>
      </c>
      <c r="G104" s="91" t="s">
        <v>190</v>
      </c>
      <c r="H104" s="91" t="s">
        <v>168</v>
      </c>
      <c r="I104" s="1" t="s">
        <v>191</v>
      </c>
      <c r="J104" s="143">
        <v>2016</v>
      </c>
      <c r="K104" s="144">
        <v>2018</v>
      </c>
      <c r="L104" s="66"/>
      <c r="M104" s="126">
        <v>100</v>
      </c>
      <c r="N104" s="126"/>
      <c r="O104" s="17">
        <f t="shared" si="7"/>
        <v>275</v>
      </c>
      <c r="P104" s="17">
        <v>275</v>
      </c>
      <c r="Q104" s="17"/>
      <c r="R104" s="17"/>
      <c r="S104" s="17"/>
      <c r="T104" s="17"/>
      <c r="U104" s="17"/>
      <c r="V104" s="17"/>
      <c r="W104" s="17"/>
    </row>
    <row r="105" spans="1:23" ht="11.25">
      <c r="A105" s="199" t="s">
        <v>440</v>
      </c>
      <c r="B105" s="235" t="s">
        <v>266</v>
      </c>
      <c r="C105" s="14"/>
      <c r="D105" s="91"/>
      <c r="E105" s="91"/>
      <c r="F105" s="91"/>
      <c r="G105" s="91"/>
      <c r="H105" s="91"/>
      <c r="I105" s="1"/>
      <c r="J105" s="143"/>
      <c r="K105" s="144"/>
      <c r="L105" s="66"/>
      <c r="M105" s="126"/>
      <c r="N105" s="126"/>
      <c r="O105" s="17">
        <f t="shared" si="7"/>
        <v>0</v>
      </c>
      <c r="P105" s="126"/>
      <c r="Q105" s="126"/>
      <c r="R105" s="126"/>
      <c r="S105" s="126"/>
      <c r="T105" s="126"/>
      <c r="U105" s="126"/>
      <c r="V105" s="126"/>
      <c r="W105" s="126"/>
    </row>
    <row r="106" spans="1:23" ht="29.25" customHeight="1">
      <c r="A106" s="200"/>
      <c r="B106" s="236"/>
      <c r="C106" s="14"/>
      <c r="D106" s="91"/>
      <c r="E106" s="91" t="s">
        <v>240</v>
      </c>
      <c r="F106" s="91" t="s">
        <v>240</v>
      </c>
      <c r="G106" s="91" t="s">
        <v>267</v>
      </c>
      <c r="H106" s="91" t="s">
        <v>168</v>
      </c>
      <c r="I106" s="1"/>
      <c r="J106" s="153"/>
      <c r="K106" s="153"/>
      <c r="L106" s="66"/>
      <c r="M106" s="126">
        <v>1032</v>
      </c>
      <c r="N106" s="126"/>
      <c r="O106" s="17">
        <f t="shared" si="7"/>
        <v>1542</v>
      </c>
      <c r="P106" s="17">
        <v>1542</v>
      </c>
      <c r="Q106" s="17"/>
      <c r="R106" s="17"/>
      <c r="S106" s="17"/>
      <c r="T106" s="17"/>
      <c r="U106" s="17"/>
      <c r="V106" s="17"/>
      <c r="W106" s="17"/>
    </row>
    <row r="107" spans="1:23" ht="56.25" customHeight="1">
      <c r="A107" s="200"/>
      <c r="B107" s="236"/>
      <c r="C107" s="14"/>
      <c r="D107" s="91"/>
      <c r="E107" s="91" t="s">
        <v>240</v>
      </c>
      <c r="F107" s="91" t="s">
        <v>240</v>
      </c>
      <c r="G107" s="91" t="s">
        <v>268</v>
      </c>
      <c r="H107" s="91" t="s">
        <v>168</v>
      </c>
      <c r="I107" s="1"/>
      <c r="J107" s="153"/>
      <c r="K107" s="153"/>
      <c r="L107" s="66"/>
      <c r="M107" s="126">
        <v>1178.8</v>
      </c>
      <c r="N107" s="126"/>
      <c r="O107" s="17">
        <f t="shared" si="7"/>
        <v>1764.5</v>
      </c>
      <c r="P107" s="17">
        <v>1764.5</v>
      </c>
      <c r="Q107" s="17"/>
      <c r="R107" s="17"/>
      <c r="S107" s="17"/>
      <c r="T107" s="17"/>
      <c r="U107" s="17"/>
      <c r="V107" s="17"/>
      <c r="W107" s="17"/>
    </row>
    <row r="108" spans="1:23" ht="59.25" customHeight="1">
      <c r="A108" s="200"/>
      <c r="B108" s="236"/>
      <c r="C108" s="14"/>
      <c r="D108" s="91"/>
      <c r="E108" s="91" t="s">
        <v>240</v>
      </c>
      <c r="F108" s="91" t="s">
        <v>240</v>
      </c>
      <c r="G108" s="91" t="s">
        <v>269</v>
      </c>
      <c r="H108" s="91" t="s">
        <v>168</v>
      </c>
      <c r="I108" s="1"/>
      <c r="J108" s="153"/>
      <c r="K108" s="153"/>
      <c r="L108" s="66"/>
      <c r="M108" s="126"/>
      <c r="N108" s="126"/>
      <c r="O108" s="17">
        <f t="shared" si="7"/>
        <v>0</v>
      </c>
      <c r="P108" s="17"/>
      <c r="Q108" s="17"/>
      <c r="R108" s="17"/>
      <c r="S108" s="17"/>
      <c r="T108" s="17"/>
      <c r="U108" s="17"/>
      <c r="V108" s="17"/>
      <c r="W108" s="17"/>
    </row>
    <row r="109" spans="1:23" ht="45">
      <c r="A109" s="2" t="s">
        <v>441</v>
      </c>
      <c r="B109" s="90" t="s">
        <v>304</v>
      </c>
      <c r="C109" s="1" t="s">
        <v>305</v>
      </c>
      <c r="D109" s="91"/>
      <c r="E109" s="91" t="s">
        <v>306</v>
      </c>
      <c r="F109" s="91" t="s">
        <v>169</v>
      </c>
      <c r="G109" s="91" t="s">
        <v>307</v>
      </c>
      <c r="H109" s="91" t="s">
        <v>168</v>
      </c>
      <c r="I109" s="1"/>
      <c r="J109" s="143"/>
      <c r="K109" s="144"/>
      <c r="L109" s="66"/>
      <c r="M109" s="126">
        <v>882</v>
      </c>
      <c r="N109" s="126"/>
      <c r="O109" s="17">
        <f t="shared" si="7"/>
        <v>1148.3</v>
      </c>
      <c r="P109" s="17">
        <v>1148.3</v>
      </c>
      <c r="Q109" s="17"/>
      <c r="R109" s="17"/>
      <c r="S109" s="17"/>
      <c r="T109" s="17"/>
      <c r="U109" s="17"/>
      <c r="V109" s="17"/>
      <c r="W109" s="17"/>
    </row>
    <row r="110" spans="1:23" ht="78.75">
      <c r="A110" s="2" t="s">
        <v>442</v>
      </c>
      <c r="B110" s="90" t="s">
        <v>474</v>
      </c>
      <c r="C110" s="90" t="s">
        <v>473</v>
      </c>
      <c r="D110" s="91"/>
      <c r="E110" s="91" t="s">
        <v>306</v>
      </c>
      <c r="F110" s="91" t="s">
        <v>169</v>
      </c>
      <c r="G110" s="91" t="s">
        <v>307</v>
      </c>
      <c r="H110" s="91" t="s">
        <v>168</v>
      </c>
      <c r="I110" s="1"/>
      <c r="J110" s="143"/>
      <c r="K110" s="144"/>
      <c r="L110" s="60"/>
      <c r="M110" s="17">
        <v>227.5</v>
      </c>
      <c r="N110" s="17"/>
      <c r="O110" s="17">
        <f t="shared" si="7"/>
        <v>200.2</v>
      </c>
      <c r="P110" s="17">
        <v>200.2</v>
      </c>
      <c r="Q110" s="17"/>
      <c r="R110" s="17"/>
      <c r="S110" s="17"/>
      <c r="T110" s="17"/>
      <c r="U110" s="17"/>
      <c r="V110" s="17"/>
      <c r="W110" s="17"/>
    </row>
    <row r="111" spans="1:23" ht="39.75" customHeight="1">
      <c r="A111" s="218" t="s">
        <v>442</v>
      </c>
      <c r="B111" s="235" t="s">
        <v>341</v>
      </c>
      <c r="C111" s="202" t="s">
        <v>311</v>
      </c>
      <c r="D111" s="91"/>
      <c r="E111" s="91" t="s">
        <v>152</v>
      </c>
      <c r="F111" s="91" t="s">
        <v>175</v>
      </c>
      <c r="G111" s="91" t="s">
        <v>489</v>
      </c>
      <c r="H111" s="91" t="s">
        <v>168</v>
      </c>
      <c r="I111" s="202" t="s">
        <v>469</v>
      </c>
      <c r="J111" s="205">
        <v>40410</v>
      </c>
      <c r="K111" s="210"/>
      <c r="L111" s="66"/>
      <c r="M111" s="126"/>
      <c r="N111" s="126"/>
      <c r="O111" s="17">
        <f t="shared" si="7"/>
        <v>0</v>
      </c>
      <c r="P111" s="17"/>
      <c r="Q111" s="17"/>
      <c r="R111" s="17"/>
      <c r="S111" s="17"/>
      <c r="T111" s="17"/>
      <c r="U111" s="17"/>
      <c r="V111" s="17"/>
      <c r="W111" s="17"/>
    </row>
    <row r="112" spans="1:23" ht="41.25" customHeight="1">
      <c r="A112" s="219"/>
      <c r="B112" s="236"/>
      <c r="C112" s="203"/>
      <c r="D112" s="91"/>
      <c r="E112" s="91" t="s">
        <v>152</v>
      </c>
      <c r="F112" s="91" t="s">
        <v>175</v>
      </c>
      <c r="G112" s="91" t="s">
        <v>313</v>
      </c>
      <c r="H112" s="91" t="s">
        <v>168</v>
      </c>
      <c r="I112" s="204"/>
      <c r="J112" s="206"/>
      <c r="K112" s="211"/>
      <c r="L112" s="66"/>
      <c r="M112" s="126">
        <v>200</v>
      </c>
      <c r="N112" s="126"/>
      <c r="O112" s="17">
        <f t="shared" si="7"/>
        <v>190</v>
      </c>
      <c r="P112" s="17">
        <v>190</v>
      </c>
      <c r="Q112" s="17"/>
      <c r="R112" s="17"/>
      <c r="S112" s="17"/>
      <c r="T112" s="17"/>
      <c r="U112" s="17"/>
      <c r="V112" s="17"/>
      <c r="W112" s="17"/>
    </row>
    <row r="113" spans="1:23" ht="33.75">
      <c r="A113" s="219"/>
      <c r="B113" s="236"/>
      <c r="C113" s="1" t="s">
        <v>310</v>
      </c>
      <c r="D113" s="91"/>
      <c r="E113" s="91" t="s">
        <v>159</v>
      </c>
      <c r="F113" s="91" t="s">
        <v>210</v>
      </c>
      <c r="G113" s="91" t="s">
        <v>312</v>
      </c>
      <c r="H113" s="91" t="s">
        <v>168</v>
      </c>
      <c r="I113" s="204"/>
      <c r="J113" s="206"/>
      <c r="K113" s="211"/>
      <c r="L113" s="66"/>
      <c r="M113" s="126">
        <v>150</v>
      </c>
      <c r="N113" s="126"/>
      <c r="O113" s="17">
        <f t="shared" si="7"/>
        <v>142.5</v>
      </c>
      <c r="P113" s="17">
        <v>142.5</v>
      </c>
      <c r="Q113" s="17"/>
      <c r="R113" s="17"/>
      <c r="S113" s="17"/>
      <c r="T113" s="17"/>
      <c r="U113" s="17"/>
      <c r="V113" s="17"/>
      <c r="W113" s="17"/>
    </row>
    <row r="114" spans="1:23" ht="69.75" customHeight="1">
      <c r="A114" s="2" t="s">
        <v>443</v>
      </c>
      <c r="B114" s="24" t="s">
        <v>316</v>
      </c>
      <c r="C114" s="1" t="s">
        <v>317</v>
      </c>
      <c r="D114" s="91"/>
      <c r="E114" s="91" t="s">
        <v>198</v>
      </c>
      <c r="F114" s="91" t="s">
        <v>169</v>
      </c>
      <c r="G114" s="91" t="s">
        <v>318</v>
      </c>
      <c r="H114" s="91" t="s">
        <v>168</v>
      </c>
      <c r="I114" s="1"/>
      <c r="J114" s="143"/>
      <c r="K114" s="144"/>
      <c r="L114" s="66"/>
      <c r="M114" s="126">
        <v>1300</v>
      </c>
      <c r="N114" s="126"/>
      <c r="O114" s="17">
        <f t="shared" si="7"/>
        <v>1500</v>
      </c>
      <c r="P114" s="17">
        <v>1500</v>
      </c>
      <c r="Q114" s="17"/>
      <c r="R114" s="17"/>
      <c r="S114" s="17"/>
      <c r="T114" s="17"/>
      <c r="U114" s="17"/>
      <c r="V114" s="17"/>
      <c r="W114" s="17"/>
    </row>
    <row r="115" spans="1:23" ht="36.75" customHeight="1">
      <c r="A115" s="199" t="s">
        <v>444</v>
      </c>
      <c r="B115" s="235" t="s">
        <v>342</v>
      </c>
      <c r="C115" s="215" t="s">
        <v>320</v>
      </c>
      <c r="D115" s="91"/>
      <c r="E115" s="91" t="s">
        <v>159</v>
      </c>
      <c r="F115" s="91" t="s">
        <v>210</v>
      </c>
      <c r="G115" s="91" t="s">
        <v>319</v>
      </c>
      <c r="H115" s="91" t="s">
        <v>168</v>
      </c>
      <c r="I115" s="1"/>
      <c r="J115" s="143"/>
      <c r="K115" s="144"/>
      <c r="L115" s="66"/>
      <c r="M115" s="126">
        <v>800</v>
      </c>
      <c r="N115" s="126"/>
      <c r="O115" s="17">
        <f t="shared" si="7"/>
        <v>250</v>
      </c>
      <c r="P115" s="17">
        <v>250</v>
      </c>
      <c r="Q115" s="17"/>
      <c r="R115" s="17"/>
      <c r="S115" s="17"/>
      <c r="T115" s="17"/>
      <c r="U115" s="17"/>
      <c r="V115" s="17"/>
      <c r="W115" s="17"/>
    </row>
    <row r="116" spans="1:23" ht="44.25" customHeight="1">
      <c r="A116" s="201"/>
      <c r="B116" s="237"/>
      <c r="C116" s="217"/>
      <c r="D116" s="91"/>
      <c r="E116" s="91" t="s">
        <v>159</v>
      </c>
      <c r="F116" s="91" t="s">
        <v>210</v>
      </c>
      <c r="G116" s="91" t="s">
        <v>321</v>
      </c>
      <c r="H116" s="91" t="s">
        <v>168</v>
      </c>
      <c r="I116" s="1"/>
      <c r="J116" s="143"/>
      <c r="K116" s="144"/>
      <c r="L116" s="66"/>
      <c r="M116" s="126">
        <v>600</v>
      </c>
      <c r="N116" s="126"/>
      <c r="O116" s="17">
        <f t="shared" si="7"/>
        <v>1588.4</v>
      </c>
      <c r="P116" s="17">
        <v>1588.4</v>
      </c>
      <c r="Q116" s="17"/>
      <c r="R116" s="17"/>
      <c r="S116" s="17"/>
      <c r="T116" s="17"/>
      <c r="U116" s="17"/>
      <c r="V116" s="17"/>
      <c r="W116" s="17"/>
    </row>
    <row r="117" spans="1:23" ht="157.5">
      <c r="A117" s="2" t="s">
        <v>445</v>
      </c>
      <c r="B117" s="90" t="s">
        <v>478</v>
      </c>
      <c r="C117" s="1"/>
      <c r="D117" s="91"/>
      <c r="E117" s="91" t="s">
        <v>159</v>
      </c>
      <c r="F117" s="91" t="s">
        <v>198</v>
      </c>
      <c r="G117" s="91" t="s">
        <v>340</v>
      </c>
      <c r="H117" s="91" t="s">
        <v>168</v>
      </c>
      <c r="I117" s="1" t="s">
        <v>467</v>
      </c>
      <c r="J117" s="143"/>
      <c r="K117" s="144"/>
      <c r="L117" s="66"/>
      <c r="M117" s="126">
        <f>115+45</f>
        <v>160</v>
      </c>
      <c r="N117" s="126"/>
      <c r="O117" s="17">
        <f t="shared" si="7"/>
        <v>160</v>
      </c>
      <c r="P117" s="17">
        <f>115+45</f>
        <v>160</v>
      </c>
      <c r="Q117" s="17"/>
      <c r="R117" s="17"/>
      <c r="S117" s="17"/>
      <c r="T117" s="17"/>
      <c r="U117" s="17"/>
      <c r="V117" s="17"/>
      <c r="W117" s="17"/>
    </row>
    <row r="118" spans="1:23" ht="11.25">
      <c r="A118" s="221" t="s">
        <v>446</v>
      </c>
      <c r="B118" s="218" t="s">
        <v>379</v>
      </c>
      <c r="C118" s="194"/>
      <c r="D118" s="195" t="s">
        <v>485</v>
      </c>
      <c r="E118" s="91" t="s">
        <v>198</v>
      </c>
      <c r="F118" s="91" t="s">
        <v>152</v>
      </c>
      <c r="G118" s="91" t="s">
        <v>380</v>
      </c>
      <c r="H118" s="91" t="s">
        <v>168</v>
      </c>
      <c r="I118" s="1"/>
      <c r="J118" s="143"/>
      <c r="K118" s="144"/>
      <c r="L118" s="66"/>
      <c r="M118" s="126">
        <v>114</v>
      </c>
      <c r="N118" s="126"/>
      <c r="O118" s="17">
        <f t="shared" si="7"/>
        <v>255</v>
      </c>
      <c r="P118" s="17">
        <v>255</v>
      </c>
      <c r="Q118" s="17"/>
      <c r="R118" s="17"/>
      <c r="S118" s="17"/>
      <c r="T118" s="17"/>
      <c r="U118" s="17"/>
      <c r="V118" s="17"/>
      <c r="W118" s="17"/>
    </row>
    <row r="119" spans="1:23" ht="12.75" customHeight="1">
      <c r="A119" s="222"/>
      <c r="B119" s="219"/>
      <c r="C119" s="194"/>
      <c r="D119" s="195" t="s">
        <v>486</v>
      </c>
      <c r="E119" s="91" t="s">
        <v>198</v>
      </c>
      <c r="F119" s="91" t="s">
        <v>152</v>
      </c>
      <c r="G119" s="91" t="s">
        <v>380</v>
      </c>
      <c r="H119" s="91" t="s">
        <v>168</v>
      </c>
      <c r="I119" s="1"/>
      <c r="J119" s="143"/>
      <c r="K119" s="144"/>
      <c r="L119" s="66"/>
      <c r="M119" s="126">
        <v>114.4</v>
      </c>
      <c r="N119" s="126"/>
      <c r="O119" s="17">
        <f t="shared" si="7"/>
        <v>0</v>
      </c>
      <c r="P119" s="17"/>
      <c r="Q119" s="17"/>
      <c r="R119" s="17"/>
      <c r="S119" s="17"/>
      <c r="T119" s="17"/>
      <c r="U119" s="17"/>
      <c r="V119" s="17"/>
      <c r="W119" s="17"/>
    </row>
    <row r="120" spans="1:23" ht="11.25" customHeight="1">
      <c r="A120" s="222"/>
      <c r="B120" s="219"/>
      <c r="C120" s="215"/>
      <c r="D120" s="91" t="s">
        <v>487</v>
      </c>
      <c r="E120" s="91" t="s">
        <v>198</v>
      </c>
      <c r="F120" s="91" t="s">
        <v>169</v>
      </c>
      <c r="G120" s="91" t="s">
        <v>380</v>
      </c>
      <c r="H120" s="91" t="s">
        <v>168</v>
      </c>
      <c r="I120" s="1"/>
      <c r="J120" s="154"/>
      <c r="K120" s="153"/>
      <c r="L120" s="66"/>
      <c r="M120" s="126">
        <v>5721.6</v>
      </c>
      <c r="N120" s="126"/>
      <c r="O120" s="17">
        <f>P120+Q120</f>
        <v>9320</v>
      </c>
      <c r="P120" s="17">
        <v>9320</v>
      </c>
      <c r="Q120" s="17"/>
      <c r="R120" s="17"/>
      <c r="S120" s="17"/>
      <c r="T120" s="17"/>
      <c r="U120" s="17"/>
      <c r="V120" s="17"/>
      <c r="W120" s="17"/>
    </row>
    <row r="121" spans="1:23" ht="11.25">
      <c r="A121" s="222"/>
      <c r="B121" s="219"/>
      <c r="C121" s="216"/>
      <c r="D121" s="91" t="s">
        <v>485</v>
      </c>
      <c r="E121" s="91" t="s">
        <v>198</v>
      </c>
      <c r="F121" s="91" t="s">
        <v>169</v>
      </c>
      <c r="G121" s="91" t="s">
        <v>380</v>
      </c>
      <c r="H121" s="91" t="s">
        <v>168</v>
      </c>
      <c r="I121" s="1"/>
      <c r="J121" s="154"/>
      <c r="K121" s="153"/>
      <c r="L121" s="66"/>
      <c r="M121" s="126">
        <v>1100</v>
      </c>
      <c r="N121" s="126"/>
      <c r="O121" s="17">
        <f aca="true" t="shared" si="11" ref="O121:O133">P121+Q121</f>
        <v>2460</v>
      </c>
      <c r="P121" s="17">
        <v>2460</v>
      </c>
      <c r="Q121" s="17"/>
      <c r="R121" s="17"/>
      <c r="S121" s="17"/>
      <c r="T121" s="17"/>
      <c r="U121" s="17"/>
      <c r="V121" s="17"/>
      <c r="W121" s="17"/>
    </row>
    <row r="122" spans="1:23" ht="11.25">
      <c r="A122" s="222"/>
      <c r="B122" s="219"/>
      <c r="C122" s="216"/>
      <c r="D122" s="91" t="s">
        <v>486</v>
      </c>
      <c r="E122" s="91" t="s">
        <v>198</v>
      </c>
      <c r="F122" s="91" t="s">
        <v>169</v>
      </c>
      <c r="G122" s="91" t="s">
        <v>380</v>
      </c>
      <c r="H122" s="91" t="s">
        <v>168</v>
      </c>
      <c r="I122" s="1"/>
      <c r="J122" s="154"/>
      <c r="K122" s="153"/>
      <c r="L122" s="66"/>
      <c r="M122" s="126">
        <v>150</v>
      </c>
      <c r="N122" s="126"/>
      <c r="O122" s="17">
        <f t="shared" si="11"/>
        <v>142.5</v>
      </c>
      <c r="P122" s="17">
        <v>142.5</v>
      </c>
      <c r="Q122" s="17"/>
      <c r="R122" s="17"/>
      <c r="S122" s="17"/>
      <c r="T122" s="17"/>
      <c r="U122" s="17"/>
      <c r="V122" s="17"/>
      <c r="W122" s="17"/>
    </row>
    <row r="123" spans="1:23" ht="11.25">
      <c r="A123" s="222"/>
      <c r="B123" s="219"/>
      <c r="C123" s="216"/>
      <c r="D123" s="91" t="s">
        <v>490</v>
      </c>
      <c r="E123" s="91" t="s">
        <v>198</v>
      </c>
      <c r="F123" s="91" t="s">
        <v>169</v>
      </c>
      <c r="G123" s="91" t="s">
        <v>381</v>
      </c>
      <c r="H123" s="91" t="s">
        <v>168</v>
      </c>
      <c r="I123" s="1"/>
      <c r="J123" s="143"/>
      <c r="K123" s="144"/>
      <c r="L123" s="66"/>
      <c r="M123" s="126">
        <v>50</v>
      </c>
      <c r="N123" s="126"/>
      <c r="O123" s="17">
        <f t="shared" si="11"/>
        <v>0</v>
      </c>
      <c r="P123" s="17"/>
      <c r="Q123" s="17"/>
      <c r="R123" s="17"/>
      <c r="S123" s="17"/>
      <c r="T123" s="17"/>
      <c r="U123" s="17"/>
      <c r="V123" s="17"/>
      <c r="W123" s="17"/>
    </row>
    <row r="124" spans="1:23" ht="11.25">
      <c r="A124" s="223"/>
      <c r="B124" s="220"/>
      <c r="C124" s="190"/>
      <c r="D124" s="191" t="s">
        <v>253</v>
      </c>
      <c r="E124" s="91" t="s">
        <v>198</v>
      </c>
      <c r="F124" s="91" t="s">
        <v>169</v>
      </c>
      <c r="G124" s="91" t="s">
        <v>488</v>
      </c>
      <c r="H124" s="91" t="s">
        <v>168</v>
      </c>
      <c r="I124" s="1"/>
      <c r="J124" s="143"/>
      <c r="K124" s="144"/>
      <c r="L124" s="60"/>
      <c r="M124" s="17">
        <v>50</v>
      </c>
      <c r="N124" s="17"/>
      <c r="O124" s="17">
        <f t="shared" si="11"/>
        <v>0</v>
      </c>
      <c r="P124" s="17"/>
      <c r="Q124" s="17"/>
      <c r="R124" s="17"/>
      <c r="S124" s="17"/>
      <c r="T124" s="17"/>
      <c r="U124" s="17"/>
      <c r="V124" s="17"/>
      <c r="W124" s="17"/>
    </row>
    <row r="125" spans="1:23" ht="12.75" customHeight="1">
      <c r="A125" s="221" t="s">
        <v>447</v>
      </c>
      <c r="B125" s="218" t="s">
        <v>491</v>
      </c>
      <c r="C125" s="190"/>
      <c r="D125" s="191" t="s">
        <v>490</v>
      </c>
      <c r="E125" s="91" t="s">
        <v>156</v>
      </c>
      <c r="F125" s="91" t="s">
        <v>179</v>
      </c>
      <c r="G125" s="91" t="s">
        <v>391</v>
      </c>
      <c r="H125" s="91" t="s">
        <v>168</v>
      </c>
      <c r="I125" s="1"/>
      <c r="J125" s="143"/>
      <c r="K125" s="144"/>
      <c r="L125" s="66"/>
      <c r="M125" s="126"/>
      <c r="N125" s="126"/>
      <c r="O125" s="17">
        <f t="shared" si="11"/>
        <v>265</v>
      </c>
      <c r="P125" s="17">
        <v>265</v>
      </c>
      <c r="Q125" s="17"/>
      <c r="R125" s="17"/>
      <c r="S125" s="17"/>
      <c r="T125" s="17"/>
      <c r="U125" s="17"/>
      <c r="V125" s="17"/>
      <c r="W125" s="17"/>
    </row>
    <row r="126" spans="1:23" ht="36.75" customHeight="1">
      <c r="A126" s="223"/>
      <c r="B126" s="220"/>
      <c r="C126" s="14"/>
      <c r="D126" s="91" t="s">
        <v>487</v>
      </c>
      <c r="E126" s="91" t="s">
        <v>156</v>
      </c>
      <c r="F126" s="91" t="s">
        <v>179</v>
      </c>
      <c r="G126" s="91" t="s">
        <v>391</v>
      </c>
      <c r="H126" s="91" t="s">
        <v>168</v>
      </c>
      <c r="I126" s="1"/>
      <c r="J126" s="143"/>
      <c r="K126" s="144"/>
      <c r="L126" s="66"/>
      <c r="M126" s="126">
        <v>215</v>
      </c>
      <c r="N126" s="126"/>
      <c r="O126" s="17">
        <f t="shared" si="11"/>
        <v>204.3</v>
      </c>
      <c r="P126" s="17">
        <v>204.3</v>
      </c>
      <c r="Q126" s="17"/>
      <c r="R126" s="17"/>
      <c r="S126" s="17"/>
      <c r="T126" s="17"/>
      <c r="U126" s="17"/>
      <c r="V126" s="17"/>
      <c r="W126" s="17"/>
    </row>
    <row r="127" spans="1:23" ht="112.5">
      <c r="A127" s="2" t="s">
        <v>448</v>
      </c>
      <c r="B127" s="90" t="s">
        <v>411</v>
      </c>
      <c r="C127" s="14"/>
      <c r="D127" s="91"/>
      <c r="E127" s="91" t="s">
        <v>156</v>
      </c>
      <c r="F127" s="91" t="s">
        <v>179</v>
      </c>
      <c r="G127" s="91" t="s">
        <v>412</v>
      </c>
      <c r="H127" s="91" t="s">
        <v>168</v>
      </c>
      <c r="I127" s="1"/>
      <c r="J127" s="143"/>
      <c r="K127" s="144"/>
      <c r="L127" s="66"/>
      <c r="M127" s="126"/>
      <c r="N127" s="126"/>
      <c r="O127" s="17">
        <f t="shared" si="11"/>
        <v>407</v>
      </c>
      <c r="P127" s="17">
        <f>357+50</f>
        <v>407</v>
      </c>
      <c r="Q127" s="17"/>
      <c r="R127" s="17"/>
      <c r="S127" s="17"/>
      <c r="T127" s="17"/>
      <c r="U127" s="17"/>
      <c r="V127" s="17"/>
      <c r="W127" s="17"/>
    </row>
    <row r="128" spans="1:23" ht="11.25">
      <c r="A128" s="199" t="s">
        <v>449</v>
      </c>
      <c r="B128" s="235" t="s">
        <v>414</v>
      </c>
      <c r="C128" s="273"/>
      <c r="D128" s="207"/>
      <c r="E128" s="91" t="s">
        <v>159</v>
      </c>
      <c r="F128" s="91" t="s">
        <v>210</v>
      </c>
      <c r="G128" s="91" t="s">
        <v>415</v>
      </c>
      <c r="H128" s="91" t="s">
        <v>168</v>
      </c>
      <c r="I128" s="1"/>
      <c r="J128" s="143"/>
      <c r="K128" s="144"/>
      <c r="L128" s="66"/>
      <c r="M128" s="126"/>
      <c r="N128" s="126"/>
      <c r="O128" s="17">
        <f t="shared" si="11"/>
        <v>0</v>
      </c>
      <c r="P128" s="17"/>
      <c r="Q128" s="17"/>
      <c r="R128" s="17"/>
      <c r="S128" s="17"/>
      <c r="T128" s="17"/>
      <c r="U128" s="17"/>
      <c r="V128" s="17"/>
      <c r="W128" s="17"/>
    </row>
    <row r="129" spans="1:23" ht="11.25">
      <c r="A129" s="200"/>
      <c r="B129" s="236"/>
      <c r="C129" s="274"/>
      <c r="D129" s="208"/>
      <c r="E129" s="91" t="s">
        <v>159</v>
      </c>
      <c r="F129" s="91" t="s">
        <v>210</v>
      </c>
      <c r="G129" s="91" t="s">
        <v>416</v>
      </c>
      <c r="H129" s="91" t="s">
        <v>168</v>
      </c>
      <c r="I129" s="1"/>
      <c r="J129" s="143"/>
      <c r="K129" s="144"/>
      <c r="L129" s="66"/>
      <c r="M129" s="126">
        <v>400</v>
      </c>
      <c r="N129" s="126"/>
      <c r="O129" s="17">
        <f t="shared" si="11"/>
        <v>1584.8</v>
      </c>
      <c r="P129" s="17">
        <v>1584.8</v>
      </c>
      <c r="Q129" s="17"/>
      <c r="R129" s="17"/>
      <c r="S129" s="17"/>
      <c r="T129" s="17"/>
      <c r="U129" s="17"/>
      <c r="V129" s="17"/>
      <c r="W129" s="17"/>
    </row>
    <row r="130" spans="1:23" ht="11.25">
      <c r="A130" s="200"/>
      <c r="B130" s="236"/>
      <c r="C130" s="274"/>
      <c r="D130" s="208"/>
      <c r="E130" s="91" t="s">
        <v>159</v>
      </c>
      <c r="F130" s="91" t="s">
        <v>210</v>
      </c>
      <c r="G130" s="91" t="s">
        <v>417</v>
      </c>
      <c r="H130" s="91" t="s">
        <v>168</v>
      </c>
      <c r="I130" s="1"/>
      <c r="J130" s="143"/>
      <c r="K130" s="144"/>
      <c r="L130" s="66"/>
      <c r="M130" s="126"/>
      <c r="N130" s="126"/>
      <c r="O130" s="17">
        <f t="shared" si="11"/>
        <v>0</v>
      </c>
      <c r="P130" s="17"/>
      <c r="Q130" s="17"/>
      <c r="R130" s="17"/>
      <c r="S130" s="17"/>
      <c r="T130" s="17"/>
      <c r="U130" s="17"/>
      <c r="V130" s="17"/>
      <c r="W130" s="17"/>
    </row>
    <row r="131" spans="1:23" ht="11.25">
      <c r="A131" s="201"/>
      <c r="B131" s="237"/>
      <c r="C131" s="275"/>
      <c r="D131" s="209"/>
      <c r="E131" s="91" t="s">
        <v>159</v>
      </c>
      <c r="F131" s="91" t="s">
        <v>210</v>
      </c>
      <c r="G131" s="91" t="s">
        <v>418</v>
      </c>
      <c r="H131" s="91" t="s">
        <v>168</v>
      </c>
      <c r="I131" s="1"/>
      <c r="J131" s="143"/>
      <c r="K131" s="144"/>
      <c r="L131" s="66"/>
      <c r="M131" s="126"/>
      <c r="N131" s="126"/>
      <c r="O131" s="17">
        <f t="shared" si="11"/>
        <v>0</v>
      </c>
      <c r="P131" s="17"/>
      <c r="Q131" s="17"/>
      <c r="R131" s="17"/>
      <c r="S131" s="17"/>
      <c r="T131" s="17"/>
      <c r="U131" s="17"/>
      <c r="V131" s="17"/>
      <c r="W131" s="17"/>
    </row>
    <row r="132" spans="1:23" ht="90">
      <c r="A132" s="2" t="s">
        <v>450</v>
      </c>
      <c r="B132" s="90" t="s">
        <v>419</v>
      </c>
      <c r="C132" s="14"/>
      <c r="D132" s="91"/>
      <c r="E132" s="91" t="s">
        <v>152</v>
      </c>
      <c r="F132" s="91" t="s">
        <v>159</v>
      </c>
      <c r="G132" s="91" t="s">
        <v>420</v>
      </c>
      <c r="H132" s="91" t="s">
        <v>168</v>
      </c>
      <c r="I132" s="1"/>
      <c r="J132" s="143"/>
      <c r="K132" s="144"/>
      <c r="L132" s="66"/>
      <c r="M132" s="126"/>
      <c r="N132" s="126"/>
      <c r="O132" s="17">
        <f t="shared" si="11"/>
        <v>824</v>
      </c>
      <c r="P132" s="17">
        <v>824</v>
      </c>
      <c r="Q132" s="17"/>
      <c r="R132" s="17"/>
      <c r="S132" s="17"/>
      <c r="T132" s="17"/>
      <c r="U132" s="17"/>
      <c r="V132" s="17"/>
      <c r="W132" s="17"/>
    </row>
    <row r="133" spans="1:23" ht="78.75">
      <c r="A133" s="2" t="s">
        <v>451</v>
      </c>
      <c r="B133" s="90" t="s">
        <v>423</v>
      </c>
      <c r="C133" s="14"/>
      <c r="D133" s="91"/>
      <c r="E133" s="91" t="s">
        <v>152</v>
      </c>
      <c r="F133" s="91" t="s">
        <v>175</v>
      </c>
      <c r="G133" s="91" t="s">
        <v>422</v>
      </c>
      <c r="H133" s="91" t="s">
        <v>168</v>
      </c>
      <c r="I133" s="1"/>
      <c r="J133" s="143"/>
      <c r="K133" s="144"/>
      <c r="L133" s="66"/>
      <c r="M133" s="126"/>
      <c r="N133" s="126"/>
      <c r="O133" s="17">
        <f t="shared" si="11"/>
        <v>70</v>
      </c>
      <c r="P133" s="17">
        <v>70</v>
      </c>
      <c r="Q133" s="17"/>
      <c r="R133" s="17"/>
      <c r="S133" s="17"/>
      <c r="T133" s="17"/>
      <c r="U133" s="17"/>
      <c r="V133" s="17"/>
      <c r="W133" s="17"/>
    </row>
    <row r="134" spans="1:23" ht="11.25">
      <c r="A134" s="232" t="s">
        <v>120</v>
      </c>
      <c r="B134" s="233"/>
      <c r="C134" s="233"/>
      <c r="D134" s="233"/>
      <c r="E134" s="233"/>
      <c r="F134" s="233"/>
      <c r="G134" s="233"/>
      <c r="H134" s="233"/>
      <c r="I134" s="233"/>
      <c r="J134" s="233"/>
      <c r="K134" s="233"/>
      <c r="L134" s="234"/>
      <c r="M134" s="127">
        <f>M135+M145+M155</f>
        <v>18522.399999999998</v>
      </c>
      <c r="N134" s="127">
        <f>N135+N145+N155</f>
        <v>0</v>
      </c>
      <c r="O134" s="127">
        <f>O135+O145+O155</f>
        <v>19172.3</v>
      </c>
      <c r="P134" s="127">
        <f>P135+P145+P155</f>
        <v>18581.1</v>
      </c>
      <c r="Q134" s="127">
        <f>Q135+Q145+Q155</f>
        <v>591.2</v>
      </c>
      <c r="R134" s="127">
        <f>R135+R145+R155</f>
        <v>0</v>
      </c>
      <c r="S134" s="127">
        <f>S135+S145+S155</f>
        <v>0</v>
      </c>
      <c r="T134" s="127">
        <f>T135+T145+T155</f>
        <v>0</v>
      </c>
      <c r="U134" s="127">
        <f>U135+U145+U155</f>
        <v>0</v>
      </c>
      <c r="V134" s="127">
        <f>V135+V145+V155</f>
        <v>0</v>
      </c>
      <c r="W134" s="127">
        <f>W135+W145+W155</f>
        <v>0</v>
      </c>
    </row>
    <row r="135" spans="1:23" ht="11.25">
      <c r="A135" s="29" t="s">
        <v>19</v>
      </c>
      <c r="B135" s="178" t="s">
        <v>66</v>
      </c>
      <c r="C135" s="22"/>
      <c r="D135" s="98"/>
      <c r="E135" s="98"/>
      <c r="F135" s="98"/>
      <c r="G135" s="98"/>
      <c r="H135" s="98"/>
      <c r="I135" s="19"/>
      <c r="J135" s="151"/>
      <c r="K135" s="152"/>
      <c r="L135" s="67"/>
      <c r="M135" s="128">
        <f>M136+M140+M143</f>
        <v>15127.4</v>
      </c>
      <c r="N135" s="128">
        <f>N136+N140+N143</f>
        <v>0</v>
      </c>
      <c r="O135" s="128">
        <f>O136+O140+O143</f>
        <v>15727.6</v>
      </c>
      <c r="P135" s="128">
        <f>P136+P140+P143</f>
        <v>15136.4</v>
      </c>
      <c r="Q135" s="128">
        <f>Q136+Q140+Q143</f>
        <v>591.2</v>
      </c>
      <c r="R135" s="128">
        <f>R136+R140+R143</f>
        <v>0</v>
      </c>
      <c r="S135" s="128">
        <f>S136+S140+S143</f>
        <v>0</v>
      </c>
      <c r="T135" s="128">
        <f>T136+T140+T143</f>
        <v>0</v>
      </c>
      <c r="U135" s="128">
        <f>U136+U140+U143</f>
        <v>0</v>
      </c>
      <c r="V135" s="128">
        <f>V136+V140+V143</f>
        <v>0</v>
      </c>
      <c r="W135" s="128">
        <f>W136+W140+W143</f>
        <v>0</v>
      </c>
    </row>
    <row r="136" spans="1:23" ht="67.5">
      <c r="A136" s="2" t="s">
        <v>67</v>
      </c>
      <c r="B136" s="179" t="s">
        <v>68</v>
      </c>
      <c r="C136" s="14"/>
      <c r="D136" s="91"/>
      <c r="E136" s="91"/>
      <c r="F136" s="91"/>
      <c r="G136" s="91"/>
      <c r="H136" s="91"/>
      <c r="I136" s="1"/>
      <c r="J136" s="143"/>
      <c r="K136" s="144"/>
      <c r="L136" s="60"/>
      <c r="M136" s="17">
        <f>SUM(M137:M139)</f>
        <v>15127.4</v>
      </c>
      <c r="N136" s="17">
        <f aca="true" t="shared" si="12" ref="N136:W136">SUM(N137:N139)</f>
        <v>0</v>
      </c>
      <c r="O136" s="17">
        <f t="shared" si="12"/>
        <v>15727.6</v>
      </c>
      <c r="P136" s="17">
        <f t="shared" si="12"/>
        <v>15136.4</v>
      </c>
      <c r="Q136" s="17">
        <f t="shared" si="12"/>
        <v>591.2</v>
      </c>
      <c r="R136" s="17">
        <f t="shared" si="12"/>
        <v>0</v>
      </c>
      <c r="S136" s="17">
        <f t="shared" si="12"/>
        <v>0</v>
      </c>
      <c r="T136" s="17">
        <f t="shared" si="12"/>
        <v>0</v>
      </c>
      <c r="U136" s="17">
        <f t="shared" si="12"/>
        <v>0</v>
      </c>
      <c r="V136" s="17">
        <f t="shared" si="12"/>
        <v>0</v>
      </c>
      <c r="W136" s="17">
        <f t="shared" si="12"/>
        <v>0</v>
      </c>
    </row>
    <row r="137" spans="1:23" ht="45">
      <c r="A137" s="2" t="s">
        <v>69</v>
      </c>
      <c r="B137" s="179" t="s">
        <v>203</v>
      </c>
      <c r="C137" s="14"/>
      <c r="D137" s="91"/>
      <c r="E137" s="91" t="s">
        <v>152</v>
      </c>
      <c r="F137" s="91" t="s">
        <v>175</v>
      </c>
      <c r="G137" s="91" t="s">
        <v>207</v>
      </c>
      <c r="H137" s="91" t="s">
        <v>208</v>
      </c>
      <c r="I137" s="202" t="s">
        <v>464</v>
      </c>
      <c r="J137" s="143"/>
      <c r="K137" s="144"/>
      <c r="L137" s="60"/>
      <c r="M137" s="17">
        <v>328.3</v>
      </c>
      <c r="N137" s="17"/>
      <c r="O137" s="17">
        <f>P137+Q137</f>
        <v>770.9000000000001</v>
      </c>
      <c r="P137" s="17">
        <v>360.3</v>
      </c>
      <c r="Q137" s="17">
        <v>410.6</v>
      </c>
      <c r="R137" s="17"/>
      <c r="S137" s="17"/>
      <c r="T137" s="17"/>
      <c r="U137" s="17"/>
      <c r="V137" s="17"/>
      <c r="W137" s="17"/>
    </row>
    <row r="138" spans="1:23" ht="137.25" customHeight="1">
      <c r="A138" s="2" t="s">
        <v>452</v>
      </c>
      <c r="B138" s="179" t="s">
        <v>202</v>
      </c>
      <c r="C138" s="14"/>
      <c r="D138" s="91"/>
      <c r="E138" s="91" t="s">
        <v>152</v>
      </c>
      <c r="F138" s="91" t="s">
        <v>175</v>
      </c>
      <c r="G138" s="91" t="s">
        <v>209</v>
      </c>
      <c r="H138" s="91" t="s">
        <v>208</v>
      </c>
      <c r="I138" s="203"/>
      <c r="J138" s="143"/>
      <c r="K138" s="144"/>
      <c r="L138" s="60"/>
      <c r="M138" s="17">
        <v>2659.1</v>
      </c>
      <c r="N138" s="17"/>
      <c r="O138" s="17">
        <f>P138+Q138</f>
        <v>2706.7</v>
      </c>
      <c r="P138" s="17">
        <v>2526.1</v>
      </c>
      <c r="Q138" s="17">
        <v>180.6</v>
      </c>
      <c r="R138" s="17"/>
      <c r="S138" s="17"/>
      <c r="T138" s="17"/>
      <c r="U138" s="17"/>
      <c r="V138" s="17"/>
      <c r="W138" s="17"/>
    </row>
    <row r="139" spans="1:23" ht="22.5">
      <c r="A139" s="2" t="s">
        <v>453</v>
      </c>
      <c r="B139" s="179" t="s">
        <v>270</v>
      </c>
      <c r="C139" s="14"/>
      <c r="D139" s="91"/>
      <c r="E139" s="91" t="s">
        <v>240</v>
      </c>
      <c r="F139" s="91" t="s">
        <v>179</v>
      </c>
      <c r="G139" s="91" t="s">
        <v>259</v>
      </c>
      <c r="H139" s="91" t="s">
        <v>208</v>
      </c>
      <c r="I139" s="1"/>
      <c r="J139" s="143"/>
      <c r="K139" s="144"/>
      <c r="L139" s="60"/>
      <c r="M139" s="17">
        <v>12140</v>
      </c>
      <c r="N139" s="17"/>
      <c r="O139" s="17">
        <f>P139+Q139</f>
        <v>12250</v>
      </c>
      <c r="P139" s="17">
        <v>12250</v>
      </c>
      <c r="Q139" s="17"/>
      <c r="R139" s="17"/>
      <c r="S139" s="17"/>
      <c r="T139" s="17"/>
      <c r="U139" s="17"/>
      <c r="V139" s="17"/>
      <c r="W139" s="17"/>
    </row>
    <row r="140" spans="1:23" ht="22.5">
      <c r="A140" s="2" t="s">
        <v>70</v>
      </c>
      <c r="B140" s="24" t="s">
        <v>73</v>
      </c>
      <c r="C140" s="4" t="s">
        <v>83</v>
      </c>
      <c r="D140" s="91"/>
      <c r="E140" s="91"/>
      <c r="F140" s="91"/>
      <c r="G140" s="91"/>
      <c r="H140" s="91"/>
      <c r="I140" s="1"/>
      <c r="J140" s="143"/>
      <c r="K140" s="144"/>
      <c r="L140" s="60"/>
      <c r="M140" s="17"/>
      <c r="N140" s="17"/>
      <c r="O140" s="17"/>
      <c r="P140" s="17"/>
      <c r="Q140" s="17"/>
      <c r="R140" s="17"/>
      <c r="S140" s="17"/>
      <c r="T140" s="17"/>
      <c r="U140" s="17"/>
      <c r="V140" s="17"/>
      <c r="W140" s="17"/>
    </row>
    <row r="141" spans="1:23" ht="11.25">
      <c r="A141" s="2" t="s">
        <v>71</v>
      </c>
      <c r="B141" s="69"/>
      <c r="C141" s="14"/>
      <c r="D141" s="91"/>
      <c r="E141" s="91"/>
      <c r="F141" s="91"/>
      <c r="G141" s="91"/>
      <c r="H141" s="91"/>
      <c r="I141" s="1"/>
      <c r="J141" s="143"/>
      <c r="K141" s="144"/>
      <c r="L141" s="60"/>
      <c r="M141" s="17"/>
      <c r="N141" s="17"/>
      <c r="O141" s="17"/>
      <c r="P141" s="17"/>
      <c r="Q141" s="17"/>
      <c r="R141" s="17"/>
      <c r="S141" s="17"/>
      <c r="T141" s="17"/>
      <c r="U141" s="17"/>
      <c r="V141" s="17"/>
      <c r="W141" s="17"/>
    </row>
    <row r="142" spans="1:23" ht="11.25">
      <c r="A142" s="2"/>
      <c r="B142" s="69"/>
      <c r="C142" s="14"/>
      <c r="D142" s="91"/>
      <c r="E142" s="91"/>
      <c r="F142" s="91"/>
      <c r="G142" s="91"/>
      <c r="H142" s="91"/>
      <c r="I142" s="1"/>
      <c r="J142" s="143"/>
      <c r="K142" s="144"/>
      <c r="L142" s="60"/>
      <c r="M142" s="17"/>
      <c r="N142" s="17"/>
      <c r="O142" s="17"/>
      <c r="P142" s="17"/>
      <c r="Q142" s="17"/>
      <c r="R142" s="17"/>
      <c r="S142" s="17"/>
      <c r="T142" s="17"/>
      <c r="U142" s="17"/>
      <c r="V142" s="17"/>
      <c r="W142" s="17"/>
    </row>
    <row r="143" spans="1:23" ht="22.5">
      <c r="A143" s="2" t="s">
        <v>72</v>
      </c>
      <c r="B143" s="24" t="s">
        <v>121</v>
      </c>
      <c r="C143" s="4" t="s">
        <v>83</v>
      </c>
      <c r="D143" s="91"/>
      <c r="E143" s="91"/>
      <c r="F143" s="91"/>
      <c r="G143" s="91"/>
      <c r="H143" s="91"/>
      <c r="I143" s="1"/>
      <c r="J143" s="143"/>
      <c r="K143" s="144"/>
      <c r="L143" s="60"/>
      <c r="M143" s="17"/>
      <c r="N143" s="17"/>
      <c r="O143" s="17"/>
      <c r="P143" s="17"/>
      <c r="Q143" s="17"/>
      <c r="R143" s="17"/>
      <c r="S143" s="17"/>
      <c r="T143" s="17"/>
      <c r="U143" s="17"/>
      <c r="V143" s="17"/>
      <c r="W143" s="17"/>
    </row>
    <row r="144" spans="1:23" ht="11.25">
      <c r="A144" s="2" t="s">
        <v>74</v>
      </c>
      <c r="B144" s="24"/>
      <c r="C144" s="14"/>
      <c r="D144" s="91"/>
      <c r="E144" s="91"/>
      <c r="F144" s="91"/>
      <c r="G144" s="91"/>
      <c r="H144" s="91"/>
      <c r="I144" s="1"/>
      <c r="J144" s="143"/>
      <c r="K144" s="144"/>
      <c r="L144" s="60"/>
      <c r="M144" s="17"/>
      <c r="N144" s="17"/>
      <c r="O144" s="17"/>
      <c r="P144" s="17"/>
      <c r="Q144" s="17"/>
      <c r="R144" s="17"/>
      <c r="S144" s="17"/>
      <c r="T144" s="17"/>
      <c r="U144" s="17"/>
      <c r="V144" s="17"/>
      <c r="W144" s="17"/>
    </row>
    <row r="145" spans="1:23" ht="11.25">
      <c r="A145" s="21" t="s">
        <v>20</v>
      </c>
      <c r="B145" s="178" t="s">
        <v>122</v>
      </c>
      <c r="C145" s="22"/>
      <c r="D145" s="98"/>
      <c r="E145" s="98"/>
      <c r="F145" s="98"/>
      <c r="G145" s="98"/>
      <c r="H145" s="98"/>
      <c r="I145" s="19"/>
      <c r="J145" s="151"/>
      <c r="K145" s="152"/>
      <c r="L145" s="62"/>
      <c r="M145" s="121">
        <f>M146+M149</f>
        <v>831.3</v>
      </c>
      <c r="N145" s="121">
        <f aca="true" t="shared" si="13" ref="N145:W145">N146+N149</f>
        <v>0</v>
      </c>
      <c r="O145" s="121">
        <f t="shared" si="13"/>
        <v>768.5</v>
      </c>
      <c r="P145" s="121">
        <f t="shared" si="13"/>
        <v>768.5</v>
      </c>
      <c r="Q145" s="121">
        <f t="shared" si="13"/>
        <v>0</v>
      </c>
      <c r="R145" s="121">
        <f t="shared" si="13"/>
        <v>0</v>
      </c>
      <c r="S145" s="121">
        <f t="shared" si="13"/>
        <v>0</v>
      </c>
      <c r="T145" s="121">
        <f t="shared" si="13"/>
        <v>0</v>
      </c>
      <c r="U145" s="121">
        <f t="shared" si="13"/>
        <v>0</v>
      </c>
      <c r="V145" s="121">
        <f t="shared" si="13"/>
        <v>0</v>
      </c>
      <c r="W145" s="121">
        <f t="shared" si="13"/>
        <v>0</v>
      </c>
    </row>
    <row r="146" spans="1:23" ht="67.5">
      <c r="A146" s="2" t="s">
        <v>75</v>
      </c>
      <c r="B146" s="179" t="s">
        <v>80</v>
      </c>
      <c r="C146" s="14"/>
      <c r="D146" s="91"/>
      <c r="E146" s="91"/>
      <c r="F146" s="91"/>
      <c r="G146" s="91"/>
      <c r="H146" s="91"/>
      <c r="I146" s="1"/>
      <c r="J146" s="143"/>
      <c r="K146" s="144"/>
      <c r="L146" s="60"/>
      <c r="M146" s="17">
        <f>M147+M148</f>
        <v>831.3</v>
      </c>
      <c r="N146" s="17">
        <f aca="true" t="shared" si="14" ref="N146:W146">N147+N148</f>
        <v>0</v>
      </c>
      <c r="O146" s="17">
        <f t="shared" si="14"/>
        <v>768.5</v>
      </c>
      <c r="P146" s="17">
        <f t="shared" si="14"/>
        <v>768.5</v>
      </c>
      <c r="Q146" s="17">
        <f t="shared" si="14"/>
        <v>0</v>
      </c>
      <c r="R146" s="17">
        <f t="shared" si="14"/>
        <v>0</v>
      </c>
      <c r="S146" s="17">
        <f t="shared" si="14"/>
        <v>0</v>
      </c>
      <c r="T146" s="17">
        <f t="shared" si="14"/>
        <v>0</v>
      </c>
      <c r="U146" s="17">
        <f t="shared" si="14"/>
        <v>0</v>
      </c>
      <c r="V146" s="17">
        <f t="shared" si="14"/>
        <v>0</v>
      </c>
      <c r="W146" s="17">
        <f t="shared" si="14"/>
        <v>0</v>
      </c>
    </row>
    <row r="147" spans="1:23" ht="33.75">
      <c r="A147" s="2" t="s">
        <v>204</v>
      </c>
      <c r="B147" s="24" t="s">
        <v>206</v>
      </c>
      <c r="C147" s="14"/>
      <c r="D147" s="91"/>
      <c r="E147" s="91" t="s">
        <v>210</v>
      </c>
      <c r="F147" s="91" t="s">
        <v>159</v>
      </c>
      <c r="G147" s="91" t="s">
        <v>211</v>
      </c>
      <c r="H147" s="91" t="s">
        <v>212</v>
      </c>
      <c r="I147" s="1"/>
      <c r="J147" s="143"/>
      <c r="K147" s="144"/>
      <c r="L147" s="60"/>
      <c r="M147" s="17">
        <v>804.9</v>
      </c>
      <c r="N147" s="17"/>
      <c r="O147" s="17">
        <f>P147+Q147</f>
        <v>768.5</v>
      </c>
      <c r="P147" s="17">
        <v>768.5</v>
      </c>
      <c r="Q147" s="17"/>
      <c r="R147" s="17"/>
      <c r="S147" s="17"/>
      <c r="T147" s="17"/>
      <c r="U147" s="17"/>
      <c r="V147" s="17"/>
      <c r="W147" s="17"/>
    </row>
    <row r="148" spans="1:23" ht="33.75">
      <c r="A148" s="2" t="s">
        <v>205</v>
      </c>
      <c r="B148" s="24" t="s">
        <v>206</v>
      </c>
      <c r="C148" s="14"/>
      <c r="D148" s="91"/>
      <c r="E148" s="91" t="s">
        <v>210</v>
      </c>
      <c r="F148" s="91" t="s">
        <v>159</v>
      </c>
      <c r="G148" s="91" t="s">
        <v>213</v>
      </c>
      <c r="H148" s="91" t="s">
        <v>212</v>
      </c>
      <c r="I148" s="1"/>
      <c r="J148" s="143"/>
      <c r="K148" s="144"/>
      <c r="L148" s="60"/>
      <c r="M148" s="17">
        <v>26.4</v>
      </c>
      <c r="N148" s="17"/>
      <c r="O148" s="17">
        <f aca="true" t="shared" si="15" ref="O148:O154">P148+Q148</f>
        <v>0</v>
      </c>
      <c r="P148" s="17"/>
      <c r="Q148" s="17"/>
      <c r="R148" s="17"/>
      <c r="S148" s="17"/>
      <c r="T148" s="17"/>
      <c r="U148" s="17"/>
      <c r="V148" s="17"/>
      <c r="W148" s="17"/>
    </row>
    <row r="149" spans="1:23" ht="22.5">
      <c r="A149" s="2" t="s">
        <v>76</v>
      </c>
      <c r="B149" s="24" t="s">
        <v>81</v>
      </c>
      <c r="C149" s="4" t="s">
        <v>83</v>
      </c>
      <c r="D149" s="91"/>
      <c r="E149" s="91"/>
      <c r="F149" s="91"/>
      <c r="G149" s="91"/>
      <c r="H149" s="91"/>
      <c r="I149" s="1"/>
      <c r="J149" s="143"/>
      <c r="K149" s="144"/>
      <c r="L149" s="60"/>
      <c r="M149" s="17">
        <f>M150</f>
        <v>0</v>
      </c>
      <c r="N149" s="17">
        <f aca="true" t="shared" si="16" ref="N149:W149">N150</f>
        <v>0</v>
      </c>
      <c r="O149" s="17">
        <f t="shared" si="16"/>
        <v>0</v>
      </c>
      <c r="P149" s="17">
        <f t="shared" si="16"/>
        <v>0</v>
      </c>
      <c r="Q149" s="17">
        <f t="shared" si="16"/>
        <v>0</v>
      </c>
      <c r="R149" s="17">
        <f t="shared" si="16"/>
        <v>0</v>
      </c>
      <c r="S149" s="17">
        <f t="shared" si="16"/>
        <v>0</v>
      </c>
      <c r="T149" s="17">
        <f t="shared" si="16"/>
        <v>0</v>
      </c>
      <c r="U149" s="17">
        <f t="shared" si="16"/>
        <v>0</v>
      </c>
      <c r="V149" s="17">
        <f t="shared" si="16"/>
        <v>0</v>
      </c>
      <c r="W149" s="17">
        <f t="shared" si="16"/>
        <v>0</v>
      </c>
    </row>
    <row r="150" spans="1:23" ht="11.25">
      <c r="A150" s="2" t="s">
        <v>77</v>
      </c>
      <c r="B150" s="69"/>
      <c r="C150" s="14"/>
      <c r="D150" s="91"/>
      <c r="E150" s="91"/>
      <c r="F150" s="91"/>
      <c r="G150" s="91"/>
      <c r="H150" s="91"/>
      <c r="I150" s="1"/>
      <c r="J150" s="143"/>
      <c r="K150" s="144"/>
      <c r="L150" s="60"/>
      <c r="M150" s="17"/>
      <c r="N150" s="17"/>
      <c r="O150" s="17">
        <f t="shared" si="15"/>
        <v>0</v>
      </c>
      <c r="P150" s="17"/>
      <c r="Q150" s="17"/>
      <c r="R150" s="17"/>
      <c r="S150" s="17"/>
      <c r="T150" s="17"/>
      <c r="U150" s="17"/>
      <c r="V150" s="17"/>
      <c r="W150" s="17"/>
    </row>
    <row r="151" spans="1:23" ht="11.25">
      <c r="A151" s="2"/>
      <c r="B151" s="69"/>
      <c r="C151" s="14"/>
      <c r="D151" s="91"/>
      <c r="E151" s="91"/>
      <c r="F151" s="91"/>
      <c r="G151" s="91"/>
      <c r="H151" s="91"/>
      <c r="I151" s="1"/>
      <c r="J151" s="143"/>
      <c r="K151" s="144"/>
      <c r="L151" s="60"/>
      <c r="M151" s="17"/>
      <c r="N151" s="17"/>
      <c r="O151" s="17">
        <f t="shared" si="15"/>
        <v>0</v>
      </c>
      <c r="P151" s="17"/>
      <c r="Q151" s="17"/>
      <c r="R151" s="17"/>
      <c r="S151" s="17"/>
      <c r="T151" s="17"/>
      <c r="U151" s="17"/>
      <c r="V151" s="17"/>
      <c r="W151" s="17"/>
    </row>
    <row r="152" spans="1:23" ht="22.5">
      <c r="A152" s="2" t="s">
        <v>78</v>
      </c>
      <c r="B152" s="24" t="s">
        <v>123</v>
      </c>
      <c r="C152" s="4" t="s">
        <v>83</v>
      </c>
      <c r="D152" s="91"/>
      <c r="E152" s="91"/>
      <c r="F152" s="91"/>
      <c r="G152" s="91"/>
      <c r="H152" s="91"/>
      <c r="I152" s="1"/>
      <c r="J152" s="143"/>
      <c r="K152" s="144"/>
      <c r="L152" s="60"/>
      <c r="M152" s="17">
        <f>M153</f>
        <v>0</v>
      </c>
      <c r="N152" s="17">
        <f aca="true" t="shared" si="17" ref="N152:W152">N153</f>
        <v>0</v>
      </c>
      <c r="O152" s="17">
        <f t="shared" si="17"/>
        <v>0</v>
      </c>
      <c r="P152" s="17">
        <f t="shared" si="17"/>
        <v>0</v>
      </c>
      <c r="Q152" s="17">
        <f t="shared" si="17"/>
        <v>0</v>
      </c>
      <c r="R152" s="17">
        <f t="shared" si="17"/>
        <v>0</v>
      </c>
      <c r="S152" s="17">
        <f t="shared" si="17"/>
        <v>0</v>
      </c>
      <c r="T152" s="17">
        <f t="shared" si="17"/>
        <v>0</v>
      </c>
      <c r="U152" s="17">
        <f t="shared" si="17"/>
        <v>0</v>
      </c>
      <c r="V152" s="17">
        <f t="shared" si="17"/>
        <v>0</v>
      </c>
      <c r="W152" s="17">
        <f t="shared" si="17"/>
        <v>0</v>
      </c>
    </row>
    <row r="153" spans="1:23" ht="11.25">
      <c r="A153" s="2" t="s">
        <v>79</v>
      </c>
      <c r="B153" s="24"/>
      <c r="C153" s="14"/>
      <c r="D153" s="91"/>
      <c r="E153" s="91"/>
      <c r="F153" s="91"/>
      <c r="G153" s="91"/>
      <c r="H153" s="91"/>
      <c r="I153" s="1"/>
      <c r="J153" s="143"/>
      <c r="K153" s="144"/>
      <c r="L153" s="60"/>
      <c r="M153" s="17"/>
      <c r="N153" s="17"/>
      <c r="O153" s="17">
        <f t="shared" si="15"/>
        <v>0</v>
      </c>
      <c r="P153" s="17"/>
      <c r="Q153" s="17"/>
      <c r="R153" s="17"/>
      <c r="S153" s="17"/>
      <c r="T153" s="17"/>
      <c r="U153" s="17"/>
      <c r="V153" s="17"/>
      <c r="W153" s="17"/>
    </row>
    <row r="154" spans="1:23" ht="11.25">
      <c r="A154" s="2"/>
      <c r="B154" s="24"/>
      <c r="C154" s="14"/>
      <c r="D154" s="91"/>
      <c r="E154" s="91"/>
      <c r="F154" s="91"/>
      <c r="G154" s="91"/>
      <c r="H154" s="91"/>
      <c r="I154" s="1"/>
      <c r="J154" s="143"/>
      <c r="K154" s="144"/>
      <c r="L154" s="60"/>
      <c r="M154" s="17"/>
      <c r="N154" s="17"/>
      <c r="O154" s="17">
        <f t="shared" si="15"/>
        <v>0</v>
      </c>
      <c r="P154" s="17"/>
      <c r="Q154" s="17"/>
      <c r="R154" s="17"/>
      <c r="S154" s="17"/>
      <c r="T154" s="17"/>
      <c r="U154" s="17"/>
      <c r="V154" s="17"/>
      <c r="W154" s="17"/>
    </row>
    <row r="155" spans="1:23" ht="18.75" customHeight="1">
      <c r="A155" s="29" t="s">
        <v>214</v>
      </c>
      <c r="B155" s="178" t="s">
        <v>216</v>
      </c>
      <c r="C155" s="22"/>
      <c r="D155" s="98"/>
      <c r="E155" s="98"/>
      <c r="F155" s="98"/>
      <c r="G155" s="98"/>
      <c r="H155" s="98"/>
      <c r="I155" s="19"/>
      <c r="J155" s="151"/>
      <c r="K155" s="152"/>
      <c r="L155" s="67"/>
      <c r="M155" s="128">
        <f>SUM(M156:M167)</f>
        <v>2563.7</v>
      </c>
      <c r="N155" s="128">
        <f aca="true" t="shared" si="18" ref="N155:W155">SUM(N156:N167)</f>
        <v>0</v>
      </c>
      <c r="O155" s="128">
        <f t="shared" si="18"/>
        <v>2676.2</v>
      </c>
      <c r="P155" s="128">
        <f t="shared" si="18"/>
        <v>2676.2</v>
      </c>
      <c r="Q155" s="128">
        <f t="shared" si="18"/>
        <v>0</v>
      </c>
      <c r="R155" s="128">
        <f t="shared" si="18"/>
        <v>0</v>
      </c>
      <c r="S155" s="128">
        <f t="shared" si="18"/>
        <v>0</v>
      </c>
      <c r="T155" s="128">
        <f t="shared" si="18"/>
        <v>0</v>
      </c>
      <c r="U155" s="128">
        <f t="shared" si="18"/>
        <v>0</v>
      </c>
      <c r="V155" s="128">
        <f t="shared" si="18"/>
        <v>0</v>
      </c>
      <c r="W155" s="128">
        <f t="shared" si="18"/>
        <v>0</v>
      </c>
    </row>
    <row r="156" spans="1:23" ht="67.5">
      <c r="A156" s="2" t="s">
        <v>215</v>
      </c>
      <c r="B156" s="179" t="s">
        <v>217</v>
      </c>
      <c r="C156" s="14"/>
      <c r="D156" s="91"/>
      <c r="E156" s="91"/>
      <c r="F156" s="91"/>
      <c r="G156" s="91"/>
      <c r="H156" s="91"/>
      <c r="I156" s="1"/>
      <c r="J156" s="143"/>
      <c r="K156" s="144"/>
      <c r="L156" s="60"/>
      <c r="M156" s="17"/>
      <c r="N156" s="17"/>
      <c r="O156" s="17">
        <f>P156+Q156</f>
        <v>0</v>
      </c>
      <c r="P156" s="17"/>
      <c r="Q156" s="17"/>
      <c r="R156" s="17"/>
      <c r="S156" s="17"/>
      <c r="T156" s="17"/>
      <c r="U156" s="17"/>
      <c r="V156" s="17"/>
      <c r="W156" s="17"/>
    </row>
    <row r="157" spans="1:23" ht="33.75">
      <c r="A157" s="2" t="s">
        <v>454</v>
      </c>
      <c r="B157" s="179" t="s">
        <v>206</v>
      </c>
      <c r="C157" s="14"/>
      <c r="D157" s="91"/>
      <c r="E157" s="91" t="s">
        <v>210</v>
      </c>
      <c r="F157" s="91" t="s">
        <v>169</v>
      </c>
      <c r="G157" s="91" t="s">
        <v>222</v>
      </c>
      <c r="H157" s="91" t="s">
        <v>223</v>
      </c>
      <c r="I157" s="1"/>
      <c r="J157" s="143"/>
      <c r="K157" s="144"/>
      <c r="L157" s="60"/>
      <c r="M157" s="17">
        <v>465.8</v>
      </c>
      <c r="N157" s="17"/>
      <c r="O157" s="17">
        <f>P157+Q157</f>
        <v>0</v>
      </c>
      <c r="P157" s="17"/>
      <c r="Q157" s="17"/>
      <c r="R157" s="17"/>
      <c r="S157" s="17"/>
      <c r="T157" s="17"/>
      <c r="U157" s="17"/>
      <c r="V157" s="17"/>
      <c r="W157" s="17"/>
    </row>
    <row r="158" spans="1:23" ht="33.75">
      <c r="A158" s="2" t="s">
        <v>455</v>
      </c>
      <c r="B158" s="179" t="s">
        <v>206</v>
      </c>
      <c r="C158" s="14"/>
      <c r="D158" s="91"/>
      <c r="E158" s="91" t="s">
        <v>210</v>
      </c>
      <c r="F158" s="91" t="s">
        <v>169</v>
      </c>
      <c r="G158" s="91" t="s">
        <v>224</v>
      </c>
      <c r="H158" s="91" t="s">
        <v>223</v>
      </c>
      <c r="I158" s="1"/>
      <c r="J158" s="143"/>
      <c r="K158" s="144"/>
      <c r="L158" s="60"/>
      <c r="M158" s="17">
        <v>1086.9</v>
      </c>
      <c r="N158" s="17"/>
      <c r="O158" s="17">
        <f>P158+Q158</f>
        <v>1385.2</v>
      </c>
      <c r="P158" s="17">
        <v>1385.2</v>
      </c>
      <c r="Q158" s="17"/>
      <c r="R158" s="17"/>
      <c r="S158" s="17"/>
      <c r="T158" s="17"/>
      <c r="U158" s="17"/>
      <c r="V158" s="17"/>
      <c r="W158" s="17"/>
    </row>
    <row r="159" spans="1:23" ht="191.25">
      <c r="A159" s="2" t="s">
        <v>456</v>
      </c>
      <c r="B159" s="179" t="s">
        <v>225</v>
      </c>
      <c r="C159" s="14"/>
      <c r="D159" s="91"/>
      <c r="E159" s="91" t="s">
        <v>159</v>
      </c>
      <c r="F159" s="91" t="s">
        <v>210</v>
      </c>
      <c r="G159" s="91" t="s">
        <v>226</v>
      </c>
      <c r="H159" s="91" t="s">
        <v>227</v>
      </c>
      <c r="I159" s="1" t="s">
        <v>463</v>
      </c>
      <c r="J159" s="143"/>
      <c r="K159" s="144"/>
      <c r="L159" s="60"/>
      <c r="M159" s="17">
        <v>870</v>
      </c>
      <c r="N159" s="17"/>
      <c r="O159" s="17">
        <f>P159+Q159</f>
        <v>1150</v>
      </c>
      <c r="P159" s="17">
        <v>1150</v>
      </c>
      <c r="Q159" s="17"/>
      <c r="R159" s="17"/>
      <c r="S159" s="17"/>
      <c r="T159" s="17"/>
      <c r="U159" s="17"/>
      <c r="V159" s="17"/>
      <c r="W159" s="17"/>
    </row>
    <row r="160" spans="1:23" ht="67.5" customHeight="1">
      <c r="A160" s="168" t="s">
        <v>457</v>
      </c>
      <c r="B160" s="23" t="s">
        <v>376</v>
      </c>
      <c r="C160" s="1" t="s">
        <v>413</v>
      </c>
      <c r="D160" s="91"/>
      <c r="E160" s="91" t="s">
        <v>186</v>
      </c>
      <c r="F160" s="91" t="s">
        <v>187</v>
      </c>
      <c r="G160" s="91" t="s">
        <v>377</v>
      </c>
      <c r="H160" s="91" t="s">
        <v>227</v>
      </c>
      <c r="I160" s="1"/>
      <c r="J160" s="143"/>
      <c r="K160" s="144"/>
      <c r="L160" s="60"/>
      <c r="M160" s="17">
        <v>141</v>
      </c>
      <c r="N160" s="17"/>
      <c r="O160" s="17">
        <f>P160+Q160</f>
        <v>141</v>
      </c>
      <c r="P160" s="17">
        <v>141</v>
      </c>
      <c r="Q160" s="17"/>
      <c r="R160" s="17"/>
      <c r="S160" s="17"/>
      <c r="T160" s="17"/>
      <c r="U160" s="17"/>
      <c r="V160" s="17"/>
      <c r="W160" s="17"/>
    </row>
    <row r="161" spans="1:23" ht="22.5">
      <c r="A161" s="2" t="s">
        <v>218</v>
      </c>
      <c r="B161" s="24" t="s">
        <v>73</v>
      </c>
      <c r="C161" s="4" t="s">
        <v>83</v>
      </c>
      <c r="D161" s="91"/>
      <c r="E161" s="91"/>
      <c r="F161" s="91"/>
      <c r="G161" s="91"/>
      <c r="H161" s="91"/>
      <c r="I161" s="1"/>
      <c r="J161" s="143"/>
      <c r="K161" s="144"/>
      <c r="L161" s="60"/>
      <c r="M161" s="17"/>
      <c r="N161" s="17"/>
      <c r="O161" s="17"/>
      <c r="P161" s="17"/>
      <c r="Q161" s="17"/>
      <c r="R161" s="17"/>
      <c r="S161" s="17"/>
      <c r="T161" s="17"/>
      <c r="U161" s="17"/>
      <c r="V161" s="17"/>
      <c r="W161" s="17"/>
    </row>
    <row r="162" spans="1:23" ht="11.25">
      <c r="A162" s="2" t="s">
        <v>219</v>
      </c>
      <c r="B162" s="69"/>
      <c r="C162" s="14"/>
      <c r="D162" s="91"/>
      <c r="E162" s="91"/>
      <c r="F162" s="91"/>
      <c r="G162" s="91"/>
      <c r="H162" s="91"/>
      <c r="I162" s="1"/>
      <c r="J162" s="143"/>
      <c r="K162" s="144"/>
      <c r="L162" s="60"/>
      <c r="M162" s="17"/>
      <c r="N162" s="17"/>
      <c r="O162" s="17"/>
      <c r="P162" s="17"/>
      <c r="Q162" s="17"/>
      <c r="R162" s="17"/>
      <c r="S162" s="17"/>
      <c r="T162" s="17"/>
      <c r="U162" s="17"/>
      <c r="V162" s="17"/>
      <c r="W162" s="17"/>
    </row>
    <row r="163" spans="1:23" ht="11.25">
      <c r="A163" s="2"/>
      <c r="B163" s="69"/>
      <c r="C163" s="14"/>
      <c r="D163" s="91"/>
      <c r="E163" s="91"/>
      <c r="F163" s="91"/>
      <c r="G163" s="91"/>
      <c r="H163" s="91"/>
      <c r="I163" s="1"/>
      <c r="J163" s="143"/>
      <c r="K163" s="144"/>
      <c r="L163" s="60"/>
      <c r="M163" s="17"/>
      <c r="N163" s="17"/>
      <c r="O163" s="17"/>
      <c r="P163" s="17"/>
      <c r="Q163" s="17"/>
      <c r="R163" s="17"/>
      <c r="S163" s="17"/>
      <c r="T163" s="17"/>
      <c r="U163" s="17"/>
      <c r="V163" s="17"/>
      <c r="W163" s="17"/>
    </row>
    <row r="164" spans="1:23" ht="22.5">
      <c r="A164" s="2" t="s">
        <v>220</v>
      </c>
      <c r="B164" s="24" t="s">
        <v>121</v>
      </c>
      <c r="C164" s="4" t="s">
        <v>83</v>
      </c>
      <c r="D164" s="91"/>
      <c r="E164" s="91"/>
      <c r="F164" s="91"/>
      <c r="G164" s="91"/>
      <c r="H164" s="91"/>
      <c r="I164" s="1"/>
      <c r="J164" s="143"/>
      <c r="K164" s="144"/>
      <c r="L164" s="60"/>
      <c r="M164" s="17"/>
      <c r="N164" s="17"/>
      <c r="O164" s="17"/>
      <c r="P164" s="17"/>
      <c r="Q164" s="17"/>
      <c r="R164" s="17"/>
      <c r="S164" s="17"/>
      <c r="T164" s="17"/>
      <c r="U164" s="17"/>
      <c r="V164" s="17"/>
      <c r="W164" s="17"/>
    </row>
    <row r="165" spans="1:23" ht="11.25">
      <c r="A165" s="2" t="s">
        <v>221</v>
      </c>
      <c r="B165" s="24"/>
      <c r="C165" s="14"/>
      <c r="D165" s="91"/>
      <c r="E165" s="91"/>
      <c r="F165" s="91"/>
      <c r="G165" s="91"/>
      <c r="H165" s="91"/>
      <c r="I165" s="1"/>
      <c r="J165" s="143"/>
      <c r="K165" s="144"/>
      <c r="L165" s="60"/>
      <c r="M165" s="17"/>
      <c r="N165" s="17"/>
      <c r="O165" s="17"/>
      <c r="P165" s="17"/>
      <c r="Q165" s="17"/>
      <c r="R165" s="17"/>
      <c r="S165" s="17"/>
      <c r="T165" s="17"/>
      <c r="U165" s="17"/>
      <c r="V165" s="17"/>
      <c r="W165" s="17"/>
    </row>
    <row r="166" spans="1:23" ht="11.25">
      <c r="A166" s="2"/>
      <c r="B166" s="24"/>
      <c r="C166" s="14"/>
      <c r="D166" s="91"/>
      <c r="E166" s="91"/>
      <c r="F166" s="91"/>
      <c r="G166" s="91"/>
      <c r="H166" s="91"/>
      <c r="I166" s="1"/>
      <c r="J166" s="143"/>
      <c r="K166" s="144"/>
      <c r="L166" s="60"/>
      <c r="M166" s="17"/>
      <c r="N166" s="17"/>
      <c r="O166" s="17"/>
      <c r="P166" s="17"/>
      <c r="Q166" s="17"/>
      <c r="R166" s="17"/>
      <c r="S166" s="17"/>
      <c r="T166" s="17"/>
      <c r="U166" s="17"/>
      <c r="V166" s="17"/>
      <c r="W166" s="17"/>
    </row>
    <row r="167" spans="1:23" ht="11.25">
      <c r="A167" s="26"/>
      <c r="B167" s="180"/>
      <c r="C167" s="45"/>
      <c r="D167" s="100"/>
      <c r="E167" s="100"/>
      <c r="F167" s="100"/>
      <c r="G167" s="100"/>
      <c r="H167" s="100"/>
      <c r="I167" s="9"/>
      <c r="J167" s="109"/>
      <c r="K167" s="155"/>
      <c r="L167" s="60"/>
      <c r="M167" s="17"/>
      <c r="N167" s="17"/>
      <c r="O167" s="17"/>
      <c r="P167" s="17"/>
      <c r="Q167" s="17"/>
      <c r="R167" s="17"/>
      <c r="S167" s="17"/>
      <c r="T167" s="17"/>
      <c r="U167" s="17"/>
      <c r="V167" s="17"/>
      <c r="W167" s="17"/>
    </row>
    <row r="168" spans="1:23" ht="24" customHeight="1">
      <c r="A168" s="232" t="s">
        <v>124</v>
      </c>
      <c r="B168" s="233"/>
      <c r="C168" s="233"/>
      <c r="D168" s="233"/>
      <c r="E168" s="233"/>
      <c r="F168" s="233"/>
      <c r="G168" s="233"/>
      <c r="H168" s="233"/>
      <c r="I168" s="233"/>
      <c r="J168" s="233"/>
      <c r="K168" s="234"/>
      <c r="L168" s="32"/>
      <c r="M168" s="127"/>
      <c r="N168" s="127"/>
      <c r="O168" s="127"/>
      <c r="P168" s="127"/>
      <c r="Q168" s="127"/>
      <c r="R168" s="127"/>
      <c r="S168" s="127"/>
      <c r="T168" s="127"/>
      <c r="U168" s="127"/>
      <c r="V168" s="127"/>
      <c r="W168" s="127"/>
    </row>
    <row r="169" spans="1:23" ht="11.25">
      <c r="A169" s="2" t="s">
        <v>21</v>
      </c>
      <c r="B169" s="69"/>
      <c r="C169" s="13" t="s">
        <v>83</v>
      </c>
      <c r="D169" s="91"/>
      <c r="E169" s="91"/>
      <c r="F169" s="91"/>
      <c r="G169" s="91"/>
      <c r="H169" s="91"/>
      <c r="I169" s="1"/>
      <c r="J169" s="143"/>
      <c r="K169" s="144"/>
      <c r="L169" s="60"/>
      <c r="M169" s="17"/>
      <c r="N169" s="17"/>
      <c r="O169" s="17"/>
      <c r="P169" s="17"/>
      <c r="Q169" s="17"/>
      <c r="R169" s="17"/>
      <c r="S169" s="17"/>
      <c r="T169" s="17"/>
      <c r="U169" s="17"/>
      <c r="V169" s="17"/>
      <c r="W169" s="17"/>
    </row>
    <row r="170" spans="1:23" ht="11.25">
      <c r="A170" s="2" t="s">
        <v>22</v>
      </c>
      <c r="B170" s="69"/>
      <c r="C170" s="13" t="s">
        <v>83</v>
      </c>
      <c r="D170" s="91"/>
      <c r="E170" s="91"/>
      <c r="F170" s="91"/>
      <c r="G170" s="91"/>
      <c r="H170" s="91"/>
      <c r="I170" s="1"/>
      <c r="J170" s="143"/>
      <c r="K170" s="144"/>
      <c r="L170" s="60"/>
      <c r="M170" s="17"/>
      <c r="N170" s="17"/>
      <c r="O170" s="17"/>
      <c r="P170" s="17"/>
      <c r="Q170" s="17"/>
      <c r="R170" s="17"/>
      <c r="S170" s="17"/>
      <c r="T170" s="17"/>
      <c r="U170" s="17"/>
      <c r="V170" s="17"/>
      <c r="W170" s="17"/>
    </row>
    <row r="171" spans="1:23" ht="11.25">
      <c r="A171" s="278" t="s">
        <v>125</v>
      </c>
      <c r="B171" s="279"/>
      <c r="C171" s="279"/>
      <c r="D171" s="279"/>
      <c r="E171" s="279"/>
      <c r="F171" s="279"/>
      <c r="G171" s="279"/>
      <c r="H171" s="279"/>
      <c r="I171" s="279"/>
      <c r="J171" s="279"/>
      <c r="K171" s="279"/>
      <c r="L171" s="47"/>
      <c r="M171" s="129">
        <f>M172+M180</f>
        <v>23043.3</v>
      </c>
      <c r="N171" s="129">
        <f aca="true" t="shared" si="19" ref="N171:W171">N172+N180</f>
        <v>0</v>
      </c>
      <c r="O171" s="129">
        <f t="shared" si="19"/>
        <v>15963.1</v>
      </c>
      <c r="P171" s="129">
        <f t="shared" si="19"/>
        <v>15963.1</v>
      </c>
      <c r="Q171" s="129">
        <f t="shared" si="19"/>
        <v>0</v>
      </c>
      <c r="R171" s="129">
        <f t="shared" si="19"/>
        <v>0</v>
      </c>
      <c r="S171" s="129">
        <f t="shared" si="19"/>
        <v>0</v>
      </c>
      <c r="T171" s="129">
        <f t="shared" si="19"/>
        <v>0</v>
      </c>
      <c r="U171" s="129">
        <f t="shared" si="19"/>
        <v>0</v>
      </c>
      <c r="V171" s="129">
        <f t="shared" si="19"/>
        <v>0</v>
      </c>
      <c r="W171" s="129">
        <f t="shared" si="19"/>
        <v>0</v>
      </c>
    </row>
    <row r="172" spans="1:23" ht="22.5">
      <c r="A172" s="21" t="s">
        <v>113</v>
      </c>
      <c r="B172" s="175" t="s">
        <v>126</v>
      </c>
      <c r="C172" s="68"/>
      <c r="D172" s="98"/>
      <c r="E172" s="98"/>
      <c r="F172" s="98"/>
      <c r="G172" s="98"/>
      <c r="H172" s="98"/>
      <c r="I172" s="19"/>
      <c r="J172" s="151"/>
      <c r="K172" s="152"/>
      <c r="L172" s="62"/>
      <c r="M172" s="121">
        <f>SUM(M173:M179)</f>
        <v>23043.3</v>
      </c>
      <c r="N172" s="121">
        <f aca="true" t="shared" si="20" ref="N172:W172">SUM(N173:N179)</f>
        <v>0</v>
      </c>
      <c r="O172" s="121">
        <f t="shared" si="20"/>
        <v>15963.1</v>
      </c>
      <c r="P172" s="121">
        <f t="shared" si="20"/>
        <v>15963.1</v>
      </c>
      <c r="Q172" s="121">
        <f t="shared" si="20"/>
        <v>0</v>
      </c>
      <c r="R172" s="121">
        <f t="shared" si="20"/>
        <v>0</v>
      </c>
      <c r="S172" s="121">
        <f t="shared" si="20"/>
        <v>0</v>
      </c>
      <c r="T172" s="121">
        <f t="shared" si="20"/>
        <v>0</v>
      </c>
      <c r="U172" s="121">
        <f t="shared" si="20"/>
        <v>0</v>
      </c>
      <c r="V172" s="121">
        <f t="shared" si="20"/>
        <v>0</v>
      </c>
      <c r="W172" s="121">
        <f t="shared" si="20"/>
        <v>0</v>
      </c>
    </row>
    <row r="173" spans="1:23" ht="101.25">
      <c r="A173" s="199" t="s">
        <v>458</v>
      </c>
      <c r="B173" s="212" t="s">
        <v>316</v>
      </c>
      <c r="C173" s="5" t="s">
        <v>324</v>
      </c>
      <c r="D173" s="91"/>
      <c r="E173" s="91" t="s">
        <v>159</v>
      </c>
      <c r="F173" s="91" t="s">
        <v>210</v>
      </c>
      <c r="G173" s="91" t="s">
        <v>325</v>
      </c>
      <c r="H173" s="91" t="s">
        <v>323</v>
      </c>
      <c r="I173" s="1"/>
      <c r="J173" s="143"/>
      <c r="K173" s="144"/>
      <c r="L173" s="60"/>
      <c r="M173" s="17"/>
      <c r="N173" s="17"/>
      <c r="O173" s="17"/>
      <c r="P173" s="17"/>
      <c r="Q173" s="17"/>
      <c r="R173" s="17"/>
      <c r="S173" s="17"/>
      <c r="T173" s="17"/>
      <c r="U173" s="17"/>
      <c r="V173" s="17"/>
      <c r="W173" s="17"/>
    </row>
    <row r="174" spans="1:23" ht="56.25">
      <c r="A174" s="200"/>
      <c r="B174" s="213"/>
      <c r="C174" s="5" t="s">
        <v>481</v>
      </c>
      <c r="D174" s="91"/>
      <c r="E174" s="91" t="s">
        <v>159</v>
      </c>
      <c r="F174" s="91" t="s">
        <v>210</v>
      </c>
      <c r="G174" s="91" t="s">
        <v>322</v>
      </c>
      <c r="H174" s="91" t="s">
        <v>323</v>
      </c>
      <c r="I174" s="1"/>
      <c r="J174" s="143"/>
      <c r="K174" s="144"/>
      <c r="L174" s="60"/>
      <c r="M174" s="17">
        <v>3217</v>
      </c>
      <c r="N174" s="17"/>
      <c r="O174" s="17">
        <f>P174+Q174</f>
        <v>3366</v>
      </c>
      <c r="P174" s="17">
        <v>3366</v>
      </c>
      <c r="Q174" s="17"/>
      <c r="R174" s="17"/>
      <c r="S174" s="17"/>
      <c r="T174" s="17"/>
      <c r="U174" s="17"/>
      <c r="V174" s="17"/>
      <c r="W174" s="17"/>
    </row>
    <row r="175" spans="1:23" ht="13.5" customHeight="1">
      <c r="A175" s="199" t="s">
        <v>459</v>
      </c>
      <c r="B175" s="212" t="s">
        <v>326</v>
      </c>
      <c r="C175" s="49" t="s">
        <v>327</v>
      </c>
      <c r="D175" s="87"/>
      <c r="E175" s="89" t="s">
        <v>159</v>
      </c>
      <c r="F175" s="87" t="s">
        <v>210</v>
      </c>
      <c r="G175" s="88" t="s">
        <v>329</v>
      </c>
      <c r="H175" s="91" t="s">
        <v>323</v>
      </c>
      <c r="I175" s="1"/>
      <c r="J175" s="143"/>
      <c r="K175" s="144"/>
      <c r="L175" s="60"/>
      <c r="M175" s="17"/>
      <c r="N175" s="17"/>
      <c r="O175" s="17"/>
      <c r="P175" s="17"/>
      <c r="Q175" s="17"/>
      <c r="R175" s="17"/>
      <c r="S175" s="17"/>
      <c r="T175" s="17"/>
      <c r="U175" s="17"/>
      <c r="V175" s="17"/>
      <c r="W175" s="17"/>
    </row>
    <row r="176" spans="1:23" ht="67.5">
      <c r="A176" s="200"/>
      <c r="B176" s="213"/>
      <c r="C176" s="49" t="s">
        <v>328</v>
      </c>
      <c r="D176" s="87"/>
      <c r="E176" s="89" t="s">
        <v>159</v>
      </c>
      <c r="F176" s="87" t="s">
        <v>210</v>
      </c>
      <c r="G176" s="88" t="s">
        <v>330</v>
      </c>
      <c r="H176" s="91" t="s">
        <v>323</v>
      </c>
      <c r="I176" s="1"/>
      <c r="J176" s="143"/>
      <c r="K176" s="144"/>
      <c r="L176" s="60"/>
      <c r="M176" s="17">
        <v>9207.9</v>
      </c>
      <c r="N176" s="17"/>
      <c r="O176" s="17">
        <f>P176+Q176</f>
        <v>12597.1</v>
      </c>
      <c r="P176" s="17">
        <v>12597.1</v>
      </c>
      <c r="Q176" s="17"/>
      <c r="R176" s="17">
        <f>S176+T176</f>
        <v>0</v>
      </c>
      <c r="S176" s="17"/>
      <c r="T176" s="17"/>
      <c r="U176" s="17">
        <f>V176+W176</f>
        <v>0</v>
      </c>
      <c r="V176" s="17"/>
      <c r="W176" s="17"/>
    </row>
    <row r="177" spans="1:23" ht="92.25" customHeight="1">
      <c r="A177" s="200"/>
      <c r="B177" s="213"/>
      <c r="C177" s="49" t="s">
        <v>331</v>
      </c>
      <c r="D177" s="87"/>
      <c r="E177" s="89" t="s">
        <v>186</v>
      </c>
      <c r="F177" s="87" t="s">
        <v>159</v>
      </c>
      <c r="G177" s="88" t="s">
        <v>332</v>
      </c>
      <c r="H177" s="91" t="s">
        <v>323</v>
      </c>
      <c r="I177" s="1"/>
      <c r="J177" s="143"/>
      <c r="K177" s="144"/>
      <c r="L177" s="60"/>
      <c r="M177" s="17">
        <v>2339.2</v>
      </c>
      <c r="N177" s="17"/>
      <c r="O177" s="17">
        <f>P177+Q177</f>
        <v>0</v>
      </c>
      <c r="P177" s="17"/>
      <c r="Q177" s="17"/>
      <c r="R177" s="17"/>
      <c r="S177" s="17"/>
      <c r="T177" s="17"/>
      <c r="U177" s="17"/>
      <c r="V177" s="17"/>
      <c r="W177" s="17"/>
    </row>
    <row r="178" spans="1:23" ht="87.75" customHeight="1">
      <c r="A178" s="201"/>
      <c r="B178" s="214"/>
      <c r="C178" s="49" t="s">
        <v>333</v>
      </c>
      <c r="D178" s="87"/>
      <c r="E178" s="89" t="s">
        <v>186</v>
      </c>
      <c r="F178" s="87" t="s">
        <v>159</v>
      </c>
      <c r="G178" s="88" t="s">
        <v>334</v>
      </c>
      <c r="H178" s="91" t="s">
        <v>323</v>
      </c>
      <c r="I178" s="1"/>
      <c r="J178" s="143"/>
      <c r="K178" s="144"/>
      <c r="L178" s="60"/>
      <c r="M178" s="17">
        <v>4678.3</v>
      </c>
      <c r="N178" s="17"/>
      <c r="O178" s="17">
        <f>P178+Q178</f>
        <v>0</v>
      </c>
      <c r="P178" s="17"/>
      <c r="Q178" s="17"/>
      <c r="R178" s="17"/>
      <c r="S178" s="17"/>
      <c r="T178" s="17"/>
      <c r="U178" s="17"/>
      <c r="V178" s="17"/>
      <c r="W178" s="17"/>
    </row>
    <row r="179" spans="1:23" ht="78.75">
      <c r="A179" s="2" t="s">
        <v>460</v>
      </c>
      <c r="B179" s="24" t="s">
        <v>482</v>
      </c>
      <c r="C179" s="49"/>
      <c r="D179" s="87"/>
      <c r="E179" s="89" t="s">
        <v>186</v>
      </c>
      <c r="F179" s="87" t="s">
        <v>159</v>
      </c>
      <c r="G179" s="88" t="s">
        <v>483</v>
      </c>
      <c r="H179" s="91" t="s">
        <v>323</v>
      </c>
      <c r="I179" s="1"/>
      <c r="J179" s="143"/>
      <c r="K179" s="144"/>
      <c r="L179" s="60"/>
      <c r="M179" s="17">
        <v>3600.9</v>
      </c>
      <c r="N179" s="17"/>
      <c r="O179" s="17">
        <f>P179+Q179</f>
        <v>0</v>
      </c>
      <c r="P179" s="17"/>
      <c r="Q179" s="17"/>
      <c r="R179" s="17"/>
      <c r="S179" s="17"/>
      <c r="T179" s="17"/>
      <c r="U179" s="17"/>
      <c r="V179" s="17"/>
      <c r="W179" s="17"/>
    </row>
    <row r="180" spans="1:23" ht="56.25">
      <c r="A180" s="21" t="s">
        <v>129</v>
      </c>
      <c r="B180" s="175" t="s">
        <v>130</v>
      </c>
      <c r="C180" s="68"/>
      <c r="D180" s="98"/>
      <c r="E180" s="98"/>
      <c r="F180" s="98"/>
      <c r="G180" s="98"/>
      <c r="H180" s="98"/>
      <c r="I180" s="19"/>
      <c r="J180" s="151"/>
      <c r="K180" s="152"/>
      <c r="L180" s="62"/>
      <c r="M180" s="121">
        <f>M181</f>
        <v>0</v>
      </c>
      <c r="N180" s="121">
        <f aca="true" t="shared" si="21" ref="N180:W180">N181</f>
        <v>0</v>
      </c>
      <c r="O180" s="121">
        <f t="shared" si="21"/>
        <v>0</v>
      </c>
      <c r="P180" s="121">
        <f t="shared" si="21"/>
        <v>0</v>
      </c>
      <c r="Q180" s="121">
        <f t="shared" si="21"/>
        <v>0</v>
      </c>
      <c r="R180" s="121">
        <f t="shared" si="21"/>
        <v>0</v>
      </c>
      <c r="S180" s="121">
        <f t="shared" si="21"/>
        <v>0</v>
      </c>
      <c r="T180" s="121">
        <f t="shared" si="21"/>
        <v>0</v>
      </c>
      <c r="U180" s="121">
        <f t="shared" si="21"/>
        <v>0</v>
      </c>
      <c r="V180" s="121">
        <f t="shared" si="21"/>
        <v>0</v>
      </c>
      <c r="W180" s="121">
        <f t="shared" si="21"/>
        <v>0</v>
      </c>
    </row>
    <row r="181" spans="1:23" ht="11.25">
      <c r="A181" s="2" t="s">
        <v>131</v>
      </c>
      <c r="B181" s="24"/>
      <c r="C181" s="13"/>
      <c r="D181" s="91"/>
      <c r="E181" s="91"/>
      <c r="F181" s="91"/>
      <c r="G181" s="91"/>
      <c r="H181" s="91"/>
      <c r="I181" s="1"/>
      <c r="J181" s="143"/>
      <c r="K181" s="144"/>
      <c r="L181" s="60"/>
      <c r="M181" s="17"/>
      <c r="N181" s="17"/>
      <c r="O181" s="17"/>
      <c r="P181" s="17"/>
      <c r="Q181" s="17"/>
      <c r="R181" s="17"/>
      <c r="S181" s="17"/>
      <c r="T181" s="17"/>
      <c r="U181" s="17"/>
      <c r="V181" s="17"/>
      <c r="W181" s="17"/>
    </row>
    <row r="182" spans="1:23" ht="11.25">
      <c r="A182" s="2" t="s">
        <v>132</v>
      </c>
      <c r="B182" s="24"/>
      <c r="C182" s="13"/>
      <c r="D182" s="91"/>
      <c r="E182" s="91"/>
      <c r="F182" s="91"/>
      <c r="G182" s="91"/>
      <c r="H182" s="91"/>
      <c r="I182" s="1"/>
      <c r="J182" s="143"/>
      <c r="K182" s="144"/>
      <c r="L182" s="60"/>
      <c r="M182" s="17"/>
      <c r="N182" s="17"/>
      <c r="O182" s="17"/>
      <c r="P182" s="17"/>
      <c r="Q182" s="17"/>
      <c r="R182" s="17"/>
      <c r="S182" s="17"/>
      <c r="T182" s="17"/>
      <c r="U182" s="17"/>
      <c r="V182" s="17"/>
      <c r="W182" s="17"/>
    </row>
    <row r="183" spans="1:23" ht="11.25">
      <c r="A183" s="34" t="s">
        <v>41</v>
      </c>
      <c r="B183" s="230" t="s">
        <v>42</v>
      </c>
      <c r="C183" s="231"/>
      <c r="D183" s="231"/>
      <c r="E183" s="231"/>
      <c r="F183" s="231"/>
      <c r="G183" s="231"/>
      <c r="H183" s="231"/>
      <c r="I183" s="231"/>
      <c r="J183" s="231"/>
      <c r="K183" s="231"/>
      <c r="L183" s="240"/>
      <c r="M183" s="114">
        <f>M184+M187+M195+M198+M200+M202</f>
        <v>11415.999999999998</v>
      </c>
      <c r="N183" s="114">
        <f aca="true" t="shared" si="22" ref="N183:W183">N184+N187+N195+N198+N200+N202</f>
        <v>0</v>
      </c>
      <c r="O183" s="114">
        <f t="shared" si="22"/>
        <v>7377.2</v>
      </c>
      <c r="P183" s="114">
        <f t="shared" si="22"/>
        <v>7377.2</v>
      </c>
      <c r="Q183" s="114">
        <f t="shared" si="22"/>
        <v>0</v>
      </c>
      <c r="R183" s="114">
        <f t="shared" si="22"/>
        <v>0</v>
      </c>
      <c r="S183" s="114">
        <f t="shared" si="22"/>
        <v>0</v>
      </c>
      <c r="T183" s="114">
        <f t="shared" si="22"/>
        <v>0</v>
      </c>
      <c r="U183" s="114">
        <f t="shared" si="22"/>
        <v>0</v>
      </c>
      <c r="V183" s="114">
        <f t="shared" si="22"/>
        <v>0</v>
      </c>
      <c r="W183" s="114">
        <f t="shared" si="22"/>
        <v>0</v>
      </c>
    </row>
    <row r="184" spans="1:23" ht="31.5">
      <c r="A184" s="21" t="s">
        <v>23</v>
      </c>
      <c r="B184" s="181" t="s">
        <v>82</v>
      </c>
      <c r="C184" s="27" t="s">
        <v>83</v>
      </c>
      <c r="D184" s="101"/>
      <c r="E184" s="98"/>
      <c r="F184" s="98"/>
      <c r="G184" s="98"/>
      <c r="H184" s="98"/>
      <c r="I184" s="19"/>
      <c r="J184" s="151"/>
      <c r="K184" s="152"/>
      <c r="L184" s="62"/>
      <c r="M184" s="121">
        <f>SUM(M185:M186)</f>
        <v>76.8</v>
      </c>
      <c r="N184" s="121">
        <f aca="true" t="shared" si="23" ref="N184:W184">SUM(N185:N186)</f>
        <v>0</v>
      </c>
      <c r="O184" s="121">
        <f t="shared" si="23"/>
        <v>76.8</v>
      </c>
      <c r="P184" s="121">
        <f t="shared" si="23"/>
        <v>76.8</v>
      </c>
      <c r="Q184" s="121">
        <f t="shared" si="23"/>
        <v>0</v>
      </c>
      <c r="R184" s="121">
        <f t="shared" si="23"/>
        <v>0</v>
      </c>
      <c r="S184" s="121">
        <f t="shared" si="23"/>
        <v>0</v>
      </c>
      <c r="T184" s="121">
        <f t="shared" si="23"/>
        <v>0</v>
      </c>
      <c r="U184" s="121">
        <f t="shared" si="23"/>
        <v>0</v>
      </c>
      <c r="V184" s="121">
        <f t="shared" si="23"/>
        <v>0</v>
      </c>
      <c r="W184" s="121">
        <f t="shared" si="23"/>
        <v>0</v>
      </c>
    </row>
    <row r="185" spans="1:23" ht="157.5">
      <c r="A185" s="2" t="s">
        <v>14</v>
      </c>
      <c r="B185" s="24" t="s">
        <v>228</v>
      </c>
      <c r="C185" s="14"/>
      <c r="D185" s="91"/>
      <c r="E185" s="91" t="s">
        <v>186</v>
      </c>
      <c r="F185" s="91" t="s">
        <v>156</v>
      </c>
      <c r="G185" s="91" t="s">
        <v>185</v>
      </c>
      <c r="H185" s="91" t="s">
        <v>229</v>
      </c>
      <c r="I185" s="1" t="s">
        <v>230</v>
      </c>
      <c r="J185" s="143"/>
      <c r="K185" s="144"/>
      <c r="L185" s="60"/>
      <c r="M185" s="17">
        <v>58</v>
      </c>
      <c r="N185" s="17"/>
      <c r="O185" s="17">
        <f>P185+Q185</f>
        <v>58</v>
      </c>
      <c r="P185" s="17">
        <v>58</v>
      </c>
      <c r="Q185" s="17"/>
      <c r="R185" s="17"/>
      <c r="S185" s="17"/>
      <c r="T185" s="17"/>
      <c r="U185" s="17"/>
      <c r="V185" s="17"/>
      <c r="W185" s="17"/>
    </row>
    <row r="186" spans="1:23" ht="33.75">
      <c r="A186" s="2" t="s">
        <v>15</v>
      </c>
      <c r="B186" s="24" t="s">
        <v>368</v>
      </c>
      <c r="C186" s="14"/>
      <c r="D186" s="91"/>
      <c r="E186" s="91" t="s">
        <v>186</v>
      </c>
      <c r="F186" s="91" t="s">
        <v>156</v>
      </c>
      <c r="G186" s="91" t="s">
        <v>407</v>
      </c>
      <c r="H186" s="91" t="s">
        <v>229</v>
      </c>
      <c r="I186" s="1"/>
      <c r="J186" s="143"/>
      <c r="K186" s="144"/>
      <c r="L186" s="60"/>
      <c r="M186" s="17">
        <v>18.8</v>
      </c>
      <c r="N186" s="17"/>
      <c r="O186" s="17">
        <f>P186+Q186</f>
        <v>18.8</v>
      </c>
      <c r="P186" s="17">
        <v>18.8</v>
      </c>
      <c r="Q186" s="17"/>
      <c r="R186" s="17"/>
      <c r="S186" s="17"/>
      <c r="T186" s="17"/>
      <c r="U186" s="17"/>
      <c r="V186" s="17"/>
      <c r="W186" s="17"/>
    </row>
    <row r="187" spans="1:23" ht="42">
      <c r="A187" s="21" t="s">
        <v>24</v>
      </c>
      <c r="B187" s="181" t="s">
        <v>84</v>
      </c>
      <c r="C187" s="28" t="s">
        <v>83</v>
      </c>
      <c r="D187" s="92"/>
      <c r="E187" s="98"/>
      <c r="F187" s="98"/>
      <c r="G187" s="98"/>
      <c r="H187" s="98"/>
      <c r="I187" s="19"/>
      <c r="J187" s="151"/>
      <c r="K187" s="152"/>
      <c r="L187" s="62"/>
      <c r="M187" s="121">
        <f>SUM(M188:M194)</f>
        <v>11339.199999999999</v>
      </c>
      <c r="N187" s="121">
        <f aca="true" t="shared" si="24" ref="N187:W187">SUM(N188:N194)</f>
        <v>0</v>
      </c>
      <c r="O187" s="121">
        <f t="shared" si="24"/>
        <v>7300.4</v>
      </c>
      <c r="P187" s="121">
        <f t="shared" si="24"/>
        <v>7300.4</v>
      </c>
      <c r="Q187" s="121">
        <f t="shared" si="24"/>
        <v>0</v>
      </c>
      <c r="R187" s="121">
        <f t="shared" si="24"/>
        <v>0</v>
      </c>
      <c r="S187" s="121">
        <f t="shared" si="24"/>
        <v>0</v>
      </c>
      <c r="T187" s="121">
        <f t="shared" si="24"/>
        <v>0</v>
      </c>
      <c r="U187" s="121">
        <f t="shared" si="24"/>
        <v>0</v>
      </c>
      <c r="V187" s="121">
        <f t="shared" si="24"/>
        <v>0</v>
      </c>
      <c r="W187" s="121">
        <f t="shared" si="24"/>
        <v>0</v>
      </c>
    </row>
    <row r="188" spans="1:23" ht="56.25">
      <c r="A188" s="2" t="s">
        <v>16</v>
      </c>
      <c r="B188" s="24" t="s">
        <v>231</v>
      </c>
      <c r="C188" s="14"/>
      <c r="D188" s="91"/>
      <c r="E188" s="91" t="s">
        <v>186</v>
      </c>
      <c r="F188" s="91" t="s">
        <v>152</v>
      </c>
      <c r="G188" s="91" t="s">
        <v>232</v>
      </c>
      <c r="H188" s="91" t="s">
        <v>336</v>
      </c>
      <c r="I188" s="1"/>
      <c r="J188" s="143"/>
      <c r="K188" s="144"/>
      <c r="L188" s="60"/>
      <c r="M188" s="17">
        <v>4500</v>
      </c>
      <c r="N188" s="17"/>
      <c r="O188" s="17">
        <f aca="true" t="shared" si="25" ref="O188:O194">P188+Q188</f>
        <v>4500</v>
      </c>
      <c r="P188" s="17">
        <v>4500</v>
      </c>
      <c r="Q188" s="17"/>
      <c r="R188" s="17"/>
      <c r="S188" s="17"/>
      <c r="T188" s="17"/>
      <c r="U188" s="17"/>
      <c r="V188" s="17"/>
      <c r="W188" s="17"/>
    </row>
    <row r="189" spans="1:23" ht="45">
      <c r="A189" s="2" t="s">
        <v>53</v>
      </c>
      <c r="B189" s="24" t="s">
        <v>480</v>
      </c>
      <c r="C189" s="14"/>
      <c r="D189" s="91"/>
      <c r="E189" s="91" t="s">
        <v>186</v>
      </c>
      <c r="F189" s="91" t="s">
        <v>156</v>
      </c>
      <c r="G189" s="91" t="s">
        <v>378</v>
      </c>
      <c r="H189" s="91" t="s">
        <v>336</v>
      </c>
      <c r="I189" s="202" t="s">
        <v>466</v>
      </c>
      <c r="J189" s="143"/>
      <c r="K189" s="144"/>
      <c r="L189" s="60"/>
      <c r="M189" s="17">
        <v>6.9</v>
      </c>
      <c r="N189" s="17"/>
      <c r="O189" s="17">
        <f t="shared" si="25"/>
        <v>6.9</v>
      </c>
      <c r="P189" s="17">
        <v>6.9</v>
      </c>
      <c r="Q189" s="17"/>
      <c r="R189" s="17"/>
      <c r="S189" s="17"/>
      <c r="T189" s="17"/>
      <c r="U189" s="17"/>
      <c r="V189" s="17"/>
      <c r="W189" s="17"/>
    </row>
    <row r="190" spans="1:23" ht="56.25">
      <c r="A190" s="2" t="s">
        <v>101</v>
      </c>
      <c r="B190" s="24" t="s">
        <v>339</v>
      </c>
      <c r="C190" s="14"/>
      <c r="D190" s="91"/>
      <c r="E190" s="91" t="s">
        <v>186</v>
      </c>
      <c r="F190" s="91" t="s">
        <v>156</v>
      </c>
      <c r="G190" s="91" t="s">
        <v>335</v>
      </c>
      <c r="H190" s="91" t="s">
        <v>336</v>
      </c>
      <c r="I190" s="204"/>
      <c r="J190" s="143"/>
      <c r="K190" s="144"/>
      <c r="L190" s="60"/>
      <c r="M190" s="17">
        <v>120</v>
      </c>
      <c r="N190" s="17"/>
      <c r="O190" s="17">
        <f>P190+Q190</f>
        <v>132.4</v>
      </c>
      <c r="P190" s="17">
        <v>132.4</v>
      </c>
      <c r="Q190" s="17"/>
      <c r="R190" s="17"/>
      <c r="S190" s="17"/>
      <c r="T190" s="17"/>
      <c r="U190" s="17"/>
      <c r="V190" s="17"/>
      <c r="W190" s="17"/>
    </row>
    <row r="191" spans="1:23" ht="22.5">
      <c r="A191" s="2" t="s">
        <v>257</v>
      </c>
      <c r="B191" s="24" t="s">
        <v>337</v>
      </c>
      <c r="C191" s="14"/>
      <c r="D191" s="91"/>
      <c r="E191" s="91" t="s">
        <v>186</v>
      </c>
      <c r="F191" s="91" t="s">
        <v>156</v>
      </c>
      <c r="G191" s="91" t="s">
        <v>338</v>
      </c>
      <c r="H191" s="91" t="s">
        <v>336</v>
      </c>
      <c r="I191" s="1"/>
      <c r="J191" s="143"/>
      <c r="K191" s="144"/>
      <c r="L191" s="60"/>
      <c r="M191" s="17">
        <v>5551.2</v>
      </c>
      <c r="N191" s="17"/>
      <c r="O191" s="17">
        <f t="shared" si="25"/>
        <v>0</v>
      </c>
      <c r="P191" s="17"/>
      <c r="Q191" s="17"/>
      <c r="R191" s="17"/>
      <c r="S191" s="17"/>
      <c r="T191" s="17"/>
      <c r="U191" s="17"/>
      <c r="V191" s="17"/>
      <c r="W191" s="17"/>
    </row>
    <row r="192" spans="1:23" ht="45">
      <c r="A192" s="2" t="s">
        <v>174</v>
      </c>
      <c r="B192" s="24" t="s">
        <v>421</v>
      </c>
      <c r="C192" s="14"/>
      <c r="D192" s="91"/>
      <c r="E192" s="91" t="s">
        <v>186</v>
      </c>
      <c r="F192" s="91" t="s">
        <v>187</v>
      </c>
      <c r="G192" s="91" t="s">
        <v>484</v>
      </c>
      <c r="H192" s="91" t="s">
        <v>336</v>
      </c>
      <c r="I192" s="1"/>
      <c r="J192" s="143"/>
      <c r="K192" s="144"/>
      <c r="L192" s="60"/>
      <c r="M192" s="17">
        <v>1000</v>
      </c>
      <c r="N192" s="17"/>
      <c r="O192" s="17">
        <f t="shared" si="25"/>
        <v>1500</v>
      </c>
      <c r="P192" s="17">
        <v>1500</v>
      </c>
      <c r="Q192" s="17"/>
      <c r="R192" s="17"/>
      <c r="S192" s="17"/>
      <c r="T192" s="17"/>
      <c r="U192" s="17"/>
      <c r="V192" s="17"/>
      <c r="W192" s="17"/>
    </row>
    <row r="193" spans="1:23" ht="45">
      <c r="A193" s="2" t="s">
        <v>426</v>
      </c>
      <c r="B193" s="24" t="s">
        <v>421</v>
      </c>
      <c r="C193" s="14"/>
      <c r="D193" s="91"/>
      <c r="E193" s="91" t="s">
        <v>186</v>
      </c>
      <c r="F193" s="91" t="s">
        <v>187</v>
      </c>
      <c r="G193" s="91" t="s">
        <v>484</v>
      </c>
      <c r="H193" s="91" t="s">
        <v>336</v>
      </c>
      <c r="I193" s="1"/>
      <c r="J193" s="143"/>
      <c r="K193" s="144"/>
      <c r="L193" s="60"/>
      <c r="M193" s="17"/>
      <c r="N193" s="17"/>
      <c r="O193" s="17">
        <f>P193+Q193</f>
        <v>1000</v>
      </c>
      <c r="P193" s="17">
        <v>1000</v>
      </c>
      <c r="Q193" s="17"/>
      <c r="R193" s="17"/>
      <c r="S193" s="17"/>
      <c r="T193" s="17"/>
      <c r="U193" s="17"/>
      <c r="V193" s="17"/>
      <c r="W193" s="17"/>
    </row>
    <row r="194" spans="1:23" ht="157.5">
      <c r="A194" s="2" t="s">
        <v>496</v>
      </c>
      <c r="B194" s="24" t="s">
        <v>343</v>
      </c>
      <c r="C194" s="14"/>
      <c r="D194" s="91"/>
      <c r="E194" s="91" t="s">
        <v>159</v>
      </c>
      <c r="F194" s="91" t="s">
        <v>198</v>
      </c>
      <c r="G194" s="91" t="s">
        <v>344</v>
      </c>
      <c r="H194" s="91" t="s">
        <v>290</v>
      </c>
      <c r="I194" s="1" t="s">
        <v>467</v>
      </c>
      <c r="J194" s="143"/>
      <c r="K194" s="144"/>
      <c r="L194" s="60"/>
      <c r="M194" s="17">
        <v>161.1</v>
      </c>
      <c r="N194" s="17"/>
      <c r="O194" s="17">
        <f t="shared" si="25"/>
        <v>161.1</v>
      </c>
      <c r="P194" s="17">
        <v>161.1</v>
      </c>
      <c r="Q194" s="17"/>
      <c r="R194" s="17"/>
      <c r="S194" s="17"/>
      <c r="T194" s="17"/>
      <c r="U194" s="17"/>
      <c r="V194" s="17"/>
      <c r="W194" s="17"/>
    </row>
    <row r="195" spans="1:23" ht="31.5">
      <c r="A195" s="29" t="s">
        <v>12</v>
      </c>
      <c r="B195" s="181" t="s">
        <v>86</v>
      </c>
      <c r="C195" s="28" t="s">
        <v>83</v>
      </c>
      <c r="D195" s="98"/>
      <c r="E195" s="98"/>
      <c r="F195" s="98"/>
      <c r="G195" s="98"/>
      <c r="H195" s="98"/>
      <c r="I195" s="19"/>
      <c r="J195" s="151"/>
      <c r="K195" s="152"/>
      <c r="L195" s="62"/>
      <c r="M195" s="121">
        <f>M196</f>
        <v>0</v>
      </c>
      <c r="N195" s="121">
        <f aca="true" t="shared" si="26" ref="N195:W195">N196</f>
        <v>0</v>
      </c>
      <c r="O195" s="121">
        <f t="shared" si="26"/>
        <v>0</v>
      </c>
      <c r="P195" s="121">
        <f t="shared" si="26"/>
        <v>0</v>
      </c>
      <c r="Q195" s="121">
        <f t="shared" si="26"/>
        <v>0</v>
      </c>
      <c r="R195" s="121">
        <f t="shared" si="26"/>
        <v>0</v>
      </c>
      <c r="S195" s="121">
        <f t="shared" si="26"/>
        <v>0</v>
      </c>
      <c r="T195" s="121">
        <f t="shared" si="26"/>
        <v>0</v>
      </c>
      <c r="U195" s="121">
        <f t="shared" si="26"/>
        <v>0</v>
      </c>
      <c r="V195" s="121">
        <f t="shared" si="26"/>
        <v>0</v>
      </c>
      <c r="W195" s="121">
        <f t="shared" si="26"/>
        <v>0</v>
      </c>
    </row>
    <row r="196" spans="1:23" ht="11.25">
      <c r="A196" s="2" t="s">
        <v>62</v>
      </c>
      <c r="B196" s="69"/>
      <c r="C196" s="14"/>
      <c r="D196" s="91"/>
      <c r="E196" s="91"/>
      <c r="F196" s="91"/>
      <c r="G196" s="91"/>
      <c r="H196" s="91"/>
      <c r="I196" s="1"/>
      <c r="J196" s="143"/>
      <c r="K196" s="144"/>
      <c r="L196" s="60"/>
      <c r="M196" s="17"/>
      <c r="N196" s="17"/>
      <c r="O196" s="17"/>
      <c r="P196" s="17"/>
      <c r="Q196" s="17"/>
      <c r="R196" s="17"/>
      <c r="S196" s="17"/>
      <c r="T196" s="17"/>
      <c r="U196" s="17"/>
      <c r="V196" s="17"/>
      <c r="W196" s="17"/>
    </row>
    <row r="197" spans="1:23" ht="11.25">
      <c r="A197" s="2" t="s">
        <v>87</v>
      </c>
      <c r="B197" s="69"/>
      <c r="C197" s="14"/>
      <c r="D197" s="91"/>
      <c r="E197" s="91"/>
      <c r="F197" s="91"/>
      <c r="G197" s="91"/>
      <c r="H197" s="91"/>
      <c r="I197" s="1"/>
      <c r="J197" s="143"/>
      <c r="K197" s="144"/>
      <c r="L197" s="60"/>
      <c r="M197" s="17"/>
      <c r="N197" s="17"/>
      <c r="O197" s="17"/>
      <c r="P197" s="17"/>
      <c r="Q197" s="17"/>
      <c r="R197" s="17"/>
      <c r="S197" s="17"/>
      <c r="T197" s="17"/>
      <c r="U197" s="17"/>
      <c r="V197" s="17"/>
      <c r="W197" s="17"/>
    </row>
    <row r="198" spans="1:23" ht="11.25">
      <c r="A198" s="29" t="s">
        <v>13</v>
      </c>
      <c r="B198" s="178" t="s">
        <v>88</v>
      </c>
      <c r="C198" s="28" t="s">
        <v>83</v>
      </c>
      <c r="D198" s="98"/>
      <c r="E198" s="98"/>
      <c r="F198" s="98"/>
      <c r="G198" s="98"/>
      <c r="H198" s="98"/>
      <c r="I198" s="19"/>
      <c r="J198" s="151"/>
      <c r="K198" s="152"/>
      <c r="L198" s="62"/>
      <c r="M198" s="121">
        <f>M199</f>
        <v>0</v>
      </c>
      <c r="N198" s="121">
        <f aca="true" t="shared" si="27" ref="N198:W198">N199</f>
        <v>0</v>
      </c>
      <c r="O198" s="121">
        <f t="shared" si="27"/>
        <v>0</v>
      </c>
      <c r="P198" s="121">
        <f t="shared" si="27"/>
        <v>0</v>
      </c>
      <c r="Q198" s="121">
        <f t="shared" si="27"/>
        <v>0</v>
      </c>
      <c r="R198" s="121">
        <f t="shared" si="27"/>
        <v>0</v>
      </c>
      <c r="S198" s="121">
        <f t="shared" si="27"/>
        <v>0</v>
      </c>
      <c r="T198" s="121">
        <f t="shared" si="27"/>
        <v>0</v>
      </c>
      <c r="U198" s="121">
        <f t="shared" si="27"/>
        <v>0</v>
      </c>
      <c r="V198" s="121">
        <f t="shared" si="27"/>
        <v>0</v>
      </c>
      <c r="W198" s="121">
        <f t="shared" si="27"/>
        <v>0</v>
      </c>
    </row>
    <row r="199" spans="1:23" ht="11.25">
      <c r="A199" s="2" t="s">
        <v>91</v>
      </c>
      <c r="B199" s="69"/>
      <c r="C199" s="14"/>
      <c r="D199" s="91"/>
      <c r="E199" s="91"/>
      <c r="F199" s="91"/>
      <c r="G199" s="91"/>
      <c r="H199" s="91"/>
      <c r="I199" s="1"/>
      <c r="J199" s="143"/>
      <c r="K199" s="144"/>
      <c r="L199" s="60"/>
      <c r="M199" s="17"/>
      <c r="N199" s="17"/>
      <c r="O199" s="17"/>
      <c r="P199" s="17"/>
      <c r="Q199" s="17"/>
      <c r="R199" s="17"/>
      <c r="S199" s="17"/>
      <c r="T199" s="17"/>
      <c r="U199" s="17"/>
      <c r="V199" s="17"/>
      <c r="W199" s="17"/>
    </row>
    <row r="200" spans="1:23" ht="11.25">
      <c r="A200" s="21" t="s">
        <v>89</v>
      </c>
      <c r="B200" s="178" t="s">
        <v>90</v>
      </c>
      <c r="C200" s="22"/>
      <c r="D200" s="98"/>
      <c r="E200" s="98"/>
      <c r="F200" s="98"/>
      <c r="G200" s="98"/>
      <c r="H200" s="98"/>
      <c r="I200" s="19"/>
      <c r="J200" s="151"/>
      <c r="K200" s="152"/>
      <c r="L200" s="62"/>
      <c r="M200" s="121">
        <f>M201</f>
        <v>0</v>
      </c>
      <c r="N200" s="121">
        <f aca="true" t="shared" si="28" ref="N200:W200">N201</f>
        <v>0</v>
      </c>
      <c r="O200" s="121">
        <f t="shared" si="28"/>
        <v>0</v>
      </c>
      <c r="P200" s="121">
        <f t="shared" si="28"/>
        <v>0</v>
      </c>
      <c r="Q200" s="121">
        <f t="shared" si="28"/>
        <v>0</v>
      </c>
      <c r="R200" s="121">
        <f t="shared" si="28"/>
        <v>0</v>
      </c>
      <c r="S200" s="121">
        <f t="shared" si="28"/>
        <v>0</v>
      </c>
      <c r="T200" s="121">
        <f t="shared" si="28"/>
        <v>0</v>
      </c>
      <c r="U200" s="121">
        <f t="shared" si="28"/>
        <v>0</v>
      </c>
      <c r="V200" s="121">
        <f t="shared" si="28"/>
        <v>0</v>
      </c>
      <c r="W200" s="121">
        <f t="shared" si="28"/>
        <v>0</v>
      </c>
    </row>
    <row r="201" spans="1:23" ht="11.25">
      <c r="A201" s="2" t="s">
        <v>92</v>
      </c>
      <c r="B201" s="69"/>
      <c r="C201" s="14"/>
      <c r="D201" s="91"/>
      <c r="E201" s="91"/>
      <c r="F201" s="91"/>
      <c r="G201" s="91"/>
      <c r="H201" s="91"/>
      <c r="I201" s="1"/>
      <c r="J201" s="143"/>
      <c r="K201" s="144"/>
      <c r="L201" s="60"/>
      <c r="M201" s="17"/>
      <c r="N201" s="17"/>
      <c r="O201" s="17"/>
      <c r="P201" s="17"/>
      <c r="Q201" s="17"/>
      <c r="R201" s="17"/>
      <c r="S201" s="17"/>
      <c r="T201" s="17"/>
      <c r="U201" s="17"/>
      <c r="V201" s="17"/>
      <c r="W201" s="17"/>
    </row>
    <row r="202" spans="1:23" ht="11.25">
      <c r="A202" s="29" t="s">
        <v>93</v>
      </c>
      <c r="B202" s="178" t="s">
        <v>94</v>
      </c>
      <c r="C202" s="22"/>
      <c r="D202" s="98"/>
      <c r="E202" s="98"/>
      <c r="F202" s="98"/>
      <c r="G202" s="98"/>
      <c r="H202" s="98"/>
      <c r="I202" s="19"/>
      <c r="J202" s="151"/>
      <c r="K202" s="152"/>
      <c r="L202" s="62"/>
      <c r="M202" s="121">
        <f>M203</f>
        <v>0</v>
      </c>
      <c r="N202" s="121">
        <f aca="true" t="shared" si="29" ref="N202:W202">N203</f>
        <v>0</v>
      </c>
      <c r="O202" s="121">
        <f t="shared" si="29"/>
        <v>0</v>
      </c>
      <c r="P202" s="121">
        <f t="shared" si="29"/>
        <v>0</v>
      </c>
      <c r="Q202" s="121">
        <f t="shared" si="29"/>
        <v>0</v>
      </c>
      <c r="R202" s="121">
        <f t="shared" si="29"/>
        <v>0</v>
      </c>
      <c r="S202" s="121">
        <f t="shared" si="29"/>
        <v>0</v>
      </c>
      <c r="T202" s="121">
        <f t="shared" si="29"/>
        <v>0</v>
      </c>
      <c r="U202" s="121">
        <f t="shared" si="29"/>
        <v>0</v>
      </c>
      <c r="V202" s="121">
        <f t="shared" si="29"/>
        <v>0</v>
      </c>
      <c r="W202" s="121">
        <f t="shared" si="29"/>
        <v>0</v>
      </c>
    </row>
    <row r="203" spans="1:23" ht="11.25">
      <c r="A203" s="2" t="s">
        <v>95</v>
      </c>
      <c r="B203" s="69"/>
      <c r="C203" s="14"/>
      <c r="D203" s="91"/>
      <c r="E203" s="91"/>
      <c r="F203" s="91"/>
      <c r="G203" s="91"/>
      <c r="H203" s="91"/>
      <c r="I203" s="1"/>
      <c r="J203" s="143"/>
      <c r="K203" s="144"/>
      <c r="L203" s="60"/>
      <c r="M203" s="17"/>
      <c r="N203" s="17"/>
      <c r="O203" s="17"/>
      <c r="P203" s="17"/>
      <c r="Q203" s="17"/>
      <c r="R203" s="17"/>
      <c r="S203" s="17"/>
      <c r="T203" s="17"/>
      <c r="U203" s="17"/>
      <c r="V203" s="17"/>
      <c r="W203" s="17"/>
    </row>
    <row r="204" spans="1:23" ht="21.75" customHeight="1">
      <c r="A204" s="3" t="s">
        <v>43</v>
      </c>
      <c r="B204" s="230" t="s">
        <v>112</v>
      </c>
      <c r="C204" s="231"/>
      <c r="D204" s="231"/>
      <c r="E204" s="231"/>
      <c r="F204" s="231"/>
      <c r="G204" s="231"/>
      <c r="H204" s="231"/>
      <c r="I204" s="231"/>
      <c r="J204" s="231"/>
      <c r="K204" s="104"/>
      <c r="L204" s="33"/>
      <c r="M204" s="130">
        <f>M205</f>
        <v>0</v>
      </c>
      <c r="N204" s="130">
        <f aca="true" t="shared" si="30" ref="N204:W204">N205</f>
        <v>0</v>
      </c>
      <c r="O204" s="130">
        <f t="shared" si="30"/>
        <v>0</v>
      </c>
      <c r="P204" s="130">
        <f t="shared" si="30"/>
        <v>0</v>
      </c>
      <c r="Q204" s="130">
        <f t="shared" si="30"/>
        <v>0</v>
      </c>
      <c r="R204" s="130">
        <f t="shared" si="30"/>
        <v>0</v>
      </c>
      <c r="S204" s="130">
        <f t="shared" si="30"/>
        <v>0</v>
      </c>
      <c r="T204" s="130">
        <f t="shared" si="30"/>
        <v>0</v>
      </c>
      <c r="U204" s="130">
        <f t="shared" si="30"/>
        <v>0</v>
      </c>
      <c r="V204" s="130">
        <f t="shared" si="30"/>
        <v>0</v>
      </c>
      <c r="W204" s="130">
        <f t="shared" si="30"/>
        <v>0</v>
      </c>
    </row>
    <row r="205" spans="1:23" ht="11.25">
      <c r="A205" s="2" t="s">
        <v>23</v>
      </c>
      <c r="B205" s="24"/>
      <c r="C205" s="4" t="s">
        <v>83</v>
      </c>
      <c r="D205" s="102"/>
      <c r="E205" s="91"/>
      <c r="F205" s="91"/>
      <c r="G205" s="91"/>
      <c r="H205" s="91"/>
      <c r="I205" s="1"/>
      <c r="J205" s="143"/>
      <c r="K205" s="144"/>
      <c r="L205" s="60"/>
      <c r="M205" s="17"/>
      <c r="N205" s="17"/>
      <c r="O205" s="17"/>
      <c r="P205" s="17"/>
      <c r="Q205" s="17"/>
      <c r="R205" s="17"/>
      <c r="S205" s="17"/>
      <c r="T205" s="17"/>
      <c r="U205" s="17"/>
      <c r="V205" s="17"/>
      <c r="W205" s="17"/>
    </row>
    <row r="206" spans="1:23" ht="11.25">
      <c r="A206" s="2" t="s">
        <v>24</v>
      </c>
      <c r="B206" s="24"/>
      <c r="C206" s="4" t="s">
        <v>83</v>
      </c>
      <c r="D206" s="102"/>
      <c r="E206" s="91"/>
      <c r="F206" s="91"/>
      <c r="G206" s="91"/>
      <c r="H206" s="91"/>
      <c r="I206" s="1"/>
      <c r="J206" s="143"/>
      <c r="K206" s="144"/>
      <c r="L206" s="60"/>
      <c r="M206" s="17"/>
      <c r="N206" s="17"/>
      <c r="O206" s="17"/>
      <c r="P206" s="17"/>
      <c r="Q206" s="17"/>
      <c r="R206" s="17"/>
      <c r="S206" s="17"/>
      <c r="T206" s="17"/>
      <c r="U206" s="17"/>
      <c r="V206" s="17"/>
      <c r="W206" s="17"/>
    </row>
    <row r="207" spans="1:23" ht="25.5" customHeight="1">
      <c r="A207" s="34" t="s">
        <v>30</v>
      </c>
      <c r="B207" s="230" t="s">
        <v>133</v>
      </c>
      <c r="C207" s="231"/>
      <c r="D207" s="231"/>
      <c r="E207" s="231"/>
      <c r="F207" s="231"/>
      <c r="G207" s="231"/>
      <c r="H207" s="231"/>
      <c r="I207" s="231"/>
      <c r="J207" s="231"/>
      <c r="K207" s="240"/>
      <c r="L207" s="33"/>
      <c r="M207" s="130">
        <f>SUM(M208:M213)</f>
        <v>10182.6</v>
      </c>
      <c r="N207" s="130">
        <f aca="true" t="shared" si="31" ref="N207:W207">SUM(N208:N213)</f>
        <v>0</v>
      </c>
      <c r="O207" s="130">
        <f t="shared" si="31"/>
        <v>11299</v>
      </c>
      <c r="P207" s="130">
        <f t="shared" si="31"/>
        <v>11299</v>
      </c>
      <c r="Q207" s="130">
        <f t="shared" si="31"/>
        <v>0</v>
      </c>
      <c r="R207" s="130">
        <f t="shared" si="31"/>
        <v>0</v>
      </c>
      <c r="S207" s="130">
        <f t="shared" si="31"/>
        <v>0</v>
      </c>
      <c r="T207" s="130">
        <f t="shared" si="31"/>
        <v>0</v>
      </c>
      <c r="U207" s="130">
        <f t="shared" si="31"/>
        <v>0</v>
      </c>
      <c r="V207" s="130">
        <f t="shared" si="31"/>
        <v>0</v>
      </c>
      <c r="W207" s="130">
        <f t="shared" si="31"/>
        <v>0</v>
      </c>
    </row>
    <row r="208" spans="1:23" ht="15.75" customHeight="1">
      <c r="A208" s="199" t="s">
        <v>23</v>
      </c>
      <c r="B208" s="212" t="s">
        <v>384</v>
      </c>
      <c r="C208" s="1"/>
      <c r="D208" s="1"/>
      <c r="E208" s="99" t="s">
        <v>198</v>
      </c>
      <c r="F208" s="99" t="s">
        <v>156</v>
      </c>
      <c r="G208" s="99" t="s">
        <v>385</v>
      </c>
      <c r="H208" s="99">
        <v>810</v>
      </c>
      <c r="I208" s="1"/>
      <c r="J208" s="144"/>
      <c r="K208" s="144"/>
      <c r="L208" s="41"/>
      <c r="M208" s="140"/>
      <c r="N208" s="140"/>
      <c r="O208" s="140"/>
      <c r="P208" s="140"/>
      <c r="Q208" s="140"/>
      <c r="R208" s="140"/>
      <c r="S208" s="140"/>
      <c r="T208" s="140"/>
      <c r="U208" s="140"/>
      <c r="V208" s="140"/>
      <c r="W208" s="140"/>
    </row>
    <row r="209" spans="1:23" ht="11.25">
      <c r="A209" s="200"/>
      <c r="B209" s="213"/>
      <c r="C209" s="1"/>
      <c r="D209" s="1"/>
      <c r="E209" s="99" t="s">
        <v>198</v>
      </c>
      <c r="F209" s="99" t="s">
        <v>156</v>
      </c>
      <c r="G209" s="99" t="s">
        <v>386</v>
      </c>
      <c r="H209" s="99">
        <v>810</v>
      </c>
      <c r="I209" s="1"/>
      <c r="J209" s="144"/>
      <c r="K209" s="144"/>
      <c r="L209" s="41"/>
      <c r="M209" s="140">
        <v>672.6</v>
      </c>
      <c r="N209" s="140"/>
      <c r="O209" s="140">
        <f>P209+Q209</f>
        <v>2619.6</v>
      </c>
      <c r="P209" s="140">
        <v>2619.6</v>
      </c>
      <c r="Q209" s="140"/>
      <c r="R209" s="140"/>
      <c r="S209" s="140"/>
      <c r="T209" s="140"/>
      <c r="U209" s="140"/>
      <c r="V209" s="140"/>
      <c r="W209" s="140"/>
    </row>
    <row r="210" spans="1:23" ht="11.25">
      <c r="A210" s="201"/>
      <c r="B210" s="213"/>
      <c r="C210" s="1"/>
      <c r="D210" s="1"/>
      <c r="E210" s="99" t="s">
        <v>198</v>
      </c>
      <c r="F210" s="99" t="s">
        <v>156</v>
      </c>
      <c r="G210" s="99" t="s">
        <v>387</v>
      </c>
      <c r="H210" s="99">
        <v>810</v>
      </c>
      <c r="I210" s="1"/>
      <c r="J210" s="144"/>
      <c r="K210" s="144"/>
      <c r="L210" s="41"/>
      <c r="M210" s="140">
        <v>400</v>
      </c>
      <c r="N210" s="140"/>
      <c r="O210" s="140">
        <f>P210+Q210</f>
        <v>380</v>
      </c>
      <c r="P210" s="140">
        <v>380</v>
      </c>
      <c r="Q210" s="140"/>
      <c r="R210" s="140"/>
      <c r="S210" s="140"/>
      <c r="T210" s="140"/>
      <c r="U210" s="140"/>
      <c r="V210" s="140"/>
      <c r="W210" s="140"/>
    </row>
    <row r="211" spans="1:23" ht="16.5" customHeight="1">
      <c r="A211" s="199" t="s">
        <v>283</v>
      </c>
      <c r="B211" s="212" t="s">
        <v>388</v>
      </c>
      <c r="C211" s="1"/>
      <c r="D211" s="1"/>
      <c r="E211" s="99" t="s">
        <v>159</v>
      </c>
      <c r="F211" s="99" t="s">
        <v>291</v>
      </c>
      <c r="G211" s="99" t="s">
        <v>389</v>
      </c>
      <c r="H211" s="99">
        <v>810</v>
      </c>
      <c r="I211" s="1"/>
      <c r="J211" s="144"/>
      <c r="K211" s="144"/>
      <c r="L211" s="41"/>
      <c r="M211" s="140">
        <v>2705.6</v>
      </c>
      <c r="N211" s="140"/>
      <c r="O211" s="140">
        <f>P211+Q211</f>
        <v>2650</v>
      </c>
      <c r="P211" s="140">
        <v>2650</v>
      </c>
      <c r="Q211" s="140"/>
      <c r="R211" s="140"/>
      <c r="S211" s="140"/>
      <c r="T211" s="140"/>
      <c r="U211" s="140"/>
      <c r="V211" s="140"/>
      <c r="W211" s="140"/>
    </row>
    <row r="212" spans="1:23" ht="21" customHeight="1">
      <c r="A212" s="200"/>
      <c r="B212" s="213"/>
      <c r="C212" s="1"/>
      <c r="D212" s="1"/>
      <c r="E212" s="99" t="s">
        <v>159</v>
      </c>
      <c r="F212" s="99" t="s">
        <v>291</v>
      </c>
      <c r="G212" s="99" t="s">
        <v>390</v>
      </c>
      <c r="H212" s="99">
        <v>810</v>
      </c>
      <c r="I212" s="1"/>
      <c r="J212" s="144"/>
      <c r="K212" s="144"/>
      <c r="L212" s="41"/>
      <c r="M212" s="140">
        <v>5300</v>
      </c>
      <c r="N212" s="140"/>
      <c r="O212" s="140">
        <f>P212+Q212</f>
        <v>4600</v>
      </c>
      <c r="P212" s="140">
        <v>4600</v>
      </c>
      <c r="Q212" s="140"/>
      <c r="R212" s="140"/>
      <c r="S212" s="140"/>
      <c r="T212" s="140"/>
      <c r="U212" s="140"/>
      <c r="V212" s="140"/>
      <c r="W212" s="140"/>
    </row>
    <row r="213" spans="1:23" ht="22.5">
      <c r="A213" s="2" t="s">
        <v>12</v>
      </c>
      <c r="B213" s="24" t="s">
        <v>424</v>
      </c>
      <c r="C213" s="1"/>
      <c r="D213" s="1"/>
      <c r="E213" s="99" t="s">
        <v>198</v>
      </c>
      <c r="F213" s="99" t="s">
        <v>169</v>
      </c>
      <c r="G213" s="99" t="s">
        <v>235</v>
      </c>
      <c r="H213" s="99" t="s">
        <v>223</v>
      </c>
      <c r="I213" s="1"/>
      <c r="J213" s="144"/>
      <c r="K213" s="144"/>
      <c r="L213" s="41"/>
      <c r="M213" s="140">
        <v>1104.4</v>
      </c>
      <c r="N213" s="140"/>
      <c r="O213" s="140">
        <f>P213+Q213</f>
        <v>1049.4</v>
      </c>
      <c r="P213" s="140">
        <v>1049.4</v>
      </c>
      <c r="Q213" s="140"/>
      <c r="R213" s="140"/>
      <c r="S213" s="140"/>
      <c r="T213" s="140"/>
      <c r="U213" s="140"/>
      <c r="V213" s="140"/>
      <c r="W213" s="140"/>
    </row>
    <row r="214" spans="1:23" ht="31.5">
      <c r="A214" s="34" t="s">
        <v>44</v>
      </c>
      <c r="B214" s="183" t="s">
        <v>45</v>
      </c>
      <c r="C214" s="44"/>
      <c r="D214" s="103"/>
      <c r="E214" s="141"/>
      <c r="F214" s="141"/>
      <c r="G214" s="141"/>
      <c r="H214" s="141"/>
      <c r="I214" s="46"/>
      <c r="J214" s="131"/>
      <c r="K214" s="150"/>
      <c r="L214" s="59"/>
      <c r="M214" s="115">
        <f>M215+M218+M220</f>
        <v>55263.9</v>
      </c>
      <c r="N214" s="115">
        <f aca="true" t="shared" si="32" ref="N214:W214">N215+N218+N220</f>
        <v>0</v>
      </c>
      <c r="O214" s="115">
        <f t="shared" si="32"/>
        <v>52500.7</v>
      </c>
      <c r="P214" s="115">
        <f t="shared" si="32"/>
        <v>52500.7</v>
      </c>
      <c r="Q214" s="115">
        <f t="shared" si="32"/>
        <v>0</v>
      </c>
      <c r="R214" s="115">
        <f t="shared" si="32"/>
        <v>0</v>
      </c>
      <c r="S214" s="115">
        <f t="shared" si="32"/>
        <v>0</v>
      </c>
      <c r="T214" s="115">
        <f t="shared" si="32"/>
        <v>0</v>
      </c>
      <c r="U214" s="115">
        <f t="shared" si="32"/>
        <v>0</v>
      </c>
      <c r="V214" s="115">
        <f t="shared" si="32"/>
        <v>0</v>
      </c>
      <c r="W214" s="115">
        <f t="shared" si="32"/>
        <v>0</v>
      </c>
    </row>
    <row r="215" spans="1:23" ht="11.25">
      <c r="A215" s="2" t="s">
        <v>23</v>
      </c>
      <c r="B215" s="182" t="s">
        <v>31</v>
      </c>
      <c r="C215" s="4" t="s">
        <v>83</v>
      </c>
      <c r="D215" s="105"/>
      <c r="E215" s="91"/>
      <c r="F215" s="91"/>
      <c r="G215" s="91"/>
      <c r="H215" s="91"/>
      <c r="I215" s="1"/>
      <c r="J215" s="143"/>
      <c r="K215" s="144"/>
      <c r="L215" s="60"/>
      <c r="M215" s="17">
        <f>M216</f>
        <v>16466.1</v>
      </c>
      <c r="N215" s="17">
        <f aca="true" t="shared" si="33" ref="N215:W215">N216</f>
        <v>0</v>
      </c>
      <c r="O215" s="17">
        <f t="shared" si="33"/>
        <v>15642.8</v>
      </c>
      <c r="P215" s="17">
        <f t="shared" si="33"/>
        <v>15642.8</v>
      </c>
      <c r="Q215" s="17">
        <f t="shared" si="33"/>
        <v>0</v>
      </c>
      <c r="R215" s="17">
        <f t="shared" si="33"/>
        <v>0</v>
      </c>
      <c r="S215" s="17">
        <f t="shared" si="33"/>
        <v>0</v>
      </c>
      <c r="T215" s="17">
        <f t="shared" si="33"/>
        <v>0</v>
      </c>
      <c r="U215" s="17">
        <f t="shared" si="33"/>
        <v>0</v>
      </c>
      <c r="V215" s="17">
        <f t="shared" si="33"/>
        <v>0</v>
      </c>
      <c r="W215" s="17">
        <f t="shared" si="33"/>
        <v>0</v>
      </c>
    </row>
    <row r="216" spans="1:23" ht="33.75">
      <c r="A216" s="2" t="s">
        <v>14</v>
      </c>
      <c r="B216" s="24" t="s">
        <v>48</v>
      </c>
      <c r="C216" s="4" t="s">
        <v>83</v>
      </c>
      <c r="D216" s="102"/>
      <c r="E216" s="91" t="s">
        <v>396</v>
      </c>
      <c r="F216" s="91" t="s">
        <v>152</v>
      </c>
      <c r="G216" s="91" t="s">
        <v>399</v>
      </c>
      <c r="H216" s="91" t="s">
        <v>400</v>
      </c>
      <c r="I216" s="1"/>
      <c r="J216" s="143"/>
      <c r="K216" s="144"/>
      <c r="L216" s="60"/>
      <c r="M216" s="17">
        <v>16466.1</v>
      </c>
      <c r="N216" s="17"/>
      <c r="O216" s="140">
        <f>P216+Q216</f>
        <v>15642.8</v>
      </c>
      <c r="P216" s="140">
        <v>15642.8</v>
      </c>
      <c r="Q216" s="140"/>
      <c r="R216" s="140"/>
      <c r="S216" s="140"/>
      <c r="T216" s="140"/>
      <c r="U216" s="140"/>
      <c r="V216" s="140"/>
      <c r="W216" s="17"/>
    </row>
    <row r="217" spans="1:23" ht="11.25">
      <c r="A217" s="2"/>
      <c r="B217" s="184"/>
      <c r="C217" s="4"/>
      <c r="D217" s="102"/>
      <c r="E217" s="91"/>
      <c r="F217" s="91"/>
      <c r="G217" s="91"/>
      <c r="H217" s="91"/>
      <c r="I217" s="1"/>
      <c r="J217" s="143"/>
      <c r="K217" s="144"/>
      <c r="L217" s="60"/>
      <c r="M217" s="17"/>
      <c r="N217" s="17"/>
      <c r="O217" s="140"/>
      <c r="P217" s="140"/>
      <c r="Q217" s="140"/>
      <c r="R217" s="140"/>
      <c r="S217" s="140"/>
      <c r="T217" s="140"/>
      <c r="U217" s="140"/>
      <c r="V217" s="140"/>
      <c r="W217" s="17"/>
    </row>
    <row r="218" spans="1:23" ht="11.25">
      <c r="A218" s="2">
        <v>2</v>
      </c>
      <c r="B218" s="182" t="s">
        <v>28</v>
      </c>
      <c r="C218" s="4" t="s">
        <v>83</v>
      </c>
      <c r="D218" s="105"/>
      <c r="E218" s="91"/>
      <c r="F218" s="91"/>
      <c r="G218" s="91"/>
      <c r="H218" s="91"/>
      <c r="I218" s="1"/>
      <c r="J218" s="143"/>
      <c r="K218" s="144"/>
      <c r="L218" s="60"/>
      <c r="M218" s="17">
        <f>M219</f>
        <v>0</v>
      </c>
      <c r="N218" s="17">
        <f aca="true" t="shared" si="34" ref="N218:W218">N219</f>
        <v>0</v>
      </c>
      <c r="O218" s="17">
        <f t="shared" si="34"/>
        <v>0</v>
      </c>
      <c r="P218" s="17">
        <f t="shared" si="34"/>
        <v>0</v>
      </c>
      <c r="Q218" s="17">
        <f t="shared" si="34"/>
        <v>0</v>
      </c>
      <c r="R218" s="17">
        <f t="shared" si="34"/>
        <v>0</v>
      </c>
      <c r="S218" s="17">
        <f t="shared" si="34"/>
        <v>0</v>
      </c>
      <c r="T218" s="17">
        <f t="shared" si="34"/>
        <v>0</v>
      </c>
      <c r="U218" s="17">
        <f t="shared" si="34"/>
        <v>0</v>
      </c>
      <c r="V218" s="17">
        <f t="shared" si="34"/>
        <v>0</v>
      </c>
      <c r="W218" s="17">
        <f t="shared" si="34"/>
        <v>0</v>
      </c>
    </row>
    <row r="219" spans="1:23" ht="11.25">
      <c r="A219" s="2" t="s">
        <v>16</v>
      </c>
      <c r="B219" s="182"/>
      <c r="C219" s="4" t="s">
        <v>83</v>
      </c>
      <c r="D219" s="105"/>
      <c r="E219" s="91"/>
      <c r="F219" s="91"/>
      <c r="G219" s="91"/>
      <c r="H219" s="91"/>
      <c r="I219" s="1"/>
      <c r="J219" s="143"/>
      <c r="K219" s="144"/>
      <c r="L219" s="60"/>
      <c r="M219" s="17"/>
      <c r="N219" s="17"/>
      <c r="O219" s="140"/>
      <c r="P219" s="140"/>
      <c r="Q219" s="140"/>
      <c r="R219" s="140"/>
      <c r="S219" s="140"/>
      <c r="T219" s="140"/>
      <c r="U219" s="140"/>
      <c r="V219" s="140"/>
      <c r="W219" s="17"/>
    </row>
    <row r="220" spans="1:23" ht="21">
      <c r="A220" s="21">
        <v>3</v>
      </c>
      <c r="B220" s="181" t="s">
        <v>134</v>
      </c>
      <c r="C220" s="28" t="s">
        <v>83</v>
      </c>
      <c r="D220" s="101"/>
      <c r="E220" s="98"/>
      <c r="F220" s="98"/>
      <c r="G220" s="98"/>
      <c r="H220" s="98"/>
      <c r="I220" s="19"/>
      <c r="J220" s="151"/>
      <c r="K220" s="152"/>
      <c r="L220" s="62"/>
      <c r="M220" s="121">
        <f>M221</f>
        <v>38797.8</v>
      </c>
      <c r="N220" s="121">
        <f aca="true" t="shared" si="35" ref="N220:W220">N221</f>
        <v>0</v>
      </c>
      <c r="O220" s="121">
        <f t="shared" si="35"/>
        <v>36857.9</v>
      </c>
      <c r="P220" s="121">
        <f t="shared" si="35"/>
        <v>36857.9</v>
      </c>
      <c r="Q220" s="121">
        <f t="shared" si="35"/>
        <v>0</v>
      </c>
      <c r="R220" s="121">
        <f t="shared" si="35"/>
        <v>0</v>
      </c>
      <c r="S220" s="121">
        <f t="shared" si="35"/>
        <v>0</v>
      </c>
      <c r="T220" s="121">
        <f t="shared" si="35"/>
        <v>0</v>
      </c>
      <c r="U220" s="121">
        <f t="shared" si="35"/>
        <v>0</v>
      </c>
      <c r="V220" s="121">
        <f t="shared" si="35"/>
        <v>0</v>
      </c>
      <c r="W220" s="121">
        <f t="shared" si="35"/>
        <v>0</v>
      </c>
    </row>
    <row r="221" spans="1:23" ht="46.5" customHeight="1">
      <c r="A221" s="2" t="s">
        <v>18</v>
      </c>
      <c r="B221" s="24" t="s">
        <v>395</v>
      </c>
      <c r="C221" s="14"/>
      <c r="D221" s="91"/>
      <c r="E221" s="91" t="s">
        <v>396</v>
      </c>
      <c r="F221" s="91" t="s">
        <v>156</v>
      </c>
      <c r="G221" s="91" t="s">
        <v>397</v>
      </c>
      <c r="H221" s="91" t="s">
        <v>398</v>
      </c>
      <c r="I221" s="1"/>
      <c r="J221" s="143"/>
      <c r="K221" s="144"/>
      <c r="L221" s="60"/>
      <c r="M221" s="17">
        <v>38797.8</v>
      </c>
      <c r="N221" s="17"/>
      <c r="O221" s="140">
        <f>P221+Q221</f>
        <v>36857.9</v>
      </c>
      <c r="P221" s="140">
        <v>36857.9</v>
      </c>
      <c r="Q221" s="140"/>
      <c r="R221" s="140"/>
      <c r="S221" s="140"/>
      <c r="T221" s="140"/>
      <c r="U221" s="140"/>
      <c r="V221" s="140"/>
      <c r="W221" s="17"/>
    </row>
    <row r="222" spans="1:23" ht="11.25">
      <c r="A222" s="2" t="s">
        <v>103</v>
      </c>
      <c r="B222" s="69"/>
      <c r="C222" s="14"/>
      <c r="D222" s="91"/>
      <c r="E222" s="91"/>
      <c r="F222" s="91"/>
      <c r="G222" s="91"/>
      <c r="H222" s="91"/>
      <c r="I222" s="1"/>
      <c r="J222" s="143"/>
      <c r="K222" s="144"/>
      <c r="L222" s="60"/>
      <c r="M222" s="17"/>
      <c r="N222" s="17"/>
      <c r="O222" s="140">
        <f>P222+Q222</f>
        <v>0</v>
      </c>
      <c r="P222" s="140"/>
      <c r="Q222" s="140"/>
      <c r="R222" s="140">
        <f>S222+T222</f>
        <v>0</v>
      </c>
      <c r="S222" s="140"/>
      <c r="T222" s="140"/>
      <c r="U222" s="140">
        <f>V222+W222</f>
        <v>0</v>
      </c>
      <c r="V222" s="140"/>
      <c r="W222" s="17"/>
    </row>
    <row r="223" spans="1:23" ht="11.25">
      <c r="A223" s="34" t="s">
        <v>29</v>
      </c>
      <c r="B223" s="230" t="s">
        <v>47</v>
      </c>
      <c r="C223" s="231"/>
      <c r="D223" s="231"/>
      <c r="E223" s="231"/>
      <c r="F223" s="231"/>
      <c r="G223" s="231"/>
      <c r="H223" s="231"/>
      <c r="I223" s="231"/>
      <c r="J223" s="231"/>
      <c r="K223" s="231"/>
      <c r="L223" s="46"/>
      <c r="M223" s="285">
        <f>M224</f>
        <v>0</v>
      </c>
      <c r="N223" s="285">
        <f aca="true" t="shared" si="36" ref="N223:W223">N224</f>
        <v>0</v>
      </c>
      <c r="O223" s="285">
        <f t="shared" si="36"/>
        <v>0</v>
      </c>
      <c r="P223" s="285">
        <f t="shared" si="36"/>
        <v>0</v>
      </c>
      <c r="Q223" s="285">
        <f t="shared" si="36"/>
        <v>0</v>
      </c>
      <c r="R223" s="285">
        <f t="shared" si="36"/>
        <v>0</v>
      </c>
      <c r="S223" s="285">
        <f t="shared" si="36"/>
        <v>0</v>
      </c>
      <c r="T223" s="285">
        <f t="shared" si="36"/>
        <v>0</v>
      </c>
      <c r="U223" s="285">
        <f t="shared" si="36"/>
        <v>0</v>
      </c>
      <c r="V223" s="285">
        <f t="shared" si="36"/>
        <v>0</v>
      </c>
      <c r="W223" s="285">
        <f t="shared" si="36"/>
        <v>0</v>
      </c>
    </row>
    <row r="224" spans="1:23" ht="11.25">
      <c r="A224" s="2"/>
      <c r="B224" s="185"/>
      <c r="C224" s="16"/>
      <c r="D224" s="106"/>
      <c r="E224" s="106"/>
      <c r="F224" s="106"/>
      <c r="G224" s="106"/>
      <c r="H224" s="106"/>
      <c r="I224" s="25"/>
      <c r="J224" s="143"/>
      <c r="K224" s="144"/>
      <c r="L224" s="60"/>
      <c r="M224" s="17"/>
      <c r="N224" s="17"/>
      <c r="O224" s="17"/>
      <c r="P224" s="17"/>
      <c r="Q224" s="17"/>
      <c r="R224" s="17"/>
      <c r="S224" s="17"/>
      <c r="T224" s="17"/>
      <c r="U224" s="17"/>
      <c r="V224" s="17"/>
      <c r="W224" s="17"/>
    </row>
    <row r="225" spans="1:23" ht="11.25">
      <c r="A225" s="34" t="s">
        <v>46</v>
      </c>
      <c r="B225" s="230" t="s">
        <v>108</v>
      </c>
      <c r="C225" s="231"/>
      <c r="D225" s="231"/>
      <c r="E225" s="231"/>
      <c r="F225" s="231"/>
      <c r="G225" s="231"/>
      <c r="H225" s="231"/>
      <c r="I225" s="231"/>
      <c r="J225" s="231"/>
      <c r="K225" s="240"/>
      <c r="L225" s="33"/>
      <c r="M225" s="130">
        <f>M226</f>
        <v>0</v>
      </c>
      <c r="N225" s="130">
        <f aca="true" t="shared" si="37" ref="N225:W225">N226</f>
        <v>0</v>
      </c>
      <c r="O225" s="130">
        <f t="shared" si="37"/>
        <v>0</v>
      </c>
      <c r="P225" s="130">
        <f t="shared" si="37"/>
        <v>0</v>
      </c>
      <c r="Q225" s="130">
        <f t="shared" si="37"/>
        <v>0</v>
      </c>
      <c r="R225" s="130">
        <f t="shared" si="37"/>
        <v>0</v>
      </c>
      <c r="S225" s="130">
        <f t="shared" si="37"/>
        <v>0</v>
      </c>
      <c r="T225" s="130">
        <f t="shared" si="37"/>
        <v>0</v>
      </c>
      <c r="U225" s="130">
        <f t="shared" si="37"/>
        <v>0</v>
      </c>
      <c r="V225" s="130">
        <f t="shared" si="37"/>
        <v>0</v>
      </c>
      <c r="W225" s="130">
        <f t="shared" si="37"/>
        <v>0</v>
      </c>
    </row>
    <row r="226" spans="1:23" ht="11.25">
      <c r="A226" s="2"/>
      <c r="B226" s="69"/>
      <c r="C226" s="69"/>
      <c r="D226" s="91"/>
      <c r="E226" s="91"/>
      <c r="F226" s="91"/>
      <c r="G226" s="91"/>
      <c r="H226" s="91"/>
      <c r="I226" s="24"/>
      <c r="J226" s="143"/>
      <c r="K226" s="144"/>
      <c r="L226" s="70"/>
      <c r="M226" s="17"/>
      <c r="N226" s="17"/>
      <c r="O226" s="17"/>
      <c r="P226" s="17"/>
      <c r="Q226" s="17"/>
      <c r="R226" s="17"/>
      <c r="S226" s="17"/>
      <c r="T226" s="17"/>
      <c r="U226" s="17"/>
      <c r="V226" s="17"/>
      <c r="W226" s="17"/>
    </row>
    <row r="227" spans="1:23" ht="11.25">
      <c r="A227" s="34" t="s">
        <v>96</v>
      </c>
      <c r="B227" s="35" t="s">
        <v>58</v>
      </c>
      <c r="C227" s="71"/>
      <c r="D227" s="107"/>
      <c r="E227" s="107"/>
      <c r="F227" s="107"/>
      <c r="G227" s="107"/>
      <c r="H227" s="107"/>
      <c r="I227" s="72"/>
      <c r="J227" s="149"/>
      <c r="K227" s="150"/>
      <c r="L227" s="73"/>
      <c r="M227" s="114">
        <f>SUM(M228:M231)</f>
        <v>1217.3</v>
      </c>
      <c r="N227" s="114">
        <f aca="true" t="shared" si="38" ref="N227:W227">SUM(N228:N231)</f>
        <v>0</v>
      </c>
      <c r="O227" s="114">
        <f t="shared" si="38"/>
        <v>1391.5</v>
      </c>
      <c r="P227" s="114">
        <f t="shared" si="38"/>
        <v>1391.5</v>
      </c>
      <c r="Q227" s="114">
        <f t="shared" si="38"/>
        <v>0</v>
      </c>
      <c r="R227" s="114">
        <f t="shared" si="38"/>
        <v>0</v>
      </c>
      <c r="S227" s="114">
        <f t="shared" si="38"/>
        <v>0</v>
      </c>
      <c r="T227" s="114">
        <f t="shared" si="38"/>
        <v>0</v>
      </c>
      <c r="U227" s="114">
        <f t="shared" si="38"/>
        <v>0</v>
      </c>
      <c r="V227" s="114">
        <f t="shared" si="38"/>
        <v>0</v>
      </c>
      <c r="W227" s="114">
        <f t="shared" si="38"/>
        <v>0</v>
      </c>
    </row>
    <row r="228" spans="1:23" ht="11.25">
      <c r="A228" s="2" t="s">
        <v>233</v>
      </c>
      <c r="B228" s="69" t="s">
        <v>234</v>
      </c>
      <c r="C228" s="69"/>
      <c r="D228" s="91"/>
      <c r="E228" s="91" t="s">
        <v>198</v>
      </c>
      <c r="F228" s="91" t="s">
        <v>156</v>
      </c>
      <c r="G228" s="91" t="s">
        <v>235</v>
      </c>
      <c r="H228" s="91" t="s">
        <v>168</v>
      </c>
      <c r="I228" s="24"/>
      <c r="J228" s="143"/>
      <c r="K228" s="144"/>
      <c r="L228" s="70"/>
      <c r="M228" s="17">
        <v>60</v>
      </c>
      <c r="N228" s="17"/>
      <c r="O228" s="17">
        <f>P228+Q228</f>
        <v>0</v>
      </c>
      <c r="P228" s="17"/>
      <c r="Q228" s="17"/>
      <c r="R228" s="17"/>
      <c r="S228" s="17"/>
      <c r="T228" s="17"/>
      <c r="U228" s="17"/>
      <c r="V228" s="17"/>
      <c r="W228" s="17"/>
    </row>
    <row r="229" spans="1:23" ht="78.75">
      <c r="A229" s="2" t="s">
        <v>283</v>
      </c>
      <c r="B229" s="24" t="s">
        <v>284</v>
      </c>
      <c r="C229" s="69"/>
      <c r="D229" s="91"/>
      <c r="E229" s="91" t="s">
        <v>240</v>
      </c>
      <c r="F229" s="91" t="s">
        <v>179</v>
      </c>
      <c r="G229" s="91" t="s">
        <v>285</v>
      </c>
      <c r="H229" s="91" t="s">
        <v>168</v>
      </c>
      <c r="I229" s="24" t="s">
        <v>278</v>
      </c>
      <c r="J229" s="143"/>
      <c r="K229" s="144"/>
      <c r="L229" s="70"/>
      <c r="M229" s="17"/>
      <c r="N229" s="17"/>
      <c r="O229" s="17">
        <f>P229+Q229</f>
        <v>289.5</v>
      </c>
      <c r="P229" s="17">
        <v>289.5</v>
      </c>
      <c r="Q229" s="17"/>
      <c r="R229" s="17"/>
      <c r="S229" s="17"/>
      <c r="T229" s="17"/>
      <c r="U229" s="17"/>
      <c r="V229" s="17"/>
      <c r="W229" s="17"/>
    </row>
    <row r="230" spans="1:23" ht="22.5">
      <c r="A230" s="2" t="s">
        <v>12</v>
      </c>
      <c r="B230" s="24" t="s">
        <v>382</v>
      </c>
      <c r="C230" s="69"/>
      <c r="D230" s="91"/>
      <c r="E230" s="91" t="s">
        <v>186</v>
      </c>
      <c r="F230" s="91" t="s">
        <v>187</v>
      </c>
      <c r="G230" s="91" t="s">
        <v>383</v>
      </c>
      <c r="H230" s="91" t="s">
        <v>168</v>
      </c>
      <c r="I230" s="24"/>
      <c r="J230" s="143"/>
      <c r="K230" s="144"/>
      <c r="L230" s="70"/>
      <c r="M230" s="17">
        <v>157.3</v>
      </c>
      <c r="N230" s="17"/>
      <c r="O230" s="17">
        <f>P230+Q230</f>
        <v>152</v>
      </c>
      <c r="P230" s="17">
        <v>152</v>
      </c>
      <c r="Q230" s="17"/>
      <c r="R230" s="17"/>
      <c r="S230" s="17"/>
      <c r="T230" s="17"/>
      <c r="U230" s="17"/>
      <c r="V230" s="17"/>
      <c r="W230" s="17"/>
    </row>
    <row r="231" spans="1:23" ht="22.5">
      <c r="A231" s="2"/>
      <c r="B231" s="24" t="s">
        <v>392</v>
      </c>
      <c r="C231" s="69"/>
      <c r="D231" s="91"/>
      <c r="E231" s="91" t="s">
        <v>152</v>
      </c>
      <c r="F231" s="91" t="s">
        <v>306</v>
      </c>
      <c r="G231" s="91" t="s">
        <v>393</v>
      </c>
      <c r="H231" s="91" t="s">
        <v>394</v>
      </c>
      <c r="I231" s="24"/>
      <c r="J231" s="143"/>
      <c r="K231" s="144"/>
      <c r="L231" s="70"/>
      <c r="M231" s="17">
        <v>1000</v>
      </c>
      <c r="N231" s="17"/>
      <c r="O231" s="17">
        <f>P231+Q231</f>
        <v>950</v>
      </c>
      <c r="P231" s="17">
        <v>950</v>
      </c>
      <c r="Q231" s="17"/>
      <c r="R231" s="17"/>
      <c r="S231" s="17"/>
      <c r="T231" s="17"/>
      <c r="U231" s="17"/>
      <c r="V231" s="17"/>
      <c r="W231" s="17"/>
    </row>
    <row r="232" spans="1:23" ht="12" thickBot="1">
      <c r="A232" s="172"/>
      <c r="B232" s="74" t="s">
        <v>135</v>
      </c>
      <c r="C232" s="74"/>
      <c r="D232" s="108"/>
      <c r="E232" s="108"/>
      <c r="F232" s="108"/>
      <c r="G232" s="108"/>
      <c r="H232" s="108"/>
      <c r="I232" s="75"/>
      <c r="J232" s="156"/>
      <c r="K232" s="157"/>
      <c r="L232" s="76"/>
      <c r="M232" s="132">
        <f>M227+M225+M223+M214+M204+M183+M19+M207</f>
        <v>292492.69999999995</v>
      </c>
      <c r="N232" s="132">
        <f>N227+N225+N223+N214+N204+N183+N19+N207</f>
        <v>0</v>
      </c>
      <c r="O232" s="132">
        <f>O227+O225+O223+O214+O204+O183+O19+O207</f>
        <v>283809.6</v>
      </c>
      <c r="P232" s="132">
        <f>P227+P225+P223+P214+P204+P183+P19+P207</f>
        <v>282979.7</v>
      </c>
      <c r="Q232" s="132">
        <f>Q227+Q225+Q223+Q214+Q204+Q183+Q19+Q207</f>
        <v>829.9000000000001</v>
      </c>
      <c r="R232" s="132">
        <f>R227+R225+R223+R214+R204+R183+R19+R207</f>
        <v>0</v>
      </c>
      <c r="S232" s="132">
        <f>S227+S225+S223+S214+S204+S183+S19+S207</f>
        <v>0</v>
      </c>
      <c r="T232" s="132">
        <f>T227+T225+T223+T214+T204+T183+T19+T207</f>
        <v>0</v>
      </c>
      <c r="U232" s="132">
        <f>U227+U225+U223+U214+U204+U183+U19+U207</f>
        <v>0</v>
      </c>
      <c r="V232" s="132">
        <f>V227+V225+V223+V214+V204+V183+V19+V207</f>
        <v>0</v>
      </c>
      <c r="W232" s="132">
        <f>W227+W225+W223+W214+W204+W183+W19+W207</f>
        <v>0</v>
      </c>
    </row>
    <row r="235" spans="1:15" ht="11.25">
      <c r="A235" s="12" t="s">
        <v>109</v>
      </c>
      <c r="B235" s="77"/>
      <c r="C235" s="77"/>
      <c r="D235" s="95"/>
      <c r="E235" s="95"/>
      <c r="F235" s="95"/>
      <c r="G235" s="95"/>
      <c r="H235" s="95"/>
      <c r="I235" s="78"/>
      <c r="J235" s="147"/>
      <c r="K235" s="148"/>
      <c r="L235" s="79"/>
      <c r="M235" s="117"/>
      <c r="N235" s="117"/>
      <c r="O235" s="117"/>
    </row>
    <row r="236" spans="1:15" ht="11.25">
      <c r="A236" s="12" t="s">
        <v>110</v>
      </c>
      <c r="B236" s="77"/>
      <c r="C236" s="77"/>
      <c r="D236" s="95"/>
      <c r="E236" s="95"/>
      <c r="F236" s="95"/>
      <c r="G236" s="95"/>
      <c r="H236" s="95"/>
      <c r="I236" s="78"/>
      <c r="J236" s="147"/>
      <c r="K236" s="148"/>
      <c r="L236" s="79"/>
      <c r="M236" s="117"/>
      <c r="N236" s="117"/>
      <c r="O236" s="117"/>
    </row>
    <row r="237" spans="1:15" ht="11.25">
      <c r="A237" s="12" t="s">
        <v>111</v>
      </c>
      <c r="B237" s="77"/>
      <c r="C237" s="77"/>
      <c r="D237" s="95"/>
      <c r="E237" s="95"/>
      <c r="F237" s="95"/>
      <c r="G237" s="95"/>
      <c r="H237" s="95"/>
      <c r="I237" s="78"/>
      <c r="J237" s="147"/>
      <c r="K237" s="148"/>
      <c r="L237" s="79"/>
      <c r="M237" s="117"/>
      <c r="N237" s="117"/>
      <c r="O237" s="117"/>
    </row>
    <row r="239" spans="1:23" ht="11.25">
      <c r="A239" s="227" t="s">
        <v>25</v>
      </c>
      <c r="B239" s="212" t="s">
        <v>1</v>
      </c>
      <c r="C239" s="215" t="s">
        <v>51</v>
      </c>
      <c r="D239" s="259" t="s">
        <v>52</v>
      </c>
      <c r="E239" s="262" t="s">
        <v>2</v>
      </c>
      <c r="F239" s="263"/>
      <c r="G239" s="263"/>
      <c r="H239" s="96"/>
      <c r="I239" s="202" t="s">
        <v>34</v>
      </c>
      <c r="J239" s="210" t="s">
        <v>35</v>
      </c>
      <c r="K239" s="210" t="s">
        <v>3</v>
      </c>
      <c r="L239" s="57"/>
      <c r="M239" s="118"/>
      <c r="N239" s="118"/>
      <c r="O239" s="118"/>
      <c r="P239" s="118"/>
      <c r="Q239" s="238"/>
      <c r="R239" s="238"/>
      <c r="S239" s="118"/>
      <c r="T239" s="118"/>
      <c r="U239" s="118"/>
      <c r="V239" s="118"/>
      <c r="W239" s="119"/>
    </row>
    <row r="240" spans="1:23" ht="11.25">
      <c r="A240" s="228"/>
      <c r="B240" s="213"/>
      <c r="C240" s="216"/>
      <c r="D240" s="260"/>
      <c r="E240" s="268" t="s">
        <v>4</v>
      </c>
      <c r="F240" s="269"/>
      <c r="G240" s="269"/>
      <c r="H240" s="270"/>
      <c r="I240" s="204"/>
      <c r="J240" s="211"/>
      <c r="K240" s="211"/>
      <c r="L240" s="249"/>
      <c r="M240" s="250"/>
      <c r="N240" s="250"/>
      <c r="O240" s="250"/>
      <c r="P240" s="250"/>
      <c r="Q240" s="248"/>
      <c r="R240" s="248"/>
      <c r="S240" s="248"/>
      <c r="T240" s="248"/>
      <c r="U240" s="248"/>
      <c r="V240" s="248"/>
      <c r="W240" s="255"/>
    </row>
    <row r="241" spans="1:23" ht="11.25">
      <c r="A241" s="228"/>
      <c r="B241" s="213"/>
      <c r="C241" s="216"/>
      <c r="D241" s="260"/>
      <c r="E241" s="207" t="s">
        <v>5</v>
      </c>
      <c r="F241" s="207" t="s">
        <v>6</v>
      </c>
      <c r="G241" s="207" t="s">
        <v>33</v>
      </c>
      <c r="H241" s="207" t="s">
        <v>7</v>
      </c>
      <c r="I241" s="204"/>
      <c r="J241" s="211"/>
      <c r="K241" s="211"/>
      <c r="L241" s="251" t="s">
        <v>50</v>
      </c>
      <c r="M241" s="252"/>
      <c r="N241" s="252"/>
      <c r="O241" s="252"/>
      <c r="P241" s="252"/>
      <c r="Q241" s="252"/>
      <c r="R241" s="252"/>
      <c r="S241" s="252"/>
      <c r="T241" s="252"/>
      <c r="U241" s="252"/>
      <c r="V241" s="252"/>
      <c r="W241" s="253"/>
    </row>
    <row r="242" spans="1:23" ht="11.25">
      <c r="A242" s="228"/>
      <c r="B242" s="213"/>
      <c r="C242" s="216"/>
      <c r="D242" s="260"/>
      <c r="E242" s="208"/>
      <c r="F242" s="208"/>
      <c r="G242" s="208"/>
      <c r="H242" s="208"/>
      <c r="I242" s="204"/>
      <c r="J242" s="211"/>
      <c r="K242" s="211"/>
      <c r="L242" s="241" t="s">
        <v>36</v>
      </c>
      <c r="M242" s="243" t="s">
        <v>37</v>
      </c>
      <c r="N242" s="243" t="s">
        <v>38</v>
      </c>
      <c r="O242" s="245" t="s">
        <v>39</v>
      </c>
      <c r="P242" s="246"/>
      <c r="Q242" s="247"/>
      <c r="R242" s="245" t="s">
        <v>8</v>
      </c>
      <c r="S242" s="246"/>
      <c r="T242" s="247"/>
      <c r="U242" s="245" t="s">
        <v>9</v>
      </c>
      <c r="V242" s="246"/>
      <c r="W242" s="247"/>
    </row>
    <row r="243" spans="1:23" ht="11.25">
      <c r="A243" s="229"/>
      <c r="B243" s="214"/>
      <c r="C243" s="217"/>
      <c r="D243" s="261"/>
      <c r="E243" s="209"/>
      <c r="F243" s="209"/>
      <c r="G243" s="209"/>
      <c r="H243" s="209"/>
      <c r="I243" s="203"/>
      <c r="J243" s="254"/>
      <c r="K243" s="254"/>
      <c r="L243" s="242"/>
      <c r="M243" s="244"/>
      <c r="N243" s="244"/>
      <c r="O243" s="17" t="s">
        <v>10</v>
      </c>
      <c r="P243" s="17" t="s">
        <v>11</v>
      </c>
      <c r="Q243" s="17" t="s">
        <v>26</v>
      </c>
      <c r="R243" s="17" t="s">
        <v>10</v>
      </c>
      <c r="S243" s="17" t="s">
        <v>11</v>
      </c>
      <c r="T243" s="17" t="s">
        <v>26</v>
      </c>
      <c r="U243" s="17" t="s">
        <v>10</v>
      </c>
      <c r="V243" s="17" t="s">
        <v>11</v>
      </c>
      <c r="W243" s="17" t="s">
        <v>26</v>
      </c>
    </row>
    <row r="244" spans="1:23" s="10" customFormat="1" ht="11.25">
      <c r="A244" s="2">
        <v>1</v>
      </c>
      <c r="B244" s="42">
        <v>2</v>
      </c>
      <c r="C244" s="192">
        <v>3</v>
      </c>
      <c r="D244" s="91">
        <v>4</v>
      </c>
      <c r="E244" s="91">
        <v>5</v>
      </c>
      <c r="F244" s="91">
        <v>6</v>
      </c>
      <c r="G244" s="91">
        <v>7</v>
      </c>
      <c r="H244" s="91">
        <v>8</v>
      </c>
      <c r="I244" s="193">
        <v>9</v>
      </c>
      <c r="J244" s="91">
        <v>10</v>
      </c>
      <c r="K244" s="99">
        <v>11</v>
      </c>
      <c r="L244" s="192">
        <v>12</v>
      </c>
      <c r="M244" s="91">
        <v>13</v>
      </c>
      <c r="N244" s="91">
        <v>14</v>
      </c>
      <c r="O244" s="256">
        <v>15</v>
      </c>
      <c r="P244" s="257"/>
      <c r="Q244" s="258"/>
      <c r="R244" s="256">
        <v>16</v>
      </c>
      <c r="S244" s="257"/>
      <c r="T244" s="258"/>
      <c r="U244" s="256">
        <v>17</v>
      </c>
      <c r="V244" s="257"/>
      <c r="W244" s="258"/>
    </row>
    <row r="245" spans="1:23" ht="11.25">
      <c r="A245" s="171" t="s">
        <v>40</v>
      </c>
      <c r="B245" s="230" t="s">
        <v>114</v>
      </c>
      <c r="C245" s="231"/>
      <c r="D245" s="231"/>
      <c r="E245" s="231"/>
      <c r="F245" s="231"/>
      <c r="G245" s="231"/>
      <c r="H245" s="231"/>
      <c r="I245" s="231"/>
      <c r="J245" s="231"/>
      <c r="K245" s="240"/>
      <c r="L245" s="59"/>
      <c r="M245" s="114">
        <f>M247+M264+M275+M282+M301+M304</f>
        <v>207350.90000000002</v>
      </c>
      <c r="N245" s="114">
        <f aca="true" t="shared" si="39" ref="N245:W245">N247+N264+N275+N282+N301+N304</f>
        <v>0</v>
      </c>
      <c r="O245" s="114">
        <f t="shared" si="39"/>
        <v>195911.6</v>
      </c>
      <c r="P245" s="114">
        <f t="shared" si="39"/>
        <v>195911.6</v>
      </c>
      <c r="Q245" s="114">
        <f t="shared" si="39"/>
        <v>0</v>
      </c>
      <c r="R245" s="114">
        <f t="shared" si="39"/>
        <v>0</v>
      </c>
      <c r="S245" s="114">
        <f t="shared" si="39"/>
        <v>0</v>
      </c>
      <c r="T245" s="114">
        <f t="shared" si="39"/>
        <v>0</v>
      </c>
      <c r="U245" s="114">
        <f t="shared" si="39"/>
        <v>0</v>
      </c>
      <c r="V245" s="114">
        <f t="shared" si="39"/>
        <v>0</v>
      </c>
      <c r="W245" s="114">
        <f t="shared" si="39"/>
        <v>0</v>
      </c>
    </row>
    <row r="246" spans="1:23" ht="11.25">
      <c r="A246" s="2"/>
      <c r="B246" s="186"/>
      <c r="C246" s="45"/>
      <c r="D246" s="109"/>
      <c r="E246" s="100"/>
      <c r="F246" s="100"/>
      <c r="G246" s="142"/>
      <c r="H246" s="91"/>
      <c r="I246" s="264"/>
      <c r="J246" s="265"/>
      <c r="K246" s="144"/>
      <c r="L246" s="60"/>
      <c r="M246" s="17"/>
      <c r="N246" s="17"/>
      <c r="O246" s="17"/>
      <c r="P246" s="17"/>
      <c r="Q246" s="17"/>
      <c r="R246" s="17"/>
      <c r="S246" s="17"/>
      <c r="T246" s="17"/>
      <c r="U246" s="17"/>
      <c r="V246" s="17"/>
      <c r="W246" s="17"/>
    </row>
    <row r="247" spans="1:23" ht="11.25">
      <c r="A247" s="232" t="s">
        <v>116</v>
      </c>
      <c r="B247" s="233"/>
      <c r="C247" s="233"/>
      <c r="D247" s="233"/>
      <c r="E247" s="233"/>
      <c r="F247" s="233"/>
      <c r="G247" s="233"/>
      <c r="H247" s="233"/>
      <c r="I247" s="233"/>
      <c r="J247" s="233"/>
      <c r="K247" s="234"/>
      <c r="L247" s="61"/>
      <c r="M247" s="120">
        <f>M248+M255+M261</f>
        <v>5304.2</v>
      </c>
      <c r="N247" s="120">
        <f aca="true" t="shared" si="40" ref="N247:W247">N248+N255+N261</f>
        <v>0</v>
      </c>
      <c r="O247" s="120">
        <f t="shared" si="40"/>
        <v>4844.5</v>
      </c>
      <c r="P247" s="120">
        <f t="shared" si="40"/>
        <v>4844.5</v>
      </c>
      <c r="Q247" s="120">
        <f t="shared" si="40"/>
        <v>0</v>
      </c>
      <c r="R247" s="120">
        <f t="shared" si="40"/>
        <v>0</v>
      </c>
      <c r="S247" s="120">
        <f t="shared" si="40"/>
        <v>0</v>
      </c>
      <c r="T247" s="120">
        <f t="shared" si="40"/>
        <v>0</v>
      </c>
      <c r="U247" s="120">
        <f t="shared" si="40"/>
        <v>0</v>
      </c>
      <c r="V247" s="120">
        <f t="shared" si="40"/>
        <v>0</v>
      </c>
      <c r="W247" s="120">
        <f t="shared" si="40"/>
        <v>0</v>
      </c>
    </row>
    <row r="248" spans="1:23" ht="22.5">
      <c r="A248" s="21" t="s">
        <v>14</v>
      </c>
      <c r="B248" s="175" t="s">
        <v>117</v>
      </c>
      <c r="C248" s="20" t="s">
        <v>83</v>
      </c>
      <c r="D248" s="97"/>
      <c r="E248" s="98"/>
      <c r="F248" s="98"/>
      <c r="G248" s="98"/>
      <c r="H248" s="98"/>
      <c r="I248" s="19"/>
      <c r="J248" s="151"/>
      <c r="K248" s="152"/>
      <c r="L248" s="62"/>
      <c r="M248" s="121">
        <f>SUM(M249:M253)</f>
        <v>4292.9</v>
      </c>
      <c r="N248" s="121">
        <f aca="true" t="shared" si="41" ref="N248:W248">SUM(N249:N253)</f>
        <v>0</v>
      </c>
      <c r="O248" s="121">
        <f t="shared" si="41"/>
        <v>3885.4</v>
      </c>
      <c r="P248" s="121">
        <f t="shared" si="41"/>
        <v>3885.4</v>
      </c>
      <c r="Q248" s="121">
        <f t="shared" si="41"/>
        <v>0</v>
      </c>
      <c r="R248" s="121">
        <f t="shared" si="41"/>
        <v>0</v>
      </c>
      <c r="S248" s="121">
        <f t="shared" si="41"/>
        <v>0</v>
      </c>
      <c r="T248" s="121">
        <f t="shared" si="41"/>
        <v>0</v>
      </c>
      <c r="U248" s="121">
        <f t="shared" si="41"/>
        <v>0</v>
      </c>
      <c r="V248" s="121">
        <f t="shared" si="41"/>
        <v>0</v>
      </c>
      <c r="W248" s="121">
        <f t="shared" si="41"/>
        <v>0</v>
      </c>
    </row>
    <row r="249" spans="1:23" ht="39.75" customHeight="1">
      <c r="A249" s="199" t="s">
        <v>55</v>
      </c>
      <c r="B249" s="212" t="s">
        <v>236</v>
      </c>
      <c r="C249" s="215"/>
      <c r="D249" s="259"/>
      <c r="E249" s="91"/>
      <c r="F249" s="91"/>
      <c r="G249" s="91"/>
      <c r="H249" s="91"/>
      <c r="I249" s="215" t="s">
        <v>237</v>
      </c>
      <c r="J249" s="154">
        <v>38718</v>
      </c>
      <c r="K249" s="144" t="s">
        <v>279</v>
      </c>
      <c r="L249" s="60"/>
      <c r="M249" s="17"/>
      <c r="N249" s="17"/>
      <c r="O249" s="17">
        <f>P249+Q249</f>
        <v>0</v>
      </c>
      <c r="P249" s="17"/>
      <c r="Q249" s="17"/>
      <c r="R249" s="17"/>
      <c r="S249" s="17"/>
      <c r="T249" s="17"/>
      <c r="U249" s="17"/>
      <c r="V249" s="17"/>
      <c r="W249" s="17"/>
    </row>
    <row r="250" spans="1:23" ht="56.25" customHeight="1">
      <c r="A250" s="200"/>
      <c r="B250" s="213"/>
      <c r="C250" s="216"/>
      <c r="D250" s="260"/>
      <c r="E250" s="91" t="s">
        <v>152</v>
      </c>
      <c r="F250" s="91" t="s">
        <v>159</v>
      </c>
      <c r="G250" s="91" t="s">
        <v>238</v>
      </c>
      <c r="H250" s="91" t="s">
        <v>154</v>
      </c>
      <c r="I250" s="216"/>
      <c r="J250" s="143"/>
      <c r="K250" s="144"/>
      <c r="L250" s="60"/>
      <c r="M250" s="17">
        <v>354.8</v>
      </c>
      <c r="N250" s="17"/>
      <c r="O250" s="17">
        <f>P250+Q250</f>
        <v>319.6</v>
      </c>
      <c r="P250" s="17">
        <v>319.6</v>
      </c>
      <c r="Q250" s="17"/>
      <c r="R250" s="17"/>
      <c r="S250" s="17"/>
      <c r="T250" s="17"/>
      <c r="U250" s="17"/>
      <c r="V250" s="17"/>
      <c r="W250" s="17"/>
    </row>
    <row r="251" spans="1:23" ht="56.25" customHeight="1">
      <c r="A251" s="201"/>
      <c r="B251" s="214"/>
      <c r="C251" s="217"/>
      <c r="D251" s="261"/>
      <c r="E251" s="91" t="s">
        <v>240</v>
      </c>
      <c r="F251" s="91" t="s">
        <v>179</v>
      </c>
      <c r="G251" s="91" t="s">
        <v>274</v>
      </c>
      <c r="H251" s="91" t="s">
        <v>154</v>
      </c>
      <c r="I251" s="217"/>
      <c r="J251" s="143"/>
      <c r="K251" s="144"/>
      <c r="L251" s="60"/>
      <c r="M251" s="17">
        <v>345.1</v>
      </c>
      <c r="N251" s="17"/>
      <c r="O251" s="17">
        <f>P251+Q251</f>
        <v>327.7</v>
      </c>
      <c r="P251" s="17">
        <v>327.7</v>
      </c>
      <c r="Q251" s="17"/>
      <c r="R251" s="17"/>
      <c r="S251" s="17"/>
      <c r="T251" s="17"/>
      <c r="U251" s="17"/>
      <c r="V251" s="17"/>
      <c r="W251" s="17"/>
    </row>
    <row r="252" spans="1:23" ht="147" customHeight="1">
      <c r="A252" s="2" t="s">
        <v>143</v>
      </c>
      <c r="B252" s="24" t="s">
        <v>271</v>
      </c>
      <c r="C252" s="5"/>
      <c r="D252" s="99"/>
      <c r="E252" s="91" t="s">
        <v>240</v>
      </c>
      <c r="F252" s="91" t="s">
        <v>179</v>
      </c>
      <c r="G252" s="91" t="s">
        <v>272</v>
      </c>
      <c r="H252" s="91" t="s">
        <v>154</v>
      </c>
      <c r="I252" s="7" t="s">
        <v>273</v>
      </c>
      <c r="J252" s="143"/>
      <c r="K252" s="144"/>
      <c r="L252" s="60"/>
      <c r="M252" s="17">
        <v>306.8</v>
      </c>
      <c r="N252" s="17"/>
      <c r="O252" s="17">
        <f>P252+Q252</f>
        <v>279.2</v>
      </c>
      <c r="P252" s="17">
        <v>279.2</v>
      </c>
      <c r="Q252" s="17"/>
      <c r="R252" s="17"/>
      <c r="S252" s="17"/>
      <c r="T252" s="17"/>
      <c r="U252" s="17"/>
      <c r="V252" s="17"/>
      <c r="W252" s="17"/>
    </row>
    <row r="253" spans="1:23" ht="157.5">
      <c r="A253" s="2" t="s">
        <v>144</v>
      </c>
      <c r="B253" s="24" t="s">
        <v>345</v>
      </c>
      <c r="C253" s="5"/>
      <c r="D253" s="99"/>
      <c r="E253" s="91" t="s">
        <v>159</v>
      </c>
      <c r="F253" s="91" t="s">
        <v>198</v>
      </c>
      <c r="G253" s="91" t="s">
        <v>346</v>
      </c>
      <c r="H253" s="91" t="s">
        <v>154</v>
      </c>
      <c r="I253" s="1" t="s">
        <v>467</v>
      </c>
      <c r="J253" s="143"/>
      <c r="K253" s="144"/>
      <c r="L253" s="60"/>
      <c r="M253" s="17">
        <v>3286.2</v>
      </c>
      <c r="N253" s="17"/>
      <c r="O253" s="17">
        <f>P253+Q253</f>
        <v>2958.9</v>
      </c>
      <c r="P253" s="17">
        <v>2958.9</v>
      </c>
      <c r="Q253" s="17"/>
      <c r="R253" s="17"/>
      <c r="S253" s="17"/>
      <c r="T253" s="17"/>
      <c r="U253" s="17"/>
      <c r="V253" s="17"/>
      <c r="W253" s="17"/>
    </row>
    <row r="254" spans="1:23" ht="11.25">
      <c r="A254" s="2"/>
      <c r="B254" s="24"/>
      <c r="C254" s="5"/>
      <c r="D254" s="99"/>
      <c r="E254" s="91"/>
      <c r="F254" s="91"/>
      <c r="G254" s="91"/>
      <c r="H254" s="91"/>
      <c r="I254" s="1"/>
      <c r="J254" s="143"/>
      <c r="K254" s="144"/>
      <c r="L254" s="60"/>
      <c r="M254" s="17"/>
      <c r="N254" s="17"/>
      <c r="O254" s="17"/>
      <c r="P254" s="17"/>
      <c r="Q254" s="17"/>
      <c r="R254" s="17"/>
      <c r="S254" s="17"/>
      <c r="T254" s="17"/>
      <c r="U254" s="17"/>
      <c r="V254" s="17"/>
      <c r="W254" s="17"/>
    </row>
    <row r="255" spans="1:23" ht="33.75">
      <c r="A255" s="21" t="s">
        <v>15</v>
      </c>
      <c r="B255" s="175" t="s">
        <v>107</v>
      </c>
      <c r="C255" s="20" t="s">
        <v>83</v>
      </c>
      <c r="D255" s="97"/>
      <c r="E255" s="98"/>
      <c r="F255" s="98"/>
      <c r="G255" s="98"/>
      <c r="H255" s="98"/>
      <c r="I255" s="19"/>
      <c r="J255" s="151"/>
      <c r="K255" s="152"/>
      <c r="L255" s="62"/>
      <c r="M255" s="121">
        <f>SUM(M256:M260)</f>
        <v>1003.3</v>
      </c>
      <c r="N255" s="121">
        <f aca="true" t="shared" si="42" ref="N255:W255">SUM(N256:N260)</f>
        <v>0</v>
      </c>
      <c r="O255" s="121">
        <f t="shared" si="42"/>
        <v>955.8</v>
      </c>
      <c r="P255" s="121">
        <f t="shared" si="42"/>
        <v>955.8</v>
      </c>
      <c r="Q255" s="121">
        <f t="shared" si="42"/>
        <v>0</v>
      </c>
      <c r="R255" s="121">
        <f t="shared" si="42"/>
        <v>0</v>
      </c>
      <c r="S255" s="121">
        <f t="shared" si="42"/>
        <v>0</v>
      </c>
      <c r="T255" s="121">
        <f t="shared" si="42"/>
        <v>0</v>
      </c>
      <c r="U255" s="121">
        <f t="shared" si="42"/>
        <v>0</v>
      </c>
      <c r="V255" s="121">
        <f t="shared" si="42"/>
        <v>0</v>
      </c>
      <c r="W255" s="121">
        <f t="shared" si="42"/>
        <v>0</v>
      </c>
    </row>
    <row r="256" spans="1:23" ht="11.25">
      <c r="A256" s="199" t="s">
        <v>56</v>
      </c>
      <c r="B256" s="212" t="s">
        <v>236</v>
      </c>
      <c r="C256" s="5"/>
      <c r="D256" s="99"/>
      <c r="E256" s="91"/>
      <c r="F256" s="91"/>
      <c r="G256" s="91"/>
      <c r="H256" s="91"/>
      <c r="I256" s="1"/>
      <c r="J256" s="143"/>
      <c r="K256" s="144"/>
      <c r="L256" s="60"/>
      <c r="M256" s="17"/>
      <c r="N256" s="17">
        <f aca="true" t="shared" si="43" ref="N256:W256">SUM(N257:N258)</f>
        <v>0</v>
      </c>
      <c r="O256" s="17"/>
      <c r="P256" s="17"/>
      <c r="Q256" s="17">
        <f t="shared" si="43"/>
        <v>0</v>
      </c>
      <c r="R256" s="17">
        <f t="shared" si="43"/>
        <v>0</v>
      </c>
      <c r="S256" s="17">
        <f t="shared" si="43"/>
        <v>0</v>
      </c>
      <c r="T256" s="17">
        <f t="shared" si="43"/>
        <v>0</v>
      </c>
      <c r="U256" s="17">
        <f t="shared" si="43"/>
        <v>0</v>
      </c>
      <c r="V256" s="17">
        <f t="shared" si="43"/>
        <v>0</v>
      </c>
      <c r="W256" s="17">
        <f t="shared" si="43"/>
        <v>0</v>
      </c>
    </row>
    <row r="257" spans="1:23" ht="11.25">
      <c r="A257" s="200"/>
      <c r="B257" s="213"/>
      <c r="C257" s="5"/>
      <c r="D257" s="99"/>
      <c r="E257" s="91" t="s">
        <v>152</v>
      </c>
      <c r="F257" s="91" t="s">
        <v>159</v>
      </c>
      <c r="G257" s="91" t="s">
        <v>238</v>
      </c>
      <c r="H257" s="91" t="s">
        <v>168</v>
      </c>
      <c r="I257" s="1"/>
      <c r="J257" s="143"/>
      <c r="K257" s="144"/>
      <c r="L257" s="60"/>
      <c r="M257" s="17">
        <v>32.9</v>
      </c>
      <c r="N257" s="17"/>
      <c r="O257" s="17">
        <f>P257</f>
        <v>32.3</v>
      </c>
      <c r="P257" s="17">
        <v>32.3</v>
      </c>
      <c r="Q257" s="17"/>
      <c r="R257" s="17"/>
      <c r="S257" s="17"/>
      <c r="T257" s="17"/>
      <c r="U257" s="17"/>
      <c r="V257" s="17"/>
      <c r="W257" s="17"/>
    </row>
    <row r="258" spans="1:23" ht="45.75" customHeight="1">
      <c r="A258" s="201"/>
      <c r="B258" s="214"/>
      <c r="C258" s="5"/>
      <c r="D258" s="99"/>
      <c r="E258" s="91" t="s">
        <v>240</v>
      </c>
      <c r="F258" s="91" t="s">
        <v>179</v>
      </c>
      <c r="G258" s="91" t="s">
        <v>274</v>
      </c>
      <c r="H258" s="91" t="s">
        <v>168</v>
      </c>
      <c r="I258" s="1"/>
      <c r="J258" s="143"/>
      <c r="K258" s="144"/>
      <c r="L258" s="60"/>
      <c r="M258" s="17">
        <v>41.9</v>
      </c>
      <c r="N258" s="17"/>
      <c r="O258" s="17">
        <f>P258+Q258</f>
        <v>39.4</v>
      </c>
      <c r="P258" s="17">
        <v>39.4</v>
      </c>
      <c r="Q258" s="17"/>
      <c r="R258" s="17"/>
      <c r="S258" s="17"/>
      <c r="T258" s="17"/>
      <c r="U258" s="17"/>
      <c r="V258" s="17"/>
      <c r="W258" s="17"/>
    </row>
    <row r="259" spans="1:23" ht="147" customHeight="1">
      <c r="A259" s="2" t="s">
        <v>162</v>
      </c>
      <c r="B259" s="24" t="s">
        <v>271</v>
      </c>
      <c r="C259" s="5"/>
      <c r="D259" s="99"/>
      <c r="E259" s="91" t="s">
        <v>240</v>
      </c>
      <c r="F259" s="91" t="s">
        <v>179</v>
      </c>
      <c r="G259" s="91" t="s">
        <v>272</v>
      </c>
      <c r="H259" s="91" t="s">
        <v>168</v>
      </c>
      <c r="I259" s="7" t="s">
        <v>273</v>
      </c>
      <c r="J259" s="143"/>
      <c r="K259" s="144"/>
      <c r="L259" s="60"/>
      <c r="M259" s="17">
        <v>298.1</v>
      </c>
      <c r="N259" s="17"/>
      <c r="O259" s="17">
        <f>P259+Q259</f>
        <v>267.9</v>
      </c>
      <c r="P259" s="17">
        <v>267.9</v>
      </c>
      <c r="Q259" s="17"/>
      <c r="R259" s="17"/>
      <c r="S259" s="17"/>
      <c r="T259" s="17"/>
      <c r="U259" s="17"/>
      <c r="V259" s="17"/>
      <c r="W259" s="17"/>
    </row>
    <row r="260" spans="1:23" ht="157.5">
      <c r="A260" s="169" t="s">
        <v>163</v>
      </c>
      <c r="B260" s="24" t="s">
        <v>345</v>
      </c>
      <c r="C260" s="5"/>
      <c r="D260" s="99"/>
      <c r="E260" s="91" t="s">
        <v>159</v>
      </c>
      <c r="F260" s="91" t="s">
        <v>198</v>
      </c>
      <c r="G260" s="91" t="s">
        <v>346</v>
      </c>
      <c r="H260" s="91" t="s">
        <v>168</v>
      </c>
      <c r="I260" s="1" t="s">
        <v>467</v>
      </c>
      <c r="J260" s="143"/>
      <c r="K260" s="144"/>
      <c r="L260" s="60"/>
      <c r="M260" s="17">
        <v>630.4</v>
      </c>
      <c r="N260" s="17"/>
      <c r="O260" s="17">
        <f>P260+Q260</f>
        <v>616.2</v>
      </c>
      <c r="P260" s="17">
        <v>616.2</v>
      </c>
      <c r="Q260" s="17"/>
      <c r="R260" s="17"/>
      <c r="S260" s="17"/>
      <c r="T260" s="17"/>
      <c r="U260" s="17"/>
      <c r="V260" s="17"/>
      <c r="W260" s="17"/>
    </row>
    <row r="261" spans="1:23" ht="11.25">
      <c r="A261" s="21" t="s">
        <v>57</v>
      </c>
      <c r="B261" s="175" t="s">
        <v>58</v>
      </c>
      <c r="C261" s="20" t="s">
        <v>83</v>
      </c>
      <c r="D261" s="97"/>
      <c r="E261" s="98"/>
      <c r="F261" s="98"/>
      <c r="G261" s="98"/>
      <c r="H261" s="98"/>
      <c r="I261" s="19"/>
      <c r="J261" s="151"/>
      <c r="K261" s="152"/>
      <c r="L261" s="62"/>
      <c r="M261" s="121">
        <f>SUM(M262:M263)</f>
        <v>8</v>
      </c>
      <c r="N261" s="121">
        <f aca="true" t="shared" si="44" ref="N261:W261">SUM(N262:N263)</f>
        <v>0</v>
      </c>
      <c r="O261" s="121">
        <f t="shared" si="44"/>
        <v>3.3</v>
      </c>
      <c r="P261" s="121">
        <f t="shared" si="44"/>
        <v>3.3</v>
      </c>
      <c r="Q261" s="121">
        <f t="shared" si="44"/>
        <v>0</v>
      </c>
      <c r="R261" s="121">
        <f t="shared" si="44"/>
        <v>0</v>
      </c>
      <c r="S261" s="121">
        <f t="shared" si="44"/>
        <v>0</v>
      </c>
      <c r="T261" s="121">
        <f t="shared" si="44"/>
        <v>0</v>
      </c>
      <c r="U261" s="121">
        <f t="shared" si="44"/>
        <v>0</v>
      </c>
      <c r="V261" s="121">
        <f t="shared" si="44"/>
        <v>0</v>
      </c>
      <c r="W261" s="121">
        <f t="shared" si="44"/>
        <v>0</v>
      </c>
    </row>
    <row r="262" spans="1:23" ht="157.5">
      <c r="A262" s="2" t="s">
        <v>59</v>
      </c>
      <c r="B262" s="24" t="s">
        <v>345</v>
      </c>
      <c r="C262" s="1"/>
      <c r="D262" s="99"/>
      <c r="E262" s="91" t="s">
        <v>159</v>
      </c>
      <c r="F262" s="91" t="s">
        <v>198</v>
      </c>
      <c r="G262" s="91" t="s">
        <v>347</v>
      </c>
      <c r="H262" s="91" t="s">
        <v>173</v>
      </c>
      <c r="I262" s="1" t="s">
        <v>467</v>
      </c>
      <c r="J262" s="143"/>
      <c r="K262" s="144"/>
      <c r="L262" s="60"/>
      <c r="M262" s="17">
        <v>8</v>
      </c>
      <c r="N262" s="17"/>
      <c r="O262" s="17">
        <f>P262+Q262</f>
        <v>3.3</v>
      </c>
      <c r="P262" s="17">
        <v>3.3</v>
      </c>
      <c r="Q262" s="17"/>
      <c r="R262" s="17"/>
      <c r="S262" s="17"/>
      <c r="T262" s="17"/>
      <c r="U262" s="17"/>
      <c r="V262" s="17"/>
      <c r="W262" s="17"/>
    </row>
    <row r="263" spans="1:23" ht="11.25">
      <c r="A263" s="2"/>
      <c r="B263" s="24"/>
      <c r="C263" s="1"/>
      <c r="D263" s="99"/>
      <c r="E263" s="91"/>
      <c r="F263" s="91"/>
      <c r="G263" s="91"/>
      <c r="H263" s="91"/>
      <c r="I263" s="1"/>
      <c r="J263" s="143"/>
      <c r="K263" s="144"/>
      <c r="L263" s="60"/>
      <c r="M263" s="17"/>
      <c r="N263" s="17"/>
      <c r="O263" s="17"/>
      <c r="P263" s="17"/>
      <c r="Q263" s="17"/>
      <c r="R263" s="17"/>
      <c r="S263" s="17"/>
      <c r="T263" s="17"/>
      <c r="U263" s="17"/>
      <c r="V263" s="17"/>
      <c r="W263" s="17"/>
    </row>
    <row r="264" spans="1:23" ht="24.75" customHeight="1">
      <c r="A264" s="232" t="s">
        <v>115</v>
      </c>
      <c r="B264" s="233"/>
      <c r="C264" s="233"/>
      <c r="D264" s="233"/>
      <c r="E264" s="233"/>
      <c r="F264" s="233"/>
      <c r="G264" s="233"/>
      <c r="H264" s="233"/>
      <c r="I264" s="233"/>
      <c r="J264" s="233"/>
      <c r="K264" s="234"/>
      <c r="L264" s="61"/>
      <c r="M264" s="120">
        <f>M265+M269+M273</f>
        <v>202023.5</v>
      </c>
      <c r="N264" s="120">
        <f aca="true" t="shared" si="45" ref="N264:W264">N265+N269+N273</f>
        <v>0</v>
      </c>
      <c r="O264" s="120">
        <f t="shared" si="45"/>
        <v>191043.9</v>
      </c>
      <c r="P264" s="120">
        <f t="shared" si="45"/>
        <v>191043.9</v>
      </c>
      <c r="Q264" s="120">
        <f t="shared" si="45"/>
        <v>0</v>
      </c>
      <c r="R264" s="120">
        <f t="shared" si="45"/>
        <v>0</v>
      </c>
      <c r="S264" s="120">
        <f t="shared" si="45"/>
        <v>0</v>
      </c>
      <c r="T264" s="120">
        <f t="shared" si="45"/>
        <v>0</v>
      </c>
      <c r="U264" s="120">
        <f t="shared" si="45"/>
        <v>0</v>
      </c>
      <c r="V264" s="120">
        <f t="shared" si="45"/>
        <v>0</v>
      </c>
      <c r="W264" s="120">
        <f t="shared" si="45"/>
        <v>0</v>
      </c>
    </row>
    <row r="265" spans="1:23" ht="22.5">
      <c r="A265" s="21" t="s">
        <v>16</v>
      </c>
      <c r="B265" s="175" t="s">
        <v>118</v>
      </c>
      <c r="C265" s="22"/>
      <c r="D265" s="98"/>
      <c r="E265" s="98"/>
      <c r="F265" s="98"/>
      <c r="G265" s="98"/>
      <c r="H265" s="98"/>
      <c r="I265" s="19"/>
      <c r="J265" s="151"/>
      <c r="K265" s="152"/>
      <c r="L265" s="62"/>
      <c r="M265" s="121">
        <f>M266+M267+M268</f>
        <v>188493.8</v>
      </c>
      <c r="N265" s="121">
        <f aca="true" t="shared" si="46" ref="N265:W265">N266+N267+N268</f>
        <v>0</v>
      </c>
      <c r="O265" s="121">
        <f t="shared" si="46"/>
        <v>179031.1</v>
      </c>
      <c r="P265" s="121">
        <f t="shared" si="46"/>
        <v>179031.1</v>
      </c>
      <c r="Q265" s="121">
        <f t="shared" si="46"/>
        <v>0</v>
      </c>
      <c r="R265" s="121">
        <f t="shared" si="46"/>
        <v>0</v>
      </c>
      <c r="S265" s="121">
        <f t="shared" si="46"/>
        <v>0</v>
      </c>
      <c r="T265" s="121">
        <f t="shared" si="46"/>
        <v>0</v>
      </c>
      <c r="U265" s="121">
        <f t="shared" si="46"/>
        <v>0</v>
      </c>
      <c r="V265" s="121">
        <f t="shared" si="46"/>
        <v>0</v>
      </c>
      <c r="W265" s="121">
        <f t="shared" si="46"/>
        <v>0</v>
      </c>
    </row>
    <row r="266" spans="1:23" ht="135">
      <c r="A266" s="168" t="s">
        <v>53</v>
      </c>
      <c r="B266" s="23" t="s">
        <v>275</v>
      </c>
      <c r="C266" s="23" t="s">
        <v>276</v>
      </c>
      <c r="D266" s="91" t="s">
        <v>261</v>
      </c>
      <c r="E266" s="91" t="s">
        <v>240</v>
      </c>
      <c r="F266" s="91" t="s">
        <v>169</v>
      </c>
      <c r="G266" s="91" t="s">
        <v>277</v>
      </c>
      <c r="H266" s="91" t="s">
        <v>244</v>
      </c>
      <c r="I266" s="24" t="s">
        <v>278</v>
      </c>
      <c r="J266" s="154">
        <v>38718</v>
      </c>
      <c r="K266" s="144" t="s">
        <v>279</v>
      </c>
      <c r="L266" s="41"/>
      <c r="M266" s="17">
        <v>124411.8</v>
      </c>
      <c r="N266" s="17"/>
      <c r="O266" s="17">
        <f>P266+Q266</f>
        <v>118153.2</v>
      </c>
      <c r="P266" s="17">
        <v>118153.2</v>
      </c>
      <c r="Q266" s="17"/>
      <c r="R266" s="17"/>
      <c r="S266" s="17"/>
      <c r="T266" s="17"/>
      <c r="U266" s="17"/>
      <c r="V266" s="17"/>
      <c r="W266" s="17"/>
    </row>
    <row r="267" spans="1:23" ht="90">
      <c r="A267" s="2" t="s">
        <v>101</v>
      </c>
      <c r="B267" s="24" t="s">
        <v>280</v>
      </c>
      <c r="C267" s="24"/>
      <c r="D267" s="91" t="s">
        <v>281</v>
      </c>
      <c r="E267" s="91" t="s">
        <v>240</v>
      </c>
      <c r="F267" s="91" t="s">
        <v>152</v>
      </c>
      <c r="G267" s="91" t="s">
        <v>282</v>
      </c>
      <c r="H267" s="91" t="s">
        <v>244</v>
      </c>
      <c r="I267" s="24" t="s">
        <v>278</v>
      </c>
      <c r="J267" s="154">
        <v>38718</v>
      </c>
      <c r="K267" s="144" t="s">
        <v>279</v>
      </c>
      <c r="L267" s="60"/>
      <c r="M267" s="17">
        <v>51217</v>
      </c>
      <c r="N267" s="17"/>
      <c r="O267" s="17">
        <f>P267+Q267</f>
        <v>48656.2</v>
      </c>
      <c r="P267" s="17">
        <v>48656.2</v>
      </c>
      <c r="Q267" s="17"/>
      <c r="R267" s="17"/>
      <c r="S267" s="17"/>
      <c r="T267" s="17"/>
      <c r="U267" s="17"/>
      <c r="V267" s="17"/>
      <c r="W267" s="17"/>
    </row>
    <row r="268" spans="1:23" ht="90">
      <c r="A268" s="2" t="s">
        <v>257</v>
      </c>
      <c r="B268" s="24" t="s">
        <v>280</v>
      </c>
      <c r="C268" s="24"/>
      <c r="D268" s="91" t="s">
        <v>281</v>
      </c>
      <c r="E268" s="91" t="s">
        <v>240</v>
      </c>
      <c r="F268" s="91" t="s">
        <v>169</v>
      </c>
      <c r="G268" s="91" t="s">
        <v>475</v>
      </c>
      <c r="H268" s="91" t="s">
        <v>244</v>
      </c>
      <c r="I268" s="24" t="s">
        <v>278</v>
      </c>
      <c r="J268" s="154">
        <v>38718</v>
      </c>
      <c r="K268" s="144" t="s">
        <v>279</v>
      </c>
      <c r="L268" s="60"/>
      <c r="M268" s="17">
        <v>12865</v>
      </c>
      <c r="N268" s="17"/>
      <c r="O268" s="17">
        <f>P268+Q268</f>
        <v>12221.7</v>
      </c>
      <c r="P268" s="17">
        <v>12221.7</v>
      </c>
      <c r="Q268" s="17"/>
      <c r="R268" s="17"/>
      <c r="S268" s="17"/>
      <c r="T268" s="17"/>
      <c r="U268" s="17"/>
      <c r="V268" s="17"/>
      <c r="W268" s="17"/>
    </row>
    <row r="269" spans="1:23" ht="33.75">
      <c r="A269" s="21" t="s">
        <v>17</v>
      </c>
      <c r="B269" s="175" t="s">
        <v>102</v>
      </c>
      <c r="C269" s="22"/>
      <c r="D269" s="98"/>
      <c r="E269" s="98"/>
      <c r="F269" s="98"/>
      <c r="G269" s="98"/>
      <c r="H269" s="98"/>
      <c r="I269" s="19"/>
      <c r="J269" s="151"/>
      <c r="K269" s="152"/>
      <c r="L269" s="62"/>
      <c r="M269" s="121">
        <f>M270+M271</f>
        <v>13529.7</v>
      </c>
      <c r="N269" s="121">
        <f aca="true" t="shared" si="47" ref="N269:W269">N270+N271</f>
        <v>0</v>
      </c>
      <c r="O269" s="121">
        <f t="shared" si="47"/>
        <v>12012.800000000001</v>
      </c>
      <c r="P269" s="121">
        <f t="shared" si="47"/>
        <v>12012.800000000001</v>
      </c>
      <c r="Q269" s="121">
        <f t="shared" si="47"/>
        <v>0</v>
      </c>
      <c r="R269" s="121">
        <f t="shared" si="47"/>
        <v>0</v>
      </c>
      <c r="S269" s="121">
        <f t="shared" si="47"/>
        <v>0</v>
      </c>
      <c r="T269" s="121">
        <f t="shared" si="47"/>
        <v>0</v>
      </c>
      <c r="U269" s="121">
        <f t="shared" si="47"/>
        <v>0</v>
      </c>
      <c r="V269" s="121">
        <f t="shared" si="47"/>
        <v>0</v>
      </c>
      <c r="W269" s="121">
        <f t="shared" si="47"/>
        <v>0</v>
      </c>
    </row>
    <row r="270" spans="1:23" ht="135">
      <c r="A270" s="168" t="s">
        <v>98</v>
      </c>
      <c r="B270" s="23" t="s">
        <v>275</v>
      </c>
      <c r="C270" s="23" t="s">
        <v>276</v>
      </c>
      <c r="D270" s="91" t="s">
        <v>261</v>
      </c>
      <c r="E270" s="91" t="s">
        <v>240</v>
      </c>
      <c r="F270" s="91" t="s">
        <v>169</v>
      </c>
      <c r="G270" s="91" t="s">
        <v>277</v>
      </c>
      <c r="H270" s="91" t="s">
        <v>168</v>
      </c>
      <c r="I270" s="24" t="s">
        <v>278</v>
      </c>
      <c r="J270" s="154">
        <v>38718</v>
      </c>
      <c r="K270" s="144" t="s">
        <v>279</v>
      </c>
      <c r="L270" s="41"/>
      <c r="M270" s="17">
        <v>11980.1</v>
      </c>
      <c r="N270" s="17"/>
      <c r="O270" s="17">
        <f>P270+Q270</f>
        <v>10614.2</v>
      </c>
      <c r="P270" s="17">
        <v>10614.2</v>
      </c>
      <c r="Q270" s="17"/>
      <c r="R270" s="17"/>
      <c r="S270" s="17"/>
      <c r="T270" s="17"/>
      <c r="U270" s="17"/>
      <c r="V270" s="17"/>
      <c r="W270" s="17"/>
    </row>
    <row r="271" spans="1:23" ht="90">
      <c r="A271" s="2" t="s">
        <v>99</v>
      </c>
      <c r="B271" s="24" t="s">
        <v>280</v>
      </c>
      <c r="C271" s="24"/>
      <c r="D271" s="91" t="s">
        <v>281</v>
      </c>
      <c r="E271" s="91" t="s">
        <v>240</v>
      </c>
      <c r="F271" s="91" t="s">
        <v>152</v>
      </c>
      <c r="G271" s="91" t="s">
        <v>282</v>
      </c>
      <c r="H271" s="91" t="s">
        <v>168</v>
      </c>
      <c r="I271" s="24" t="s">
        <v>278</v>
      </c>
      <c r="J271" s="154">
        <v>38718</v>
      </c>
      <c r="K271" s="144" t="s">
        <v>279</v>
      </c>
      <c r="L271" s="60"/>
      <c r="M271" s="17">
        <v>1549.6</v>
      </c>
      <c r="N271" s="17"/>
      <c r="O271" s="17">
        <f>P271+Q271</f>
        <v>1398.6</v>
      </c>
      <c r="P271" s="17">
        <v>1398.6</v>
      </c>
      <c r="Q271" s="17"/>
      <c r="R271" s="17"/>
      <c r="S271" s="17"/>
      <c r="T271" s="17"/>
      <c r="U271" s="17"/>
      <c r="V271" s="17"/>
      <c r="W271" s="17"/>
    </row>
    <row r="272" spans="1:23" ht="11.25">
      <c r="A272" s="2"/>
      <c r="B272" s="24"/>
      <c r="C272" s="14"/>
      <c r="D272" s="91"/>
      <c r="E272" s="91"/>
      <c r="F272" s="91"/>
      <c r="G272" s="91"/>
      <c r="H272" s="91"/>
      <c r="I272" s="1"/>
      <c r="J272" s="143"/>
      <c r="K272" s="144"/>
      <c r="L272" s="60"/>
      <c r="M272" s="17"/>
      <c r="N272" s="17"/>
      <c r="O272" s="17"/>
      <c r="P272" s="17"/>
      <c r="Q272" s="17"/>
      <c r="R272" s="17"/>
      <c r="S272" s="17"/>
      <c r="T272" s="17"/>
      <c r="U272" s="17"/>
      <c r="V272" s="17"/>
      <c r="W272" s="17"/>
    </row>
    <row r="273" spans="1:23" ht="11.25">
      <c r="A273" s="21" t="s">
        <v>54</v>
      </c>
      <c r="B273" s="176" t="s">
        <v>58</v>
      </c>
      <c r="C273" s="22"/>
      <c r="D273" s="98"/>
      <c r="E273" s="98"/>
      <c r="F273" s="98"/>
      <c r="G273" s="98"/>
      <c r="H273" s="98"/>
      <c r="I273" s="19"/>
      <c r="J273" s="151"/>
      <c r="K273" s="152"/>
      <c r="L273" s="62"/>
      <c r="M273" s="121">
        <f>M274</f>
        <v>0</v>
      </c>
      <c r="N273" s="121">
        <f aca="true" t="shared" si="48" ref="N273:W273">N274</f>
        <v>0</v>
      </c>
      <c r="O273" s="121">
        <f t="shared" si="48"/>
        <v>0</v>
      </c>
      <c r="P273" s="121">
        <f t="shared" si="48"/>
        <v>0</v>
      </c>
      <c r="Q273" s="121">
        <f t="shared" si="48"/>
        <v>0</v>
      </c>
      <c r="R273" s="121">
        <f t="shared" si="48"/>
        <v>0</v>
      </c>
      <c r="S273" s="121">
        <f t="shared" si="48"/>
        <v>0</v>
      </c>
      <c r="T273" s="121">
        <f t="shared" si="48"/>
        <v>0</v>
      </c>
      <c r="U273" s="121">
        <f t="shared" si="48"/>
        <v>0</v>
      </c>
      <c r="V273" s="121">
        <f t="shared" si="48"/>
        <v>0</v>
      </c>
      <c r="W273" s="121">
        <f t="shared" si="48"/>
        <v>0</v>
      </c>
    </row>
    <row r="274" spans="1:23" ht="11.25">
      <c r="A274" s="2" t="s">
        <v>100</v>
      </c>
      <c r="B274" s="69"/>
      <c r="C274" s="14"/>
      <c r="D274" s="91"/>
      <c r="E274" s="91"/>
      <c r="F274" s="91"/>
      <c r="G274" s="91"/>
      <c r="H274" s="91"/>
      <c r="I274" s="1"/>
      <c r="J274" s="143"/>
      <c r="K274" s="144"/>
      <c r="L274" s="60"/>
      <c r="M274" s="17"/>
      <c r="N274" s="17"/>
      <c r="O274" s="17"/>
      <c r="P274" s="17"/>
      <c r="Q274" s="17"/>
      <c r="R274" s="17"/>
      <c r="S274" s="17"/>
      <c r="T274" s="17"/>
      <c r="U274" s="17"/>
      <c r="V274" s="17"/>
      <c r="W274" s="17"/>
    </row>
    <row r="275" spans="1:23" ht="11.25">
      <c r="A275" s="267" t="s">
        <v>136</v>
      </c>
      <c r="B275" s="283"/>
      <c r="C275" s="283"/>
      <c r="D275" s="283"/>
      <c r="E275" s="283"/>
      <c r="F275" s="283"/>
      <c r="G275" s="283"/>
      <c r="H275" s="283"/>
      <c r="I275" s="283"/>
      <c r="J275" s="283"/>
      <c r="K275" s="284"/>
      <c r="L275" s="32"/>
      <c r="M275" s="127">
        <f>M276+M279</f>
        <v>23.2</v>
      </c>
      <c r="N275" s="127">
        <f aca="true" t="shared" si="49" ref="N275:W275">N276+N279</f>
        <v>0</v>
      </c>
      <c r="O275" s="127">
        <f t="shared" si="49"/>
        <v>23.2</v>
      </c>
      <c r="P275" s="127">
        <f t="shared" si="49"/>
        <v>23.2</v>
      </c>
      <c r="Q275" s="127">
        <f t="shared" si="49"/>
        <v>0</v>
      </c>
      <c r="R275" s="127">
        <f t="shared" si="49"/>
        <v>0</v>
      </c>
      <c r="S275" s="127">
        <f t="shared" si="49"/>
        <v>0</v>
      </c>
      <c r="T275" s="127">
        <f t="shared" si="49"/>
        <v>0</v>
      </c>
      <c r="U275" s="127">
        <f t="shared" si="49"/>
        <v>0</v>
      </c>
      <c r="V275" s="127">
        <f t="shared" si="49"/>
        <v>0</v>
      </c>
      <c r="W275" s="127">
        <f t="shared" si="49"/>
        <v>0</v>
      </c>
    </row>
    <row r="276" spans="1:23" ht="45">
      <c r="A276" s="30" t="s">
        <v>60</v>
      </c>
      <c r="B276" s="175" t="s">
        <v>64</v>
      </c>
      <c r="C276" s="19"/>
      <c r="D276" s="97"/>
      <c r="E276" s="97"/>
      <c r="F276" s="97"/>
      <c r="G276" s="97"/>
      <c r="H276" s="97"/>
      <c r="I276" s="19"/>
      <c r="J276" s="152"/>
      <c r="K276" s="152"/>
      <c r="L276" s="31"/>
      <c r="M276" s="124">
        <f>M277</f>
        <v>0</v>
      </c>
      <c r="N276" s="124">
        <f aca="true" t="shared" si="50" ref="N276:W276">N277</f>
        <v>0</v>
      </c>
      <c r="O276" s="124">
        <f t="shared" si="50"/>
        <v>0</v>
      </c>
      <c r="P276" s="124">
        <f t="shared" si="50"/>
        <v>0</v>
      </c>
      <c r="Q276" s="124">
        <f t="shared" si="50"/>
        <v>0</v>
      </c>
      <c r="R276" s="124">
        <f t="shared" si="50"/>
        <v>0</v>
      </c>
      <c r="S276" s="124">
        <f t="shared" si="50"/>
        <v>0</v>
      </c>
      <c r="T276" s="124">
        <f t="shared" si="50"/>
        <v>0</v>
      </c>
      <c r="U276" s="124">
        <f t="shared" si="50"/>
        <v>0</v>
      </c>
      <c r="V276" s="124">
        <f t="shared" si="50"/>
        <v>0</v>
      </c>
      <c r="W276" s="124">
        <f t="shared" si="50"/>
        <v>0</v>
      </c>
    </row>
    <row r="277" spans="1:23" ht="11.25">
      <c r="A277" s="15" t="s">
        <v>61</v>
      </c>
      <c r="B277" s="90"/>
      <c r="C277" s="1"/>
      <c r="D277" s="99"/>
      <c r="E277" s="99"/>
      <c r="F277" s="99"/>
      <c r="G277" s="99"/>
      <c r="H277" s="99"/>
      <c r="I277" s="1"/>
      <c r="J277" s="144"/>
      <c r="K277" s="144"/>
      <c r="L277" s="6"/>
      <c r="M277" s="125"/>
      <c r="N277" s="125"/>
      <c r="O277" s="125"/>
      <c r="P277" s="125"/>
      <c r="Q277" s="125"/>
      <c r="R277" s="125"/>
      <c r="S277" s="125"/>
      <c r="T277" s="125"/>
      <c r="U277" s="125"/>
      <c r="V277" s="125"/>
      <c r="W277" s="125"/>
    </row>
    <row r="278" spans="1:23" ht="11.25">
      <c r="A278" s="15"/>
      <c r="B278" s="90"/>
      <c r="C278" s="1"/>
      <c r="D278" s="99"/>
      <c r="E278" s="99"/>
      <c r="F278" s="99"/>
      <c r="G278" s="99"/>
      <c r="H278" s="99"/>
      <c r="I278" s="1"/>
      <c r="J278" s="144"/>
      <c r="K278" s="144"/>
      <c r="L278" s="6"/>
      <c r="M278" s="125"/>
      <c r="N278" s="125"/>
      <c r="O278" s="125"/>
      <c r="P278" s="125"/>
      <c r="Q278" s="125"/>
      <c r="R278" s="125"/>
      <c r="S278" s="125"/>
      <c r="T278" s="125"/>
      <c r="U278" s="125"/>
      <c r="V278" s="125"/>
      <c r="W278" s="125"/>
    </row>
    <row r="279" spans="1:23" ht="22.5">
      <c r="A279" s="21" t="s">
        <v>62</v>
      </c>
      <c r="B279" s="177" t="s">
        <v>65</v>
      </c>
      <c r="C279" s="22"/>
      <c r="D279" s="98"/>
      <c r="E279" s="98"/>
      <c r="F279" s="98"/>
      <c r="G279" s="98"/>
      <c r="H279" s="98"/>
      <c r="I279" s="19"/>
      <c r="J279" s="151"/>
      <c r="K279" s="152"/>
      <c r="L279" s="62"/>
      <c r="M279" s="121">
        <f>M280</f>
        <v>23.2</v>
      </c>
      <c r="N279" s="121">
        <f aca="true" t="shared" si="51" ref="N279:W279">N280</f>
        <v>0</v>
      </c>
      <c r="O279" s="121">
        <f t="shared" si="51"/>
        <v>23.2</v>
      </c>
      <c r="P279" s="121">
        <f t="shared" si="51"/>
        <v>23.2</v>
      </c>
      <c r="Q279" s="121">
        <f t="shared" si="51"/>
        <v>0</v>
      </c>
      <c r="R279" s="121">
        <f t="shared" si="51"/>
        <v>0</v>
      </c>
      <c r="S279" s="121">
        <f t="shared" si="51"/>
        <v>0</v>
      </c>
      <c r="T279" s="121">
        <f t="shared" si="51"/>
        <v>0</v>
      </c>
      <c r="U279" s="121">
        <f t="shared" si="51"/>
        <v>0</v>
      </c>
      <c r="V279" s="121">
        <f t="shared" si="51"/>
        <v>0</v>
      </c>
      <c r="W279" s="121">
        <f t="shared" si="51"/>
        <v>0</v>
      </c>
    </row>
    <row r="280" spans="1:23" ht="78.75">
      <c r="A280" s="2" t="s">
        <v>63</v>
      </c>
      <c r="B280" s="90" t="s">
        <v>286</v>
      </c>
      <c r="C280" s="14"/>
      <c r="D280" s="91"/>
      <c r="E280" s="91" t="s">
        <v>240</v>
      </c>
      <c r="F280" s="91" t="s">
        <v>159</v>
      </c>
      <c r="G280" s="91" t="s">
        <v>287</v>
      </c>
      <c r="H280" s="91" t="s">
        <v>168</v>
      </c>
      <c r="I280" s="24" t="s">
        <v>278</v>
      </c>
      <c r="J280" s="154">
        <v>38718</v>
      </c>
      <c r="K280" s="144" t="s">
        <v>279</v>
      </c>
      <c r="L280" s="60"/>
      <c r="M280" s="17">
        <v>23.2</v>
      </c>
      <c r="N280" s="17"/>
      <c r="O280" s="17">
        <f>P280+Q280</f>
        <v>23.2</v>
      </c>
      <c r="P280" s="17">
        <v>23.2</v>
      </c>
      <c r="Q280" s="17"/>
      <c r="R280" s="17"/>
      <c r="S280" s="17"/>
      <c r="T280" s="17"/>
      <c r="U280" s="17"/>
      <c r="V280" s="17"/>
      <c r="W280" s="17"/>
    </row>
    <row r="281" spans="1:23" ht="11.25">
      <c r="A281" s="2"/>
      <c r="B281" s="90"/>
      <c r="C281" s="14"/>
      <c r="D281" s="91"/>
      <c r="E281" s="91"/>
      <c r="F281" s="91"/>
      <c r="G281" s="91"/>
      <c r="H281" s="91"/>
      <c r="I281" s="24"/>
      <c r="J281" s="154"/>
      <c r="K281" s="144"/>
      <c r="L281" s="60"/>
      <c r="M281" s="17"/>
      <c r="N281" s="17"/>
      <c r="O281" s="17"/>
      <c r="P281" s="17"/>
      <c r="Q281" s="17"/>
      <c r="R281" s="17"/>
      <c r="S281" s="17"/>
      <c r="T281" s="17"/>
      <c r="U281" s="17"/>
      <c r="V281" s="17"/>
      <c r="W281" s="17"/>
    </row>
    <row r="282" spans="1:23" ht="11.25">
      <c r="A282" s="232" t="s">
        <v>120</v>
      </c>
      <c r="B282" s="233"/>
      <c r="C282" s="233"/>
      <c r="D282" s="233"/>
      <c r="E282" s="233"/>
      <c r="F282" s="233"/>
      <c r="G282" s="233"/>
      <c r="H282" s="233"/>
      <c r="I282" s="233"/>
      <c r="J282" s="233"/>
      <c r="K282" s="234"/>
      <c r="L282" s="32"/>
      <c r="M282" s="127">
        <f>M283+M292</f>
        <v>0</v>
      </c>
      <c r="N282" s="127">
        <f aca="true" t="shared" si="52" ref="N282:W282">N283+N292</f>
        <v>0</v>
      </c>
      <c r="O282" s="127">
        <f t="shared" si="52"/>
        <v>0</v>
      </c>
      <c r="P282" s="127">
        <f t="shared" si="52"/>
        <v>0</v>
      </c>
      <c r="Q282" s="127">
        <f t="shared" si="52"/>
        <v>0</v>
      </c>
      <c r="R282" s="127">
        <f t="shared" si="52"/>
        <v>0</v>
      </c>
      <c r="S282" s="127">
        <f t="shared" si="52"/>
        <v>0</v>
      </c>
      <c r="T282" s="127">
        <f t="shared" si="52"/>
        <v>0</v>
      </c>
      <c r="U282" s="127">
        <f t="shared" si="52"/>
        <v>0</v>
      </c>
      <c r="V282" s="127">
        <f t="shared" si="52"/>
        <v>0</v>
      </c>
      <c r="W282" s="127">
        <f t="shared" si="52"/>
        <v>0</v>
      </c>
    </row>
    <row r="283" spans="1:23" ht="11.25">
      <c r="A283" s="29" t="s">
        <v>19</v>
      </c>
      <c r="B283" s="178" t="s">
        <v>66</v>
      </c>
      <c r="C283" s="22"/>
      <c r="D283" s="98"/>
      <c r="E283" s="98"/>
      <c r="F283" s="98"/>
      <c r="G283" s="98"/>
      <c r="H283" s="98"/>
      <c r="I283" s="19"/>
      <c r="J283" s="151"/>
      <c r="K283" s="152"/>
      <c r="L283" s="62"/>
      <c r="M283" s="121">
        <f>M284</f>
        <v>0</v>
      </c>
      <c r="N283" s="121">
        <f aca="true" t="shared" si="53" ref="N283:W283">N284</f>
        <v>0</v>
      </c>
      <c r="O283" s="121">
        <f t="shared" si="53"/>
        <v>0</v>
      </c>
      <c r="P283" s="121">
        <f t="shared" si="53"/>
        <v>0</v>
      </c>
      <c r="Q283" s="121">
        <f t="shared" si="53"/>
        <v>0</v>
      </c>
      <c r="R283" s="121">
        <f t="shared" si="53"/>
        <v>0</v>
      </c>
      <c r="S283" s="121">
        <f t="shared" si="53"/>
        <v>0</v>
      </c>
      <c r="T283" s="121">
        <f t="shared" si="53"/>
        <v>0</v>
      </c>
      <c r="U283" s="121">
        <f t="shared" si="53"/>
        <v>0</v>
      </c>
      <c r="V283" s="121">
        <f t="shared" si="53"/>
        <v>0</v>
      </c>
      <c r="W283" s="121">
        <f t="shared" si="53"/>
        <v>0</v>
      </c>
    </row>
    <row r="284" spans="1:23" ht="67.5">
      <c r="A284" s="2" t="s">
        <v>67</v>
      </c>
      <c r="B284" s="179" t="s">
        <v>68</v>
      </c>
      <c r="C284" s="14"/>
      <c r="D284" s="91"/>
      <c r="E284" s="91"/>
      <c r="F284" s="91"/>
      <c r="G284" s="91"/>
      <c r="H284" s="91"/>
      <c r="I284" s="1"/>
      <c r="J284" s="143"/>
      <c r="K284" s="144"/>
      <c r="L284" s="60"/>
      <c r="M284" s="17"/>
      <c r="N284" s="17"/>
      <c r="O284" s="17"/>
      <c r="P284" s="17"/>
      <c r="Q284" s="17"/>
      <c r="R284" s="17"/>
      <c r="S284" s="17"/>
      <c r="T284" s="17"/>
      <c r="U284" s="17"/>
      <c r="V284" s="17"/>
      <c r="W284" s="17"/>
    </row>
    <row r="285" spans="1:23" ht="11.25">
      <c r="A285" s="2" t="s">
        <v>69</v>
      </c>
      <c r="B285" s="69"/>
      <c r="C285" s="14"/>
      <c r="D285" s="91"/>
      <c r="E285" s="91"/>
      <c r="F285" s="91"/>
      <c r="G285" s="91"/>
      <c r="H285" s="91"/>
      <c r="I285" s="1"/>
      <c r="J285" s="143"/>
      <c r="K285" s="144"/>
      <c r="L285" s="60"/>
      <c r="M285" s="17"/>
      <c r="N285" s="17"/>
      <c r="O285" s="17"/>
      <c r="P285" s="17"/>
      <c r="Q285" s="17"/>
      <c r="R285" s="17"/>
      <c r="S285" s="17"/>
      <c r="T285" s="17"/>
      <c r="U285" s="17"/>
      <c r="V285" s="17"/>
      <c r="W285" s="17"/>
    </row>
    <row r="286" spans="1:23" ht="11.25">
      <c r="A286" s="2"/>
      <c r="B286" s="69"/>
      <c r="C286" s="14"/>
      <c r="D286" s="91"/>
      <c r="E286" s="91"/>
      <c r="F286" s="91"/>
      <c r="G286" s="91"/>
      <c r="H286" s="91"/>
      <c r="I286" s="1"/>
      <c r="J286" s="143"/>
      <c r="K286" s="144"/>
      <c r="L286" s="60"/>
      <c r="M286" s="17"/>
      <c r="N286" s="17"/>
      <c r="O286" s="17"/>
      <c r="P286" s="17"/>
      <c r="Q286" s="17"/>
      <c r="R286" s="17"/>
      <c r="S286" s="17"/>
      <c r="T286" s="17"/>
      <c r="U286" s="17"/>
      <c r="V286" s="17"/>
      <c r="W286" s="17"/>
    </row>
    <row r="287" spans="1:23" ht="22.5">
      <c r="A287" s="2" t="s">
        <v>70</v>
      </c>
      <c r="B287" s="24" t="s">
        <v>73</v>
      </c>
      <c r="C287" s="4" t="s">
        <v>83</v>
      </c>
      <c r="D287" s="91"/>
      <c r="E287" s="91"/>
      <c r="F287" s="91"/>
      <c r="G287" s="91"/>
      <c r="H287" s="91"/>
      <c r="I287" s="1"/>
      <c r="J287" s="143"/>
      <c r="K287" s="144"/>
      <c r="L287" s="60"/>
      <c r="M287" s="17"/>
      <c r="N287" s="17"/>
      <c r="O287" s="17"/>
      <c r="P287" s="17"/>
      <c r="Q287" s="17"/>
      <c r="R287" s="17"/>
      <c r="S287" s="17"/>
      <c r="T287" s="17"/>
      <c r="U287" s="17"/>
      <c r="V287" s="17"/>
      <c r="W287" s="17"/>
    </row>
    <row r="288" spans="1:23" ht="11.25">
      <c r="A288" s="2" t="s">
        <v>71</v>
      </c>
      <c r="B288" s="69"/>
      <c r="C288" s="14"/>
      <c r="D288" s="91"/>
      <c r="E288" s="91"/>
      <c r="F288" s="91"/>
      <c r="G288" s="91"/>
      <c r="H288" s="91"/>
      <c r="I288" s="1"/>
      <c r="J288" s="143"/>
      <c r="K288" s="144"/>
      <c r="L288" s="60"/>
      <c r="M288" s="17"/>
      <c r="N288" s="17"/>
      <c r="O288" s="17"/>
      <c r="P288" s="17"/>
      <c r="Q288" s="17"/>
      <c r="R288" s="17"/>
      <c r="S288" s="17"/>
      <c r="T288" s="17"/>
      <c r="U288" s="17"/>
      <c r="V288" s="17"/>
      <c r="W288" s="17"/>
    </row>
    <row r="289" spans="1:23" ht="11.25">
      <c r="A289" s="2"/>
      <c r="B289" s="69"/>
      <c r="C289" s="14"/>
      <c r="D289" s="91"/>
      <c r="E289" s="91"/>
      <c r="F289" s="91"/>
      <c r="G289" s="91"/>
      <c r="H289" s="91"/>
      <c r="I289" s="1"/>
      <c r="J289" s="143"/>
      <c r="K289" s="144"/>
      <c r="L289" s="60"/>
      <c r="M289" s="17"/>
      <c r="N289" s="17"/>
      <c r="O289" s="17"/>
      <c r="P289" s="17"/>
      <c r="Q289" s="17"/>
      <c r="R289" s="17"/>
      <c r="S289" s="17"/>
      <c r="T289" s="17"/>
      <c r="U289" s="17"/>
      <c r="V289" s="17"/>
      <c r="W289" s="17"/>
    </row>
    <row r="290" spans="1:23" ht="22.5">
      <c r="A290" s="2" t="s">
        <v>137</v>
      </c>
      <c r="B290" s="90" t="s">
        <v>121</v>
      </c>
      <c r="C290" s="4" t="s">
        <v>83</v>
      </c>
      <c r="D290" s="91"/>
      <c r="E290" s="91"/>
      <c r="F290" s="91"/>
      <c r="G290" s="91"/>
      <c r="H290" s="91"/>
      <c r="I290" s="1"/>
      <c r="J290" s="143"/>
      <c r="K290" s="144"/>
      <c r="L290" s="60"/>
      <c r="M290" s="17"/>
      <c r="N290" s="17"/>
      <c r="O290" s="17"/>
      <c r="P290" s="17"/>
      <c r="Q290" s="17"/>
      <c r="R290" s="17"/>
      <c r="S290" s="17"/>
      <c r="T290" s="17"/>
      <c r="U290" s="17"/>
      <c r="V290" s="17"/>
      <c r="W290" s="17"/>
    </row>
    <row r="291" spans="1:23" ht="11.25">
      <c r="A291" s="2" t="s">
        <v>74</v>
      </c>
      <c r="B291" s="24"/>
      <c r="C291" s="14"/>
      <c r="D291" s="91"/>
      <c r="E291" s="91"/>
      <c r="F291" s="91"/>
      <c r="G291" s="91"/>
      <c r="H291" s="91"/>
      <c r="I291" s="1"/>
      <c r="J291" s="143"/>
      <c r="K291" s="144"/>
      <c r="L291" s="60"/>
      <c r="M291" s="17"/>
      <c r="N291" s="17"/>
      <c r="O291" s="17"/>
      <c r="P291" s="17"/>
      <c r="Q291" s="17"/>
      <c r="R291" s="17"/>
      <c r="S291" s="17"/>
      <c r="T291" s="17"/>
      <c r="U291" s="17"/>
      <c r="V291" s="17"/>
      <c r="W291" s="17"/>
    </row>
    <row r="292" spans="1:23" ht="11.25">
      <c r="A292" s="21" t="s">
        <v>20</v>
      </c>
      <c r="B292" s="178" t="s">
        <v>122</v>
      </c>
      <c r="C292" s="22"/>
      <c r="D292" s="98"/>
      <c r="E292" s="98"/>
      <c r="F292" s="98"/>
      <c r="G292" s="98"/>
      <c r="H292" s="98"/>
      <c r="I292" s="19"/>
      <c r="J292" s="151"/>
      <c r="K292" s="152"/>
      <c r="L292" s="62"/>
      <c r="M292" s="121">
        <f>M293</f>
        <v>0</v>
      </c>
      <c r="N292" s="121">
        <f aca="true" t="shared" si="54" ref="N292:W292">N293</f>
        <v>0</v>
      </c>
      <c r="O292" s="121">
        <f t="shared" si="54"/>
        <v>0</v>
      </c>
      <c r="P292" s="121">
        <f t="shared" si="54"/>
        <v>0</v>
      </c>
      <c r="Q292" s="121">
        <f t="shared" si="54"/>
        <v>0</v>
      </c>
      <c r="R292" s="121">
        <f t="shared" si="54"/>
        <v>0</v>
      </c>
      <c r="S292" s="121">
        <f t="shared" si="54"/>
        <v>0</v>
      </c>
      <c r="T292" s="121">
        <f t="shared" si="54"/>
        <v>0</v>
      </c>
      <c r="U292" s="121">
        <f t="shared" si="54"/>
        <v>0</v>
      </c>
      <c r="V292" s="121">
        <f t="shared" si="54"/>
        <v>0</v>
      </c>
      <c r="W292" s="121">
        <f t="shared" si="54"/>
        <v>0</v>
      </c>
    </row>
    <row r="293" spans="1:23" ht="67.5">
      <c r="A293" s="2" t="s">
        <v>75</v>
      </c>
      <c r="B293" s="179" t="s">
        <v>80</v>
      </c>
      <c r="C293" s="14"/>
      <c r="D293" s="91"/>
      <c r="E293" s="91"/>
      <c r="F293" s="91"/>
      <c r="G293" s="91"/>
      <c r="H293" s="91"/>
      <c r="I293" s="1"/>
      <c r="J293" s="143"/>
      <c r="K293" s="144"/>
      <c r="L293" s="60"/>
      <c r="M293" s="17"/>
      <c r="N293" s="17"/>
      <c r="O293" s="17"/>
      <c r="P293" s="17"/>
      <c r="Q293" s="17"/>
      <c r="R293" s="17"/>
      <c r="S293" s="17"/>
      <c r="T293" s="17"/>
      <c r="U293" s="17"/>
      <c r="V293" s="17"/>
      <c r="W293" s="17"/>
    </row>
    <row r="294" spans="1:23" ht="11.25">
      <c r="A294" s="2" t="s">
        <v>69</v>
      </c>
      <c r="B294" s="69"/>
      <c r="C294" s="14"/>
      <c r="D294" s="91"/>
      <c r="E294" s="91"/>
      <c r="F294" s="91"/>
      <c r="G294" s="91"/>
      <c r="H294" s="91"/>
      <c r="I294" s="1"/>
      <c r="J294" s="143"/>
      <c r="K294" s="144"/>
      <c r="L294" s="60"/>
      <c r="M294" s="17"/>
      <c r="N294" s="17"/>
      <c r="O294" s="17"/>
      <c r="P294" s="17"/>
      <c r="Q294" s="17"/>
      <c r="R294" s="17"/>
      <c r="S294" s="17"/>
      <c r="T294" s="17"/>
      <c r="U294" s="17"/>
      <c r="V294" s="17"/>
      <c r="W294" s="17"/>
    </row>
    <row r="295" spans="1:23" ht="11.25">
      <c r="A295" s="2"/>
      <c r="B295" s="69"/>
      <c r="C295" s="14"/>
      <c r="D295" s="91"/>
      <c r="E295" s="91"/>
      <c r="F295" s="91"/>
      <c r="G295" s="91"/>
      <c r="H295" s="91"/>
      <c r="I295" s="1"/>
      <c r="J295" s="143"/>
      <c r="K295" s="144"/>
      <c r="L295" s="60"/>
      <c r="M295" s="17"/>
      <c r="N295" s="17"/>
      <c r="O295" s="17"/>
      <c r="P295" s="17"/>
      <c r="Q295" s="17"/>
      <c r="R295" s="17"/>
      <c r="S295" s="17"/>
      <c r="T295" s="17"/>
      <c r="U295" s="17"/>
      <c r="V295" s="17"/>
      <c r="W295" s="17"/>
    </row>
    <row r="296" spans="1:23" ht="22.5">
      <c r="A296" s="2" t="s">
        <v>76</v>
      </c>
      <c r="B296" s="24" t="s">
        <v>138</v>
      </c>
      <c r="C296" s="4" t="s">
        <v>83</v>
      </c>
      <c r="D296" s="91"/>
      <c r="E296" s="91"/>
      <c r="F296" s="91"/>
      <c r="G296" s="91"/>
      <c r="H296" s="91"/>
      <c r="I296" s="1"/>
      <c r="J296" s="143"/>
      <c r="K296" s="144"/>
      <c r="L296" s="60"/>
      <c r="M296" s="17"/>
      <c r="N296" s="17"/>
      <c r="O296" s="17"/>
      <c r="P296" s="17"/>
      <c r="Q296" s="17"/>
      <c r="R296" s="17"/>
      <c r="S296" s="17"/>
      <c r="T296" s="17"/>
      <c r="U296" s="17"/>
      <c r="V296" s="17"/>
      <c r="W296" s="17"/>
    </row>
    <row r="297" spans="1:23" ht="11.25">
      <c r="A297" s="2" t="s">
        <v>77</v>
      </c>
      <c r="B297" s="69"/>
      <c r="C297" s="14"/>
      <c r="D297" s="91"/>
      <c r="E297" s="91"/>
      <c r="F297" s="91"/>
      <c r="G297" s="91"/>
      <c r="H297" s="91"/>
      <c r="I297" s="1"/>
      <c r="J297" s="143"/>
      <c r="K297" s="144"/>
      <c r="L297" s="60"/>
      <c r="M297" s="17"/>
      <c r="N297" s="17"/>
      <c r="O297" s="17"/>
      <c r="P297" s="17"/>
      <c r="Q297" s="17"/>
      <c r="R297" s="17"/>
      <c r="S297" s="17"/>
      <c r="T297" s="17"/>
      <c r="U297" s="17"/>
      <c r="V297" s="17"/>
      <c r="W297" s="17"/>
    </row>
    <row r="298" spans="1:23" ht="11.25">
      <c r="A298" s="2"/>
      <c r="B298" s="69"/>
      <c r="C298" s="14"/>
      <c r="D298" s="91"/>
      <c r="E298" s="91"/>
      <c r="F298" s="91"/>
      <c r="G298" s="91"/>
      <c r="H298" s="91"/>
      <c r="I298" s="1"/>
      <c r="J298" s="143"/>
      <c r="K298" s="144"/>
      <c r="L298" s="60"/>
      <c r="M298" s="17"/>
      <c r="N298" s="17"/>
      <c r="O298" s="17"/>
      <c r="P298" s="17"/>
      <c r="Q298" s="17"/>
      <c r="R298" s="17"/>
      <c r="S298" s="17"/>
      <c r="T298" s="17"/>
      <c r="U298" s="17"/>
      <c r="V298" s="17"/>
      <c r="W298" s="17"/>
    </row>
    <row r="299" spans="1:23" ht="22.5">
      <c r="A299" s="2" t="s">
        <v>78</v>
      </c>
      <c r="B299" s="24" t="s">
        <v>123</v>
      </c>
      <c r="C299" s="4" t="s">
        <v>83</v>
      </c>
      <c r="D299" s="91"/>
      <c r="E299" s="91"/>
      <c r="F299" s="91"/>
      <c r="G299" s="91"/>
      <c r="H299" s="91"/>
      <c r="I299" s="1"/>
      <c r="J299" s="143"/>
      <c r="K299" s="144"/>
      <c r="L299" s="60"/>
      <c r="M299" s="17"/>
      <c r="N299" s="17"/>
      <c r="O299" s="17"/>
      <c r="P299" s="17"/>
      <c r="Q299" s="17"/>
      <c r="R299" s="17"/>
      <c r="S299" s="17"/>
      <c r="T299" s="17"/>
      <c r="U299" s="17"/>
      <c r="V299" s="17"/>
      <c r="W299" s="17"/>
    </row>
    <row r="300" spans="1:23" ht="11.25">
      <c r="A300" s="2" t="s">
        <v>79</v>
      </c>
      <c r="B300" s="24"/>
      <c r="C300" s="14"/>
      <c r="D300" s="91"/>
      <c r="E300" s="91"/>
      <c r="F300" s="91"/>
      <c r="G300" s="91"/>
      <c r="H300" s="91"/>
      <c r="I300" s="1"/>
      <c r="J300" s="143"/>
      <c r="K300" s="144"/>
      <c r="L300" s="60"/>
      <c r="M300" s="17"/>
      <c r="N300" s="17"/>
      <c r="O300" s="17"/>
      <c r="P300" s="17"/>
      <c r="Q300" s="17"/>
      <c r="R300" s="17"/>
      <c r="S300" s="17"/>
      <c r="T300" s="17"/>
      <c r="U300" s="17"/>
      <c r="V300" s="17"/>
      <c r="W300" s="17"/>
    </row>
    <row r="301" spans="1:23" ht="11.25">
      <c r="A301" s="232" t="s">
        <v>139</v>
      </c>
      <c r="B301" s="233"/>
      <c r="C301" s="233"/>
      <c r="D301" s="233"/>
      <c r="E301" s="233"/>
      <c r="F301" s="233"/>
      <c r="G301" s="233"/>
      <c r="H301" s="233"/>
      <c r="I301" s="233"/>
      <c r="J301" s="233"/>
      <c r="K301" s="158"/>
      <c r="L301" s="32"/>
      <c r="M301" s="127">
        <f>M302</f>
        <v>0</v>
      </c>
      <c r="N301" s="127">
        <f aca="true" t="shared" si="55" ref="N301:W301">N302</f>
        <v>0</v>
      </c>
      <c r="O301" s="127">
        <f t="shared" si="55"/>
        <v>0</v>
      </c>
      <c r="P301" s="127">
        <f t="shared" si="55"/>
        <v>0</v>
      </c>
      <c r="Q301" s="127">
        <f t="shared" si="55"/>
        <v>0</v>
      </c>
      <c r="R301" s="127">
        <f t="shared" si="55"/>
        <v>0</v>
      </c>
      <c r="S301" s="127">
        <f t="shared" si="55"/>
        <v>0</v>
      </c>
      <c r="T301" s="127">
        <f t="shared" si="55"/>
        <v>0</v>
      </c>
      <c r="U301" s="127">
        <f t="shared" si="55"/>
        <v>0</v>
      </c>
      <c r="V301" s="127">
        <f t="shared" si="55"/>
        <v>0</v>
      </c>
      <c r="W301" s="127">
        <f t="shared" si="55"/>
        <v>0</v>
      </c>
    </row>
    <row r="302" spans="1:23" ht="11.25">
      <c r="A302" s="2" t="s">
        <v>21</v>
      </c>
      <c r="B302" s="69"/>
      <c r="C302" s="13" t="s">
        <v>83</v>
      </c>
      <c r="D302" s="91"/>
      <c r="E302" s="91"/>
      <c r="F302" s="91"/>
      <c r="G302" s="91"/>
      <c r="H302" s="91"/>
      <c r="I302" s="1"/>
      <c r="J302" s="143"/>
      <c r="K302" s="144"/>
      <c r="L302" s="60"/>
      <c r="M302" s="17"/>
      <c r="N302" s="17"/>
      <c r="O302" s="17"/>
      <c r="P302" s="17"/>
      <c r="Q302" s="17"/>
      <c r="R302" s="17"/>
      <c r="S302" s="17"/>
      <c r="T302" s="17"/>
      <c r="U302" s="17"/>
      <c r="V302" s="17"/>
      <c r="W302" s="17"/>
    </row>
    <row r="303" spans="1:23" ht="11.25">
      <c r="A303" s="2" t="s">
        <v>22</v>
      </c>
      <c r="B303" s="69"/>
      <c r="C303" s="13" t="s">
        <v>83</v>
      </c>
      <c r="D303" s="91"/>
      <c r="E303" s="91"/>
      <c r="F303" s="91"/>
      <c r="G303" s="91"/>
      <c r="H303" s="91"/>
      <c r="I303" s="1"/>
      <c r="J303" s="143"/>
      <c r="K303" s="144"/>
      <c r="L303" s="60"/>
      <c r="M303" s="17"/>
      <c r="N303" s="17"/>
      <c r="O303" s="17"/>
      <c r="P303" s="17"/>
      <c r="Q303" s="17"/>
      <c r="R303" s="17"/>
      <c r="S303" s="17"/>
      <c r="T303" s="17"/>
      <c r="U303" s="17"/>
      <c r="V303" s="17"/>
      <c r="W303" s="17"/>
    </row>
    <row r="304" spans="1:23" ht="11.25">
      <c r="A304" s="232" t="s">
        <v>140</v>
      </c>
      <c r="B304" s="233"/>
      <c r="C304" s="233"/>
      <c r="D304" s="233"/>
      <c r="E304" s="233"/>
      <c r="F304" s="233"/>
      <c r="G304" s="233"/>
      <c r="H304" s="233"/>
      <c r="I304" s="233"/>
      <c r="J304" s="233"/>
      <c r="K304" s="233"/>
      <c r="L304" s="48"/>
      <c r="M304" s="120">
        <f>M305+M308</f>
        <v>0</v>
      </c>
      <c r="N304" s="120">
        <f aca="true" t="shared" si="56" ref="N304:W304">N305+N308</f>
        <v>0</v>
      </c>
      <c r="O304" s="120">
        <f t="shared" si="56"/>
        <v>0</v>
      </c>
      <c r="P304" s="120">
        <f t="shared" si="56"/>
        <v>0</v>
      </c>
      <c r="Q304" s="120">
        <f t="shared" si="56"/>
        <v>0</v>
      </c>
      <c r="R304" s="120">
        <f t="shared" si="56"/>
        <v>0</v>
      </c>
      <c r="S304" s="120">
        <f t="shared" si="56"/>
        <v>0</v>
      </c>
      <c r="T304" s="120">
        <f t="shared" si="56"/>
        <v>0</v>
      </c>
      <c r="U304" s="120">
        <f t="shared" si="56"/>
        <v>0</v>
      </c>
      <c r="V304" s="120">
        <f t="shared" si="56"/>
        <v>0</v>
      </c>
      <c r="W304" s="120">
        <f t="shared" si="56"/>
        <v>0</v>
      </c>
    </row>
    <row r="305" spans="1:23" ht="22.5">
      <c r="A305" s="21" t="s">
        <v>113</v>
      </c>
      <c r="B305" s="175" t="s">
        <v>126</v>
      </c>
      <c r="C305" s="68"/>
      <c r="D305" s="98"/>
      <c r="E305" s="98"/>
      <c r="F305" s="98"/>
      <c r="G305" s="98"/>
      <c r="H305" s="98"/>
      <c r="I305" s="19"/>
      <c r="J305" s="151"/>
      <c r="K305" s="152"/>
      <c r="L305" s="62"/>
      <c r="M305" s="121">
        <f>M306</f>
        <v>0</v>
      </c>
      <c r="N305" s="121">
        <f aca="true" t="shared" si="57" ref="N305:W305">N306</f>
        <v>0</v>
      </c>
      <c r="O305" s="121">
        <f t="shared" si="57"/>
        <v>0</v>
      </c>
      <c r="P305" s="121">
        <f t="shared" si="57"/>
        <v>0</v>
      </c>
      <c r="Q305" s="121">
        <f t="shared" si="57"/>
        <v>0</v>
      </c>
      <c r="R305" s="121">
        <f t="shared" si="57"/>
        <v>0</v>
      </c>
      <c r="S305" s="121">
        <f t="shared" si="57"/>
        <v>0</v>
      </c>
      <c r="T305" s="121">
        <f t="shared" si="57"/>
        <v>0</v>
      </c>
      <c r="U305" s="121">
        <f t="shared" si="57"/>
        <v>0</v>
      </c>
      <c r="V305" s="121">
        <f t="shared" si="57"/>
        <v>0</v>
      </c>
      <c r="W305" s="121">
        <f t="shared" si="57"/>
        <v>0</v>
      </c>
    </row>
    <row r="306" spans="1:23" ht="11.25">
      <c r="A306" s="2" t="s">
        <v>127</v>
      </c>
      <c r="B306" s="24"/>
      <c r="C306" s="13"/>
      <c r="D306" s="91"/>
      <c r="E306" s="91"/>
      <c r="F306" s="91"/>
      <c r="G306" s="91"/>
      <c r="H306" s="91"/>
      <c r="I306" s="1"/>
      <c r="J306" s="143"/>
      <c r="K306" s="144"/>
      <c r="L306" s="60"/>
      <c r="M306" s="17"/>
      <c r="N306" s="17"/>
      <c r="O306" s="17"/>
      <c r="P306" s="17"/>
      <c r="Q306" s="17"/>
      <c r="R306" s="17"/>
      <c r="S306" s="17"/>
      <c r="T306" s="17"/>
      <c r="U306" s="17"/>
      <c r="V306" s="17"/>
      <c r="W306" s="17"/>
    </row>
    <row r="307" spans="1:23" ht="11.25">
      <c r="A307" s="2" t="s">
        <v>128</v>
      </c>
      <c r="B307" s="24"/>
      <c r="C307" s="13"/>
      <c r="D307" s="91"/>
      <c r="E307" s="91"/>
      <c r="F307" s="91"/>
      <c r="G307" s="91"/>
      <c r="H307" s="91"/>
      <c r="I307" s="1"/>
      <c r="J307" s="143"/>
      <c r="K307" s="144"/>
      <c r="L307" s="60"/>
      <c r="M307" s="17"/>
      <c r="N307" s="17"/>
      <c r="O307" s="17"/>
      <c r="P307" s="17"/>
      <c r="Q307" s="17"/>
      <c r="R307" s="17"/>
      <c r="S307" s="17"/>
      <c r="T307" s="17"/>
      <c r="U307" s="17"/>
      <c r="V307" s="17"/>
      <c r="W307" s="17"/>
    </row>
    <row r="308" spans="1:23" ht="56.25">
      <c r="A308" s="21" t="s">
        <v>129</v>
      </c>
      <c r="B308" s="175" t="s">
        <v>141</v>
      </c>
      <c r="C308" s="68"/>
      <c r="D308" s="98"/>
      <c r="E308" s="98"/>
      <c r="F308" s="98"/>
      <c r="G308" s="98"/>
      <c r="H308" s="98"/>
      <c r="I308" s="19"/>
      <c r="J308" s="151"/>
      <c r="K308" s="152"/>
      <c r="L308" s="62"/>
      <c r="M308" s="121">
        <f>M309</f>
        <v>0</v>
      </c>
      <c r="N308" s="121">
        <f aca="true" t="shared" si="58" ref="N308:W308">N309</f>
        <v>0</v>
      </c>
      <c r="O308" s="121">
        <f t="shared" si="58"/>
        <v>0</v>
      </c>
      <c r="P308" s="121">
        <f t="shared" si="58"/>
        <v>0</v>
      </c>
      <c r="Q308" s="121">
        <f t="shared" si="58"/>
        <v>0</v>
      </c>
      <c r="R308" s="121">
        <f t="shared" si="58"/>
        <v>0</v>
      </c>
      <c r="S308" s="121">
        <f t="shared" si="58"/>
        <v>0</v>
      </c>
      <c r="T308" s="121">
        <f t="shared" si="58"/>
        <v>0</v>
      </c>
      <c r="U308" s="121">
        <f t="shared" si="58"/>
        <v>0</v>
      </c>
      <c r="V308" s="121">
        <f t="shared" si="58"/>
        <v>0</v>
      </c>
      <c r="W308" s="121">
        <f t="shared" si="58"/>
        <v>0</v>
      </c>
    </row>
    <row r="309" spans="1:23" ht="11.25">
      <c r="A309" s="2" t="s">
        <v>131</v>
      </c>
      <c r="B309" s="24"/>
      <c r="C309" s="13"/>
      <c r="D309" s="91"/>
      <c r="E309" s="91"/>
      <c r="F309" s="91"/>
      <c r="G309" s="91"/>
      <c r="H309" s="91"/>
      <c r="I309" s="1"/>
      <c r="J309" s="143"/>
      <c r="K309" s="144"/>
      <c r="L309" s="60"/>
      <c r="M309" s="17"/>
      <c r="N309" s="17"/>
      <c r="O309" s="17"/>
      <c r="P309" s="17"/>
      <c r="Q309" s="17"/>
      <c r="R309" s="17"/>
      <c r="S309" s="17"/>
      <c r="T309" s="17"/>
      <c r="U309" s="17"/>
      <c r="V309" s="17"/>
      <c r="W309" s="17"/>
    </row>
    <row r="310" spans="1:23" ht="11.25">
      <c r="A310" s="2" t="s">
        <v>132</v>
      </c>
      <c r="B310" s="24"/>
      <c r="C310" s="13"/>
      <c r="D310" s="91"/>
      <c r="E310" s="91"/>
      <c r="F310" s="91"/>
      <c r="G310" s="91"/>
      <c r="H310" s="91"/>
      <c r="I310" s="1"/>
      <c r="J310" s="143"/>
      <c r="K310" s="144"/>
      <c r="L310" s="60"/>
      <c r="M310" s="17"/>
      <c r="N310" s="17"/>
      <c r="O310" s="17"/>
      <c r="P310" s="17"/>
      <c r="Q310" s="17"/>
      <c r="R310" s="17"/>
      <c r="S310" s="17"/>
      <c r="T310" s="17"/>
      <c r="U310" s="17"/>
      <c r="V310" s="17"/>
      <c r="W310" s="17"/>
    </row>
    <row r="311" spans="1:23" ht="11.25">
      <c r="A311" s="3" t="s">
        <v>41</v>
      </c>
      <c r="B311" s="230" t="s">
        <v>42</v>
      </c>
      <c r="C311" s="231"/>
      <c r="D311" s="231"/>
      <c r="E311" s="231"/>
      <c r="F311" s="231"/>
      <c r="G311" s="231"/>
      <c r="H311" s="231"/>
      <c r="I311" s="231"/>
      <c r="J311" s="231"/>
      <c r="K311" s="231"/>
      <c r="L311" s="240"/>
      <c r="M311" s="114">
        <f>M312+M315+M318+M321+M323+M325</f>
        <v>1876.4</v>
      </c>
      <c r="N311" s="114">
        <f aca="true" t="shared" si="59" ref="N311:W311">N312+N315+N318+N321+N323+N325</f>
        <v>0</v>
      </c>
      <c r="O311" s="114">
        <f t="shared" si="59"/>
        <v>1546.3</v>
      </c>
      <c r="P311" s="114">
        <f t="shared" si="59"/>
        <v>1546.3</v>
      </c>
      <c r="Q311" s="114">
        <f t="shared" si="59"/>
        <v>0</v>
      </c>
      <c r="R311" s="114">
        <f t="shared" si="59"/>
        <v>0</v>
      </c>
      <c r="S311" s="114">
        <f t="shared" si="59"/>
        <v>0</v>
      </c>
      <c r="T311" s="114">
        <f t="shared" si="59"/>
        <v>0</v>
      </c>
      <c r="U311" s="114">
        <f t="shared" si="59"/>
        <v>0</v>
      </c>
      <c r="V311" s="114">
        <f t="shared" si="59"/>
        <v>0</v>
      </c>
      <c r="W311" s="114">
        <f t="shared" si="59"/>
        <v>0</v>
      </c>
    </row>
    <row r="312" spans="1:23" ht="31.5">
      <c r="A312" s="36" t="s">
        <v>23</v>
      </c>
      <c r="B312" s="187" t="s">
        <v>82</v>
      </c>
      <c r="C312" s="38" t="s">
        <v>83</v>
      </c>
      <c r="D312" s="110"/>
      <c r="E312" s="111"/>
      <c r="F312" s="111"/>
      <c r="G312" s="111"/>
      <c r="H312" s="111"/>
      <c r="I312" s="80"/>
      <c r="J312" s="159"/>
      <c r="K312" s="160"/>
      <c r="L312" s="61"/>
      <c r="M312" s="120">
        <f>M313</f>
        <v>0</v>
      </c>
      <c r="N312" s="120">
        <f aca="true" t="shared" si="60" ref="N312:W312">N313</f>
        <v>0</v>
      </c>
      <c r="O312" s="120">
        <f t="shared" si="60"/>
        <v>0</v>
      </c>
      <c r="P312" s="120">
        <f t="shared" si="60"/>
        <v>0</v>
      </c>
      <c r="Q312" s="120">
        <f t="shared" si="60"/>
        <v>0</v>
      </c>
      <c r="R312" s="120">
        <f t="shared" si="60"/>
        <v>0</v>
      </c>
      <c r="S312" s="120">
        <f t="shared" si="60"/>
        <v>0</v>
      </c>
      <c r="T312" s="120">
        <f t="shared" si="60"/>
        <v>0</v>
      </c>
      <c r="U312" s="120">
        <f t="shared" si="60"/>
        <v>0</v>
      </c>
      <c r="V312" s="120">
        <f t="shared" si="60"/>
        <v>0</v>
      </c>
      <c r="W312" s="120">
        <f t="shared" si="60"/>
        <v>0</v>
      </c>
    </row>
    <row r="313" spans="1:23" ht="11.25">
      <c r="A313" s="2" t="s">
        <v>14</v>
      </c>
      <c r="B313" s="69"/>
      <c r="C313" s="14"/>
      <c r="D313" s="91"/>
      <c r="E313" s="91"/>
      <c r="F313" s="91"/>
      <c r="G313" s="91"/>
      <c r="H313" s="91"/>
      <c r="I313" s="1"/>
      <c r="J313" s="143"/>
      <c r="K313" s="144"/>
      <c r="L313" s="60"/>
      <c r="M313" s="17"/>
      <c r="N313" s="17"/>
      <c r="O313" s="17"/>
      <c r="P313" s="17"/>
      <c r="Q313" s="17"/>
      <c r="R313" s="17"/>
      <c r="S313" s="17"/>
      <c r="T313" s="17"/>
      <c r="U313" s="17"/>
      <c r="V313" s="17"/>
      <c r="W313" s="17"/>
    </row>
    <row r="314" spans="1:23" ht="11.25">
      <c r="A314" s="2" t="s">
        <v>15</v>
      </c>
      <c r="B314" s="69"/>
      <c r="C314" s="14"/>
      <c r="D314" s="91"/>
      <c r="E314" s="91"/>
      <c r="F314" s="91"/>
      <c r="G314" s="91"/>
      <c r="H314" s="91"/>
      <c r="I314" s="1"/>
      <c r="J314" s="143"/>
      <c r="K314" s="144"/>
      <c r="L314" s="60"/>
      <c r="M314" s="17"/>
      <c r="N314" s="17"/>
      <c r="O314" s="17"/>
      <c r="P314" s="17"/>
      <c r="Q314" s="17"/>
      <c r="R314" s="17"/>
      <c r="S314" s="17"/>
      <c r="T314" s="17"/>
      <c r="U314" s="17"/>
      <c r="V314" s="17"/>
      <c r="W314" s="17"/>
    </row>
    <row r="315" spans="1:23" ht="42">
      <c r="A315" s="36" t="s">
        <v>24</v>
      </c>
      <c r="B315" s="187" t="s">
        <v>84</v>
      </c>
      <c r="C315" s="37" t="s">
        <v>83</v>
      </c>
      <c r="D315" s="93"/>
      <c r="E315" s="111"/>
      <c r="F315" s="111"/>
      <c r="G315" s="111"/>
      <c r="H315" s="111"/>
      <c r="I315" s="80"/>
      <c r="J315" s="159"/>
      <c r="K315" s="160"/>
      <c r="L315" s="61"/>
      <c r="M315" s="120">
        <f>M316</f>
        <v>1546.3</v>
      </c>
      <c r="N315" s="120">
        <f aca="true" t="shared" si="61" ref="N315:W315">N316</f>
        <v>0</v>
      </c>
      <c r="O315" s="120">
        <f t="shared" si="61"/>
        <v>1546.3</v>
      </c>
      <c r="P315" s="120">
        <f t="shared" si="61"/>
        <v>1546.3</v>
      </c>
      <c r="Q315" s="120">
        <f t="shared" si="61"/>
        <v>0</v>
      </c>
      <c r="R315" s="120">
        <f t="shared" si="61"/>
        <v>0</v>
      </c>
      <c r="S315" s="120">
        <f t="shared" si="61"/>
        <v>0</v>
      </c>
      <c r="T315" s="120">
        <f t="shared" si="61"/>
        <v>0</v>
      </c>
      <c r="U315" s="120">
        <f t="shared" si="61"/>
        <v>0</v>
      </c>
      <c r="V315" s="120">
        <f t="shared" si="61"/>
        <v>0</v>
      </c>
      <c r="W315" s="120">
        <f t="shared" si="61"/>
        <v>0</v>
      </c>
    </row>
    <row r="316" spans="1:23" ht="33.75">
      <c r="A316" s="2" t="s">
        <v>16</v>
      </c>
      <c r="B316" s="24" t="s">
        <v>286</v>
      </c>
      <c r="C316" s="14"/>
      <c r="D316" s="91"/>
      <c r="E316" s="91" t="s">
        <v>240</v>
      </c>
      <c r="F316" s="91" t="s">
        <v>159</v>
      </c>
      <c r="G316" s="91" t="s">
        <v>287</v>
      </c>
      <c r="H316" s="91" t="s">
        <v>288</v>
      </c>
      <c r="I316" s="1"/>
      <c r="J316" s="143"/>
      <c r="K316" s="144"/>
      <c r="L316" s="60"/>
      <c r="M316" s="17">
        <v>1546.3</v>
      </c>
      <c r="N316" s="17"/>
      <c r="O316" s="17">
        <f>P316+Q316</f>
        <v>1546.3</v>
      </c>
      <c r="P316" s="17">
        <v>1546.3</v>
      </c>
      <c r="Q316" s="17"/>
      <c r="R316" s="17"/>
      <c r="S316" s="17"/>
      <c r="T316" s="17"/>
      <c r="U316" s="17"/>
      <c r="V316" s="17"/>
      <c r="W316" s="17"/>
    </row>
    <row r="317" spans="1:23" ht="11.25">
      <c r="A317" s="2" t="s">
        <v>85</v>
      </c>
      <c r="B317" s="69"/>
      <c r="C317" s="14"/>
      <c r="D317" s="91"/>
      <c r="E317" s="91"/>
      <c r="F317" s="91"/>
      <c r="G317" s="91"/>
      <c r="H317" s="91"/>
      <c r="I317" s="1"/>
      <c r="J317" s="143"/>
      <c r="K317" s="144"/>
      <c r="L317" s="60"/>
      <c r="M317" s="17"/>
      <c r="N317" s="17"/>
      <c r="O317" s="17">
        <f>P317+Q317</f>
        <v>0</v>
      </c>
      <c r="P317" s="17"/>
      <c r="Q317" s="17"/>
      <c r="R317" s="17">
        <f>S317+T317</f>
        <v>0</v>
      </c>
      <c r="S317" s="17"/>
      <c r="T317" s="17"/>
      <c r="U317" s="17">
        <f>V317+W317</f>
        <v>0</v>
      </c>
      <c r="V317" s="17"/>
      <c r="W317" s="17"/>
    </row>
    <row r="318" spans="1:23" ht="31.5">
      <c r="A318" s="39" t="s">
        <v>12</v>
      </c>
      <c r="B318" s="187" t="s">
        <v>86</v>
      </c>
      <c r="C318" s="37" t="s">
        <v>83</v>
      </c>
      <c r="D318" s="111"/>
      <c r="E318" s="111"/>
      <c r="F318" s="111"/>
      <c r="G318" s="111"/>
      <c r="H318" s="111"/>
      <c r="I318" s="80"/>
      <c r="J318" s="159"/>
      <c r="K318" s="160"/>
      <c r="L318" s="61"/>
      <c r="M318" s="120">
        <f>M319</f>
        <v>0</v>
      </c>
      <c r="N318" s="120">
        <f aca="true" t="shared" si="62" ref="N318:W318">N319</f>
        <v>0</v>
      </c>
      <c r="O318" s="120">
        <f t="shared" si="62"/>
        <v>0</v>
      </c>
      <c r="P318" s="120">
        <f t="shared" si="62"/>
        <v>0</v>
      </c>
      <c r="Q318" s="120">
        <f t="shared" si="62"/>
        <v>0</v>
      </c>
      <c r="R318" s="120">
        <f t="shared" si="62"/>
        <v>0</v>
      </c>
      <c r="S318" s="120">
        <f t="shared" si="62"/>
        <v>0</v>
      </c>
      <c r="T318" s="120">
        <f t="shared" si="62"/>
        <v>0</v>
      </c>
      <c r="U318" s="120">
        <f t="shared" si="62"/>
        <v>0</v>
      </c>
      <c r="V318" s="120">
        <f t="shared" si="62"/>
        <v>0</v>
      </c>
      <c r="W318" s="120">
        <f t="shared" si="62"/>
        <v>0</v>
      </c>
    </row>
    <row r="319" spans="1:23" ht="11.25">
      <c r="A319" s="2" t="s">
        <v>62</v>
      </c>
      <c r="B319" s="69"/>
      <c r="C319" s="14"/>
      <c r="D319" s="91"/>
      <c r="E319" s="91"/>
      <c r="F319" s="91"/>
      <c r="G319" s="91"/>
      <c r="H319" s="91"/>
      <c r="I319" s="1"/>
      <c r="J319" s="143"/>
      <c r="K319" s="144"/>
      <c r="L319" s="60"/>
      <c r="M319" s="17"/>
      <c r="N319" s="17"/>
      <c r="O319" s="17"/>
      <c r="P319" s="17"/>
      <c r="Q319" s="17"/>
      <c r="R319" s="17"/>
      <c r="S319" s="17"/>
      <c r="T319" s="17"/>
      <c r="U319" s="17"/>
      <c r="V319" s="17"/>
      <c r="W319" s="17"/>
    </row>
    <row r="320" spans="1:23" ht="11.25">
      <c r="A320" s="2" t="s">
        <v>87</v>
      </c>
      <c r="B320" s="69"/>
      <c r="C320" s="14"/>
      <c r="D320" s="91"/>
      <c r="E320" s="91"/>
      <c r="F320" s="91"/>
      <c r="G320" s="91"/>
      <c r="H320" s="91"/>
      <c r="I320" s="1"/>
      <c r="J320" s="143"/>
      <c r="K320" s="144"/>
      <c r="L320" s="60"/>
      <c r="M320" s="17"/>
      <c r="N320" s="17"/>
      <c r="O320" s="17"/>
      <c r="P320" s="17"/>
      <c r="Q320" s="17"/>
      <c r="R320" s="17"/>
      <c r="S320" s="17"/>
      <c r="T320" s="17"/>
      <c r="U320" s="17"/>
      <c r="V320" s="17"/>
      <c r="W320" s="17"/>
    </row>
    <row r="321" spans="1:23" ht="11.25">
      <c r="A321" s="39" t="s">
        <v>13</v>
      </c>
      <c r="B321" s="188" t="s">
        <v>88</v>
      </c>
      <c r="C321" s="37" t="s">
        <v>83</v>
      </c>
      <c r="D321" s="111"/>
      <c r="E321" s="111"/>
      <c r="F321" s="111"/>
      <c r="G321" s="111"/>
      <c r="H321" s="111"/>
      <c r="I321" s="80"/>
      <c r="J321" s="159"/>
      <c r="K321" s="160"/>
      <c r="L321" s="61"/>
      <c r="M321" s="120">
        <f>M322</f>
        <v>0</v>
      </c>
      <c r="N321" s="120">
        <f aca="true" t="shared" si="63" ref="N321:W321">N322</f>
        <v>0</v>
      </c>
      <c r="O321" s="120">
        <f t="shared" si="63"/>
        <v>0</v>
      </c>
      <c r="P321" s="120">
        <f t="shared" si="63"/>
        <v>0</v>
      </c>
      <c r="Q321" s="120">
        <f t="shared" si="63"/>
        <v>0</v>
      </c>
      <c r="R321" s="120">
        <f t="shared" si="63"/>
        <v>0</v>
      </c>
      <c r="S321" s="120">
        <f t="shared" si="63"/>
        <v>0</v>
      </c>
      <c r="T321" s="120">
        <f t="shared" si="63"/>
        <v>0</v>
      </c>
      <c r="U321" s="120">
        <f t="shared" si="63"/>
        <v>0</v>
      </c>
      <c r="V321" s="120">
        <f t="shared" si="63"/>
        <v>0</v>
      </c>
      <c r="W321" s="120">
        <f t="shared" si="63"/>
        <v>0</v>
      </c>
    </row>
    <row r="322" spans="1:23" ht="11.25">
      <c r="A322" s="2" t="s">
        <v>91</v>
      </c>
      <c r="B322" s="69"/>
      <c r="C322" s="14"/>
      <c r="D322" s="91"/>
      <c r="E322" s="91"/>
      <c r="F322" s="91"/>
      <c r="G322" s="91"/>
      <c r="H322" s="91"/>
      <c r="I322" s="1"/>
      <c r="J322" s="143"/>
      <c r="K322" s="144"/>
      <c r="L322" s="60"/>
      <c r="M322" s="17"/>
      <c r="N322" s="17"/>
      <c r="O322" s="17"/>
      <c r="P322" s="17"/>
      <c r="Q322" s="17"/>
      <c r="R322" s="17"/>
      <c r="S322" s="17"/>
      <c r="T322" s="17"/>
      <c r="U322" s="17"/>
      <c r="V322" s="17"/>
      <c r="W322" s="17"/>
    </row>
    <row r="323" spans="1:23" ht="11.25">
      <c r="A323" s="36" t="s">
        <v>89</v>
      </c>
      <c r="B323" s="188" t="s">
        <v>90</v>
      </c>
      <c r="C323" s="81"/>
      <c r="D323" s="111"/>
      <c r="E323" s="111"/>
      <c r="F323" s="111"/>
      <c r="G323" s="111"/>
      <c r="H323" s="111"/>
      <c r="I323" s="80"/>
      <c r="J323" s="159"/>
      <c r="K323" s="160"/>
      <c r="L323" s="61"/>
      <c r="M323" s="120">
        <f>M324</f>
        <v>0</v>
      </c>
      <c r="N323" s="120">
        <f aca="true" t="shared" si="64" ref="N323:W323">N324</f>
        <v>0</v>
      </c>
      <c r="O323" s="120">
        <f t="shared" si="64"/>
        <v>0</v>
      </c>
      <c r="P323" s="120">
        <f t="shared" si="64"/>
        <v>0</v>
      </c>
      <c r="Q323" s="120">
        <f t="shared" si="64"/>
        <v>0</v>
      </c>
      <c r="R323" s="120">
        <f t="shared" si="64"/>
        <v>0</v>
      </c>
      <c r="S323" s="120">
        <f t="shared" si="64"/>
        <v>0</v>
      </c>
      <c r="T323" s="120">
        <f t="shared" si="64"/>
        <v>0</v>
      </c>
      <c r="U323" s="120">
        <f t="shared" si="64"/>
        <v>0</v>
      </c>
      <c r="V323" s="120">
        <f t="shared" si="64"/>
        <v>0</v>
      </c>
      <c r="W323" s="120">
        <f t="shared" si="64"/>
        <v>0</v>
      </c>
    </row>
    <row r="324" spans="1:23" ht="11.25">
      <c r="A324" s="2" t="s">
        <v>92</v>
      </c>
      <c r="B324" s="69"/>
      <c r="C324" s="14"/>
      <c r="D324" s="91"/>
      <c r="E324" s="91"/>
      <c r="F324" s="91"/>
      <c r="G324" s="91"/>
      <c r="H324" s="91"/>
      <c r="I324" s="1"/>
      <c r="J324" s="143"/>
      <c r="K324" s="144"/>
      <c r="L324" s="60"/>
      <c r="M324" s="17"/>
      <c r="N324" s="17"/>
      <c r="O324" s="17"/>
      <c r="P324" s="17"/>
      <c r="Q324" s="17"/>
      <c r="R324" s="17"/>
      <c r="S324" s="17"/>
      <c r="T324" s="17"/>
      <c r="U324" s="17"/>
      <c r="V324" s="17"/>
      <c r="W324" s="17"/>
    </row>
    <row r="325" spans="1:23" ht="11.25">
      <c r="A325" s="39" t="s">
        <v>93</v>
      </c>
      <c r="B325" s="188" t="s">
        <v>94</v>
      </c>
      <c r="C325" s="81"/>
      <c r="D325" s="111"/>
      <c r="E325" s="111"/>
      <c r="F325" s="111"/>
      <c r="G325" s="111"/>
      <c r="H325" s="111"/>
      <c r="I325" s="80"/>
      <c r="J325" s="159"/>
      <c r="K325" s="160"/>
      <c r="L325" s="61"/>
      <c r="M325" s="120">
        <f>M326</f>
        <v>330.1</v>
      </c>
      <c r="N325" s="120">
        <f aca="true" t="shared" si="65" ref="N325:W325">N326</f>
        <v>0</v>
      </c>
      <c r="O325" s="120">
        <f t="shared" si="65"/>
        <v>0</v>
      </c>
      <c r="P325" s="120">
        <f t="shared" si="65"/>
        <v>0</v>
      </c>
      <c r="Q325" s="120">
        <f t="shared" si="65"/>
        <v>0</v>
      </c>
      <c r="R325" s="120">
        <f t="shared" si="65"/>
        <v>0</v>
      </c>
      <c r="S325" s="120">
        <f t="shared" si="65"/>
        <v>0</v>
      </c>
      <c r="T325" s="120">
        <f t="shared" si="65"/>
        <v>0</v>
      </c>
      <c r="U325" s="120">
        <f t="shared" si="65"/>
        <v>0</v>
      </c>
      <c r="V325" s="120">
        <f t="shared" si="65"/>
        <v>0</v>
      </c>
      <c r="W325" s="120">
        <f t="shared" si="65"/>
        <v>0</v>
      </c>
    </row>
    <row r="326" spans="1:23" ht="56.25">
      <c r="A326" s="2" t="s">
        <v>95</v>
      </c>
      <c r="B326" s="24" t="s">
        <v>289</v>
      </c>
      <c r="C326" s="14"/>
      <c r="D326" s="91"/>
      <c r="E326" s="91" t="s">
        <v>240</v>
      </c>
      <c r="F326" s="91" t="s">
        <v>240</v>
      </c>
      <c r="G326" s="91" t="s">
        <v>476</v>
      </c>
      <c r="H326" s="91" t="s">
        <v>290</v>
      </c>
      <c r="I326" s="1"/>
      <c r="J326" s="161"/>
      <c r="K326" s="144"/>
      <c r="L326" s="60"/>
      <c r="M326" s="17">
        <v>330.1</v>
      </c>
      <c r="N326" s="17"/>
      <c r="O326" s="17"/>
      <c r="P326" s="17"/>
      <c r="Q326" s="17"/>
      <c r="R326" s="17"/>
      <c r="S326" s="17"/>
      <c r="T326" s="17"/>
      <c r="U326" s="17"/>
      <c r="V326" s="17"/>
      <c r="W326" s="17"/>
    </row>
    <row r="327" spans="1:23" ht="22.5" customHeight="1">
      <c r="A327" s="34" t="s">
        <v>43</v>
      </c>
      <c r="B327" s="230" t="s">
        <v>112</v>
      </c>
      <c r="C327" s="231"/>
      <c r="D327" s="231"/>
      <c r="E327" s="231"/>
      <c r="F327" s="231"/>
      <c r="G327" s="231"/>
      <c r="H327" s="231"/>
      <c r="I327" s="231"/>
      <c r="J327" s="231"/>
      <c r="K327" s="231"/>
      <c r="L327" s="240"/>
      <c r="M327" s="130">
        <f>M328</f>
        <v>0</v>
      </c>
      <c r="N327" s="130">
        <f aca="true" t="shared" si="66" ref="N327:W327">N328</f>
        <v>0</v>
      </c>
      <c r="O327" s="130">
        <f t="shared" si="66"/>
        <v>0</v>
      </c>
      <c r="P327" s="130">
        <f t="shared" si="66"/>
        <v>0</v>
      </c>
      <c r="Q327" s="130">
        <f t="shared" si="66"/>
        <v>0</v>
      </c>
      <c r="R327" s="130">
        <f t="shared" si="66"/>
        <v>0</v>
      </c>
      <c r="S327" s="130">
        <f t="shared" si="66"/>
        <v>0</v>
      </c>
      <c r="T327" s="130">
        <f t="shared" si="66"/>
        <v>0</v>
      </c>
      <c r="U327" s="130">
        <f t="shared" si="66"/>
        <v>0</v>
      </c>
      <c r="V327" s="130">
        <f t="shared" si="66"/>
        <v>0</v>
      </c>
      <c r="W327" s="130">
        <f t="shared" si="66"/>
        <v>0</v>
      </c>
    </row>
    <row r="328" spans="1:23" ht="11.25">
      <c r="A328" s="2" t="s">
        <v>23</v>
      </c>
      <c r="B328" s="69"/>
      <c r="C328" s="14"/>
      <c r="D328" s="91"/>
      <c r="E328" s="91"/>
      <c r="F328" s="91"/>
      <c r="G328" s="91"/>
      <c r="H328" s="91"/>
      <c r="I328" s="1"/>
      <c r="J328" s="143"/>
      <c r="K328" s="144"/>
      <c r="L328" s="60"/>
      <c r="M328" s="17"/>
      <c r="N328" s="17"/>
      <c r="O328" s="17"/>
      <c r="P328" s="17"/>
      <c r="Q328" s="17"/>
      <c r="R328" s="17"/>
      <c r="S328" s="17"/>
      <c r="T328" s="17"/>
      <c r="U328" s="17"/>
      <c r="V328" s="17"/>
      <c r="W328" s="17"/>
    </row>
    <row r="329" spans="1:23" ht="11.25">
      <c r="A329" s="2" t="s">
        <v>24</v>
      </c>
      <c r="B329" s="69"/>
      <c r="C329" s="14"/>
      <c r="D329" s="91"/>
      <c r="E329" s="91"/>
      <c r="F329" s="91"/>
      <c r="G329" s="91"/>
      <c r="H329" s="91"/>
      <c r="I329" s="1"/>
      <c r="J329" s="143"/>
      <c r="K329" s="144"/>
      <c r="L329" s="60"/>
      <c r="M329" s="17"/>
      <c r="N329" s="17"/>
      <c r="O329" s="17"/>
      <c r="P329" s="17"/>
      <c r="Q329" s="17"/>
      <c r="R329" s="17"/>
      <c r="S329" s="17"/>
      <c r="T329" s="17"/>
      <c r="U329" s="17"/>
      <c r="V329" s="17"/>
      <c r="W329" s="17"/>
    </row>
    <row r="330" spans="1:23" ht="24.75" customHeight="1">
      <c r="A330" s="34" t="s">
        <v>30</v>
      </c>
      <c r="B330" s="230" t="s">
        <v>133</v>
      </c>
      <c r="C330" s="231"/>
      <c r="D330" s="231"/>
      <c r="E330" s="231"/>
      <c r="F330" s="231"/>
      <c r="G330" s="231"/>
      <c r="H330" s="231"/>
      <c r="I330" s="231"/>
      <c r="J330" s="231"/>
      <c r="K330" s="231"/>
      <c r="L330" s="240"/>
      <c r="M330" s="130">
        <f>M331+M336+M339+M340+M341+M342</f>
        <v>6918.6</v>
      </c>
      <c r="N330" s="130">
        <f aca="true" t="shared" si="67" ref="N330:W330">N331+N336+N339+N340+N341+N342</f>
        <v>0</v>
      </c>
      <c r="O330" s="130">
        <f t="shared" si="67"/>
        <v>6918.6</v>
      </c>
      <c r="P330" s="130">
        <f t="shared" si="67"/>
        <v>6918.6</v>
      </c>
      <c r="Q330" s="130">
        <f t="shared" si="67"/>
        <v>0</v>
      </c>
      <c r="R330" s="130">
        <f t="shared" si="67"/>
        <v>0</v>
      </c>
      <c r="S330" s="130">
        <f t="shared" si="67"/>
        <v>0</v>
      </c>
      <c r="T330" s="130">
        <f t="shared" si="67"/>
        <v>0</v>
      </c>
      <c r="U330" s="130">
        <f t="shared" si="67"/>
        <v>0</v>
      </c>
      <c r="V330" s="130">
        <f t="shared" si="67"/>
        <v>0</v>
      </c>
      <c r="W330" s="130">
        <f t="shared" si="67"/>
        <v>0</v>
      </c>
    </row>
    <row r="331" spans="1:23" ht="12.75" customHeight="1">
      <c r="A331" s="280" t="s">
        <v>27</v>
      </c>
      <c r="B331" s="224" t="s">
        <v>408</v>
      </c>
      <c r="C331" s="1"/>
      <c r="D331" s="1"/>
      <c r="E331" s="99" t="s">
        <v>159</v>
      </c>
      <c r="F331" s="99" t="s">
        <v>198</v>
      </c>
      <c r="G331" s="99" t="s">
        <v>409</v>
      </c>
      <c r="H331" s="99"/>
      <c r="I331" s="202" t="s">
        <v>467</v>
      </c>
      <c r="J331" s="144"/>
      <c r="K331" s="144"/>
      <c r="L331" s="1"/>
      <c r="M331" s="140">
        <f>SUM(M332:M335)</f>
        <v>2964.5</v>
      </c>
      <c r="N331" s="140">
        <f aca="true" t="shared" si="68" ref="N331:W331">SUM(N332:N335)</f>
        <v>0</v>
      </c>
      <c r="O331" s="140">
        <f t="shared" si="68"/>
        <v>2964.5</v>
      </c>
      <c r="P331" s="140">
        <f t="shared" si="68"/>
        <v>2964.5</v>
      </c>
      <c r="Q331" s="140">
        <f t="shared" si="68"/>
        <v>0</v>
      </c>
      <c r="R331" s="140">
        <f t="shared" si="68"/>
        <v>0</v>
      </c>
      <c r="S331" s="140">
        <f t="shared" si="68"/>
        <v>0</v>
      </c>
      <c r="T331" s="140">
        <f t="shared" si="68"/>
        <v>0</v>
      </c>
      <c r="U331" s="140">
        <f t="shared" si="68"/>
        <v>0</v>
      </c>
      <c r="V331" s="140">
        <f t="shared" si="68"/>
        <v>0</v>
      </c>
      <c r="W331" s="140">
        <f t="shared" si="68"/>
        <v>0</v>
      </c>
    </row>
    <row r="332" spans="1:37" s="42" customFormat="1" ht="45" customHeight="1">
      <c r="A332" s="281"/>
      <c r="B332" s="225"/>
      <c r="C332" s="90" t="s">
        <v>348</v>
      </c>
      <c r="D332" s="91"/>
      <c r="E332" s="87" t="s">
        <v>159</v>
      </c>
      <c r="F332" s="87" t="s">
        <v>198</v>
      </c>
      <c r="G332" s="87" t="s">
        <v>357</v>
      </c>
      <c r="H332" s="91" t="s">
        <v>223</v>
      </c>
      <c r="I332" s="204"/>
      <c r="J332" s="91"/>
      <c r="K332" s="91"/>
      <c r="M332" s="133">
        <v>109.2</v>
      </c>
      <c r="N332" s="91"/>
      <c r="O332" s="17">
        <f>P332+Q332</f>
        <v>109.2</v>
      </c>
      <c r="P332" s="17">
        <v>109.2</v>
      </c>
      <c r="Q332" s="17"/>
      <c r="R332" s="17"/>
      <c r="S332" s="17"/>
      <c r="T332" s="17"/>
      <c r="U332" s="17"/>
      <c r="V332" s="17"/>
      <c r="W332" s="91"/>
      <c r="X332" s="10"/>
      <c r="Y332" s="10"/>
      <c r="Z332" s="10"/>
      <c r="AA332" s="10"/>
      <c r="AB332" s="10"/>
      <c r="AC332" s="10"/>
      <c r="AD332" s="10"/>
      <c r="AE332" s="10"/>
      <c r="AF332" s="10"/>
      <c r="AG332" s="10"/>
      <c r="AH332" s="10"/>
      <c r="AI332" s="10"/>
      <c r="AJ332" s="10"/>
      <c r="AK332" s="10"/>
    </row>
    <row r="333" spans="1:37" s="42" customFormat="1" ht="56.25" customHeight="1">
      <c r="A333" s="281"/>
      <c r="B333" s="225"/>
      <c r="C333" s="90" t="s">
        <v>349</v>
      </c>
      <c r="D333" s="91"/>
      <c r="E333" s="87" t="s">
        <v>159</v>
      </c>
      <c r="F333" s="87" t="s">
        <v>198</v>
      </c>
      <c r="G333" s="87" t="s">
        <v>358</v>
      </c>
      <c r="H333" s="91" t="s">
        <v>223</v>
      </c>
      <c r="I333" s="204"/>
      <c r="J333" s="91"/>
      <c r="K333" s="91"/>
      <c r="M333" s="133">
        <v>1843.7</v>
      </c>
      <c r="N333" s="91"/>
      <c r="O333" s="17">
        <f>P333+Q333</f>
        <v>1843.7</v>
      </c>
      <c r="P333" s="17">
        <v>1843.7</v>
      </c>
      <c r="Q333" s="17"/>
      <c r="R333" s="17"/>
      <c r="S333" s="17"/>
      <c r="T333" s="17"/>
      <c r="U333" s="17"/>
      <c r="V333" s="17"/>
      <c r="W333" s="91"/>
      <c r="X333" s="10"/>
      <c r="Y333" s="10"/>
      <c r="Z333" s="10"/>
      <c r="AA333" s="10"/>
      <c r="AB333" s="10"/>
      <c r="AC333" s="10"/>
      <c r="AD333" s="10"/>
      <c r="AE333" s="10"/>
      <c r="AF333" s="10"/>
      <c r="AG333" s="10"/>
      <c r="AH333" s="10"/>
      <c r="AI333" s="10"/>
      <c r="AJ333" s="10"/>
      <c r="AK333" s="10"/>
    </row>
    <row r="334" spans="1:37" s="42" customFormat="1" ht="45" customHeight="1">
      <c r="A334" s="281"/>
      <c r="B334" s="225"/>
      <c r="C334" s="90" t="s">
        <v>350</v>
      </c>
      <c r="D334" s="91"/>
      <c r="E334" s="87" t="s">
        <v>159</v>
      </c>
      <c r="F334" s="87" t="s">
        <v>198</v>
      </c>
      <c r="G334" s="87" t="s">
        <v>359</v>
      </c>
      <c r="H334" s="91" t="s">
        <v>223</v>
      </c>
      <c r="I334" s="204"/>
      <c r="J334" s="91"/>
      <c r="K334" s="91"/>
      <c r="M334" s="133">
        <v>58.5</v>
      </c>
      <c r="N334" s="91"/>
      <c r="O334" s="17">
        <f>P334+Q334</f>
        <v>58.5</v>
      </c>
      <c r="P334" s="17">
        <v>58.5</v>
      </c>
      <c r="Q334" s="17"/>
      <c r="R334" s="17"/>
      <c r="S334" s="17"/>
      <c r="T334" s="17"/>
      <c r="U334" s="17"/>
      <c r="V334" s="17"/>
      <c r="W334" s="91"/>
      <c r="X334" s="10"/>
      <c r="Y334" s="10"/>
      <c r="Z334" s="10"/>
      <c r="AA334" s="10"/>
      <c r="AB334" s="10"/>
      <c r="AC334" s="10"/>
      <c r="AD334" s="10"/>
      <c r="AE334" s="10"/>
      <c r="AF334" s="10"/>
      <c r="AG334" s="10"/>
      <c r="AH334" s="10"/>
      <c r="AI334" s="10"/>
      <c r="AJ334" s="10"/>
      <c r="AK334" s="10"/>
    </row>
    <row r="335" spans="1:37" s="42" customFormat="1" ht="56.25" customHeight="1">
      <c r="A335" s="282"/>
      <c r="B335" s="226"/>
      <c r="C335" s="90" t="s">
        <v>351</v>
      </c>
      <c r="D335" s="91"/>
      <c r="E335" s="87" t="s">
        <v>159</v>
      </c>
      <c r="F335" s="87" t="s">
        <v>198</v>
      </c>
      <c r="G335" s="87" t="s">
        <v>360</v>
      </c>
      <c r="H335" s="91" t="s">
        <v>223</v>
      </c>
      <c r="I335" s="203"/>
      <c r="J335" s="91"/>
      <c r="K335" s="91"/>
      <c r="M335" s="133">
        <v>953.1</v>
      </c>
      <c r="N335" s="91"/>
      <c r="O335" s="17">
        <f>P335+Q335</f>
        <v>953.1</v>
      </c>
      <c r="P335" s="17">
        <v>953.1</v>
      </c>
      <c r="Q335" s="17"/>
      <c r="R335" s="17"/>
      <c r="S335" s="17"/>
      <c r="T335" s="17"/>
      <c r="U335" s="17"/>
      <c r="V335" s="17"/>
      <c r="W335" s="91"/>
      <c r="X335" s="10"/>
      <c r="Y335" s="10"/>
      <c r="Z335" s="10"/>
      <c r="AA335" s="10"/>
      <c r="AB335" s="10"/>
      <c r="AC335" s="10"/>
      <c r="AD335" s="10"/>
      <c r="AE335" s="10"/>
      <c r="AF335" s="10"/>
      <c r="AG335" s="10"/>
      <c r="AH335" s="10"/>
      <c r="AI335" s="10"/>
      <c r="AJ335" s="10"/>
      <c r="AK335" s="10"/>
    </row>
    <row r="336" spans="1:37" s="42" customFormat="1" ht="11.25">
      <c r="A336" s="199" t="s">
        <v>24</v>
      </c>
      <c r="B336" s="235" t="s">
        <v>410</v>
      </c>
      <c r="C336" s="90"/>
      <c r="D336" s="91"/>
      <c r="E336" s="87"/>
      <c r="F336" s="87"/>
      <c r="G336" s="87"/>
      <c r="H336" s="91"/>
      <c r="J336" s="91"/>
      <c r="K336" s="91"/>
      <c r="M336" s="133">
        <f>SUM(M337:M338)</f>
        <v>326.4</v>
      </c>
      <c r="N336" s="133">
        <f>SUM(N337:N338)</f>
        <v>0</v>
      </c>
      <c r="O336" s="133">
        <f>SUM(O337:O338)</f>
        <v>326.4</v>
      </c>
      <c r="P336" s="133">
        <f>SUM(P337:P338)</f>
        <v>326.4</v>
      </c>
      <c r="Q336" s="133">
        <f>SUM(Q337:Q338)</f>
        <v>0</v>
      </c>
      <c r="R336" s="133">
        <f>SUM(R337:R338)</f>
        <v>0</v>
      </c>
      <c r="S336" s="133">
        <f>SUM(S337:S338)</f>
        <v>0</v>
      </c>
      <c r="T336" s="133">
        <f>SUM(T337:T338)</f>
        <v>0</v>
      </c>
      <c r="U336" s="133">
        <f>SUM(U337:U338)</f>
        <v>0</v>
      </c>
      <c r="V336" s="133">
        <f>SUM(V337:V338)</f>
        <v>0</v>
      </c>
      <c r="W336" s="133">
        <f>SUM(W337:W338)</f>
        <v>0</v>
      </c>
      <c r="X336" s="10"/>
      <c r="Y336" s="10"/>
      <c r="Z336" s="10"/>
      <c r="AA336" s="10"/>
      <c r="AB336" s="10"/>
      <c r="AC336" s="10"/>
      <c r="AD336" s="10"/>
      <c r="AE336" s="10"/>
      <c r="AF336" s="10"/>
      <c r="AG336" s="10"/>
      <c r="AH336" s="10"/>
      <c r="AI336" s="10"/>
      <c r="AJ336" s="10"/>
      <c r="AK336" s="10"/>
    </row>
    <row r="337" spans="1:37" s="42" customFormat="1" ht="146.25">
      <c r="A337" s="200"/>
      <c r="B337" s="236"/>
      <c r="C337" s="90" t="s">
        <v>352</v>
      </c>
      <c r="D337" s="91"/>
      <c r="E337" s="87" t="s">
        <v>159</v>
      </c>
      <c r="F337" s="87" t="s">
        <v>198</v>
      </c>
      <c r="G337" s="87" t="s">
        <v>361</v>
      </c>
      <c r="H337" s="91" t="s">
        <v>223</v>
      </c>
      <c r="J337" s="91"/>
      <c r="K337" s="91"/>
      <c r="M337" s="133">
        <v>260.8</v>
      </c>
      <c r="N337" s="91"/>
      <c r="O337" s="17">
        <f>P337+Q337</f>
        <v>260.8</v>
      </c>
      <c r="P337" s="17">
        <v>260.8</v>
      </c>
      <c r="Q337" s="17"/>
      <c r="R337" s="17"/>
      <c r="S337" s="17"/>
      <c r="T337" s="17"/>
      <c r="U337" s="17"/>
      <c r="V337" s="17"/>
      <c r="W337" s="91"/>
      <c r="X337" s="10"/>
      <c r="Y337" s="10"/>
      <c r="Z337" s="10"/>
      <c r="AA337" s="10"/>
      <c r="AB337" s="10"/>
      <c r="AC337" s="10"/>
      <c r="AD337" s="10"/>
      <c r="AE337" s="10"/>
      <c r="AF337" s="10"/>
      <c r="AG337" s="10"/>
      <c r="AH337" s="10"/>
      <c r="AI337" s="10"/>
      <c r="AJ337" s="10"/>
      <c r="AK337" s="10"/>
    </row>
    <row r="338" spans="1:37" s="42" customFormat="1" ht="78.75">
      <c r="A338" s="200"/>
      <c r="B338" s="236"/>
      <c r="C338" s="90" t="s">
        <v>353</v>
      </c>
      <c r="D338" s="91"/>
      <c r="E338" s="87" t="s">
        <v>159</v>
      </c>
      <c r="F338" s="87" t="s">
        <v>198</v>
      </c>
      <c r="G338" s="87" t="s">
        <v>362</v>
      </c>
      <c r="H338" s="91" t="s">
        <v>223</v>
      </c>
      <c r="J338" s="91"/>
      <c r="K338" s="91"/>
      <c r="M338" s="133">
        <v>65.6</v>
      </c>
      <c r="N338" s="91"/>
      <c r="O338" s="17">
        <f>P338+Q338</f>
        <v>65.6</v>
      </c>
      <c r="P338" s="17">
        <v>65.6</v>
      </c>
      <c r="Q338" s="17"/>
      <c r="R338" s="17"/>
      <c r="S338" s="17"/>
      <c r="T338" s="17"/>
      <c r="U338" s="17"/>
      <c r="V338" s="17"/>
      <c r="W338" s="91"/>
      <c r="X338" s="10"/>
      <c r="Y338" s="10"/>
      <c r="Z338" s="10"/>
      <c r="AA338" s="10"/>
      <c r="AB338" s="10"/>
      <c r="AC338" s="10"/>
      <c r="AD338" s="10"/>
      <c r="AE338" s="10"/>
      <c r="AF338" s="10"/>
      <c r="AG338" s="10"/>
      <c r="AH338" s="10"/>
      <c r="AI338" s="10"/>
      <c r="AJ338" s="10"/>
      <c r="AK338" s="10"/>
    </row>
    <row r="339" spans="1:37" s="42" customFormat="1" ht="67.5">
      <c r="A339" s="2" t="s">
        <v>12</v>
      </c>
      <c r="B339" s="90" t="s">
        <v>354</v>
      </c>
      <c r="D339" s="91"/>
      <c r="E339" s="87" t="s">
        <v>159</v>
      </c>
      <c r="F339" s="87" t="s">
        <v>198</v>
      </c>
      <c r="G339" s="87" t="s">
        <v>363</v>
      </c>
      <c r="H339" s="91" t="s">
        <v>223</v>
      </c>
      <c r="J339" s="91"/>
      <c r="K339" s="91"/>
      <c r="M339" s="133">
        <v>1063.2</v>
      </c>
      <c r="N339" s="91"/>
      <c r="O339" s="17">
        <f>P339+Q339</f>
        <v>1063.2</v>
      </c>
      <c r="P339" s="17">
        <v>1063.2</v>
      </c>
      <c r="Q339" s="17"/>
      <c r="R339" s="17"/>
      <c r="S339" s="17"/>
      <c r="T339" s="17"/>
      <c r="U339" s="17"/>
      <c r="V339" s="17"/>
      <c r="W339" s="91"/>
      <c r="X339" s="10"/>
      <c r="Y339" s="10"/>
      <c r="Z339" s="10"/>
      <c r="AA339" s="10"/>
      <c r="AB339" s="10"/>
      <c r="AC339" s="10"/>
      <c r="AD339" s="10"/>
      <c r="AE339" s="10"/>
      <c r="AF339" s="10"/>
      <c r="AG339" s="10"/>
      <c r="AH339" s="10"/>
      <c r="AI339" s="10"/>
      <c r="AJ339" s="10"/>
      <c r="AK339" s="10"/>
    </row>
    <row r="340" spans="1:37" s="42" customFormat="1" ht="78.75">
      <c r="A340" s="2" t="s">
        <v>13</v>
      </c>
      <c r="B340" s="90" t="s">
        <v>479</v>
      </c>
      <c r="D340" s="91"/>
      <c r="E340" s="87" t="s">
        <v>159</v>
      </c>
      <c r="F340" s="87" t="s">
        <v>198</v>
      </c>
      <c r="G340" s="87" t="s">
        <v>340</v>
      </c>
      <c r="H340" s="91" t="s">
        <v>223</v>
      </c>
      <c r="J340" s="91"/>
      <c r="K340" s="91"/>
      <c r="M340" s="133">
        <v>2009.4</v>
      </c>
      <c r="N340" s="91"/>
      <c r="O340" s="17">
        <f>P340+Q340</f>
        <v>2009.4</v>
      </c>
      <c r="P340" s="17">
        <v>2009.4</v>
      </c>
      <c r="Q340" s="17"/>
      <c r="R340" s="17"/>
      <c r="S340" s="17"/>
      <c r="T340" s="17"/>
      <c r="U340" s="17"/>
      <c r="V340" s="17"/>
      <c r="W340" s="91"/>
      <c r="X340" s="10"/>
      <c r="Y340" s="10"/>
      <c r="Z340" s="10"/>
      <c r="AA340" s="10"/>
      <c r="AB340" s="10"/>
      <c r="AC340" s="10"/>
      <c r="AD340" s="10"/>
      <c r="AE340" s="10"/>
      <c r="AF340" s="10"/>
      <c r="AG340" s="10"/>
      <c r="AH340" s="10"/>
      <c r="AI340" s="10"/>
      <c r="AJ340" s="10"/>
      <c r="AK340" s="10"/>
    </row>
    <row r="341" spans="1:37" s="42" customFormat="1" ht="56.25">
      <c r="A341" s="2" t="s">
        <v>461</v>
      </c>
      <c r="B341" s="90" t="s">
        <v>355</v>
      </c>
      <c r="D341" s="91"/>
      <c r="E341" s="87" t="s">
        <v>159</v>
      </c>
      <c r="F341" s="87" t="s">
        <v>198</v>
      </c>
      <c r="G341" s="87" t="s">
        <v>364</v>
      </c>
      <c r="H341" s="91" t="s">
        <v>223</v>
      </c>
      <c r="J341" s="91"/>
      <c r="K341" s="91"/>
      <c r="M341" s="133">
        <v>134.5</v>
      </c>
      <c r="N341" s="91"/>
      <c r="O341" s="17">
        <f>P341+Q341</f>
        <v>134.5</v>
      </c>
      <c r="P341" s="17">
        <v>134.5</v>
      </c>
      <c r="Q341" s="17"/>
      <c r="R341" s="17"/>
      <c r="S341" s="17"/>
      <c r="T341" s="17"/>
      <c r="U341" s="17"/>
      <c r="V341" s="17"/>
      <c r="W341" s="91"/>
      <c r="X341" s="10"/>
      <c r="Y341" s="10"/>
      <c r="Z341" s="10"/>
      <c r="AA341" s="10"/>
      <c r="AB341" s="10"/>
      <c r="AC341" s="10"/>
      <c r="AD341" s="10"/>
      <c r="AE341" s="10"/>
      <c r="AF341" s="10"/>
      <c r="AG341" s="10"/>
      <c r="AH341" s="10"/>
      <c r="AI341" s="10"/>
      <c r="AJ341" s="10"/>
      <c r="AK341" s="10"/>
    </row>
    <row r="342" spans="1:37" s="42" customFormat="1" ht="78.75">
      <c r="A342" s="2" t="s">
        <v>93</v>
      </c>
      <c r="B342" s="90" t="s">
        <v>356</v>
      </c>
      <c r="D342" s="91"/>
      <c r="E342" s="87" t="s">
        <v>159</v>
      </c>
      <c r="F342" s="87" t="s">
        <v>198</v>
      </c>
      <c r="G342" s="87" t="s">
        <v>365</v>
      </c>
      <c r="H342" s="91" t="s">
        <v>223</v>
      </c>
      <c r="J342" s="91"/>
      <c r="K342" s="91"/>
      <c r="M342" s="133">
        <v>420.6</v>
      </c>
      <c r="N342" s="91"/>
      <c r="O342" s="17">
        <f>P342+Q342</f>
        <v>420.6</v>
      </c>
      <c r="P342" s="17">
        <v>420.6</v>
      </c>
      <c r="Q342" s="17"/>
      <c r="R342" s="17"/>
      <c r="S342" s="17"/>
      <c r="T342" s="17"/>
      <c r="U342" s="17"/>
      <c r="V342" s="17"/>
      <c r="W342" s="91"/>
      <c r="X342" s="10"/>
      <c r="Y342" s="10"/>
      <c r="Z342" s="10"/>
      <c r="AA342" s="10"/>
      <c r="AB342" s="10"/>
      <c r="AC342" s="10"/>
      <c r="AD342" s="10"/>
      <c r="AE342" s="10"/>
      <c r="AF342" s="10"/>
      <c r="AG342" s="10"/>
      <c r="AH342" s="10"/>
      <c r="AI342" s="10"/>
      <c r="AJ342" s="10"/>
      <c r="AK342" s="10"/>
    </row>
    <row r="343" spans="1:37" s="42" customFormat="1" ht="11.25" customHeight="1">
      <c r="A343" s="2"/>
      <c r="D343" s="91"/>
      <c r="E343" s="91"/>
      <c r="F343" s="91"/>
      <c r="G343" s="91"/>
      <c r="H343" s="91"/>
      <c r="J343" s="91"/>
      <c r="K343" s="91"/>
      <c r="M343" s="91"/>
      <c r="N343" s="91"/>
      <c r="O343" s="17">
        <f>P343+Q343</f>
        <v>0</v>
      </c>
      <c r="P343" s="17"/>
      <c r="Q343" s="17"/>
      <c r="R343" s="17">
        <f>S343+T343</f>
        <v>0</v>
      </c>
      <c r="S343" s="17"/>
      <c r="T343" s="17"/>
      <c r="U343" s="17">
        <f>V343+W343</f>
        <v>0</v>
      </c>
      <c r="V343" s="17"/>
      <c r="W343" s="91"/>
      <c r="X343" s="10"/>
      <c r="Y343" s="10"/>
      <c r="Z343" s="10"/>
      <c r="AA343" s="10"/>
      <c r="AB343" s="10"/>
      <c r="AC343" s="10"/>
      <c r="AD343" s="10"/>
      <c r="AE343" s="10"/>
      <c r="AF343" s="10"/>
      <c r="AG343" s="10"/>
      <c r="AH343" s="10"/>
      <c r="AI343" s="10"/>
      <c r="AJ343" s="10"/>
      <c r="AK343" s="10"/>
    </row>
    <row r="344" spans="1:23" ht="11.25">
      <c r="A344" s="34" t="s">
        <v>44</v>
      </c>
      <c r="B344" s="230" t="s">
        <v>45</v>
      </c>
      <c r="C344" s="231"/>
      <c r="D344" s="231"/>
      <c r="E344" s="231"/>
      <c r="F344" s="231"/>
      <c r="G344" s="231"/>
      <c r="H344" s="231"/>
      <c r="I344" s="231"/>
      <c r="J344" s="231"/>
      <c r="K344" s="231"/>
      <c r="L344" s="240"/>
      <c r="M344" s="115">
        <f>M345+M347</f>
        <v>784</v>
      </c>
      <c r="N344" s="115">
        <f aca="true" t="shared" si="69" ref="N344:W344">N345+N347</f>
        <v>0</v>
      </c>
      <c r="O344" s="115">
        <f t="shared" si="69"/>
        <v>784</v>
      </c>
      <c r="P344" s="115">
        <f t="shared" si="69"/>
        <v>784</v>
      </c>
      <c r="Q344" s="115">
        <f t="shared" si="69"/>
        <v>0</v>
      </c>
      <c r="R344" s="115">
        <f t="shared" si="69"/>
        <v>0</v>
      </c>
      <c r="S344" s="115">
        <f t="shared" si="69"/>
        <v>0</v>
      </c>
      <c r="T344" s="115">
        <f t="shared" si="69"/>
        <v>0</v>
      </c>
      <c r="U344" s="115">
        <f t="shared" si="69"/>
        <v>0</v>
      </c>
      <c r="V344" s="115">
        <f t="shared" si="69"/>
        <v>0</v>
      </c>
      <c r="W344" s="115">
        <f t="shared" si="69"/>
        <v>0</v>
      </c>
    </row>
    <row r="345" spans="1:23" ht="11.25">
      <c r="A345" s="2" t="s">
        <v>23</v>
      </c>
      <c r="B345" s="182" t="s">
        <v>31</v>
      </c>
      <c r="C345" s="4" t="s">
        <v>83</v>
      </c>
      <c r="D345" s="105"/>
      <c r="E345" s="91"/>
      <c r="F345" s="91"/>
      <c r="G345" s="91"/>
      <c r="H345" s="91"/>
      <c r="I345" s="1"/>
      <c r="J345" s="143"/>
      <c r="K345" s="144"/>
      <c r="L345" s="60"/>
      <c r="M345" s="17"/>
      <c r="N345" s="17"/>
      <c r="O345" s="17"/>
      <c r="P345" s="17"/>
      <c r="Q345" s="17"/>
      <c r="R345" s="17"/>
      <c r="S345" s="17"/>
      <c r="T345" s="17"/>
      <c r="U345" s="17"/>
      <c r="V345" s="17"/>
      <c r="W345" s="17"/>
    </row>
    <row r="346" spans="1:23" ht="31.5">
      <c r="A346" s="2" t="s">
        <v>14</v>
      </c>
      <c r="B346" s="184" t="s">
        <v>48</v>
      </c>
      <c r="C346" s="4" t="s">
        <v>83</v>
      </c>
      <c r="D346" s="102"/>
      <c r="E346" s="91"/>
      <c r="F346" s="91"/>
      <c r="G346" s="91"/>
      <c r="H346" s="91"/>
      <c r="I346" s="1"/>
      <c r="J346" s="143"/>
      <c r="K346" s="144"/>
      <c r="L346" s="60"/>
      <c r="M346" s="17"/>
      <c r="N346" s="17"/>
      <c r="O346" s="17"/>
      <c r="P346" s="17"/>
      <c r="Q346" s="17"/>
      <c r="R346" s="17"/>
      <c r="S346" s="17"/>
      <c r="T346" s="17"/>
      <c r="U346" s="17"/>
      <c r="V346" s="17"/>
      <c r="W346" s="17"/>
    </row>
    <row r="347" spans="1:23" ht="11.25">
      <c r="A347" s="36">
        <v>2</v>
      </c>
      <c r="B347" s="188" t="s">
        <v>28</v>
      </c>
      <c r="C347" s="37" t="s">
        <v>83</v>
      </c>
      <c r="D347" s="110"/>
      <c r="E347" s="111"/>
      <c r="F347" s="111"/>
      <c r="G347" s="111"/>
      <c r="H347" s="111"/>
      <c r="I347" s="80"/>
      <c r="J347" s="159"/>
      <c r="K347" s="160"/>
      <c r="L347" s="61"/>
      <c r="M347" s="120">
        <f>M348</f>
        <v>784</v>
      </c>
      <c r="N347" s="120">
        <f aca="true" t="shared" si="70" ref="N347:W347">N348</f>
        <v>0</v>
      </c>
      <c r="O347" s="120">
        <f t="shared" si="70"/>
        <v>784</v>
      </c>
      <c r="P347" s="120">
        <f t="shared" si="70"/>
        <v>784</v>
      </c>
      <c r="Q347" s="120">
        <f t="shared" si="70"/>
        <v>0</v>
      </c>
      <c r="R347" s="120">
        <f t="shared" si="70"/>
        <v>0</v>
      </c>
      <c r="S347" s="120">
        <f t="shared" si="70"/>
        <v>0</v>
      </c>
      <c r="T347" s="120">
        <f t="shared" si="70"/>
        <v>0</v>
      </c>
      <c r="U347" s="120">
        <f t="shared" si="70"/>
        <v>0</v>
      </c>
      <c r="V347" s="120">
        <f t="shared" si="70"/>
        <v>0</v>
      </c>
      <c r="W347" s="120">
        <f t="shared" si="70"/>
        <v>0</v>
      </c>
    </row>
    <row r="348" spans="1:23" ht="281.25" customHeight="1">
      <c r="A348" s="2" t="s">
        <v>16</v>
      </c>
      <c r="B348" s="184" t="s">
        <v>401</v>
      </c>
      <c r="C348" s="4" t="s">
        <v>83</v>
      </c>
      <c r="D348" s="105"/>
      <c r="E348" s="91" t="s">
        <v>169</v>
      </c>
      <c r="F348" s="91" t="s">
        <v>156</v>
      </c>
      <c r="G348" s="91" t="s">
        <v>402</v>
      </c>
      <c r="H348" s="91" t="s">
        <v>403</v>
      </c>
      <c r="I348" s="1" t="s">
        <v>404</v>
      </c>
      <c r="J348" s="143" t="s">
        <v>405</v>
      </c>
      <c r="K348" s="144" t="s">
        <v>406</v>
      </c>
      <c r="L348" s="60"/>
      <c r="M348" s="17">
        <v>784</v>
      </c>
      <c r="N348" s="17"/>
      <c r="O348" s="17">
        <f>P348+Q348</f>
        <v>784</v>
      </c>
      <c r="P348" s="17">
        <v>784</v>
      </c>
      <c r="Q348" s="17"/>
      <c r="R348" s="17"/>
      <c r="S348" s="17"/>
      <c r="T348" s="17"/>
      <c r="U348" s="17"/>
      <c r="V348" s="17"/>
      <c r="W348" s="91"/>
    </row>
    <row r="349" spans="1:23" ht="21">
      <c r="A349" s="2">
        <v>3</v>
      </c>
      <c r="B349" s="184" t="s">
        <v>134</v>
      </c>
      <c r="C349" s="4" t="s">
        <v>83</v>
      </c>
      <c r="D349" s="105"/>
      <c r="E349" s="91"/>
      <c r="F349" s="91"/>
      <c r="G349" s="91"/>
      <c r="H349" s="91"/>
      <c r="I349" s="1"/>
      <c r="J349" s="143"/>
      <c r="K349" s="144"/>
      <c r="L349" s="60"/>
      <c r="M349" s="17"/>
      <c r="N349" s="17"/>
      <c r="O349" s="17"/>
      <c r="P349" s="17"/>
      <c r="Q349" s="17"/>
      <c r="R349" s="17"/>
      <c r="S349" s="17"/>
      <c r="T349" s="17"/>
      <c r="U349" s="17"/>
      <c r="V349" s="17"/>
      <c r="W349" s="17"/>
    </row>
    <row r="350" spans="1:23" ht="11.25">
      <c r="A350" s="2" t="s">
        <v>18</v>
      </c>
      <c r="B350" s="69"/>
      <c r="C350" s="14"/>
      <c r="D350" s="91"/>
      <c r="E350" s="91"/>
      <c r="F350" s="91"/>
      <c r="G350" s="91"/>
      <c r="H350" s="91"/>
      <c r="I350" s="1"/>
      <c r="J350" s="143"/>
      <c r="K350" s="144"/>
      <c r="L350" s="60"/>
      <c r="M350" s="17"/>
      <c r="N350" s="17"/>
      <c r="O350" s="17"/>
      <c r="P350" s="17"/>
      <c r="Q350" s="17"/>
      <c r="R350" s="17"/>
      <c r="S350" s="17"/>
      <c r="T350" s="17"/>
      <c r="U350" s="17"/>
      <c r="V350" s="17"/>
      <c r="W350" s="17"/>
    </row>
    <row r="351" spans="1:23" ht="11.25">
      <c r="A351" s="2" t="s">
        <v>103</v>
      </c>
      <c r="B351" s="69"/>
      <c r="C351" s="14"/>
      <c r="D351" s="91"/>
      <c r="E351" s="91"/>
      <c r="F351" s="91"/>
      <c r="G351" s="91"/>
      <c r="H351" s="91"/>
      <c r="I351" s="1"/>
      <c r="J351" s="143"/>
      <c r="K351" s="144"/>
      <c r="L351" s="60"/>
      <c r="M351" s="17"/>
      <c r="N351" s="17"/>
      <c r="O351" s="17"/>
      <c r="P351" s="17"/>
      <c r="Q351" s="17"/>
      <c r="R351" s="17"/>
      <c r="S351" s="17"/>
      <c r="T351" s="17"/>
      <c r="U351" s="17"/>
      <c r="V351" s="17"/>
      <c r="W351" s="17"/>
    </row>
    <row r="352" spans="1:23" ht="11.25">
      <c r="A352" s="34" t="s">
        <v>29</v>
      </c>
      <c r="B352" s="230" t="s">
        <v>47</v>
      </c>
      <c r="C352" s="231"/>
      <c r="D352" s="231"/>
      <c r="E352" s="231"/>
      <c r="F352" s="231"/>
      <c r="G352" s="231"/>
      <c r="H352" s="231"/>
      <c r="I352" s="231"/>
      <c r="J352" s="231"/>
      <c r="K352" s="231"/>
      <c r="L352" s="240"/>
      <c r="M352" s="134"/>
      <c r="N352" s="134"/>
      <c r="O352" s="134"/>
      <c r="P352" s="134"/>
      <c r="Q352" s="134"/>
      <c r="R352" s="134"/>
      <c r="S352" s="134"/>
      <c r="T352" s="134"/>
      <c r="U352" s="134"/>
      <c r="V352" s="134"/>
      <c r="W352" s="134"/>
    </row>
    <row r="353" spans="1:23" ht="11.25">
      <c r="A353" s="2"/>
      <c r="B353" s="185"/>
      <c r="C353" s="16"/>
      <c r="D353" s="106"/>
      <c r="E353" s="106"/>
      <c r="F353" s="106"/>
      <c r="G353" s="106"/>
      <c r="H353" s="106"/>
      <c r="I353" s="25"/>
      <c r="J353" s="143"/>
      <c r="K353" s="144"/>
      <c r="L353" s="60"/>
      <c r="M353" s="17"/>
      <c r="N353" s="17"/>
      <c r="O353" s="17"/>
      <c r="P353" s="17"/>
      <c r="Q353" s="17"/>
      <c r="R353" s="17"/>
      <c r="S353" s="17"/>
      <c r="T353" s="17"/>
      <c r="U353" s="17"/>
      <c r="V353" s="17"/>
      <c r="W353" s="17"/>
    </row>
    <row r="354" spans="1:23" ht="24" customHeight="1">
      <c r="A354" s="34" t="s">
        <v>46</v>
      </c>
      <c r="B354" s="230" t="s">
        <v>108</v>
      </c>
      <c r="C354" s="231"/>
      <c r="D354" s="231"/>
      <c r="E354" s="231"/>
      <c r="F354" s="231"/>
      <c r="G354" s="231"/>
      <c r="H354" s="231"/>
      <c r="I354" s="231"/>
      <c r="J354" s="231"/>
      <c r="K354" s="231"/>
      <c r="L354" s="240"/>
      <c r="M354" s="130"/>
      <c r="N354" s="130"/>
      <c r="O354" s="130"/>
      <c r="P354" s="130"/>
      <c r="Q354" s="130"/>
      <c r="R354" s="130"/>
      <c r="S354" s="130"/>
      <c r="T354" s="130"/>
      <c r="U354" s="130"/>
      <c r="V354" s="130"/>
      <c r="W354" s="130"/>
    </row>
    <row r="355" spans="1:23" ht="11.25">
      <c r="A355" s="2"/>
      <c r="B355" s="69"/>
      <c r="C355" s="69"/>
      <c r="D355" s="91"/>
      <c r="E355" s="91"/>
      <c r="F355" s="91"/>
      <c r="G355" s="91"/>
      <c r="H355" s="91"/>
      <c r="I355" s="24"/>
      <c r="J355" s="143"/>
      <c r="K355" s="144"/>
      <c r="L355" s="70"/>
      <c r="M355" s="17"/>
      <c r="N355" s="17"/>
      <c r="O355" s="17"/>
      <c r="P355" s="17"/>
      <c r="Q355" s="17"/>
      <c r="R355" s="17"/>
      <c r="S355" s="17"/>
      <c r="T355" s="17"/>
      <c r="U355" s="17"/>
      <c r="V355" s="17"/>
      <c r="W355" s="17"/>
    </row>
    <row r="356" spans="1:23" ht="12" thickBot="1">
      <c r="A356" s="173" t="s">
        <v>96</v>
      </c>
      <c r="B356" s="40" t="s">
        <v>58</v>
      </c>
      <c r="C356" s="82"/>
      <c r="D356" s="112"/>
      <c r="E356" s="112"/>
      <c r="F356" s="112"/>
      <c r="G356" s="112"/>
      <c r="H356" s="112"/>
      <c r="I356" s="83"/>
      <c r="J356" s="162"/>
      <c r="K356" s="163"/>
      <c r="L356" s="84"/>
      <c r="M356" s="135"/>
      <c r="N356" s="135"/>
      <c r="O356" s="135"/>
      <c r="P356" s="135"/>
      <c r="Q356" s="135"/>
      <c r="R356" s="135"/>
      <c r="S356" s="135"/>
      <c r="T356" s="135"/>
      <c r="U356" s="135"/>
      <c r="V356" s="135"/>
      <c r="W356" s="135"/>
    </row>
    <row r="357" spans="1:23" ht="12" thickBot="1">
      <c r="A357" s="174"/>
      <c r="B357" s="8" t="s">
        <v>135</v>
      </c>
      <c r="C357" s="8"/>
      <c r="D357" s="113"/>
      <c r="E357" s="113"/>
      <c r="F357" s="113"/>
      <c r="G357" s="113"/>
      <c r="H357" s="113"/>
      <c r="I357" s="85"/>
      <c r="J357" s="164"/>
      <c r="K357" s="165"/>
      <c r="L357" s="86"/>
      <c r="M357" s="136">
        <f>M356+M354+M352+M344+M330+M327+M311+M245</f>
        <v>216929.90000000002</v>
      </c>
      <c r="N357" s="136">
        <f aca="true" t="shared" si="71" ref="N357:W357">N356+N354+N352+N344+N330+N327+N311+N245</f>
        <v>0</v>
      </c>
      <c r="O357" s="136">
        <f t="shared" si="71"/>
        <v>205160.5</v>
      </c>
      <c r="P357" s="136">
        <f t="shared" si="71"/>
        <v>205160.5</v>
      </c>
      <c r="Q357" s="136">
        <f t="shared" si="71"/>
        <v>0</v>
      </c>
      <c r="R357" s="136">
        <f t="shared" si="71"/>
        <v>0</v>
      </c>
      <c r="S357" s="136">
        <f t="shared" si="71"/>
        <v>0</v>
      </c>
      <c r="T357" s="136">
        <f t="shared" si="71"/>
        <v>0</v>
      </c>
      <c r="U357" s="136">
        <f t="shared" si="71"/>
        <v>0</v>
      </c>
      <c r="V357" s="136">
        <f t="shared" si="71"/>
        <v>0</v>
      </c>
      <c r="W357" s="136">
        <f t="shared" si="71"/>
        <v>0</v>
      </c>
    </row>
    <row r="358" spans="1:24" ht="12" thickBot="1">
      <c r="A358" s="174"/>
      <c r="B358" s="8" t="s">
        <v>142</v>
      </c>
      <c r="C358" s="8"/>
      <c r="D358" s="113"/>
      <c r="E358" s="113"/>
      <c r="F358" s="113"/>
      <c r="G358" s="113"/>
      <c r="H358" s="113"/>
      <c r="I358" s="85"/>
      <c r="J358" s="164"/>
      <c r="K358" s="165"/>
      <c r="L358" s="86"/>
      <c r="M358" s="136">
        <f>M357+M232</f>
        <v>509422.6</v>
      </c>
      <c r="N358" s="136">
        <f aca="true" t="shared" si="72" ref="N358:W358">N357+N232</f>
        <v>0</v>
      </c>
      <c r="O358" s="136">
        <f t="shared" si="72"/>
        <v>488970.1</v>
      </c>
      <c r="P358" s="136">
        <f t="shared" si="72"/>
        <v>488140.2</v>
      </c>
      <c r="Q358" s="136">
        <f t="shared" si="72"/>
        <v>829.9000000000001</v>
      </c>
      <c r="R358" s="136">
        <f t="shared" si="72"/>
        <v>0</v>
      </c>
      <c r="S358" s="136">
        <f t="shared" si="72"/>
        <v>0</v>
      </c>
      <c r="T358" s="136">
        <f t="shared" si="72"/>
        <v>0</v>
      </c>
      <c r="U358" s="136">
        <f t="shared" si="72"/>
        <v>0</v>
      </c>
      <c r="V358" s="136">
        <f t="shared" si="72"/>
        <v>0</v>
      </c>
      <c r="W358" s="136">
        <f t="shared" si="72"/>
        <v>0</v>
      </c>
      <c r="X358" s="50" t="s">
        <v>493</v>
      </c>
    </row>
    <row r="361" spans="1:16" s="189" customFormat="1" ht="12">
      <c r="A361" s="197" t="s">
        <v>471</v>
      </c>
      <c r="B361" s="198"/>
      <c r="C361" s="198"/>
      <c r="D361" s="198"/>
      <c r="E361" s="198"/>
      <c r="F361" s="198"/>
      <c r="G361" s="198"/>
      <c r="H361" s="198"/>
      <c r="I361" s="198"/>
      <c r="J361" s="198"/>
      <c r="K361" s="198"/>
      <c r="L361" s="198"/>
      <c r="M361" s="198"/>
      <c r="N361" s="198"/>
      <c r="O361" s="198"/>
      <c r="P361" s="198"/>
    </row>
    <row r="362" ht="11.25">
      <c r="U362" s="137"/>
    </row>
    <row r="363" ht="11.25">
      <c r="U363" s="137"/>
    </row>
    <row r="364" spans="2:21" ht="11.25">
      <c r="B364" s="50" t="s">
        <v>494</v>
      </c>
      <c r="U364" s="137"/>
    </row>
    <row r="365" spans="13:15" ht="12.75">
      <c r="M365" s="196"/>
      <c r="N365" s="196"/>
      <c r="O365" s="196"/>
    </row>
    <row r="366" ht="11.25">
      <c r="U366" s="137"/>
    </row>
    <row r="367" ht="11.25">
      <c r="U367" s="137"/>
    </row>
    <row r="368" ht="11.25">
      <c r="U368" s="137"/>
    </row>
    <row r="369" ht="11.25">
      <c r="U369" s="137"/>
    </row>
    <row r="370" ht="11.25">
      <c r="U370" s="137"/>
    </row>
    <row r="371" ht="11.25">
      <c r="U371" s="137"/>
    </row>
    <row r="382" spans="9:18" ht="11.25">
      <c r="I382" s="138"/>
      <c r="J382" s="166"/>
      <c r="K382" s="167"/>
      <c r="L382" s="139"/>
      <c r="M382" s="138"/>
      <c r="N382" s="138"/>
      <c r="O382" s="138"/>
      <c r="P382" s="138"/>
      <c r="Q382" s="138"/>
      <c r="R382" s="138"/>
    </row>
  </sheetData>
  <sheetProtection/>
  <mergeCells count="150">
    <mergeCell ref="A105:A108"/>
    <mergeCell ref="B105:B108"/>
    <mergeCell ref="B128:B131"/>
    <mergeCell ref="A63:A64"/>
    <mergeCell ref="A247:K247"/>
    <mergeCell ref="B327:L327"/>
    <mergeCell ref="B330:L330"/>
    <mergeCell ref="B344:L344"/>
    <mergeCell ref="B352:L352"/>
    <mergeCell ref="I63:I64"/>
    <mergeCell ref="B208:B210"/>
    <mergeCell ref="B211:B212"/>
    <mergeCell ref="A68:A73"/>
    <mergeCell ref="I68:I73"/>
    <mergeCell ref="I249:I251"/>
    <mergeCell ref="B311:L311"/>
    <mergeCell ref="A301:J301"/>
    <mergeCell ref="D249:D251"/>
    <mergeCell ref="B354:L354"/>
    <mergeCell ref="A275:K275"/>
    <mergeCell ref="A282:K282"/>
    <mergeCell ref="A50:A51"/>
    <mergeCell ref="F241:F243"/>
    <mergeCell ref="G241:G243"/>
    <mergeCell ref="A86:A88"/>
    <mergeCell ref="B86:B88"/>
    <mergeCell ref="B68:B73"/>
    <mergeCell ref="B50:B51"/>
    <mergeCell ref="B63:B64"/>
    <mergeCell ref="A74:A77"/>
    <mergeCell ref="B74:B77"/>
    <mergeCell ref="A128:A131"/>
    <mergeCell ref="B80:B85"/>
    <mergeCell ref="A80:A85"/>
    <mergeCell ref="I80:I85"/>
    <mergeCell ref="A331:A335"/>
    <mergeCell ref="C63:C64"/>
    <mergeCell ref="A256:A258"/>
    <mergeCell ref="B256:B258"/>
    <mergeCell ref="A249:A251"/>
    <mergeCell ref="B249:B251"/>
    <mergeCell ref="E241:E243"/>
    <mergeCell ref="A173:A174"/>
    <mergeCell ref="B173:B174"/>
    <mergeCell ref="B111:B113"/>
    <mergeCell ref="C111:C112"/>
    <mergeCell ref="J239:J243"/>
    <mergeCell ref="B175:B178"/>
    <mergeCell ref="B115:B116"/>
    <mergeCell ref="C115:C116"/>
    <mergeCell ref="A171:K171"/>
    <mergeCell ref="E240:H240"/>
    <mergeCell ref="A21:K21"/>
    <mergeCell ref="B20:G20"/>
    <mergeCell ref="K13:K17"/>
    <mergeCell ref="H15:H17"/>
    <mergeCell ref="E13:G13"/>
    <mergeCell ref="B19:H19"/>
    <mergeCell ref="C128:C131"/>
    <mergeCell ref="J23:J26"/>
    <mergeCell ref="K239:K243"/>
    <mergeCell ref="L15:W15"/>
    <mergeCell ref="U16:W16"/>
    <mergeCell ref="L14:P14"/>
    <mergeCell ref="Q13:R13"/>
    <mergeCell ref="A13:A17"/>
    <mergeCell ref="D13:D17"/>
    <mergeCell ref="F15:F17"/>
    <mergeCell ref="G15:G17"/>
    <mergeCell ref="B13:B17"/>
    <mergeCell ref="U18:W18"/>
    <mergeCell ref="O16:Q16"/>
    <mergeCell ref="A47:K47"/>
    <mergeCell ref="A90:K90"/>
    <mergeCell ref="S240:W240"/>
    <mergeCell ref="B207:K207"/>
    <mergeCell ref="M16:M17"/>
    <mergeCell ref="C13:C17"/>
    <mergeCell ref="E14:H14"/>
    <mergeCell ref="E15:E17"/>
    <mergeCell ref="U244:W244"/>
    <mergeCell ref="C239:C243"/>
    <mergeCell ref="D239:D243"/>
    <mergeCell ref="E239:G239"/>
    <mergeCell ref="I239:I243"/>
    <mergeCell ref="N16:N17"/>
    <mergeCell ref="I20:J20"/>
    <mergeCell ref="B223:K223"/>
    <mergeCell ref="B225:K225"/>
    <mergeCell ref="Q240:R240"/>
    <mergeCell ref="R244:T244"/>
    <mergeCell ref="B245:K245"/>
    <mergeCell ref="O244:Q244"/>
    <mergeCell ref="L16:L17"/>
    <mergeCell ref="J13:J17"/>
    <mergeCell ref="I13:I17"/>
    <mergeCell ref="O18:Q18"/>
    <mergeCell ref="R16:T16"/>
    <mergeCell ref="R18:T18"/>
    <mergeCell ref="R242:T242"/>
    <mergeCell ref="M242:M243"/>
    <mergeCell ref="N242:N243"/>
    <mergeCell ref="O242:Q242"/>
    <mergeCell ref="I23:I26"/>
    <mergeCell ref="Q14:R14"/>
    <mergeCell ref="L240:P240"/>
    <mergeCell ref="L241:W241"/>
    <mergeCell ref="K111:K113"/>
    <mergeCell ref="U242:W242"/>
    <mergeCell ref="S14:W14"/>
    <mergeCell ref="B336:B338"/>
    <mergeCell ref="Q239:R239"/>
    <mergeCell ref="A304:K304"/>
    <mergeCell ref="A10:R10"/>
    <mergeCell ref="H241:H243"/>
    <mergeCell ref="A134:L134"/>
    <mergeCell ref="A168:K168"/>
    <mergeCell ref="B183:L183"/>
    <mergeCell ref="A211:A212"/>
    <mergeCell ref="L242:L243"/>
    <mergeCell ref="B331:B335"/>
    <mergeCell ref="A239:A243"/>
    <mergeCell ref="B204:J204"/>
    <mergeCell ref="A115:A116"/>
    <mergeCell ref="B239:B243"/>
    <mergeCell ref="B125:B126"/>
    <mergeCell ref="A125:A126"/>
    <mergeCell ref="A264:K264"/>
    <mergeCell ref="C249:C251"/>
    <mergeCell ref="I246:J246"/>
    <mergeCell ref="K23:K26"/>
    <mergeCell ref="I33:I34"/>
    <mergeCell ref="B52:B57"/>
    <mergeCell ref="A52:A57"/>
    <mergeCell ref="C120:C123"/>
    <mergeCell ref="A111:A113"/>
    <mergeCell ref="A118:A124"/>
    <mergeCell ref="B118:B124"/>
    <mergeCell ref="A58:A62"/>
    <mergeCell ref="B58:B62"/>
    <mergeCell ref="A361:P361"/>
    <mergeCell ref="A336:A338"/>
    <mergeCell ref="I137:I138"/>
    <mergeCell ref="I189:I190"/>
    <mergeCell ref="I331:I335"/>
    <mergeCell ref="I111:I113"/>
    <mergeCell ref="J111:J113"/>
    <mergeCell ref="D128:D131"/>
    <mergeCell ref="A175:A178"/>
    <mergeCell ref="A208:A210"/>
  </mergeCells>
  <printOptions/>
  <pageMargins left="0" right="0" top="0" bottom="0" header="0" footer="0"/>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Иткулова Екатерина Федоровна</cp:lastModifiedBy>
  <cp:lastPrinted>2016-12-19T05:31:15Z</cp:lastPrinted>
  <dcterms:created xsi:type="dcterms:W3CDTF">2009-07-29T05:10:28Z</dcterms:created>
  <dcterms:modified xsi:type="dcterms:W3CDTF">2017-01-20T08:14:40Z</dcterms:modified>
  <cp:category/>
  <cp:version/>
  <cp:contentType/>
  <cp:contentStatus/>
</cp:coreProperties>
</file>