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ФКР)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19" i="2"/>
  <c r="L36"/>
  <c r="L35" s="1"/>
  <c r="L26"/>
  <c r="L17"/>
  <c r="L15"/>
  <c r="L14"/>
  <c r="K24"/>
  <c r="K21"/>
  <c r="K27"/>
  <c r="K28"/>
  <c r="K11"/>
  <c r="K22" l="1"/>
  <c r="L11"/>
  <c r="M16" l="1"/>
  <c r="M34"/>
  <c r="M37"/>
  <c r="M33"/>
  <c r="M32"/>
  <c r="M30"/>
  <c r="M29"/>
  <c r="M28"/>
  <c r="M26"/>
  <c r="M25"/>
  <c r="M24"/>
  <c r="M23"/>
  <c r="M21"/>
  <c r="M18"/>
  <c r="M15"/>
  <c r="M14"/>
  <c r="M13"/>
  <c r="M12" l="1"/>
  <c r="L31"/>
  <c r="L27"/>
  <c r="L22"/>
  <c r="M22" s="1"/>
  <c r="M36"/>
  <c r="M20"/>
  <c r="L38" l="1"/>
  <c r="K19"/>
  <c r="M19" s="1"/>
  <c r="K35"/>
  <c r="M35" s="1"/>
  <c r="K31"/>
  <c r="M31" s="1"/>
  <c r="K17"/>
  <c r="M17" s="1"/>
  <c r="M27"/>
  <c r="M11"/>
  <c r="H38" l="1"/>
  <c r="M38" s="1"/>
</calcChain>
</file>

<file path=xl/sharedStrings.xml><?xml version="1.0" encoding="utf-8"?>
<sst xmlns="http://schemas.openxmlformats.org/spreadsheetml/2006/main" count="40" uniqueCount="40">
  <si>
    <t xml:space="preserve"> 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</si>
  <si>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</si>
  <si>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</si>
  <si>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</si>
  <si>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</si>
  <si>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</si>
  <si>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</si>
  <si>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</si>
  <si>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</si>
  <si>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</si>
  <si>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Связь и информатика</t>
  </si>
  <si>
    <t>Общеэкономические вопросы</t>
  </si>
  <si>
    <t>Органы юстиции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</si>
  <si>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</si>
  <si>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</si>
  <si>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</si>
  <si>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</si>
  <si>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</si>
  <si>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</si>
  <si>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</si>
  <si>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</si>
  <si>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</si>
  <si>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</si>
  <si>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</si>
  <si>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</si>
  <si>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</si>
  <si>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</si>
  <si>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</si>
  <si>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</si>
  <si>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</si>
  <si>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Приложение 3</t>
  </si>
  <si>
    <t>Исполнено по бюджету</t>
  </si>
  <si>
    <t>% выполнения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</si>
  <si>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</si>
  <si>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</si>
  <si>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</si>
  <si>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</si>
  <si>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</si>
  <si>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Исполнение расходов бюджета сельского поселения Хулимсунт за 2016 год по разделам и подразделам классификации расходов бюджета сельского поселения Хулимсунт</t>
  </si>
  <si>
    <t>от 27.04.2017 № 178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</si>
</sst>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"/>
    <numFmt numFmtId="166" formatCode="0000"/>
    <numFmt numFmtId="167" formatCode="#,##0.0_ ;[Red]\-#,##0.0\ 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168" fontId="1" fillId="0" borderId="0" xfId="1" applyNumberFormat="1"/>
    <xf numFmtId="168" fontId="1" fillId="0" borderId="0" xfId="1" applyNumberFormat="1" applyFont="1" applyFill="1" applyAlignment="1" applyProtection="1">
      <protection hidden="1"/>
    </xf>
    <xf numFmtId="168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8" xfId="1" applyNumberFormat="1" applyFont="1" applyBorder="1" applyAlignment="1">
      <alignment horizontal="center" vertical="center"/>
    </xf>
    <xf numFmtId="168" fontId="5" fillId="0" borderId="6" xfId="1" applyNumberFormat="1" applyFont="1" applyFill="1" applyBorder="1" applyAlignment="1" applyProtection="1">
      <protection hidden="1"/>
    </xf>
    <xf numFmtId="165" fontId="5" fillId="2" borderId="6" xfId="1" applyNumberFormat="1" applyFont="1" applyFill="1" applyBorder="1" applyAlignment="1" applyProtection="1">
      <protection hidden="1"/>
    </xf>
    <xf numFmtId="164" fontId="5" fillId="2" borderId="6" xfId="1" applyNumberFormat="1" applyFont="1" applyFill="1" applyBorder="1" applyAlignment="1" applyProtection="1">
      <protection hidden="1"/>
    </xf>
    <xf numFmtId="168" fontId="5" fillId="0" borderId="20" xfId="1" applyNumberFormat="1" applyFont="1" applyBorder="1"/>
    <xf numFmtId="0" fontId="5" fillId="2" borderId="1" xfId="1" applyNumberFormat="1" applyFont="1" applyFill="1" applyBorder="1" applyAlignment="1" applyProtection="1">
      <protection hidden="1"/>
    </xf>
    <xf numFmtId="0" fontId="5" fillId="2" borderId="0" xfId="1" applyNumberFormat="1" applyFont="1" applyFill="1" applyAlignment="1" applyProtection="1">
      <protection hidden="1"/>
    </xf>
    <xf numFmtId="164" fontId="6" fillId="2" borderId="16" xfId="1" applyNumberFormat="1" applyFont="1" applyFill="1" applyBorder="1" applyAlignment="1" applyProtection="1">
      <protection hidden="1"/>
    </xf>
    <xf numFmtId="168" fontId="5" fillId="0" borderId="21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protection hidden="1"/>
    </xf>
    <xf numFmtId="0" fontId="5" fillId="2" borderId="8" xfId="1" applyNumberFormat="1" applyFont="1" applyFill="1" applyBorder="1" applyAlignment="1" applyProtection="1">
      <protection hidden="1"/>
    </xf>
    <xf numFmtId="168" fontId="6" fillId="2" borderId="3" xfId="1" applyNumberFormat="1" applyFont="1" applyFill="1" applyBorder="1" applyAlignment="1" applyProtection="1">
      <protection hidden="1"/>
    </xf>
    <xf numFmtId="165" fontId="5" fillId="3" borderId="5" xfId="1" applyNumberFormat="1" applyFont="1" applyFill="1" applyBorder="1" applyAlignment="1" applyProtection="1">
      <protection hidden="1"/>
    </xf>
    <xf numFmtId="164" fontId="5" fillId="3" borderId="5" xfId="1" applyNumberFormat="1" applyFont="1" applyFill="1" applyBorder="1" applyAlignment="1" applyProtection="1">
      <protection hidden="1"/>
    </xf>
    <xf numFmtId="168" fontId="5" fillId="3" borderId="6" xfId="1" applyNumberFormat="1" applyFont="1" applyFill="1" applyBorder="1" applyAlignment="1" applyProtection="1">
      <protection hidden="1"/>
    </xf>
    <xf numFmtId="168" fontId="5" fillId="3" borderId="19" xfId="1" applyNumberFormat="1" applyFont="1" applyFill="1" applyBorder="1"/>
    <xf numFmtId="165" fontId="5" fillId="3" borderId="6" xfId="1" applyNumberFormat="1" applyFont="1" applyFill="1" applyBorder="1" applyAlignment="1" applyProtection="1">
      <protection hidden="1"/>
    </xf>
    <xf numFmtId="164" fontId="5" fillId="3" borderId="6" xfId="1" applyNumberFormat="1" applyFont="1" applyFill="1" applyBorder="1" applyAlignment="1" applyProtection="1">
      <protection hidden="1"/>
    </xf>
    <xf numFmtId="168" fontId="5" fillId="3" borderId="20" xfId="1" applyNumberFormat="1" applyFont="1" applyFill="1" applyBorder="1"/>
    <xf numFmtId="167" fontId="6" fillId="2" borderId="8" xfId="1" applyNumberFormat="1" applyFont="1" applyFill="1" applyBorder="1" applyAlignment="1" applyProtection="1">
      <alignment horizontal="right"/>
      <protection hidden="1"/>
    </xf>
    <xf numFmtId="167" fontId="6" fillId="2" borderId="9" xfId="1" applyNumberFormat="1" applyFont="1" applyFill="1" applyBorder="1" applyAlignment="1" applyProtection="1">
      <alignment horizontal="right"/>
      <protection hidden="1"/>
    </xf>
    <xf numFmtId="166" fontId="5" fillId="3" borderId="14" xfId="1" applyNumberFormat="1" applyFont="1" applyFill="1" applyBorder="1" applyAlignment="1" applyProtection="1">
      <alignment horizontal="left" wrapText="1"/>
      <protection hidden="1"/>
    </xf>
    <xf numFmtId="166" fontId="5" fillId="3" borderId="15" xfId="1" applyNumberFormat="1" applyFont="1" applyFill="1" applyBorder="1" applyAlignment="1" applyProtection="1">
      <alignment horizontal="left" wrapText="1"/>
      <protection hidden="1"/>
    </xf>
    <xf numFmtId="166" fontId="5" fillId="3" borderId="13" xfId="1" applyNumberFormat="1" applyFont="1" applyFill="1" applyBorder="1" applyAlignment="1" applyProtection="1">
      <alignment horizontal="left" wrapText="1"/>
      <protection hidden="1"/>
    </xf>
    <xf numFmtId="166" fontId="5" fillId="3" borderId="10" xfId="1" applyNumberFormat="1" applyFont="1" applyFill="1" applyBorder="1" applyAlignment="1" applyProtection="1">
      <alignment horizontal="left" wrapText="1"/>
      <protection hidden="1"/>
    </xf>
    <xf numFmtId="166" fontId="5" fillId="2" borderId="10" xfId="1" applyNumberFormat="1" applyFont="1" applyFill="1" applyBorder="1" applyAlignment="1" applyProtection="1">
      <alignment horizontal="left" wrapText="1"/>
      <protection hidden="1"/>
    </xf>
    <xf numFmtId="166" fontId="5" fillId="2" borderId="11" xfId="1" applyNumberFormat="1" applyFont="1" applyFill="1" applyBorder="1" applyAlignment="1" applyProtection="1">
      <alignment horizontal="left" wrapText="1"/>
      <protection hidden="1"/>
    </xf>
    <xf numFmtId="166" fontId="5" fillId="2" borderId="12" xfId="1" applyNumberFormat="1" applyFont="1" applyFill="1" applyBorder="1" applyAlignment="1" applyProtection="1">
      <alignment horizontal="left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3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год (КВСР)_2"/>
    </sheetNames>
    <sheetDataSet>
      <sheetData sheetId="0">
        <row r="18">
          <cell r="R18">
            <v>1616.2</v>
          </cell>
        </row>
        <row r="42">
          <cell r="S42">
            <v>9.5</v>
          </cell>
        </row>
        <row r="49">
          <cell r="S49">
            <v>0</v>
          </cell>
        </row>
        <row r="100">
          <cell r="R100">
            <v>33.299999999999997</v>
          </cell>
        </row>
        <row r="120">
          <cell r="R120">
            <v>610.70000000000005</v>
          </cell>
        </row>
        <row r="140">
          <cell r="S140">
            <v>5.2</v>
          </cell>
        </row>
        <row r="148">
          <cell r="R148">
            <v>329</v>
          </cell>
        </row>
        <row r="247">
          <cell r="S247">
            <v>17.62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>
      <selection activeCell="P21" sqref="P21"/>
    </sheetView>
  </sheetViews>
  <sheetFormatPr defaultRowHeight="12.75"/>
  <cols>
    <col min="1" max="1" width="7.140625" style="2" customWidth="1"/>
    <col min="2" max="2" width="0.85546875" style="2" customWidth="1"/>
    <col min="3" max="3" width="0.7109375" style="2" customWidth="1"/>
    <col min="4" max="4" width="0.5703125" style="2" customWidth="1"/>
    <col min="5" max="6" width="0.7109375" style="2" customWidth="1"/>
    <col min="7" max="7" width="6" style="2" customWidth="1"/>
    <col min="8" max="8" width="42" style="2" customWidth="1"/>
    <col min="9" max="9" width="8.140625" style="2" customWidth="1"/>
    <col min="10" max="10" width="7" style="2" customWidth="1"/>
    <col min="11" max="11" width="15.85546875" style="2" customWidth="1"/>
    <col min="12" max="12" width="13.42578125" style="15" customWidth="1"/>
    <col min="13" max="13" width="14.140625" style="15" customWidth="1"/>
    <col min="14" max="16384" width="9.140625" style="1"/>
  </cols>
  <sheetData>
    <row r="1" spans="1:13">
      <c r="I1" s="48" t="s">
        <v>30</v>
      </c>
      <c r="J1" s="48"/>
      <c r="K1" s="48"/>
      <c r="L1" s="48"/>
      <c r="M1" s="48"/>
    </row>
    <row r="2" spans="1:13">
      <c r="I2" s="49" t="s">
        <v>23</v>
      </c>
      <c r="J2" s="49"/>
      <c r="K2" s="49"/>
      <c r="L2" s="49"/>
      <c r="M2" s="49"/>
    </row>
    <row r="3" spans="1:13">
      <c r="I3" s="49" t="s">
        <v>24</v>
      </c>
      <c r="J3" s="49"/>
      <c r="K3" s="49"/>
      <c r="L3" s="49"/>
      <c r="M3" s="49"/>
    </row>
    <row r="4" spans="1:13">
      <c r="I4" s="48" t="s">
        <v>39</v>
      </c>
      <c r="J4" s="48"/>
      <c r="K4" s="48"/>
      <c r="L4" s="48"/>
      <c r="M4" s="48"/>
    </row>
    <row r="6" spans="1:1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6"/>
    </row>
    <row r="7" spans="1:13" ht="37.5" customHeight="1">
      <c r="A7" s="4" t="s">
        <v>0</v>
      </c>
      <c r="B7" s="47" t="s">
        <v>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2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16"/>
    </row>
    <row r="9" spans="1:13" ht="11.25" customHeight="1" thickBot="1">
      <c r="A9" s="8"/>
      <c r="B9" s="8"/>
      <c r="C9" s="8"/>
      <c r="D9" s="8"/>
      <c r="E9" s="8"/>
      <c r="F9" s="8"/>
      <c r="G9" s="8"/>
      <c r="H9" s="8"/>
      <c r="I9" s="3"/>
      <c r="J9" s="9"/>
      <c r="K9" s="8" t="s">
        <v>22</v>
      </c>
      <c r="L9" s="16"/>
    </row>
    <row r="10" spans="1:13" ht="23.25" customHeight="1" thickBot="1">
      <c r="A10" s="8"/>
      <c r="B10" s="50" t="s">
        <v>21</v>
      </c>
      <c r="C10" s="50"/>
      <c r="D10" s="50"/>
      <c r="E10" s="50"/>
      <c r="F10" s="50"/>
      <c r="G10" s="50"/>
      <c r="H10" s="50"/>
      <c r="I10" s="10" t="s">
        <v>20</v>
      </c>
      <c r="J10" s="11" t="s">
        <v>19</v>
      </c>
      <c r="K10" s="12" t="s">
        <v>18</v>
      </c>
      <c r="L10" s="17" t="s">
        <v>31</v>
      </c>
      <c r="M10" s="18" t="s">
        <v>32</v>
      </c>
    </row>
    <row r="11" spans="1:13" ht="18" customHeight="1">
      <c r="A11" s="13"/>
      <c r="B11" s="39" t="s">
        <v>33</v>
      </c>
      <c r="C11" s="39"/>
      <c r="D11" s="39"/>
      <c r="E11" s="39"/>
      <c r="F11" s="39"/>
      <c r="G11" s="39"/>
      <c r="H11" s="40"/>
      <c r="I11" s="30">
        <v>1</v>
      </c>
      <c r="J11" s="30">
        <v>0</v>
      </c>
      <c r="K11" s="31">
        <f>K12+K13+K14+K15+K16</f>
        <v>32508.800000000003</v>
      </c>
      <c r="L11" s="32">
        <f>L12+L13+L14+L15+L16</f>
        <v>23691.1</v>
      </c>
      <c r="M11" s="33">
        <f>L11/K11*100</f>
        <v>72.87595974013189</v>
      </c>
    </row>
    <row r="12" spans="1:13" ht="24.75" customHeight="1">
      <c r="A12" s="13"/>
      <c r="B12" s="46" t="s">
        <v>17</v>
      </c>
      <c r="C12" s="46"/>
      <c r="D12" s="46"/>
      <c r="E12" s="46"/>
      <c r="F12" s="46"/>
      <c r="G12" s="46"/>
      <c r="H12" s="43"/>
      <c r="I12" s="20">
        <v>1</v>
      </c>
      <c r="J12" s="20">
        <v>2</v>
      </c>
      <c r="K12" s="21">
        <v>1771.2</v>
      </c>
      <c r="L12" s="19">
        <v>1728.5</v>
      </c>
      <c r="M12" s="22">
        <f>L12/K12*100</f>
        <v>97.589205058717255</v>
      </c>
    </row>
    <row r="13" spans="1:13" ht="39" customHeight="1">
      <c r="A13" s="13"/>
      <c r="B13" s="46" t="s">
        <v>16</v>
      </c>
      <c r="C13" s="46"/>
      <c r="D13" s="46"/>
      <c r="E13" s="46"/>
      <c r="F13" s="46"/>
      <c r="G13" s="46"/>
      <c r="H13" s="43"/>
      <c r="I13" s="20">
        <v>1</v>
      </c>
      <c r="J13" s="20">
        <v>4</v>
      </c>
      <c r="K13" s="21">
        <v>13439.9</v>
      </c>
      <c r="L13" s="19">
        <v>13146.2</v>
      </c>
      <c r="M13" s="22">
        <f t="shared" ref="M13:M37" si="0">L13/K13*100</f>
        <v>97.814715883302711</v>
      </c>
    </row>
    <row r="14" spans="1:13" ht="30" customHeight="1">
      <c r="A14" s="13"/>
      <c r="B14" s="43" t="s">
        <v>27</v>
      </c>
      <c r="C14" s="44"/>
      <c r="D14" s="44"/>
      <c r="E14" s="44"/>
      <c r="F14" s="44"/>
      <c r="G14" s="44"/>
      <c r="H14" s="45"/>
      <c r="I14" s="20">
        <v>1</v>
      </c>
      <c r="J14" s="20">
        <v>6</v>
      </c>
      <c r="K14" s="21">
        <v>9.5</v>
      </c>
      <c r="L14" s="19">
        <f>'[1]СРБ на год (КВСР)_2'!$S$42</f>
        <v>9.5</v>
      </c>
      <c r="M14" s="22">
        <f t="shared" si="0"/>
        <v>100</v>
      </c>
    </row>
    <row r="15" spans="1:13" ht="18" customHeight="1">
      <c r="A15" s="13"/>
      <c r="B15" s="46" t="s">
        <v>15</v>
      </c>
      <c r="C15" s="46"/>
      <c r="D15" s="46"/>
      <c r="E15" s="46"/>
      <c r="F15" s="46"/>
      <c r="G15" s="46"/>
      <c r="H15" s="43"/>
      <c r="I15" s="20">
        <v>1</v>
      </c>
      <c r="J15" s="20">
        <v>11</v>
      </c>
      <c r="K15" s="21">
        <v>6</v>
      </c>
      <c r="L15" s="19">
        <f>'[1]СРБ на год (КВСР)_2'!$S$49</f>
        <v>0</v>
      </c>
      <c r="M15" s="22">
        <f t="shared" si="0"/>
        <v>0</v>
      </c>
    </row>
    <row r="16" spans="1:13" ht="17.25" customHeight="1">
      <c r="A16" s="13"/>
      <c r="B16" s="46" t="s">
        <v>14</v>
      </c>
      <c r="C16" s="46"/>
      <c r="D16" s="46"/>
      <c r="E16" s="46"/>
      <c r="F16" s="46"/>
      <c r="G16" s="46"/>
      <c r="H16" s="43"/>
      <c r="I16" s="20">
        <v>1</v>
      </c>
      <c r="J16" s="20">
        <v>13</v>
      </c>
      <c r="K16" s="21">
        <v>17282.2</v>
      </c>
      <c r="L16" s="19">
        <v>8806.9</v>
      </c>
      <c r="M16" s="22">
        <f t="shared" si="0"/>
        <v>50.959368598905229</v>
      </c>
    </row>
    <row r="17" spans="1:13" ht="18" customHeight="1">
      <c r="A17" s="13"/>
      <c r="B17" s="41" t="s">
        <v>34</v>
      </c>
      <c r="C17" s="41"/>
      <c r="D17" s="41"/>
      <c r="E17" s="41"/>
      <c r="F17" s="41"/>
      <c r="G17" s="41"/>
      <c r="H17" s="42"/>
      <c r="I17" s="34">
        <v>2</v>
      </c>
      <c r="J17" s="34">
        <v>0</v>
      </c>
      <c r="K17" s="35">
        <f>K18</f>
        <v>396</v>
      </c>
      <c r="L17" s="32">
        <f>L18</f>
        <v>388.2</v>
      </c>
      <c r="M17" s="36">
        <f t="shared" si="0"/>
        <v>98.030303030303017</v>
      </c>
    </row>
    <row r="18" spans="1:13" ht="18" customHeight="1">
      <c r="A18" s="13"/>
      <c r="B18" s="46" t="s">
        <v>13</v>
      </c>
      <c r="C18" s="46"/>
      <c r="D18" s="46"/>
      <c r="E18" s="46"/>
      <c r="F18" s="46"/>
      <c r="G18" s="46"/>
      <c r="H18" s="43"/>
      <c r="I18" s="20">
        <v>2</v>
      </c>
      <c r="J18" s="20">
        <v>3</v>
      </c>
      <c r="K18" s="21">
        <v>396</v>
      </c>
      <c r="L18" s="19">
        <v>388.2</v>
      </c>
      <c r="M18" s="22">
        <f t="shared" si="0"/>
        <v>98.030303030303017</v>
      </c>
    </row>
    <row r="19" spans="1:13" ht="28.5" customHeight="1">
      <c r="A19" s="13"/>
      <c r="B19" s="41" t="s">
        <v>35</v>
      </c>
      <c r="C19" s="41"/>
      <c r="D19" s="41"/>
      <c r="E19" s="41"/>
      <c r="F19" s="41"/>
      <c r="G19" s="41"/>
      <c r="H19" s="42"/>
      <c r="I19" s="34">
        <v>3</v>
      </c>
      <c r="J19" s="34">
        <v>0</v>
      </c>
      <c r="K19" s="35">
        <f>K20+K21</f>
        <v>73.3</v>
      </c>
      <c r="L19" s="32">
        <f>L20+L21</f>
        <v>71.2</v>
      </c>
      <c r="M19" s="36">
        <f t="shared" si="0"/>
        <v>97.135061391541626</v>
      </c>
    </row>
    <row r="20" spans="1:13" ht="16.5" customHeight="1">
      <c r="A20" s="13"/>
      <c r="B20" s="46" t="s">
        <v>12</v>
      </c>
      <c r="C20" s="46"/>
      <c r="D20" s="46"/>
      <c r="E20" s="46"/>
      <c r="F20" s="46"/>
      <c r="G20" s="46"/>
      <c r="H20" s="43"/>
      <c r="I20" s="20">
        <v>3</v>
      </c>
      <c r="J20" s="20">
        <v>4</v>
      </c>
      <c r="K20" s="21">
        <v>40</v>
      </c>
      <c r="L20" s="19">
        <v>38.1</v>
      </c>
      <c r="M20" s="22">
        <f t="shared" si="0"/>
        <v>95.25</v>
      </c>
    </row>
    <row r="21" spans="1:13" ht="32.25" customHeight="1">
      <c r="A21" s="13"/>
      <c r="B21" s="43" t="s">
        <v>26</v>
      </c>
      <c r="C21" s="44"/>
      <c r="D21" s="44"/>
      <c r="E21" s="44"/>
      <c r="F21" s="44"/>
      <c r="G21" s="44"/>
      <c r="H21" s="45"/>
      <c r="I21" s="20">
        <v>3</v>
      </c>
      <c r="J21" s="20">
        <v>14</v>
      </c>
      <c r="K21" s="21">
        <f>'[1]СРБ на год (КВСР)_2'!$R$100</f>
        <v>33.299999999999997</v>
      </c>
      <c r="L21" s="19">
        <v>33.1</v>
      </c>
      <c r="M21" s="22">
        <f t="shared" si="0"/>
        <v>99.399399399399414</v>
      </c>
    </row>
    <row r="22" spans="1:13" ht="17.25" customHeight="1">
      <c r="A22" s="13"/>
      <c r="B22" s="41" t="s">
        <v>36</v>
      </c>
      <c r="C22" s="41"/>
      <c r="D22" s="41"/>
      <c r="E22" s="41"/>
      <c r="F22" s="41"/>
      <c r="G22" s="41"/>
      <c r="H22" s="42"/>
      <c r="I22" s="34">
        <v>4</v>
      </c>
      <c r="J22" s="34">
        <v>0</v>
      </c>
      <c r="K22" s="35">
        <f>K23+K25+K26+K24</f>
        <v>3245.3</v>
      </c>
      <c r="L22" s="32">
        <f>L23+L24+L25+L26</f>
        <v>2817.8999999999996</v>
      </c>
      <c r="M22" s="36">
        <f t="shared" si="0"/>
        <v>86.830185190891427</v>
      </c>
    </row>
    <row r="23" spans="1:13" ht="16.5" customHeight="1">
      <c r="A23" s="13"/>
      <c r="B23" s="46" t="s">
        <v>11</v>
      </c>
      <c r="C23" s="46"/>
      <c r="D23" s="46"/>
      <c r="E23" s="46"/>
      <c r="F23" s="46"/>
      <c r="G23" s="46"/>
      <c r="H23" s="43"/>
      <c r="I23" s="20">
        <v>4</v>
      </c>
      <c r="J23" s="20">
        <v>1</v>
      </c>
      <c r="K23" s="21">
        <v>1737.7</v>
      </c>
      <c r="L23" s="19">
        <v>1678</v>
      </c>
      <c r="M23" s="22">
        <f t="shared" si="0"/>
        <v>96.564424238936525</v>
      </c>
    </row>
    <row r="24" spans="1:13" ht="16.5" customHeight="1">
      <c r="A24" s="13"/>
      <c r="B24" s="43" t="s">
        <v>29</v>
      </c>
      <c r="C24" s="44"/>
      <c r="D24" s="44"/>
      <c r="E24" s="44"/>
      <c r="F24" s="44"/>
      <c r="G24" s="44"/>
      <c r="H24" s="45"/>
      <c r="I24" s="20">
        <v>4</v>
      </c>
      <c r="J24" s="20">
        <v>9</v>
      </c>
      <c r="K24" s="21">
        <f>'[1]СРБ на год (КВСР)_2'!$R$120</f>
        <v>610.70000000000005</v>
      </c>
      <c r="L24" s="19">
        <v>292.7</v>
      </c>
      <c r="M24" s="22">
        <f t="shared" si="0"/>
        <v>47.928606517111504</v>
      </c>
    </row>
    <row r="25" spans="1:13" ht="16.5" customHeight="1">
      <c r="A25" s="13"/>
      <c r="B25" s="46" t="s">
        <v>10</v>
      </c>
      <c r="C25" s="46"/>
      <c r="D25" s="46"/>
      <c r="E25" s="46"/>
      <c r="F25" s="46"/>
      <c r="G25" s="46"/>
      <c r="H25" s="43"/>
      <c r="I25" s="20">
        <v>4</v>
      </c>
      <c r="J25" s="20">
        <v>10</v>
      </c>
      <c r="K25" s="21">
        <v>891.7</v>
      </c>
      <c r="L25" s="19">
        <v>842</v>
      </c>
      <c r="M25" s="22">
        <f t="shared" si="0"/>
        <v>94.426376584052932</v>
      </c>
    </row>
    <row r="26" spans="1:13" ht="16.5" customHeight="1">
      <c r="A26" s="13"/>
      <c r="B26" s="43" t="s">
        <v>28</v>
      </c>
      <c r="C26" s="44"/>
      <c r="D26" s="44"/>
      <c r="E26" s="44"/>
      <c r="F26" s="44"/>
      <c r="G26" s="44"/>
      <c r="H26" s="45"/>
      <c r="I26" s="20">
        <v>4</v>
      </c>
      <c r="J26" s="20">
        <v>12</v>
      </c>
      <c r="K26" s="21">
        <v>5.2</v>
      </c>
      <c r="L26" s="19">
        <f>'[1]СРБ на год (КВСР)_2'!$S$140</f>
        <v>5.2</v>
      </c>
      <c r="M26" s="22">
        <f t="shared" si="0"/>
        <v>100</v>
      </c>
    </row>
    <row r="27" spans="1:13" ht="13.5" customHeight="1">
      <c r="A27" s="13"/>
      <c r="B27" s="41" t="s">
        <v>37</v>
      </c>
      <c r="C27" s="41"/>
      <c r="D27" s="41"/>
      <c r="E27" s="41"/>
      <c r="F27" s="41"/>
      <c r="G27" s="41"/>
      <c r="H27" s="42"/>
      <c r="I27" s="34">
        <v>5</v>
      </c>
      <c r="J27" s="34">
        <v>0</v>
      </c>
      <c r="K27" s="35">
        <f>K28+K29+K30</f>
        <v>3803.3</v>
      </c>
      <c r="L27" s="32">
        <f>L28+L29+L30</f>
        <v>1906.7</v>
      </c>
      <c r="M27" s="36">
        <f t="shared" si="0"/>
        <v>50.132779428391125</v>
      </c>
    </row>
    <row r="28" spans="1:13" ht="14.25" customHeight="1">
      <c r="A28" s="13"/>
      <c r="B28" s="46" t="s">
        <v>9</v>
      </c>
      <c r="C28" s="46"/>
      <c r="D28" s="46"/>
      <c r="E28" s="46"/>
      <c r="F28" s="46"/>
      <c r="G28" s="46"/>
      <c r="H28" s="43"/>
      <c r="I28" s="20">
        <v>5</v>
      </c>
      <c r="J28" s="20">
        <v>1</v>
      </c>
      <c r="K28" s="21">
        <f>'[1]СРБ на год (КВСР)_2'!$R$148</f>
        <v>329</v>
      </c>
      <c r="L28" s="19">
        <v>136.1</v>
      </c>
      <c r="M28" s="22">
        <f t="shared" si="0"/>
        <v>41.367781155015201</v>
      </c>
    </row>
    <row r="29" spans="1:13" ht="14.25" customHeight="1">
      <c r="A29" s="13"/>
      <c r="B29" s="46" t="s">
        <v>8</v>
      </c>
      <c r="C29" s="46"/>
      <c r="D29" s="46"/>
      <c r="E29" s="46"/>
      <c r="F29" s="46"/>
      <c r="G29" s="46"/>
      <c r="H29" s="43"/>
      <c r="I29" s="20">
        <v>5</v>
      </c>
      <c r="J29" s="20">
        <v>2</v>
      </c>
      <c r="K29" s="21">
        <v>760.2</v>
      </c>
      <c r="L29" s="19">
        <v>534.1</v>
      </c>
      <c r="M29" s="22">
        <f t="shared" si="0"/>
        <v>70.257826887661139</v>
      </c>
    </row>
    <row r="30" spans="1:13" ht="15.75" customHeight="1">
      <c r="A30" s="13"/>
      <c r="B30" s="46" t="s">
        <v>7</v>
      </c>
      <c r="C30" s="46"/>
      <c r="D30" s="46"/>
      <c r="E30" s="46"/>
      <c r="F30" s="46"/>
      <c r="G30" s="46"/>
      <c r="H30" s="43"/>
      <c r="I30" s="20">
        <v>5</v>
      </c>
      <c r="J30" s="20">
        <v>3</v>
      </c>
      <c r="K30" s="21">
        <v>2714.1</v>
      </c>
      <c r="L30" s="19">
        <v>1236.5</v>
      </c>
      <c r="M30" s="22">
        <f t="shared" si="0"/>
        <v>45.558380310231755</v>
      </c>
    </row>
    <row r="31" spans="1:13" ht="16.5" customHeight="1">
      <c r="A31" s="13"/>
      <c r="B31" s="41" t="s">
        <v>6</v>
      </c>
      <c r="C31" s="41"/>
      <c r="D31" s="41"/>
      <c r="E31" s="41"/>
      <c r="F31" s="41"/>
      <c r="G31" s="41"/>
      <c r="H31" s="42"/>
      <c r="I31" s="34">
        <v>8</v>
      </c>
      <c r="J31" s="34">
        <v>0</v>
      </c>
      <c r="K31" s="35">
        <f>K32</f>
        <v>682.7</v>
      </c>
      <c r="L31" s="32">
        <f>L32</f>
        <v>679.8</v>
      </c>
      <c r="M31" s="36">
        <f t="shared" si="0"/>
        <v>99.575216053903603</v>
      </c>
    </row>
    <row r="32" spans="1:13" ht="15" customHeight="1">
      <c r="A32" s="13"/>
      <c r="B32" s="46" t="s">
        <v>5</v>
      </c>
      <c r="C32" s="46"/>
      <c r="D32" s="46"/>
      <c r="E32" s="46"/>
      <c r="F32" s="46"/>
      <c r="G32" s="46"/>
      <c r="H32" s="43"/>
      <c r="I32" s="20">
        <v>8</v>
      </c>
      <c r="J32" s="20">
        <v>1</v>
      </c>
      <c r="K32" s="21">
        <v>682.7</v>
      </c>
      <c r="L32" s="19">
        <v>679.8</v>
      </c>
      <c r="M32" s="22">
        <f t="shared" si="0"/>
        <v>99.575216053903603</v>
      </c>
    </row>
    <row r="33" spans="1:13" ht="15" customHeight="1">
      <c r="A33" s="13"/>
      <c r="B33" s="41" t="s">
        <v>4</v>
      </c>
      <c r="C33" s="41"/>
      <c r="D33" s="41"/>
      <c r="E33" s="41"/>
      <c r="F33" s="41"/>
      <c r="G33" s="41"/>
      <c r="H33" s="42"/>
      <c r="I33" s="34">
        <v>10</v>
      </c>
      <c r="J33" s="34">
        <v>0</v>
      </c>
      <c r="K33" s="35">
        <v>60</v>
      </c>
      <c r="L33" s="32">
        <v>60</v>
      </c>
      <c r="M33" s="36">
        <f t="shared" si="0"/>
        <v>100</v>
      </c>
    </row>
    <row r="34" spans="1:13" ht="13.5" customHeight="1">
      <c r="A34" s="13"/>
      <c r="B34" s="46" t="s">
        <v>3</v>
      </c>
      <c r="C34" s="46"/>
      <c r="D34" s="46"/>
      <c r="E34" s="46"/>
      <c r="F34" s="46"/>
      <c r="G34" s="46"/>
      <c r="H34" s="43"/>
      <c r="I34" s="20">
        <v>10</v>
      </c>
      <c r="J34" s="20">
        <v>1</v>
      </c>
      <c r="K34" s="21">
        <v>60</v>
      </c>
      <c r="L34" s="19">
        <v>60</v>
      </c>
      <c r="M34" s="22">
        <f t="shared" si="0"/>
        <v>100</v>
      </c>
    </row>
    <row r="35" spans="1:13" ht="18.75" customHeight="1">
      <c r="A35" s="13"/>
      <c r="B35" s="41" t="s">
        <v>2</v>
      </c>
      <c r="C35" s="41"/>
      <c r="D35" s="41"/>
      <c r="E35" s="41"/>
      <c r="F35" s="41"/>
      <c r="G35" s="41"/>
      <c r="H35" s="42"/>
      <c r="I35" s="34">
        <v>11</v>
      </c>
      <c r="J35" s="34">
        <v>0</v>
      </c>
      <c r="K35" s="35">
        <f>K36</f>
        <v>17.600000000000001</v>
      </c>
      <c r="L35" s="32">
        <f>L36</f>
        <v>17.62</v>
      </c>
      <c r="M35" s="36">
        <f t="shared" si="0"/>
        <v>100.11363636363637</v>
      </c>
    </row>
    <row r="36" spans="1:13" ht="17.25" customHeight="1" thickBot="1">
      <c r="A36" s="13"/>
      <c r="B36" s="46" t="s">
        <v>1</v>
      </c>
      <c r="C36" s="46"/>
      <c r="D36" s="46"/>
      <c r="E36" s="46"/>
      <c r="F36" s="46"/>
      <c r="G36" s="46"/>
      <c r="H36" s="43"/>
      <c r="I36" s="20">
        <v>11</v>
      </c>
      <c r="J36" s="20">
        <v>1</v>
      </c>
      <c r="K36" s="21">
        <v>17.600000000000001</v>
      </c>
      <c r="L36" s="19">
        <f>'[1]СРБ на год (КВСР)_2'!$S$247</f>
        <v>17.62</v>
      </c>
      <c r="M36" s="22">
        <f t="shared" si="0"/>
        <v>100.11363636363637</v>
      </c>
    </row>
    <row r="37" spans="1:13" ht="409.6" hidden="1" customHeight="1">
      <c r="A37" s="13"/>
      <c r="B37" s="23"/>
      <c r="C37" s="24"/>
      <c r="D37" s="24"/>
      <c r="E37" s="24"/>
      <c r="F37" s="24"/>
      <c r="G37" s="24"/>
      <c r="H37" s="24"/>
      <c r="I37" s="24">
        <v>14</v>
      </c>
      <c r="J37" s="24">
        <v>3</v>
      </c>
      <c r="K37" s="25">
        <v>28065.1</v>
      </c>
      <c r="L37" s="26">
        <v>28661.9</v>
      </c>
      <c r="M37" s="22">
        <f t="shared" si="0"/>
        <v>102.12648449497776</v>
      </c>
    </row>
    <row r="38" spans="1:13" ht="12.75" customHeight="1" thickBot="1">
      <c r="A38" s="9"/>
      <c r="B38" s="27" t="s">
        <v>25</v>
      </c>
      <c r="C38" s="28"/>
      <c r="D38" s="28"/>
      <c r="E38" s="28"/>
      <c r="F38" s="28"/>
      <c r="G38" s="28"/>
      <c r="H38" s="37">
        <f>K11+K17+K19+K22+K27+K31+K33+K35</f>
        <v>40787.000000000007</v>
      </c>
      <c r="I38" s="37"/>
      <c r="J38" s="37"/>
      <c r="K38" s="38"/>
      <c r="L38" s="29">
        <f>L11+L17+L19+L22+L27+L31+L33+L35</f>
        <v>29632.52</v>
      </c>
      <c r="M38" s="29">
        <f>L38/H38*100</f>
        <v>72.651874371736085</v>
      </c>
    </row>
    <row r="39" spans="1:1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14"/>
      <c r="L39" s="16"/>
    </row>
  </sheetData>
  <mergeCells count="33">
    <mergeCell ref="B22:H22"/>
    <mergeCell ref="B26:H26"/>
    <mergeCell ref="B24:H24"/>
    <mergeCell ref="B7:M7"/>
    <mergeCell ref="I1:M1"/>
    <mergeCell ref="I2:M2"/>
    <mergeCell ref="I3:M3"/>
    <mergeCell ref="I4:M4"/>
    <mergeCell ref="B10:H10"/>
    <mergeCell ref="B35:H35"/>
    <mergeCell ref="B33:H33"/>
    <mergeCell ref="B31:H31"/>
    <mergeCell ref="B23:H23"/>
    <mergeCell ref="B25:H25"/>
    <mergeCell ref="B28:H28"/>
    <mergeCell ref="B29:H29"/>
    <mergeCell ref="B30:H30"/>
    <mergeCell ref="H38:K38"/>
    <mergeCell ref="B11:H11"/>
    <mergeCell ref="B17:H17"/>
    <mergeCell ref="B19:H19"/>
    <mergeCell ref="B21:H21"/>
    <mergeCell ref="B12:H12"/>
    <mergeCell ref="B18:H18"/>
    <mergeCell ref="B20:H20"/>
    <mergeCell ref="B13:H13"/>
    <mergeCell ref="B15:H15"/>
    <mergeCell ref="B14:H14"/>
    <mergeCell ref="B27:H27"/>
    <mergeCell ref="B16:H16"/>
    <mergeCell ref="B32:H32"/>
    <mergeCell ref="B34:H34"/>
    <mergeCell ref="B36:H3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2017-04-28T04:53:46Z</cp:lastPrinted>
  <dcterms:created xsi:type="dcterms:W3CDTF">2014-12-08T05:08:20Z</dcterms:created>
  <dcterms:modified xsi:type="dcterms:W3CDTF">2017-04-28T04:53:50Z</dcterms:modified>
</cp:coreProperties>
</file>