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95" windowHeight="7335" activeTab="0"/>
  </bookViews>
  <sheets>
    <sheet name="2013" sheetId="1" r:id="rId1"/>
  </sheets>
  <definedNames>
    <definedName name="_xlnm.Print_Area" localSheetId="0">'2013'!$A$1:$L$24</definedName>
  </definedNames>
  <calcPr fullCalcOnLoad="1"/>
</workbook>
</file>

<file path=xl/sharedStrings.xml><?xml version="1.0" encoding="utf-8"?>
<sst xmlns="http://schemas.openxmlformats.org/spreadsheetml/2006/main" count="75" uniqueCount="57">
  <si>
    <t>№</t>
  </si>
  <si>
    <t>Предмет контракта</t>
  </si>
  <si>
    <t>Дата подведения итогов</t>
  </si>
  <si>
    <t>Начальная максимальная цена заказа</t>
  </si>
  <si>
    <t>Цена контракта</t>
  </si>
  <si>
    <t>Экономия</t>
  </si>
  <si>
    <t>Срок исполнения контракта</t>
  </si>
  <si>
    <t>Сведения об исполнении контракта</t>
  </si>
  <si>
    <t>Номер и дата заключения контракта</t>
  </si>
  <si>
    <t>Исполняется</t>
  </si>
  <si>
    <t xml:space="preserve">Наименование, место нахождение ЮЛ; ФИО, место жительства ФЛ; ИНН, конт. тел.  </t>
  </si>
  <si>
    <t>открытый конкурс -0</t>
  </si>
  <si>
    <t>Заказчик: Администрация городского округа Верхний Тагил</t>
  </si>
  <si>
    <t>Способ размещения</t>
  </si>
  <si>
    <t>Дата размещения</t>
  </si>
  <si>
    <r>
      <t xml:space="preserve">Запрс котировок </t>
    </r>
    <r>
      <rPr>
        <sz val="10"/>
        <color indexed="10"/>
        <rFont val="Times New Roman"/>
        <family val="1"/>
      </rPr>
      <t>для СМП</t>
    </r>
  </si>
  <si>
    <t xml:space="preserve">ООО"Ник Ленд"
ИНН: 6616006071
КПП: 661601001
Почтовый адрес: 624140 Свердловская обл.,г. Кировград, ул. Гагарина 5
</t>
  </si>
  <si>
    <t>4 участника (1 отклонен не соответствует Тех.Заданию-область распространения)</t>
  </si>
  <si>
    <t xml:space="preserve">оказание услуг по заправке и ремонту  картриджей, замене расходных материалов для оргтехники для нужд Администрации городского округа Верхний Тагил </t>
  </si>
  <si>
    <t xml:space="preserve"> 4 заявки (1 отклонен-отсутствует котировочная заявка(предоставлен прайс)</t>
  </si>
  <si>
    <t xml:space="preserve">Индивидуальный предприниматель Зайков Алексей Николаевич
ИНН: 662313148927
Почтовый адрес: 622052, Свердловская обл., г. Нижний Тагил, ул.Сибирская, д.71, кв.133
</t>
  </si>
  <si>
    <r>
      <t>у</t>
    </r>
    <r>
      <rPr>
        <sz val="9"/>
        <color indexed="8"/>
        <rFont val="Times New Roman"/>
        <family val="1"/>
      </rPr>
      <t>слуги по предоставлению печатной площади в средствах массовой информации (периодическое печатное издание – газета) для публикации материалов в 2015 году.</t>
    </r>
  </si>
  <si>
    <t>1 заявка- несостоял.</t>
  </si>
  <si>
    <t>Изготовление   аншлагов природоохранной тематики</t>
  </si>
  <si>
    <t>Запрс котировок</t>
  </si>
  <si>
    <t xml:space="preserve">Индивидуальный предприниматель Люфт Л.А.
ИНН: 662330014546
Почтовый адрес: 622001, г. Нижний Тагил, пр.Ленина, 21б
</t>
  </si>
  <si>
    <t>№ 17 от 02.02.2015</t>
  </si>
  <si>
    <t>№16 от 30.01.2015</t>
  </si>
  <si>
    <t>Приобретение ноутбука</t>
  </si>
  <si>
    <t>№18 от 02.03.2018</t>
  </si>
  <si>
    <t>2 заявки-соотв.</t>
  </si>
  <si>
    <t>выполнение кадастровых работ по изготовлению технических планов сооружений, межевых планов земельных участков и постановку на кадастровый учет сооружений и земельных участков под памятниками для нужд городского округа Верхний Тагил.</t>
  </si>
  <si>
    <t xml:space="preserve">Индивидуальный предприниматель Тишин Дмитрий Владимирович
Адрес: 624130, г. Новоуральск, ул. Первомайская д.117, кв.9
</t>
  </si>
  <si>
    <t xml:space="preserve">ООО «Бюро Кадастровых Инженеров»
Адрес: 620014, г. Екатеринбург, ул.Павла Шаманова, 36-30
</t>
  </si>
  <si>
    <t>№19 от 03.03.2015</t>
  </si>
  <si>
    <t>№20от 11.03.2015</t>
  </si>
  <si>
    <t>оказание услуг по исследованию родников, колодцев, расположенных на территории городского округа Верхний Тагил и скважины хозяйственно- питьевого назначения в п. Белоречка</t>
  </si>
  <si>
    <t xml:space="preserve">Подготовка межевых планов при проведении кадастровых работ на земельные участки для ИЖС </t>
  </si>
  <si>
    <r>
      <t xml:space="preserve">Эл.аукцион </t>
    </r>
    <r>
      <rPr>
        <b/>
        <sz val="10"/>
        <color indexed="10"/>
        <rFont val="Times New Roman"/>
        <family val="1"/>
      </rPr>
      <t>для СМП</t>
    </r>
  </si>
  <si>
    <t xml:space="preserve">ООО «Навигатор»
Адрес: 456870, Челябинская обл., Кыштым г, ул. Ленина д.44 пом.1
ИНН 7413010878 КПП 741301001 
</t>
  </si>
  <si>
    <t xml:space="preserve">ФБУЗ «Центр гигиены и эпидемиологии в Свердловской области» 
Юридический адрес: 620078, Свердловская обл., г.Екатеринбург, пер.Отдельный 3   ИНН 6670081969 КПП 662343001
</t>
  </si>
  <si>
    <t>выполнение работ по ремонту мемориала в г. Верхний Тагил,  ремонту памятника в п. Белоречка</t>
  </si>
  <si>
    <t xml:space="preserve">Общество с ограниченной ответственностью
Компания «Федерал»
Адрес: 620141, г. Екатеринбург, ул. Крупносортщиков, 14-403
ИНН 6678017436 КПП667801001
</t>
  </si>
  <si>
    <t>№21 от 19.03.2015</t>
  </si>
  <si>
    <t>0162300013215000010-0099375-01 от 23.03.2015</t>
  </si>
  <si>
    <t>0162300013215000011-0099375-01 от 30.03.20145</t>
  </si>
  <si>
    <t>ОТЧЕТ ГЛАВЕ ГОРОДСКОГО ОКРУГА ВЕРХНИЙ ТАГИЛ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закупках, проведенных по состоянию на 01.04.2015</t>
  </si>
  <si>
    <t>запрос котировок – 6</t>
  </si>
  <si>
    <t xml:space="preserve">                                      из них 4 котировки для СМП</t>
  </si>
  <si>
    <t xml:space="preserve"> Специалист 1 категории планово-экономического отдела Администрации городского округа Верхний Тагил      Чистякова О.Е.
</t>
  </si>
  <si>
    <t>открытый аукцион в электронной форме - 2</t>
  </si>
  <si>
    <t xml:space="preserve">                                      из них  2 аукциона для СМП</t>
  </si>
  <si>
    <t>ИТОГО: размещено в 2015 году 8 закупок, из них</t>
  </si>
  <si>
    <t>январь 2016</t>
  </si>
  <si>
    <t>апрель 2015</t>
  </si>
  <si>
    <t>май 2015</t>
  </si>
  <si>
    <t>июль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</si>
</sst>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#,##0.000000"/>
    <numFmt numFmtId="172" formatCode="#,##0.000&quot;р.&quot;"/>
    <numFmt numFmtId="173" formatCode="[$-FC19]d\ mmmm\ yyyy\ &quot;г.&quot;"/>
    <numFmt numFmtId="174" formatCode="#,##0.00&quot;р.&quot;"/>
    <numFmt numFmtId="175" formatCode="#,##0.00_ ;\-#,##0.00\ "/>
    <numFmt numFmtId="176" formatCode="[$-10419]#,##0.00;\-#,##0.00"/>
  </numFmts>
  <fonts count="49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 wrapText="1"/>
    </xf>
    <xf numFmtId="14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top" wrapText="1"/>
    </xf>
    <xf numFmtId="14" fontId="2" fillId="33" borderId="11" xfId="0" applyNumberFormat="1" applyFont="1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6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top" wrapText="1"/>
    </xf>
    <xf numFmtId="168" fontId="3" fillId="33" borderId="10" xfId="0" applyNumberFormat="1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wrapText="1"/>
    </xf>
    <xf numFmtId="0" fontId="2" fillId="33" borderId="11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4" fontId="0" fillId="33" borderId="0" xfId="0" applyNumberFormat="1" applyFill="1" applyAlignment="1">
      <alignment/>
    </xf>
    <xf numFmtId="168" fontId="2" fillId="33" borderId="0" xfId="0" applyNumberFormat="1" applyFont="1" applyFill="1" applyAlignment="1">
      <alignment/>
    </xf>
    <xf numFmtId="176" fontId="6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top" wrapText="1"/>
    </xf>
    <xf numFmtId="0" fontId="4" fillId="33" borderId="10" xfId="0" applyFont="1" applyFill="1" applyBorder="1" applyAlignment="1">
      <alignment horizontal="justify" vertical="top" wrapText="1"/>
    </xf>
    <xf numFmtId="0" fontId="4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-vtagil.ru/in/md/morder?n=151060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2">
      <selection activeCell="I14" sqref="I14:L19"/>
    </sheetView>
  </sheetViews>
  <sheetFormatPr defaultColWidth="9.00390625" defaultRowHeight="12.75"/>
  <cols>
    <col min="1" max="1" width="3.625" style="32" customWidth="1"/>
    <col min="2" max="2" width="35.875" style="14" customWidth="1"/>
    <col min="3" max="3" width="11.125" style="14" customWidth="1"/>
    <col min="4" max="4" width="10.875" style="14" customWidth="1"/>
    <col min="5" max="5" width="9.625" style="14" customWidth="1"/>
    <col min="6" max="6" width="13.625" style="14" customWidth="1"/>
    <col min="7" max="7" width="14.00390625" style="14" customWidth="1"/>
    <col min="8" max="9" width="13.625" style="14" customWidth="1"/>
    <col min="10" max="10" width="12.125" style="14" customWidth="1"/>
    <col min="11" max="11" width="11.625" style="14" customWidth="1"/>
    <col min="12" max="12" width="31.75390625" style="14" customWidth="1"/>
    <col min="13" max="13" width="19.875" style="14" customWidth="1"/>
    <col min="14" max="16384" width="9.125" style="14" customWidth="1"/>
  </cols>
  <sheetData>
    <row r="1" spans="1:12" ht="43.5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3.25" customHeight="1">
      <c r="A2" s="48" t="s">
        <v>12</v>
      </c>
      <c r="B2" s="48"/>
      <c r="C2" s="48"/>
      <c r="D2" s="48"/>
      <c r="E2" s="48"/>
      <c r="F2" s="48"/>
      <c r="G2" s="48"/>
      <c r="H2" s="48"/>
      <c r="I2" s="48"/>
      <c r="J2" s="23"/>
      <c r="K2" s="23"/>
      <c r="L2" s="23"/>
    </row>
    <row r="3" spans="1:12" ht="19.5" customHeight="1">
      <c r="A3" s="20"/>
      <c r="B3" s="17"/>
      <c r="C3" s="23"/>
      <c r="D3" s="17"/>
      <c r="E3" s="17"/>
      <c r="F3" s="17"/>
      <c r="G3" s="17"/>
      <c r="H3" s="17"/>
      <c r="I3" s="17"/>
      <c r="J3" s="17"/>
      <c r="K3" s="17"/>
      <c r="L3" s="21"/>
    </row>
    <row r="4" spans="1:13" ht="92.25" customHeight="1">
      <c r="A4" s="15" t="s">
        <v>0</v>
      </c>
      <c r="B4" s="11" t="s">
        <v>1</v>
      </c>
      <c r="C4" s="11" t="s">
        <v>13</v>
      </c>
      <c r="D4" s="11" t="s">
        <v>14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8</v>
      </c>
      <c r="J4" s="11" t="s">
        <v>6</v>
      </c>
      <c r="K4" s="11" t="s">
        <v>7</v>
      </c>
      <c r="L4" s="12" t="s">
        <v>10</v>
      </c>
      <c r="M4" s="13"/>
    </row>
    <row r="5" spans="1:13" s="6" customFormat="1" ht="84.75" customHeight="1">
      <c r="A5" s="1">
        <v>1</v>
      </c>
      <c r="B5" s="24" t="s">
        <v>21</v>
      </c>
      <c r="C5" s="1" t="s">
        <v>15</v>
      </c>
      <c r="D5" s="2">
        <v>42018</v>
      </c>
      <c r="E5" s="2">
        <v>42027</v>
      </c>
      <c r="F5" s="16">
        <v>365633.33</v>
      </c>
      <c r="G5" s="16">
        <v>187200</v>
      </c>
      <c r="H5" s="3">
        <f aca="true" t="shared" si="0" ref="H5:H12">F5-G5</f>
        <v>178433.33000000002</v>
      </c>
      <c r="I5" s="2" t="s">
        <v>26</v>
      </c>
      <c r="J5" s="38" t="s">
        <v>53</v>
      </c>
      <c r="K5" s="4" t="s">
        <v>9</v>
      </c>
      <c r="L5" s="5" t="s">
        <v>16</v>
      </c>
      <c r="M5" s="25" t="s">
        <v>17</v>
      </c>
    </row>
    <row r="6" spans="1:13" s="6" customFormat="1" ht="100.5" customHeight="1">
      <c r="A6" s="15">
        <v>2</v>
      </c>
      <c r="B6" s="4" t="s">
        <v>18</v>
      </c>
      <c r="C6" s="1" t="s">
        <v>15</v>
      </c>
      <c r="D6" s="2">
        <v>42020</v>
      </c>
      <c r="E6" s="2">
        <v>42026</v>
      </c>
      <c r="F6" s="16">
        <v>83650</v>
      </c>
      <c r="G6" s="16">
        <v>67550</v>
      </c>
      <c r="H6" s="3">
        <f t="shared" si="0"/>
        <v>16100</v>
      </c>
      <c r="I6" s="2" t="s">
        <v>27</v>
      </c>
      <c r="J6" s="38" t="s">
        <v>53</v>
      </c>
      <c r="K6" s="1" t="s">
        <v>9</v>
      </c>
      <c r="L6" s="5" t="s">
        <v>20</v>
      </c>
      <c r="M6" s="25" t="s">
        <v>19</v>
      </c>
    </row>
    <row r="7" spans="1:13" s="6" customFormat="1" ht="75.75" customHeight="1">
      <c r="A7" s="1">
        <v>3</v>
      </c>
      <c r="B7" s="4" t="s">
        <v>23</v>
      </c>
      <c r="C7" s="8" t="s">
        <v>24</v>
      </c>
      <c r="D7" s="2">
        <v>42047</v>
      </c>
      <c r="E7" s="2">
        <v>42053</v>
      </c>
      <c r="F7" s="3">
        <v>37720</v>
      </c>
      <c r="G7" s="3">
        <v>35000</v>
      </c>
      <c r="H7" s="3">
        <f t="shared" si="0"/>
        <v>2720</v>
      </c>
      <c r="I7" s="2" t="s">
        <v>34</v>
      </c>
      <c r="J7" s="38" t="s">
        <v>54</v>
      </c>
      <c r="K7" s="1" t="s">
        <v>9</v>
      </c>
      <c r="L7" s="5" t="s">
        <v>25</v>
      </c>
      <c r="M7" s="13" t="s">
        <v>22</v>
      </c>
    </row>
    <row r="8" spans="1:13" s="6" customFormat="1" ht="54.75" customHeight="1">
      <c r="A8" s="15">
        <v>4</v>
      </c>
      <c r="B8" s="26" t="s">
        <v>28</v>
      </c>
      <c r="C8" s="1" t="s">
        <v>15</v>
      </c>
      <c r="D8" s="9">
        <v>42051</v>
      </c>
      <c r="E8" s="9">
        <v>42055</v>
      </c>
      <c r="F8" s="10">
        <v>31600</v>
      </c>
      <c r="G8" s="10">
        <v>31588</v>
      </c>
      <c r="H8" s="3">
        <f t="shared" si="0"/>
        <v>12</v>
      </c>
      <c r="I8" s="2" t="s">
        <v>29</v>
      </c>
      <c r="J8" s="38" t="s">
        <v>54</v>
      </c>
      <c r="K8" s="1" t="s">
        <v>9</v>
      </c>
      <c r="L8" s="5" t="s">
        <v>32</v>
      </c>
      <c r="M8" s="13" t="s">
        <v>30</v>
      </c>
    </row>
    <row r="9" spans="1:13" s="6" customFormat="1" ht="80.25" customHeight="1">
      <c r="A9" s="15">
        <v>5</v>
      </c>
      <c r="B9" s="7" t="s">
        <v>31</v>
      </c>
      <c r="C9" s="1" t="s">
        <v>15</v>
      </c>
      <c r="D9" s="9">
        <v>42055</v>
      </c>
      <c r="E9" s="9">
        <v>42062</v>
      </c>
      <c r="F9" s="10">
        <v>59333.33</v>
      </c>
      <c r="G9" s="10">
        <v>52000</v>
      </c>
      <c r="H9" s="3">
        <f t="shared" si="0"/>
        <v>7333.330000000002</v>
      </c>
      <c r="I9" s="9" t="s">
        <v>35</v>
      </c>
      <c r="J9" s="38" t="s">
        <v>54</v>
      </c>
      <c r="K9" s="1" t="s">
        <v>9</v>
      </c>
      <c r="L9" s="5" t="s">
        <v>33</v>
      </c>
      <c r="M9" s="13" t="s">
        <v>22</v>
      </c>
    </row>
    <row r="10" spans="1:13" s="6" customFormat="1" ht="109.5" customHeight="1">
      <c r="A10" s="1">
        <v>6</v>
      </c>
      <c r="B10" s="7" t="s">
        <v>36</v>
      </c>
      <c r="C10" s="8" t="s">
        <v>24</v>
      </c>
      <c r="D10" s="9">
        <v>42065</v>
      </c>
      <c r="E10" s="9">
        <v>42069</v>
      </c>
      <c r="F10" s="10">
        <v>74201.34</v>
      </c>
      <c r="G10" s="10">
        <v>71534.28</v>
      </c>
      <c r="H10" s="3">
        <f t="shared" si="0"/>
        <v>2667.0599999999977</v>
      </c>
      <c r="I10" s="9" t="s">
        <v>43</v>
      </c>
      <c r="J10" s="39" t="s">
        <v>53</v>
      </c>
      <c r="K10" s="4" t="s">
        <v>9</v>
      </c>
      <c r="L10" s="5" t="s">
        <v>40</v>
      </c>
      <c r="M10" s="13" t="s">
        <v>22</v>
      </c>
    </row>
    <row r="11" spans="1:13" s="6" customFormat="1" ht="83.25" customHeight="1">
      <c r="A11" s="1">
        <v>7</v>
      </c>
      <c r="B11" s="7" t="s">
        <v>41</v>
      </c>
      <c r="C11" s="8" t="s">
        <v>38</v>
      </c>
      <c r="D11" s="9">
        <v>42061</v>
      </c>
      <c r="E11" s="9">
        <v>42074</v>
      </c>
      <c r="F11" s="10">
        <v>200000</v>
      </c>
      <c r="G11" s="10">
        <v>134000</v>
      </c>
      <c r="H11" s="3">
        <f t="shared" si="0"/>
        <v>66000</v>
      </c>
      <c r="I11" s="9" t="s">
        <v>44</v>
      </c>
      <c r="J11" s="39" t="s">
        <v>55</v>
      </c>
      <c r="K11" s="4" t="s">
        <v>9</v>
      </c>
      <c r="L11" s="5" t="s">
        <v>42</v>
      </c>
      <c r="M11" s="13"/>
    </row>
    <row r="12" spans="1:13" s="6" customFormat="1" ht="75.75" customHeight="1">
      <c r="A12" s="1">
        <v>8</v>
      </c>
      <c r="B12" s="7" t="s">
        <v>37</v>
      </c>
      <c r="C12" s="1" t="s">
        <v>38</v>
      </c>
      <c r="D12" s="9">
        <v>42059</v>
      </c>
      <c r="E12" s="9">
        <v>41344</v>
      </c>
      <c r="F12" s="10">
        <v>133333.33</v>
      </c>
      <c r="G12" s="10">
        <v>39126.15</v>
      </c>
      <c r="H12" s="3">
        <f t="shared" si="0"/>
        <v>94207.18</v>
      </c>
      <c r="I12" s="7" t="s">
        <v>45</v>
      </c>
      <c r="J12" s="39" t="s">
        <v>56</v>
      </c>
      <c r="K12" s="4" t="s">
        <v>9</v>
      </c>
      <c r="L12" s="5" t="s">
        <v>39</v>
      </c>
      <c r="M12" s="13"/>
    </row>
    <row r="13" spans="1:12" s="13" customFormat="1" ht="15.75" customHeight="1">
      <c r="A13" s="41" t="s">
        <v>52</v>
      </c>
      <c r="B13" s="41"/>
      <c r="C13" s="41"/>
      <c r="D13" s="41"/>
      <c r="E13" s="41"/>
      <c r="F13" s="22">
        <f>SUM(F5:F12)</f>
        <v>985471.33</v>
      </c>
      <c r="G13" s="22">
        <f>SUM(G5:G12)</f>
        <v>617998.43</v>
      </c>
      <c r="H13" s="22">
        <f>SUM(H5:H12)</f>
        <v>367472.9</v>
      </c>
      <c r="I13" s="44"/>
      <c r="J13" s="45"/>
      <c r="K13" s="45"/>
      <c r="L13" s="46"/>
    </row>
    <row r="14" spans="1:12" s="13" customFormat="1" ht="19.5" customHeight="1">
      <c r="A14" s="60" t="s">
        <v>50</v>
      </c>
      <c r="B14" s="60"/>
      <c r="C14" s="60"/>
      <c r="D14" s="60"/>
      <c r="E14" s="60"/>
      <c r="F14" s="27">
        <f>F11+F12</f>
        <v>333333.32999999996</v>
      </c>
      <c r="G14" s="27">
        <f>G11+G12</f>
        <v>173126.15</v>
      </c>
      <c r="H14" s="27">
        <f>H11+H12</f>
        <v>160207.18</v>
      </c>
      <c r="I14" s="49"/>
      <c r="J14" s="50"/>
      <c r="K14" s="50"/>
      <c r="L14" s="51"/>
    </row>
    <row r="15" spans="1:13" ht="15.75" customHeight="1">
      <c r="A15" s="42" t="s">
        <v>51</v>
      </c>
      <c r="B15" s="42"/>
      <c r="C15" s="42"/>
      <c r="D15" s="42"/>
      <c r="E15" s="42"/>
      <c r="F15" s="27">
        <f>F11+F12</f>
        <v>333333.32999999996</v>
      </c>
      <c r="G15" s="27">
        <f>G11+G12</f>
        <v>173126.15</v>
      </c>
      <c r="H15" s="27">
        <f>H11+H12</f>
        <v>160207.18</v>
      </c>
      <c r="I15" s="52"/>
      <c r="J15" s="53"/>
      <c r="K15" s="53"/>
      <c r="L15" s="54"/>
      <c r="M15" s="13"/>
    </row>
    <row r="16" spans="1:13" ht="17.25" customHeight="1">
      <c r="A16" s="60" t="s">
        <v>47</v>
      </c>
      <c r="B16" s="60"/>
      <c r="C16" s="60"/>
      <c r="D16" s="60"/>
      <c r="E16" s="60"/>
      <c r="F16" s="27">
        <f>F5+F6+F7+F8+F9+F10</f>
        <v>652138</v>
      </c>
      <c r="G16" s="27">
        <f>G5+G6+G7+G8+G9+G10</f>
        <v>444872.28</v>
      </c>
      <c r="H16" s="27">
        <f>H5+H6+H7+H8+H9+H10</f>
        <v>207265.72000000003</v>
      </c>
      <c r="I16" s="52"/>
      <c r="J16" s="53"/>
      <c r="K16" s="53"/>
      <c r="L16" s="54"/>
      <c r="M16" s="13"/>
    </row>
    <row r="17" spans="1:13" ht="15.75" customHeight="1">
      <c r="A17" s="42" t="s">
        <v>48</v>
      </c>
      <c r="B17" s="42"/>
      <c r="C17" s="42"/>
      <c r="D17" s="42"/>
      <c r="E17" s="42"/>
      <c r="F17" s="28">
        <f>F5+F6+F8+F9</f>
        <v>540216.66</v>
      </c>
      <c r="G17" s="28">
        <f>G5+G6+G8+G9</f>
        <v>338338</v>
      </c>
      <c r="H17" s="28">
        <f>H5+H6+H8+H9</f>
        <v>201878.66000000003</v>
      </c>
      <c r="I17" s="52"/>
      <c r="J17" s="53"/>
      <c r="K17" s="53"/>
      <c r="L17" s="54"/>
      <c r="M17" s="13"/>
    </row>
    <row r="18" spans="1:13" ht="12.75">
      <c r="A18" s="59" t="s">
        <v>11</v>
      </c>
      <c r="B18" s="59"/>
      <c r="C18" s="59"/>
      <c r="D18" s="59"/>
      <c r="E18" s="59"/>
      <c r="F18" s="19"/>
      <c r="G18" s="19"/>
      <c r="H18" s="19"/>
      <c r="I18" s="52"/>
      <c r="J18" s="53"/>
      <c r="K18" s="53"/>
      <c r="L18" s="54"/>
      <c r="M18" s="13"/>
    </row>
    <row r="19" spans="1:13" ht="16.5" customHeight="1">
      <c r="A19" s="47"/>
      <c r="B19" s="47"/>
      <c r="C19" s="47"/>
      <c r="D19" s="47"/>
      <c r="E19" s="47"/>
      <c r="F19" s="18"/>
      <c r="G19" s="19"/>
      <c r="H19" s="19"/>
      <c r="I19" s="55"/>
      <c r="J19" s="56"/>
      <c r="K19" s="56"/>
      <c r="L19" s="57"/>
      <c r="M19" s="13"/>
    </row>
    <row r="20" spans="1:10" ht="13.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8" ht="12.75">
      <c r="A21" s="29"/>
      <c r="F21" s="30"/>
      <c r="G21" s="30"/>
      <c r="H21" s="30"/>
    </row>
    <row r="22" spans="1:8" ht="12.75">
      <c r="A22" s="29"/>
      <c r="F22" s="31"/>
      <c r="G22" s="31"/>
      <c r="H22" s="31"/>
    </row>
    <row r="23" spans="1:12" ht="36" customHeight="1">
      <c r="A23" s="58" t="s">
        <v>49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7:9" ht="12.75" customHeight="1">
      <c r="G24" s="31"/>
      <c r="I24" s="33">
        <v>42095</v>
      </c>
    </row>
    <row r="25" ht="12.75">
      <c r="F25" s="31"/>
    </row>
    <row r="26" spans="5:7" ht="12.75">
      <c r="E26" s="31"/>
      <c r="F26" s="31"/>
      <c r="G26" s="34"/>
    </row>
    <row r="27" spans="3:9" ht="12.75">
      <c r="C27" s="31"/>
      <c r="D27" s="30"/>
      <c r="F27" s="35"/>
      <c r="G27" s="31"/>
      <c r="H27" s="31"/>
      <c r="I27" s="31"/>
    </row>
    <row r="28" spans="6:7" ht="12.75">
      <c r="F28" s="31"/>
      <c r="G28" s="36"/>
    </row>
    <row r="29" spans="6:9" ht="12.75">
      <c r="F29" s="30"/>
      <c r="G29" s="36"/>
      <c r="H29" s="36"/>
      <c r="I29" s="36"/>
    </row>
    <row r="30" ht="12.75">
      <c r="G30" s="34"/>
    </row>
    <row r="31" spans="3:7" ht="12.75">
      <c r="C31" s="37"/>
      <c r="G31" s="31"/>
    </row>
    <row r="32" ht="12.75">
      <c r="C32" s="37"/>
    </row>
    <row r="33" ht="12.75">
      <c r="C33" s="37"/>
    </row>
    <row r="34" ht="12.75">
      <c r="C34" s="37"/>
    </row>
    <row r="35" ht="12.75">
      <c r="C35" s="37"/>
    </row>
  </sheetData>
  <sheetProtection/>
  <mergeCells count="13">
    <mergeCell ref="A23:L23"/>
    <mergeCell ref="A18:E18"/>
    <mergeCell ref="A14:E14"/>
    <mergeCell ref="A16:E16"/>
    <mergeCell ref="A17:E17"/>
    <mergeCell ref="A1:L1"/>
    <mergeCell ref="A13:E13"/>
    <mergeCell ref="A15:E15"/>
    <mergeCell ref="A20:J20"/>
    <mergeCell ref="I13:L13"/>
    <mergeCell ref="A19:E19"/>
    <mergeCell ref="A2:I2"/>
    <mergeCell ref="I14:L19"/>
  </mergeCells>
  <hyperlinks>
    <hyperlink ref="B10" r:id="rId1" display="http://go-vtagil.ru/in/md/morder?n=1510608"/>
  </hyperlinks>
  <printOptions horizontalCentered="1"/>
  <pageMargins left="0.7086614173228347" right="0.7086614173228347" top="0.7480314960629921" bottom="0.5511811023622047" header="0.31496062992125984" footer="0.11811023622047245"/>
  <pageSetup horizontalDpi="600" verticalDpi="600" orientation="landscape" paperSize="9" scale="55" r:id="rId2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4g</cp:lastModifiedBy>
  <cp:lastPrinted>2015-04-09T10:10:42Z</cp:lastPrinted>
  <dcterms:created xsi:type="dcterms:W3CDTF">2011-11-17T12:13:03Z</dcterms:created>
  <dcterms:modified xsi:type="dcterms:W3CDTF">2015-04-10T04:37:01Z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