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администрац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<sst xmlns="http://schemas.openxmlformats.org/spreadsheetml/2006/main" count="338" uniqueCount="181">
  <si>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</si>
  <si>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</si>
  <si>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</si>
  <si>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</si>
  <si>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</si>
  <si>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</si>
  <si>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</si>
  <si>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</si>
  <si>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</si>
  <si>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</si>
  <si>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</si>
  <si>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</si>
  <si>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</si>
  <si>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</si>
  <si>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</si>
  <si>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</si>
  <si>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</si>
  <si>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</si>
  <si>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</si>
  <si>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</si>
  <si>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</si>
  <si>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</si>
  <si>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</si>
  <si>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</si>
  <si>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</si>
  <si>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</si>
  <si>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</si>
  <si>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</si>
  <si>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</si>
  <si>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</si>
  <si>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</si>
  <si>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</si>
  <si>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</si>
  <si>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</si>
  <si>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</si>
  <si>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</si>
  <si>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</si>
  <si>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</si>
  <si>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</si>
  <si>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</si>
  <si>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</si>
  <si>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</si>
  <si>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</si>
  <si>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</si>
  <si>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</si>
  <si>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</si>
  <si>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</si>
  <si>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</si>
  <si>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</si>
  <si>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</si>
  <si>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</si>
  <si>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</si>
  <si>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</si>
  <si>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</si>
  <si>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</si>
  <si>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</si>
  <si>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</si>
  <si>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</si>
  <si>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</si>
  <si>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</si>
  <si>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</si>
  <si>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</si>
  <si>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</si>
  <si>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</si>
  <si>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</si>
  <si>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</si>
  <si>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</si>
  <si>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</si>
  <si>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</si>
  <si>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</si>
  <si>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</si>
  <si>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</si>
  <si>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</si>
  <si>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</si>
  <si>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</si>
  <si>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</si>
  <si>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</si>
  <si>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</si>
  <si>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</si>
  <si>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</si>
  <si>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</si>
  <si>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</si>
  <si>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</si>
  <si>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</si>
  <si>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</si>
  <si>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</si>
  <si>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</si>
  <si>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</si>
  <si>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</si>
  <si>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</si>
  <si>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</si>
  <si>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</si>
  <si>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</si>
  <si>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</si>
  <si>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</si>
  <si>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</si>
  <si>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</si>
  <si>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</si>
  <si>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</si>
  <si>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</si>
  <si>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</si>
  <si>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</si>
  <si>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</si>
  <si>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</si>
  <si>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</si>
  <si>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</si>
  <si>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Пенсии, пособия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</si>
  <si>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</si>
  <si>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</si>
  <si>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 xml:space="preserve"> </t>
  </si>
  <si>
    <t>650 0102 4120002030 121 211</t>
  </si>
  <si>
    <t>650 0104 4120002040 121 211</t>
  </si>
  <si>
    <t>650 0113 4120002400 122 212</t>
  </si>
  <si>
    <t>650 0203 4120051180 121 211</t>
  </si>
  <si>
    <t>650 0203 4120051180 129 213</t>
  </si>
  <si>
    <t>650 0304 4120059300 121 211</t>
  </si>
  <si>
    <t>650 0304 4120059300 129 213</t>
  </si>
  <si>
    <t>650 0314 4120082300 244 226</t>
  </si>
  <si>
    <t>650 0314 41200S2300 244 226</t>
  </si>
  <si>
    <t>650 0503 4120020811 244 225</t>
  </si>
  <si>
    <t>650 0503 4120089010 244 225</t>
  </si>
  <si>
    <t>650 0707 4120020611 244 290</t>
  </si>
  <si>
    <t>650 1001 4120071601 312 263</t>
  </si>
  <si>
    <t>650 1003 4120071699 313 262</t>
  </si>
  <si>
    <t xml:space="preserve">650 1403 4120089020 540 251 </t>
  </si>
  <si>
    <t xml:space="preserve">650 0801 4120000590 111 211 </t>
  </si>
  <si>
    <t>650 0801 4120000590 244 340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</si>
  <si>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</si>
  <si>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</si>
  <si>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</si>
  <si>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Работы, услуги по содержанию имуществ</t>
  </si>
  <si>
    <t>650 0503 4120020811 244 223</t>
  </si>
  <si>
    <t>650 0801 4120000590 111 212</t>
  </si>
  <si>
    <t>650 0801 4120000590 244 221</t>
  </si>
  <si>
    <t>650 0801 4120000590 244 223</t>
  </si>
  <si>
    <t>650 0801 4120000590 244 225</t>
  </si>
  <si>
    <t>650 0102 4120002030 129 213</t>
  </si>
  <si>
    <t>650 0104 4120002040 129 213</t>
  </si>
  <si>
    <t>650 0801 4120000590 244 226</t>
  </si>
  <si>
    <t>650 0801 4120000590 244 310</t>
  </si>
  <si>
    <t>650 0801 4120000590 119 213</t>
  </si>
  <si>
    <t>Глава сельского поселения  ____________</t>
  </si>
  <si>
    <t>650 0801 4120085160 244 310</t>
  </si>
  <si>
    <t>650 0113 4120000790 244 221</t>
  </si>
  <si>
    <t>650 0113 4120000790 244 223</t>
  </si>
  <si>
    <t>650 0113 4120000790 244 225</t>
  </si>
  <si>
    <t>650 0113 4120000790 244 226</t>
  </si>
  <si>
    <t>650 0113 4120000790 244 310</t>
  </si>
  <si>
    <t>650 0113 4120000790 244 340</t>
  </si>
  <si>
    <t>650 0309 4120000690 244 340</t>
  </si>
  <si>
    <t>650 0409 4120020641 244 225</t>
  </si>
  <si>
    <t>650 0410 4120000790 244 221</t>
  </si>
  <si>
    <t>650 0410 4120000790 244 226</t>
  </si>
  <si>
    <t>650 0503 4120020829 244 310</t>
  </si>
  <si>
    <t>650 0503 4120020829 244 340</t>
  </si>
  <si>
    <t>650 1102 4120020639 244 340</t>
  </si>
  <si>
    <t>на  1 апреля 2018 г.</t>
  </si>
  <si>
    <t>01.04.2018</t>
  </si>
  <si>
    <t>650 0113 4120000690 870 290</t>
  </si>
  <si>
    <t>650 0113 4120000690 853 291</t>
  </si>
  <si>
    <t>Иные расходы</t>
  </si>
  <si>
    <t>650 0113 4120000790 244 296</t>
  </si>
  <si>
    <t>Налоги, пошины и сборы</t>
  </si>
  <si>
    <t>650 0113 4120000790 852 291</t>
  </si>
  <si>
    <t>650 0113 4120000790 853 291</t>
  </si>
  <si>
    <t>650 0314 4120089131 244 310</t>
  </si>
  <si>
    <t>650 0502 4120089183 244 225</t>
  </si>
  <si>
    <t xml:space="preserve"> Неисполненные  назначения</t>
  </si>
  <si>
    <t>650 0113 4120000590 111 211</t>
  </si>
  <si>
    <t>650 0113 4120000590 112 212</t>
  </si>
  <si>
    <t>начисления на выплаты по оплате труда</t>
  </si>
  <si>
    <t>650 0113 4120000690 119 213</t>
  </si>
  <si>
    <t>650 0113 4120000590 244 225</t>
  </si>
  <si>
    <t>650 0113 4120000590 244 226</t>
  </si>
  <si>
    <t>650 0113 4120000590 244 340</t>
  </si>
  <si>
    <t>650 0801 4120000590 244 296</t>
  </si>
  <si>
    <t>Налоги, пошлины, сборы</t>
  </si>
  <si>
    <t>650 0801 4120000590 853 291</t>
  </si>
  <si>
    <t xml:space="preserve">650 0801 4120082580 111 211 </t>
  </si>
  <si>
    <t>650 0801 4120082580 119 213</t>
  </si>
  <si>
    <t>"02 " апреля 2018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</si>
</sst>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0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0" fontId="4" fillId="0" borderId="5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shrinkToFit="1"/>
    </xf>
    <xf numFmtId="49" fontId="9" fillId="0" borderId="11" xfId="0" applyNumberFormat="1" applyFont="1" applyBorder="1" applyAlignment="1">
      <alignment horizontal="left" wrapText="1" shrinkToFit="1"/>
    </xf>
    <xf numFmtId="188" fontId="9" fillId="0" borderId="37" xfId="0" applyNumberFormat="1" applyFont="1" applyBorder="1" applyAlignment="1">
      <alignment horizontal="right" shrinkToFit="1"/>
    </xf>
    <xf numFmtId="49" fontId="9" fillId="0" borderId="22" xfId="0" applyNumberFormat="1" applyFont="1" applyBorder="1" applyAlignment="1">
      <alignment horizontal="left" vertical="top" wrapText="1"/>
    </xf>
    <xf numFmtId="0" fontId="9" fillId="0" borderId="22" xfId="0" applyFont="1" applyBorder="1" applyAlignment="1">
      <alignment wrapText="1"/>
    </xf>
    <xf numFmtId="49" fontId="9" fillId="0" borderId="37" xfId="0" applyNumberFormat="1" applyFont="1" applyBorder="1" applyAlignment="1">
      <alignment horizontal="center" shrinkToFit="1"/>
    </xf>
    <xf numFmtId="49" fontId="9" fillId="0" borderId="37" xfId="0" applyNumberFormat="1" applyFont="1" applyBorder="1" applyAlignment="1">
      <alignment horizontal="center" vertical="center" shrinkToFit="1"/>
    </xf>
    <xf numFmtId="189" fontId="0" fillId="0" borderId="0" xfId="0" applyNumberFormat="1" applyAlignment="1">
      <alignment/>
    </xf>
    <xf numFmtId="49" fontId="9" fillId="0" borderId="23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 shrinkToFit="1"/>
    </xf>
    <xf numFmtId="188" fontId="9" fillId="0" borderId="10" xfId="0" applyNumberFormat="1" applyFont="1" applyBorder="1" applyAlignment="1">
      <alignment horizontal="right" shrinkToFit="1"/>
    </xf>
    <xf numFmtId="188" fontId="9" fillId="0" borderId="29" xfId="0" applyNumberFormat="1" applyFont="1" applyBorder="1" applyAlignment="1">
      <alignment horizontal="right" shrinkToFit="1"/>
    </xf>
    <xf numFmtId="188" fontId="4" fillId="0" borderId="10" xfId="0" applyNumberFormat="1" applyFont="1" applyFill="1" applyBorder="1" applyAlignment="1">
      <alignment horizontal="right" shrinkToFit="1"/>
    </xf>
    <xf numFmtId="188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 vertical="center" shrinkToFit="1"/>
    </xf>
    <xf numFmtId="188" fontId="4" fillId="0" borderId="10" xfId="0" applyNumberFormat="1" applyFont="1" applyFill="1" applyBorder="1" applyAlignment="1">
      <alignment horizontal="right" vertical="center" shrinkToFit="1"/>
    </xf>
    <xf numFmtId="188" fontId="4" fillId="0" borderId="10" xfId="0" applyNumberFormat="1" applyFont="1" applyBorder="1" applyAlignment="1">
      <alignment horizontal="right" vertical="center" shrinkToFit="1"/>
    </xf>
    <xf numFmtId="188" fontId="4" fillId="0" borderId="29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22" xfId="0" applyNumberFormat="1" applyFont="1" applyBorder="1" applyAlignment="1">
      <alignment horizontal="right" shrinkToFit="1"/>
    </xf>
    <xf numFmtId="188" fontId="4" fillId="0" borderId="51" xfId="0" applyNumberFormat="1" applyFont="1" applyBorder="1" applyAlignment="1">
      <alignment horizontal="right" shrinkToFit="1"/>
    </xf>
    <xf numFmtId="188" fontId="4" fillId="0" borderId="52" xfId="0" applyNumberFormat="1" applyFont="1" applyBorder="1" applyAlignment="1">
      <alignment horizontal="center" shrinkToFit="1"/>
    </xf>
    <xf numFmtId="188" fontId="4" fillId="0" borderId="53" xfId="0" applyNumberFormat="1" applyFont="1" applyBorder="1" applyAlignment="1">
      <alignment horizontal="center" shrinkToFit="1"/>
    </xf>
    <xf numFmtId="188" fontId="4" fillId="0" borderId="22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88" fontId="4" fillId="0" borderId="18" xfId="0" applyNumberFormat="1" applyFont="1" applyBorder="1" applyAlignment="1">
      <alignment horizontal="center" shrinkToFit="1"/>
    </xf>
    <xf numFmtId="188" fontId="4" fillId="0" borderId="54" xfId="0" applyNumberFormat="1" applyFont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C34" sqref="C34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33" t="s">
        <v>128</v>
      </c>
      <c r="B1" s="134"/>
      <c r="C1" s="134"/>
      <c r="D1" s="134"/>
      <c r="E1" s="134"/>
      <c r="F1" s="134"/>
      <c r="G1" s="134"/>
      <c r="H1" s="134"/>
      <c r="I1" s="12"/>
    </row>
    <row r="2" spans="1:10" ht="16.5" customHeight="1">
      <c r="A2" s="134"/>
      <c r="B2" s="134"/>
      <c r="C2" s="134"/>
      <c r="D2" s="134"/>
      <c r="E2" s="134"/>
      <c r="F2" s="134"/>
      <c r="G2" s="134"/>
      <c r="H2" s="134"/>
      <c r="J2" t="s">
        <v>109</v>
      </c>
    </row>
    <row r="3" spans="1:9" ht="16.5" customHeight="1" thickBot="1">
      <c r="A3" s="134"/>
      <c r="B3" s="134"/>
      <c r="C3" s="134"/>
      <c r="D3" s="134"/>
      <c r="E3" s="134"/>
      <c r="F3" s="134"/>
      <c r="G3" s="134"/>
      <c r="H3" s="134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9" t="s">
        <v>156</v>
      </c>
      <c r="E5" s="16"/>
      <c r="F5" s="16"/>
      <c r="G5" s="16"/>
      <c r="H5" s="15" t="s">
        <v>31</v>
      </c>
      <c r="I5" s="23" t="s">
        <v>157</v>
      </c>
    </row>
    <row r="6" spans="1:9" ht="39.75" customHeight="1">
      <c r="A6" s="131" t="s">
        <v>127</v>
      </c>
      <c r="B6" s="132"/>
      <c r="C6" s="132"/>
      <c r="D6" s="132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35" t="s">
        <v>93</v>
      </c>
      <c r="C7" s="135"/>
      <c r="D7" s="135"/>
      <c r="E7" s="135"/>
      <c r="F7" s="135"/>
      <c r="G7" s="135"/>
      <c r="H7" s="80" t="s">
        <v>72</v>
      </c>
      <c r="I7" s="23" t="s">
        <v>90</v>
      </c>
    </row>
    <row r="8" spans="1:9" ht="13.5" customHeight="1">
      <c r="A8" s="15" t="s">
        <v>84</v>
      </c>
      <c r="B8" s="136" t="s">
        <v>94</v>
      </c>
      <c r="C8" s="136"/>
      <c r="D8" s="136"/>
      <c r="E8" s="136"/>
      <c r="F8" s="136"/>
      <c r="G8" s="136"/>
      <c r="H8" s="80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6"/>
      <c r="C11" s="46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9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9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7" t="s">
        <v>23</v>
      </c>
      <c r="B21" s="57" t="s">
        <v>38</v>
      </c>
      <c r="C21" s="103" t="s">
        <v>63</v>
      </c>
      <c r="D21" s="76">
        <v>0</v>
      </c>
      <c r="E21" s="76">
        <v>0</v>
      </c>
      <c r="F21" s="77">
        <f>SUMIF($C22:$C22,"&lt;&gt;*000",F22:F22)</f>
        <v>0</v>
      </c>
      <c r="G21" s="77">
        <f>SUMIF($C22:$C22,"&lt;&gt;*000",G22:G22)</f>
        <v>0</v>
      </c>
      <c r="H21" s="77">
        <v>0</v>
      </c>
      <c r="I21" s="110">
        <v>0</v>
      </c>
    </row>
    <row r="22" spans="1:9" ht="14.25" customHeight="1">
      <c r="A22" s="108" t="s">
        <v>8</v>
      </c>
      <c r="B22" s="106"/>
      <c r="C22" s="75"/>
      <c r="D22" s="76"/>
      <c r="E22" s="76"/>
      <c r="F22" s="77"/>
      <c r="G22" s="77"/>
      <c r="H22" s="77">
        <f>SUM(E22:G22)</f>
        <v>0</v>
      </c>
      <c r="I22" s="78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3"/>
  <sheetViews>
    <sheetView showGridLines="0" zoomScalePageLayoutView="0" workbookViewId="0" topLeftCell="A1">
      <selection activeCell="K44" sqref="K44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1.375" style="0" customWidth="1"/>
    <col min="8" max="8" width="6.00390625" style="0" customWidth="1"/>
    <col min="10" max="10" width="12.25390625" style="0" bestFit="1" customWidth="1"/>
  </cols>
  <sheetData>
    <row r="2" spans="2:8" ht="15">
      <c r="B2" s="46"/>
      <c r="C2" s="15"/>
      <c r="D2" s="46" t="s">
        <v>51</v>
      </c>
      <c r="E2" s="14"/>
      <c r="F2" s="14"/>
      <c r="G2" s="14" t="s">
        <v>52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43" t="s">
        <v>167</v>
      </c>
      <c r="H4" s="144"/>
    </row>
    <row r="5" spans="1:8" ht="12.75">
      <c r="A5" s="10"/>
      <c r="B5" s="10" t="s">
        <v>25</v>
      </c>
      <c r="C5" s="30" t="s">
        <v>78</v>
      </c>
      <c r="D5" s="8" t="s">
        <v>68</v>
      </c>
      <c r="E5" s="35"/>
      <c r="F5" s="39"/>
      <c r="G5" s="145"/>
      <c r="H5" s="146"/>
    </row>
    <row r="6" spans="1:8" ht="12.75">
      <c r="A6" s="9"/>
      <c r="B6" s="10" t="s">
        <v>26</v>
      </c>
      <c r="C6" s="30" t="s">
        <v>74</v>
      </c>
      <c r="D6" s="8" t="s">
        <v>69</v>
      </c>
      <c r="E6" s="38" t="s">
        <v>10</v>
      </c>
      <c r="F6" s="37"/>
      <c r="G6" s="145"/>
      <c r="H6" s="146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9" t="s">
        <v>76</v>
      </c>
      <c r="F7" s="8" t="s">
        <v>15</v>
      </c>
      <c r="G7" s="145"/>
      <c r="H7" s="146"/>
    </row>
    <row r="8" spans="1:8" ht="12.75">
      <c r="A8" s="9"/>
      <c r="B8" s="10"/>
      <c r="C8" s="10"/>
      <c r="D8" s="8"/>
      <c r="E8" s="39" t="s">
        <v>77</v>
      </c>
      <c r="F8" s="8"/>
      <c r="G8" s="145"/>
      <c r="H8" s="146"/>
    </row>
    <row r="9" spans="1:8" ht="12.75">
      <c r="A9" s="9"/>
      <c r="B9" s="10"/>
      <c r="C9" s="10"/>
      <c r="D9" s="8"/>
      <c r="E9" s="39"/>
      <c r="F9" s="8"/>
      <c r="G9" s="145"/>
      <c r="H9" s="146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147" t="s">
        <v>20</v>
      </c>
      <c r="H12" s="148"/>
    </row>
    <row r="13" spans="1:10" ht="15" customHeight="1">
      <c r="A13" s="51" t="s">
        <v>24</v>
      </c>
      <c r="B13" s="55" t="s">
        <v>39</v>
      </c>
      <c r="C13" s="74"/>
      <c r="D13" s="76">
        <f>SUM(D15:D72)</f>
        <v>37495184.58</v>
      </c>
      <c r="E13" s="76">
        <f>SUM(E15:E72)</f>
        <v>7888389.459999999</v>
      </c>
      <c r="F13" s="77">
        <f>SUM(E13:E13)</f>
        <v>7888389.459999999</v>
      </c>
      <c r="G13" s="139">
        <f>D13-F13</f>
        <v>29606795.119999997</v>
      </c>
      <c r="H13" s="140"/>
      <c r="J13" s="120"/>
    </row>
    <row r="14" spans="1:10" ht="15" customHeight="1">
      <c r="A14" s="75" t="s">
        <v>8</v>
      </c>
      <c r="B14" s="56"/>
      <c r="C14" s="75"/>
      <c r="D14" s="76"/>
      <c r="E14" s="76"/>
      <c r="F14" s="77">
        <f>SUM(E14:E14)</f>
        <v>0</v>
      </c>
      <c r="G14" s="141">
        <f>D14-F14</f>
        <v>0</v>
      </c>
      <c r="H14" s="142"/>
      <c r="J14" s="120"/>
    </row>
    <row r="15" spans="1:10" ht="15" customHeight="1">
      <c r="A15" s="113" t="s">
        <v>97</v>
      </c>
      <c r="B15" s="56"/>
      <c r="C15" s="111" t="s">
        <v>110</v>
      </c>
      <c r="D15" s="125">
        <v>1482399.4</v>
      </c>
      <c r="E15" s="76">
        <v>117479.53</v>
      </c>
      <c r="F15" s="77">
        <f aca="true" t="shared" si="0" ref="F15:F27">E15</f>
        <v>117479.53</v>
      </c>
      <c r="G15" s="141">
        <f aca="true" t="shared" si="1" ref="G15:G72">D15-F15</f>
        <v>1364919.8699999999</v>
      </c>
      <c r="H15" s="142"/>
      <c r="J15" s="126"/>
    </row>
    <row r="16" spans="1:10" ht="15" customHeight="1">
      <c r="A16" s="113" t="s">
        <v>98</v>
      </c>
      <c r="B16" s="56"/>
      <c r="C16" s="111" t="s">
        <v>136</v>
      </c>
      <c r="D16" s="125">
        <v>364578</v>
      </c>
      <c r="E16" s="76">
        <v>71281.3</v>
      </c>
      <c r="F16" s="77">
        <f t="shared" si="0"/>
        <v>71281.3</v>
      </c>
      <c r="G16" s="141">
        <f t="shared" si="1"/>
        <v>293296.7</v>
      </c>
      <c r="H16" s="142"/>
      <c r="J16" s="126"/>
    </row>
    <row r="17" spans="1:10" ht="15" customHeight="1">
      <c r="A17" s="113" t="s">
        <v>97</v>
      </c>
      <c r="B17" s="56"/>
      <c r="C17" s="111" t="s">
        <v>111</v>
      </c>
      <c r="D17" s="125">
        <v>7067746.53</v>
      </c>
      <c r="E17" s="76">
        <v>1981537.41</v>
      </c>
      <c r="F17" s="77">
        <f t="shared" si="0"/>
        <v>1981537.41</v>
      </c>
      <c r="G17" s="141">
        <f t="shared" si="1"/>
        <v>5086209.12</v>
      </c>
      <c r="H17" s="142"/>
      <c r="J17" s="126"/>
    </row>
    <row r="18" spans="1:10" ht="12.75">
      <c r="A18" s="113" t="s">
        <v>98</v>
      </c>
      <c r="B18" s="56"/>
      <c r="C18" s="111" t="s">
        <v>137</v>
      </c>
      <c r="D18" s="125">
        <v>2224010.91</v>
      </c>
      <c r="E18" s="76">
        <v>447577.69</v>
      </c>
      <c r="F18" s="77">
        <f t="shared" si="0"/>
        <v>447577.69</v>
      </c>
      <c r="G18" s="141">
        <f t="shared" si="1"/>
        <v>1776433.2200000002</v>
      </c>
      <c r="H18" s="142"/>
      <c r="J18" s="126"/>
    </row>
    <row r="19" spans="1:10" ht="12.75">
      <c r="A19" s="113" t="s">
        <v>99</v>
      </c>
      <c r="B19" s="56"/>
      <c r="C19" s="111" t="s">
        <v>158</v>
      </c>
      <c r="D19" s="125">
        <v>30000</v>
      </c>
      <c r="E19" s="76"/>
      <c r="F19" s="77">
        <f t="shared" si="0"/>
        <v>0</v>
      </c>
      <c r="G19" s="141">
        <f t="shared" si="1"/>
        <v>30000</v>
      </c>
      <c r="H19" s="142"/>
      <c r="J19" s="126"/>
    </row>
    <row r="20" spans="1:10" ht="12.75">
      <c r="A20" s="113" t="s">
        <v>99</v>
      </c>
      <c r="B20" s="56"/>
      <c r="C20" s="111" t="s">
        <v>159</v>
      </c>
      <c r="D20" s="125">
        <v>50000</v>
      </c>
      <c r="E20" s="76"/>
      <c r="F20" s="77">
        <f t="shared" si="0"/>
        <v>0</v>
      </c>
      <c r="G20" s="141">
        <f t="shared" si="1"/>
        <v>50000</v>
      </c>
      <c r="H20" s="142"/>
      <c r="J20" s="126"/>
    </row>
    <row r="21" spans="1:10" ht="12.75">
      <c r="A21" s="113" t="s">
        <v>101</v>
      </c>
      <c r="B21" s="56"/>
      <c r="C21" s="111" t="s">
        <v>143</v>
      </c>
      <c r="D21" s="125">
        <v>66828</v>
      </c>
      <c r="E21" s="76">
        <v>15774.8</v>
      </c>
      <c r="F21" s="77">
        <f t="shared" si="0"/>
        <v>15774.8</v>
      </c>
      <c r="G21" s="141">
        <f t="shared" si="1"/>
        <v>51053.2</v>
      </c>
      <c r="H21" s="142"/>
      <c r="J21" s="126"/>
    </row>
    <row r="22" spans="1:10" ht="12.75">
      <c r="A22" s="113" t="s">
        <v>102</v>
      </c>
      <c r="B22" s="56"/>
      <c r="C22" s="111" t="s">
        <v>144</v>
      </c>
      <c r="D22" s="125">
        <v>399783.1</v>
      </c>
      <c r="E22" s="76">
        <v>118345.16</v>
      </c>
      <c r="F22" s="77">
        <f t="shared" si="0"/>
        <v>118345.16</v>
      </c>
      <c r="G22" s="141">
        <f t="shared" si="1"/>
        <v>281437.93999999994</v>
      </c>
      <c r="H22" s="142"/>
      <c r="J22" s="126"/>
    </row>
    <row r="23" spans="1:10" ht="12.75">
      <c r="A23" s="113" t="s">
        <v>103</v>
      </c>
      <c r="B23" s="56"/>
      <c r="C23" s="111" t="s">
        <v>145</v>
      </c>
      <c r="D23" s="125">
        <v>189886.87</v>
      </c>
      <c r="E23" s="76">
        <v>40075.76</v>
      </c>
      <c r="F23" s="77">
        <f t="shared" si="0"/>
        <v>40075.76</v>
      </c>
      <c r="G23" s="141">
        <f t="shared" si="1"/>
        <v>149811.11</v>
      </c>
      <c r="H23" s="142"/>
      <c r="J23" s="126"/>
    </row>
    <row r="24" spans="1:10" ht="12.75">
      <c r="A24" s="113" t="s">
        <v>104</v>
      </c>
      <c r="B24" s="56"/>
      <c r="C24" s="111" t="s">
        <v>146</v>
      </c>
      <c r="D24" s="125">
        <v>436714.28</v>
      </c>
      <c r="E24" s="76">
        <v>261755</v>
      </c>
      <c r="F24" s="77">
        <f t="shared" si="0"/>
        <v>261755</v>
      </c>
      <c r="G24" s="141">
        <f t="shared" si="1"/>
        <v>174959.28000000003</v>
      </c>
      <c r="H24" s="142"/>
      <c r="J24" s="126"/>
    </row>
    <row r="25" spans="1:10" ht="12.75">
      <c r="A25" s="113" t="s">
        <v>160</v>
      </c>
      <c r="B25" s="56"/>
      <c r="C25" s="111" t="s">
        <v>161</v>
      </c>
      <c r="D25" s="125">
        <v>36996.78</v>
      </c>
      <c r="E25" s="76">
        <v>5000</v>
      </c>
      <c r="F25" s="77">
        <f t="shared" si="0"/>
        <v>5000</v>
      </c>
      <c r="G25" s="141">
        <f t="shared" si="1"/>
        <v>31996.78</v>
      </c>
      <c r="H25" s="142"/>
      <c r="J25" s="126"/>
    </row>
    <row r="26" spans="1:10" ht="12.75">
      <c r="A26" s="113" t="s">
        <v>129</v>
      </c>
      <c r="B26" s="56"/>
      <c r="C26" s="111" t="s">
        <v>147</v>
      </c>
      <c r="D26" s="125">
        <v>6500</v>
      </c>
      <c r="E26" s="76"/>
      <c r="F26" s="77">
        <f t="shared" si="0"/>
        <v>0</v>
      </c>
      <c r="G26" s="141">
        <f t="shared" si="1"/>
        <v>6500</v>
      </c>
      <c r="H26" s="142"/>
      <c r="J26" s="126"/>
    </row>
    <row r="27" spans="1:10" ht="12.75">
      <c r="A27" s="113" t="s">
        <v>105</v>
      </c>
      <c r="B27" s="56"/>
      <c r="C27" s="111" t="s">
        <v>148</v>
      </c>
      <c r="D27" s="125">
        <v>493510</v>
      </c>
      <c r="E27" s="76">
        <v>162446.25</v>
      </c>
      <c r="F27" s="77">
        <f t="shared" si="0"/>
        <v>162446.25</v>
      </c>
      <c r="G27" s="141">
        <f t="shared" si="1"/>
        <v>331063.75</v>
      </c>
      <c r="H27" s="142"/>
      <c r="J27" s="126"/>
    </row>
    <row r="28" spans="1:10" ht="12.75">
      <c r="A28" s="113" t="s">
        <v>162</v>
      </c>
      <c r="B28" s="56"/>
      <c r="C28" s="111" t="s">
        <v>163</v>
      </c>
      <c r="D28" s="125">
        <v>2000</v>
      </c>
      <c r="E28" s="76"/>
      <c r="F28" s="77"/>
      <c r="G28" s="141">
        <f t="shared" si="1"/>
        <v>2000</v>
      </c>
      <c r="H28" s="142"/>
      <c r="J28" s="126"/>
    </row>
    <row r="29" spans="1:10" ht="12.75">
      <c r="A29" s="113" t="s">
        <v>162</v>
      </c>
      <c r="B29" s="56"/>
      <c r="C29" s="111" t="s">
        <v>164</v>
      </c>
      <c r="D29" s="125">
        <v>150000</v>
      </c>
      <c r="E29" s="76"/>
      <c r="F29" s="77"/>
      <c r="G29" s="141">
        <f t="shared" si="1"/>
        <v>150000</v>
      </c>
      <c r="H29" s="142"/>
      <c r="J29" s="126"/>
    </row>
    <row r="30" spans="1:10" ht="12.75">
      <c r="A30" s="113" t="s">
        <v>100</v>
      </c>
      <c r="B30" s="56"/>
      <c r="C30" s="111" t="s">
        <v>112</v>
      </c>
      <c r="D30" s="125">
        <v>485000</v>
      </c>
      <c r="E30" s="76">
        <v>120000</v>
      </c>
      <c r="F30" s="77">
        <f aca="true" t="shared" si="2" ref="F30:F43">E30</f>
        <v>120000</v>
      </c>
      <c r="G30" s="141">
        <f t="shared" si="1"/>
        <v>365000</v>
      </c>
      <c r="H30" s="142"/>
      <c r="J30" s="126"/>
    </row>
    <row r="31" spans="1:10" ht="12.75">
      <c r="A31" s="113" t="s">
        <v>97</v>
      </c>
      <c r="B31" s="56"/>
      <c r="C31" s="111" t="s">
        <v>168</v>
      </c>
      <c r="D31" s="125">
        <v>2849143.42</v>
      </c>
      <c r="E31" s="76"/>
      <c r="F31" s="77">
        <f t="shared" si="2"/>
        <v>0</v>
      </c>
      <c r="G31" s="141">
        <f t="shared" si="1"/>
        <v>2849143.42</v>
      </c>
      <c r="H31" s="142"/>
      <c r="J31" s="126"/>
    </row>
    <row r="32" spans="1:10" ht="12.75">
      <c r="A32" s="113" t="s">
        <v>100</v>
      </c>
      <c r="B32" s="56"/>
      <c r="C32" s="111" t="s">
        <v>169</v>
      </c>
      <c r="D32" s="125">
        <v>75000</v>
      </c>
      <c r="E32" s="76"/>
      <c r="F32" s="77">
        <f t="shared" si="2"/>
        <v>0</v>
      </c>
      <c r="G32" s="141">
        <f t="shared" si="1"/>
        <v>75000</v>
      </c>
      <c r="H32" s="142"/>
      <c r="J32" s="126"/>
    </row>
    <row r="33" spans="1:10" ht="12.75">
      <c r="A33" s="113" t="s">
        <v>170</v>
      </c>
      <c r="B33" s="56"/>
      <c r="C33" s="111" t="s">
        <v>171</v>
      </c>
      <c r="D33" s="125">
        <v>840406.47</v>
      </c>
      <c r="E33" s="76"/>
      <c r="F33" s="77">
        <f t="shared" si="2"/>
        <v>0</v>
      </c>
      <c r="G33" s="141">
        <f t="shared" si="1"/>
        <v>840406.47</v>
      </c>
      <c r="H33" s="142"/>
      <c r="J33" s="126"/>
    </row>
    <row r="34" spans="1:10" ht="12.75">
      <c r="A34" s="113" t="s">
        <v>103</v>
      </c>
      <c r="B34" s="56"/>
      <c r="C34" s="111" t="s">
        <v>172</v>
      </c>
      <c r="D34" s="125">
        <v>50000</v>
      </c>
      <c r="E34" s="76"/>
      <c r="F34" s="77">
        <f t="shared" si="2"/>
        <v>0</v>
      </c>
      <c r="G34" s="141">
        <f t="shared" si="1"/>
        <v>50000</v>
      </c>
      <c r="H34" s="142"/>
      <c r="J34" s="126"/>
    </row>
    <row r="35" spans="1:10" ht="12.75">
      <c r="A35" s="113" t="s">
        <v>104</v>
      </c>
      <c r="B35" s="56"/>
      <c r="C35" s="111" t="s">
        <v>173</v>
      </c>
      <c r="D35" s="125">
        <v>83458</v>
      </c>
      <c r="E35" s="76"/>
      <c r="F35" s="77">
        <f t="shared" si="2"/>
        <v>0</v>
      </c>
      <c r="G35" s="141">
        <f t="shared" si="1"/>
        <v>83458</v>
      </c>
      <c r="H35" s="142"/>
      <c r="J35" s="126"/>
    </row>
    <row r="36" spans="1:10" ht="12.75">
      <c r="A36" s="113" t="s">
        <v>105</v>
      </c>
      <c r="B36" s="56"/>
      <c r="C36" s="111" t="s">
        <v>174</v>
      </c>
      <c r="D36" s="125">
        <v>102764</v>
      </c>
      <c r="E36" s="76"/>
      <c r="F36" s="77">
        <f t="shared" si="2"/>
        <v>0</v>
      </c>
      <c r="G36" s="141">
        <f t="shared" si="1"/>
        <v>102764</v>
      </c>
      <c r="H36" s="142"/>
      <c r="J36" s="126"/>
    </row>
    <row r="37" spans="1:10" ht="12.75">
      <c r="A37" s="113" t="s">
        <v>97</v>
      </c>
      <c r="B37" s="56"/>
      <c r="C37" s="111" t="s">
        <v>113</v>
      </c>
      <c r="D37" s="125">
        <v>146649.8</v>
      </c>
      <c r="E37" s="76"/>
      <c r="F37" s="77">
        <f t="shared" si="2"/>
        <v>0</v>
      </c>
      <c r="G37" s="141">
        <f t="shared" si="1"/>
        <v>146649.8</v>
      </c>
      <c r="H37" s="142"/>
      <c r="J37" s="126"/>
    </row>
    <row r="38" spans="1:10" ht="12.75">
      <c r="A38" s="113" t="s">
        <v>98</v>
      </c>
      <c r="B38" s="56"/>
      <c r="C38" s="111" t="s">
        <v>114</v>
      </c>
      <c r="D38" s="125">
        <v>63450.2</v>
      </c>
      <c r="E38" s="76"/>
      <c r="F38" s="77">
        <f t="shared" si="2"/>
        <v>0</v>
      </c>
      <c r="G38" s="141">
        <f t="shared" si="1"/>
        <v>63450.2</v>
      </c>
      <c r="H38" s="142"/>
      <c r="J38" s="126"/>
    </row>
    <row r="39" spans="1:10" ht="12.75">
      <c r="A39" s="113" t="s">
        <v>97</v>
      </c>
      <c r="B39" s="56"/>
      <c r="C39" s="111" t="s">
        <v>115</v>
      </c>
      <c r="D39" s="125">
        <v>14875.08</v>
      </c>
      <c r="E39" s="76"/>
      <c r="F39" s="77">
        <f t="shared" si="2"/>
        <v>0</v>
      </c>
      <c r="G39" s="141">
        <f t="shared" si="1"/>
        <v>14875.08</v>
      </c>
      <c r="H39" s="142"/>
      <c r="J39" s="126"/>
    </row>
    <row r="40" spans="1:10" ht="12.75">
      <c r="A40" s="113" t="s">
        <v>98</v>
      </c>
      <c r="B40" s="56"/>
      <c r="C40" s="111" t="s">
        <v>116</v>
      </c>
      <c r="D40" s="125">
        <v>6435.92</v>
      </c>
      <c r="E40" s="76"/>
      <c r="F40" s="77">
        <f t="shared" si="2"/>
        <v>0</v>
      </c>
      <c r="G40" s="141">
        <f t="shared" si="1"/>
        <v>6435.92</v>
      </c>
      <c r="H40" s="142"/>
      <c r="J40" s="126"/>
    </row>
    <row r="41" spans="1:10" ht="12.75">
      <c r="A41" s="113" t="s">
        <v>105</v>
      </c>
      <c r="B41" s="56"/>
      <c r="C41" s="111" t="s">
        <v>149</v>
      </c>
      <c r="D41" s="125">
        <v>94500</v>
      </c>
      <c r="E41" s="76"/>
      <c r="F41" s="77">
        <f t="shared" si="2"/>
        <v>0</v>
      </c>
      <c r="G41" s="141">
        <f t="shared" si="1"/>
        <v>94500</v>
      </c>
      <c r="H41" s="142"/>
      <c r="J41" s="126"/>
    </row>
    <row r="42" spans="1:10" ht="12.75">
      <c r="A42" s="113" t="s">
        <v>104</v>
      </c>
      <c r="B42" s="56"/>
      <c r="C42" s="111" t="s">
        <v>117</v>
      </c>
      <c r="D42" s="125">
        <v>24395</v>
      </c>
      <c r="E42" s="76"/>
      <c r="F42" s="77">
        <f t="shared" si="2"/>
        <v>0</v>
      </c>
      <c r="G42" s="141">
        <f t="shared" si="1"/>
        <v>24395</v>
      </c>
      <c r="H42" s="142"/>
      <c r="J42" s="126"/>
    </row>
    <row r="43" spans="1:10" ht="12.75">
      <c r="A43" s="113" t="s">
        <v>129</v>
      </c>
      <c r="B43" s="56"/>
      <c r="C43" s="111" t="s">
        <v>165</v>
      </c>
      <c r="D43" s="125">
        <v>115000</v>
      </c>
      <c r="E43" s="76">
        <v>115000</v>
      </c>
      <c r="F43" s="77">
        <f t="shared" si="2"/>
        <v>115000</v>
      </c>
      <c r="G43" s="141">
        <f t="shared" si="1"/>
        <v>0</v>
      </c>
      <c r="H43" s="142"/>
      <c r="J43" s="126"/>
    </row>
    <row r="44" spans="1:10" ht="12.75">
      <c r="A44" s="113" t="s">
        <v>104</v>
      </c>
      <c r="B44" s="56"/>
      <c r="C44" s="111" t="s">
        <v>118</v>
      </c>
      <c r="D44" s="125">
        <v>10455</v>
      </c>
      <c r="E44" s="76"/>
      <c r="F44" s="77"/>
      <c r="G44" s="141">
        <f t="shared" si="1"/>
        <v>10455</v>
      </c>
      <c r="H44" s="142"/>
      <c r="J44" s="126"/>
    </row>
    <row r="45" spans="1:10" ht="12.75">
      <c r="A45" s="113" t="s">
        <v>103</v>
      </c>
      <c r="B45" s="56"/>
      <c r="C45" s="111" t="s">
        <v>150</v>
      </c>
      <c r="D45" s="125">
        <v>1706915.3</v>
      </c>
      <c r="E45" s="76">
        <v>1538657.2</v>
      </c>
      <c r="F45" s="77">
        <f>E45</f>
        <v>1538657.2</v>
      </c>
      <c r="G45" s="141">
        <f t="shared" si="1"/>
        <v>168258.1000000001</v>
      </c>
      <c r="H45" s="142"/>
      <c r="J45" s="126"/>
    </row>
    <row r="46" spans="1:10" ht="12.75">
      <c r="A46" s="113" t="s">
        <v>101</v>
      </c>
      <c r="B46" s="56"/>
      <c r="C46" s="111" t="s">
        <v>151</v>
      </c>
      <c r="D46" s="125">
        <v>104977.52</v>
      </c>
      <c r="E46" s="76">
        <v>30611.67</v>
      </c>
      <c r="F46" s="77">
        <f>E46</f>
        <v>30611.67</v>
      </c>
      <c r="G46" s="141">
        <f t="shared" si="1"/>
        <v>74365.85</v>
      </c>
      <c r="H46" s="142"/>
      <c r="J46" s="126"/>
    </row>
    <row r="47" spans="1:10" ht="12.75">
      <c r="A47" s="113" t="s">
        <v>104</v>
      </c>
      <c r="B47" s="56"/>
      <c r="C47" s="111" t="s">
        <v>152</v>
      </c>
      <c r="D47" s="125">
        <v>134036</v>
      </c>
      <c r="E47" s="76">
        <v>32864.4</v>
      </c>
      <c r="F47" s="77">
        <f>E47</f>
        <v>32864.4</v>
      </c>
      <c r="G47" s="141">
        <f t="shared" si="1"/>
        <v>101171.6</v>
      </c>
      <c r="H47" s="142"/>
      <c r="J47" s="126"/>
    </row>
    <row r="48" spans="1:10" ht="12.75">
      <c r="A48" s="113" t="s">
        <v>103</v>
      </c>
      <c r="B48" s="56"/>
      <c r="C48" s="111" t="s">
        <v>166</v>
      </c>
      <c r="D48" s="125">
        <v>882673.4</v>
      </c>
      <c r="E48" s="76"/>
      <c r="F48" s="77"/>
      <c r="G48" s="141">
        <f t="shared" si="1"/>
        <v>882673.4</v>
      </c>
      <c r="H48" s="142"/>
      <c r="J48" s="126"/>
    </row>
    <row r="49" spans="1:10" ht="12.75">
      <c r="A49" s="113" t="s">
        <v>102</v>
      </c>
      <c r="B49" s="56"/>
      <c r="C49" s="111" t="s">
        <v>131</v>
      </c>
      <c r="D49" s="125">
        <v>228876.24</v>
      </c>
      <c r="E49" s="76">
        <v>23947.06</v>
      </c>
      <c r="F49" s="77">
        <f aca="true" t="shared" si="3" ref="F49:F54">E49</f>
        <v>23947.06</v>
      </c>
      <c r="G49" s="141">
        <f t="shared" si="1"/>
        <v>204929.18</v>
      </c>
      <c r="H49" s="142"/>
      <c r="J49" s="126"/>
    </row>
    <row r="50" spans="1:10" ht="12.75">
      <c r="A50" s="113" t="s">
        <v>103</v>
      </c>
      <c r="B50" s="56"/>
      <c r="C50" s="111" t="s">
        <v>119</v>
      </c>
      <c r="D50" s="125">
        <v>248924.41</v>
      </c>
      <c r="E50" s="76">
        <v>55368.04</v>
      </c>
      <c r="F50" s="77">
        <f t="shared" si="3"/>
        <v>55368.04</v>
      </c>
      <c r="G50" s="141">
        <f t="shared" si="1"/>
        <v>193556.37</v>
      </c>
      <c r="H50" s="142"/>
      <c r="J50" s="126"/>
    </row>
    <row r="51" spans="1:10" ht="12.75">
      <c r="A51" s="113" t="s">
        <v>129</v>
      </c>
      <c r="B51" s="56"/>
      <c r="C51" s="111" t="s">
        <v>153</v>
      </c>
      <c r="D51" s="125">
        <v>815761.12</v>
      </c>
      <c r="E51" s="76"/>
      <c r="F51" s="77">
        <f t="shared" si="3"/>
        <v>0</v>
      </c>
      <c r="G51" s="141">
        <f t="shared" si="1"/>
        <v>815761.12</v>
      </c>
      <c r="H51" s="142"/>
      <c r="J51" s="126"/>
    </row>
    <row r="52" spans="1:10" ht="12.75">
      <c r="A52" s="113" t="s">
        <v>105</v>
      </c>
      <c r="B52" s="56"/>
      <c r="C52" s="111" t="s">
        <v>154</v>
      </c>
      <c r="D52" s="125">
        <v>503000</v>
      </c>
      <c r="E52" s="76">
        <v>67200</v>
      </c>
      <c r="F52" s="77">
        <f t="shared" si="3"/>
        <v>67200</v>
      </c>
      <c r="G52" s="141">
        <f t="shared" si="1"/>
        <v>435800</v>
      </c>
      <c r="H52" s="142"/>
      <c r="J52" s="126"/>
    </row>
    <row r="53" spans="1:10" ht="12.75">
      <c r="A53" s="113" t="s">
        <v>130</v>
      </c>
      <c r="B53" s="56"/>
      <c r="C53" s="111" t="s">
        <v>120</v>
      </c>
      <c r="D53" s="125">
        <v>32628.84</v>
      </c>
      <c r="E53" s="76">
        <v>5438.14</v>
      </c>
      <c r="F53" s="77">
        <f t="shared" si="3"/>
        <v>5438.14</v>
      </c>
      <c r="G53" s="141">
        <f t="shared" si="1"/>
        <v>27190.7</v>
      </c>
      <c r="H53" s="142"/>
      <c r="J53" s="126"/>
    </row>
    <row r="54" spans="1:10" ht="12.75">
      <c r="A54" s="113" t="s">
        <v>160</v>
      </c>
      <c r="B54" s="56"/>
      <c r="C54" s="111" t="s">
        <v>121</v>
      </c>
      <c r="D54" s="125">
        <v>17300</v>
      </c>
      <c r="E54" s="76"/>
      <c r="F54" s="77">
        <f t="shared" si="3"/>
        <v>0</v>
      </c>
      <c r="G54" s="141">
        <f t="shared" si="1"/>
        <v>17300</v>
      </c>
      <c r="H54" s="142"/>
      <c r="J54" s="126"/>
    </row>
    <row r="55" spans="1:10" ht="12.75">
      <c r="A55" s="116" t="s">
        <v>97</v>
      </c>
      <c r="B55" s="56"/>
      <c r="C55" s="118" t="s">
        <v>125</v>
      </c>
      <c r="D55" s="115">
        <v>3233563.36</v>
      </c>
      <c r="E55" s="76">
        <v>833975.18</v>
      </c>
      <c r="F55" s="115">
        <f aca="true" t="shared" si="4" ref="F55:F68">SUM(E55:E55)</f>
        <v>833975.18</v>
      </c>
      <c r="G55" s="137">
        <f t="shared" si="1"/>
        <v>2399588.1799999997</v>
      </c>
      <c r="H55" s="138"/>
      <c r="J55" s="120"/>
    </row>
    <row r="56" spans="1:10" ht="12.75">
      <c r="A56" s="116" t="s">
        <v>100</v>
      </c>
      <c r="B56" s="56"/>
      <c r="C56" s="119" t="s">
        <v>132</v>
      </c>
      <c r="D56" s="115">
        <v>47000</v>
      </c>
      <c r="E56" s="76"/>
      <c r="F56" s="115">
        <f t="shared" si="4"/>
        <v>0</v>
      </c>
      <c r="G56" s="137">
        <f t="shared" si="1"/>
        <v>47000</v>
      </c>
      <c r="H56" s="138"/>
      <c r="J56" s="120"/>
    </row>
    <row r="57" spans="1:10" ht="12.75">
      <c r="A57" s="116" t="s">
        <v>98</v>
      </c>
      <c r="B57" s="56"/>
      <c r="C57" s="118" t="s">
        <v>140</v>
      </c>
      <c r="D57" s="115">
        <v>967475.51</v>
      </c>
      <c r="E57" s="76">
        <v>260065.87</v>
      </c>
      <c r="F57" s="115">
        <f t="shared" si="4"/>
        <v>260065.87</v>
      </c>
      <c r="G57" s="137">
        <f t="shared" si="1"/>
        <v>707409.64</v>
      </c>
      <c r="H57" s="138"/>
      <c r="J57" s="120"/>
    </row>
    <row r="58" spans="1:10" ht="12.75">
      <c r="A58" s="116" t="s">
        <v>101</v>
      </c>
      <c r="B58" s="56"/>
      <c r="C58" s="119" t="s">
        <v>133</v>
      </c>
      <c r="D58" s="115"/>
      <c r="E58" s="76"/>
      <c r="F58" s="115">
        <f t="shared" si="4"/>
        <v>0</v>
      </c>
      <c r="G58" s="137">
        <f t="shared" si="1"/>
        <v>0</v>
      </c>
      <c r="H58" s="138"/>
      <c r="J58" s="120"/>
    </row>
    <row r="59" spans="1:10" ht="12.75">
      <c r="A59" s="116" t="s">
        <v>102</v>
      </c>
      <c r="B59" s="56"/>
      <c r="C59" s="118" t="s">
        <v>134</v>
      </c>
      <c r="D59" s="115">
        <v>618222.08</v>
      </c>
      <c r="E59" s="76"/>
      <c r="F59" s="115">
        <f t="shared" si="4"/>
        <v>0</v>
      </c>
      <c r="G59" s="137">
        <f t="shared" si="1"/>
        <v>618222.08</v>
      </c>
      <c r="H59" s="138"/>
      <c r="J59" s="120"/>
    </row>
    <row r="60" spans="1:10" ht="12.75">
      <c r="A60" s="116" t="s">
        <v>103</v>
      </c>
      <c r="B60" s="56"/>
      <c r="C60" s="118" t="s">
        <v>135</v>
      </c>
      <c r="D60" s="115">
        <v>358366.24</v>
      </c>
      <c r="E60" s="76"/>
      <c r="F60" s="115">
        <f t="shared" si="4"/>
        <v>0</v>
      </c>
      <c r="G60" s="137">
        <f t="shared" si="1"/>
        <v>358366.24</v>
      </c>
      <c r="H60" s="138"/>
      <c r="J60" s="120"/>
    </row>
    <row r="61" spans="1:10" ht="12.75">
      <c r="A61" s="116" t="s">
        <v>104</v>
      </c>
      <c r="B61" s="56"/>
      <c r="C61" s="118" t="s">
        <v>138</v>
      </c>
      <c r="D61" s="115">
        <v>130018.56</v>
      </c>
      <c r="E61" s="76">
        <v>9800</v>
      </c>
      <c r="F61" s="115">
        <f t="shared" si="4"/>
        <v>9800</v>
      </c>
      <c r="G61" s="137">
        <f t="shared" si="1"/>
        <v>120218.56</v>
      </c>
      <c r="H61" s="138"/>
      <c r="J61" s="120"/>
    </row>
    <row r="62" spans="1:10" ht="12.75">
      <c r="A62" s="117" t="s">
        <v>160</v>
      </c>
      <c r="B62" s="56"/>
      <c r="C62" s="118" t="s">
        <v>175</v>
      </c>
      <c r="D62" s="115">
        <v>260417.3</v>
      </c>
      <c r="E62" s="115"/>
      <c r="F62" s="115">
        <f t="shared" si="4"/>
        <v>0</v>
      </c>
      <c r="G62" s="137">
        <f t="shared" si="1"/>
        <v>260417.3</v>
      </c>
      <c r="H62" s="138"/>
      <c r="J62" s="120"/>
    </row>
    <row r="63" spans="1:10" ht="12.75">
      <c r="A63" s="117" t="s">
        <v>129</v>
      </c>
      <c r="B63" s="56"/>
      <c r="C63" s="118" t="s">
        <v>139</v>
      </c>
      <c r="D63" s="115">
        <v>436400</v>
      </c>
      <c r="E63" s="115"/>
      <c r="F63" s="115">
        <f t="shared" si="4"/>
        <v>0</v>
      </c>
      <c r="G63" s="137">
        <f t="shared" si="1"/>
        <v>436400</v>
      </c>
      <c r="H63" s="138"/>
      <c r="J63" s="120"/>
    </row>
    <row r="64" spans="1:10" ht="22.5">
      <c r="A64" s="117" t="s">
        <v>105</v>
      </c>
      <c r="B64" s="56"/>
      <c r="C64" s="118" t="s">
        <v>126</v>
      </c>
      <c r="D64" s="115">
        <v>119386.6</v>
      </c>
      <c r="E64" s="115"/>
      <c r="F64" s="115">
        <f t="shared" si="4"/>
        <v>0</v>
      </c>
      <c r="G64" s="137">
        <f t="shared" si="1"/>
        <v>119386.6</v>
      </c>
      <c r="H64" s="138"/>
      <c r="J64" s="120"/>
    </row>
    <row r="65" spans="1:10" ht="12.75">
      <c r="A65" s="117" t="s">
        <v>176</v>
      </c>
      <c r="B65" s="56"/>
      <c r="C65" s="118" t="s">
        <v>177</v>
      </c>
      <c r="D65" s="115">
        <v>50000</v>
      </c>
      <c r="E65" s="115"/>
      <c r="F65" s="115">
        <f t="shared" si="4"/>
        <v>0</v>
      </c>
      <c r="G65" s="137">
        <f t="shared" si="1"/>
        <v>50000</v>
      </c>
      <c r="H65" s="138"/>
      <c r="J65" s="120"/>
    </row>
    <row r="66" spans="1:10" ht="12.75">
      <c r="A66" s="116" t="s">
        <v>97</v>
      </c>
      <c r="B66" s="56"/>
      <c r="C66" s="118" t="s">
        <v>178</v>
      </c>
      <c r="D66" s="123">
        <v>1256400</v>
      </c>
      <c r="E66" s="123"/>
      <c r="F66" s="124">
        <f t="shared" si="4"/>
        <v>0</v>
      </c>
      <c r="G66" s="137">
        <f t="shared" si="1"/>
        <v>1256400</v>
      </c>
      <c r="H66" s="138"/>
      <c r="J66" s="120"/>
    </row>
    <row r="67" spans="1:10" ht="12.75">
      <c r="A67" s="116" t="s">
        <v>98</v>
      </c>
      <c r="B67" s="56"/>
      <c r="C67" s="118" t="s">
        <v>179</v>
      </c>
      <c r="D67" s="123">
        <v>543600</v>
      </c>
      <c r="E67" s="123"/>
      <c r="F67" s="124">
        <f t="shared" si="4"/>
        <v>0</v>
      </c>
      <c r="G67" s="137">
        <f t="shared" si="1"/>
        <v>543600</v>
      </c>
      <c r="H67" s="138"/>
      <c r="J67" s="120"/>
    </row>
    <row r="68" spans="1:10" ht="12.75">
      <c r="A68" s="121" t="s">
        <v>129</v>
      </c>
      <c r="B68" s="56"/>
      <c r="C68" s="122" t="s">
        <v>142</v>
      </c>
      <c r="D68" s="123">
        <v>470000</v>
      </c>
      <c r="E68" s="123"/>
      <c r="F68" s="124">
        <f t="shared" si="4"/>
        <v>0</v>
      </c>
      <c r="G68" s="137">
        <f t="shared" si="1"/>
        <v>470000</v>
      </c>
      <c r="H68" s="138"/>
      <c r="J68" s="120"/>
    </row>
    <row r="69" spans="1:8" ht="12.75">
      <c r="A69" s="113" t="s">
        <v>106</v>
      </c>
      <c r="B69" s="56"/>
      <c r="C69" s="127" t="s">
        <v>122</v>
      </c>
      <c r="D69" s="128">
        <v>60000</v>
      </c>
      <c r="E69" s="129">
        <v>15000</v>
      </c>
      <c r="F69" s="130">
        <f>E69</f>
        <v>15000</v>
      </c>
      <c r="G69" s="137">
        <f t="shared" si="1"/>
        <v>45000</v>
      </c>
      <c r="H69" s="138"/>
    </row>
    <row r="70" spans="1:8" ht="12.75">
      <c r="A70" s="113" t="s">
        <v>107</v>
      </c>
      <c r="B70" s="56"/>
      <c r="C70" s="127" t="s">
        <v>123</v>
      </c>
      <c r="D70" s="128">
        <v>50000</v>
      </c>
      <c r="E70" s="129"/>
      <c r="F70" s="130">
        <f>E70</f>
        <v>0</v>
      </c>
      <c r="G70" s="137">
        <f t="shared" si="1"/>
        <v>50000</v>
      </c>
      <c r="H70" s="138"/>
    </row>
    <row r="71" spans="1:8" ht="12.75">
      <c r="A71" s="113" t="s">
        <v>105</v>
      </c>
      <c r="B71" s="56"/>
      <c r="C71" s="127" t="s">
        <v>155</v>
      </c>
      <c r="D71" s="128">
        <v>20000</v>
      </c>
      <c r="E71" s="129"/>
      <c r="F71" s="130">
        <f>E71</f>
        <v>0</v>
      </c>
      <c r="G71" s="137">
        <f t="shared" si="1"/>
        <v>20000</v>
      </c>
      <c r="H71" s="138"/>
    </row>
    <row r="72" spans="1:8" ht="22.5">
      <c r="A72" s="114" t="s">
        <v>108</v>
      </c>
      <c r="B72" s="56"/>
      <c r="C72" s="127" t="s">
        <v>124</v>
      </c>
      <c r="D72" s="128">
        <v>6236755.34</v>
      </c>
      <c r="E72" s="129">
        <v>1559189</v>
      </c>
      <c r="F72" s="130">
        <f>E72</f>
        <v>1559189</v>
      </c>
      <c r="G72" s="137">
        <f t="shared" si="1"/>
        <v>4677566.34</v>
      </c>
      <c r="H72" s="138"/>
    </row>
    <row r="73" spans="1:8" ht="23.25" thickBot="1">
      <c r="A73" s="112" t="s">
        <v>70</v>
      </c>
      <c r="B73" s="81">
        <v>450</v>
      </c>
      <c r="C73" s="105" t="s">
        <v>71</v>
      </c>
      <c r="D73" s="104" t="s">
        <v>71</v>
      </c>
      <c r="E73" s="82">
        <f>D13-E13</f>
        <v>29606795.119999997</v>
      </c>
      <c r="F73" s="83">
        <f>SUM(E73:E73)</f>
        <v>29606795.119999997</v>
      </c>
      <c r="G73" s="149" t="s">
        <v>63</v>
      </c>
      <c r="H73" s="150"/>
    </row>
  </sheetData>
  <sheetProtection/>
  <mergeCells count="63">
    <mergeCell ref="G15:H15"/>
    <mergeCell ref="G16:H16"/>
    <mergeCell ref="G17:H17"/>
    <mergeCell ref="G18:H18"/>
    <mergeCell ref="G19:H19"/>
    <mergeCell ref="G20:H20"/>
    <mergeCell ref="G36:H36"/>
    <mergeCell ref="G21:H21"/>
    <mergeCell ref="G22:H22"/>
    <mergeCell ref="G23:H23"/>
    <mergeCell ref="G24:H24"/>
    <mergeCell ref="G25:H25"/>
    <mergeCell ref="G26:H26"/>
    <mergeCell ref="G42:H42"/>
    <mergeCell ref="G43:H43"/>
    <mergeCell ref="G44:H44"/>
    <mergeCell ref="G27:H27"/>
    <mergeCell ref="G28:H28"/>
    <mergeCell ref="G29:H29"/>
    <mergeCell ref="G30:H30"/>
    <mergeCell ref="G37:H37"/>
    <mergeCell ref="G38:H38"/>
    <mergeCell ref="G35:H35"/>
    <mergeCell ref="G70:H70"/>
    <mergeCell ref="G55:H55"/>
    <mergeCell ref="G56:H56"/>
    <mergeCell ref="G57:H57"/>
    <mergeCell ref="G58:H58"/>
    <mergeCell ref="G45:H45"/>
    <mergeCell ref="G46:H46"/>
    <mergeCell ref="G47:H47"/>
    <mergeCell ref="G48:H48"/>
    <mergeCell ref="G49:H49"/>
    <mergeCell ref="G34:H34"/>
    <mergeCell ref="G51:H51"/>
    <mergeCell ref="G52:H52"/>
    <mergeCell ref="G53:H53"/>
    <mergeCell ref="G54:H54"/>
    <mergeCell ref="G69:H69"/>
    <mergeCell ref="G50:H50"/>
    <mergeCell ref="G39:H39"/>
    <mergeCell ref="G40:H40"/>
    <mergeCell ref="G41:H41"/>
    <mergeCell ref="G64:H64"/>
    <mergeCell ref="G71:H71"/>
    <mergeCell ref="G72:H72"/>
    <mergeCell ref="G13:H13"/>
    <mergeCell ref="G14:H14"/>
    <mergeCell ref="G4:H9"/>
    <mergeCell ref="G12:H12"/>
    <mergeCell ref="G31:H31"/>
    <mergeCell ref="G32:H32"/>
    <mergeCell ref="G33:H33"/>
    <mergeCell ref="G65:H65"/>
    <mergeCell ref="G66:H66"/>
    <mergeCell ref="G67:H67"/>
    <mergeCell ref="G68:H68"/>
    <mergeCell ref="G73:H73"/>
    <mergeCell ref="G59:H59"/>
    <mergeCell ref="G60:H60"/>
    <mergeCell ref="G61:H61"/>
    <mergeCell ref="G62:H62"/>
    <mergeCell ref="G63:H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E53" sqref="E53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3"/>
      <c r="C1" s="5"/>
      <c r="D1" s="26"/>
      <c r="E1" s="26"/>
      <c r="F1" s="26"/>
      <c r="G1" s="26"/>
      <c r="H1" s="64" t="s">
        <v>42</v>
      </c>
      <c r="I1" s="26"/>
    </row>
    <row r="2" spans="2:9" ht="15">
      <c r="B2" s="46" t="s">
        <v>79</v>
      </c>
      <c r="C2" s="15"/>
      <c r="D2" s="14"/>
      <c r="E2" s="14"/>
      <c r="F2" s="14"/>
      <c r="G2" s="14"/>
      <c r="I2" s="27"/>
    </row>
    <row r="3" spans="1:9" ht="9" customHeight="1">
      <c r="A3" s="45"/>
      <c r="B3" s="54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20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68</v>
      </c>
      <c r="E5" s="38" t="s">
        <v>10</v>
      </c>
      <c r="F5" s="44" t="s">
        <v>10</v>
      </c>
      <c r="G5" s="38" t="s">
        <v>13</v>
      </c>
      <c r="H5" s="37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9" t="s">
        <v>76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9" t="s">
        <v>77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75</v>
      </c>
      <c r="D8" s="8"/>
      <c r="E8" s="39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5" t="s">
        <v>40</v>
      </c>
      <c r="C12" s="57" t="s">
        <v>63</v>
      </c>
      <c r="D12" s="86">
        <f>D14+D20+D24</f>
        <v>0</v>
      </c>
      <c r="E12" s="86">
        <f>E14+E20+E27</f>
        <v>29606795.119999997</v>
      </c>
      <c r="F12" s="87">
        <f>F14+F20+F24+F27</f>
        <v>0</v>
      </c>
      <c r="G12" s="87">
        <f>G14+G20+G24+G27</f>
        <v>0</v>
      </c>
      <c r="H12" s="87">
        <f>SUM(E12:G12)</f>
        <v>29606795.119999997</v>
      </c>
      <c r="I12" s="88">
        <f>IF(D12=0,0,D12-H12)</f>
        <v>0</v>
      </c>
    </row>
    <row r="13" spans="1:9" ht="18.75" customHeight="1">
      <c r="A13" s="58" t="s">
        <v>45</v>
      </c>
      <c r="B13" s="59"/>
      <c r="C13" s="67"/>
      <c r="D13" s="89"/>
      <c r="E13" s="89"/>
      <c r="F13" s="90"/>
      <c r="G13" s="90"/>
      <c r="H13" s="90"/>
      <c r="I13" s="91">
        <f aca="true" t="shared" si="0" ref="I13:I24">IF(D13=0,0,D13-H13)</f>
        <v>0</v>
      </c>
    </row>
    <row r="14" spans="1:9" ht="24" customHeight="1">
      <c r="A14" s="11" t="s">
        <v>48</v>
      </c>
      <c r="B14" s="62" t="s">
        <v>46</v>
      </c>
      <c r="C14" s="2" t="s">
        <v>63</v>
      </c>
      <c r="D14" s="86"/>
      <c r="E14" s="86"/>
      <c r="F14" s="87"/>
      <c r="G14" s="87"/>
      <c r="H14" s="87">
        <f aca="true" t="shared" si="1" ref="H14:H31">SUM(E14:G14)</f>
        <v>0</v>
      </c>
      <c r="I14" s="92">
        <f t="shared" si="0"/>
        <v>0</v>
      </c>
    </row>
    <row r="15" spans="1:9" ht="9.75" customHeight="1">
      <c r="A15" s="58" t="s">
        <v>44</v>
      </c>
      <c r="B15" s="59"/>
      <c r="C15" s="60"/>
      <c r="D15" s="89"/>
      <c r="E15" s="89"/>
      <c r="F15" s="90"/>
      <c r="G15" s="90"/>
      <c r="H15" s="90"/>
      <c r="I15" s="91">
        <f t="shared" si="0"/>
        <v>0</v>
      </c>
    </row>
    <row r="16" spans="1:9" ht="10.5" customHeight="1">
      <c r="A16" s="11"/>
      <c r="B16" s="61"/>
      <c r="C16" s="2"/>
      <c r="D16" s="86"/>
      <c r="E16" s="86"/>
      <c r="F16" s="87"/>
      <c r="G16" s="87"/>
      <c r="H16" s="87">
        <f t="shared" si="1"/>
        <v>0</v>
      </c>
      <c r="I16" s="92">
        <f t="shared" si="0"/>
        <v>0</v>
      </c>
    </row>
    <row r="17" spans="1:9" ht="14.25" customHeight="1">
      <c r="A17" s="11"/>
      <c r="B17" s="61"/>
      <c r="C17" s="2"/>
      <c r="D17" s="86"/>
      <c r="E17" s="86"/>
      <c r="F17" s="87"/>
      <c r="G17" s="87"/>
      <c r="H17" s="87">
        <f t="shared" si="1"/>
        <v>0</v>
      </c>
      <c r="I17" s="92">
        <f t="shared" si="0"/>
        <v>0</v>
      </c>
    </row>
    <row r="18" spans="1:9" ht="18" customHeight="1">
      <c r="A18" s="11"/>
      <c r="B18" s="61"/>
      <c r="C18" s="2"/>
      <c r="D18" s="86"/>
      <c r="E18" s="86"/>
      <c r="F18" s="87"/>
      <c r="G18" s="87"/>
      <c r="H18" s="87">
        <f t="shared" si="1"/>
        <v>0</v>
      </c>
      <c r="I18" s="92">
        <f t="shared" si="0"/>
        <v>0</v>
      </c>
    </row>
    <row r="19" spans="1:9" ht="15" customHeight="1">
      <c r="A19" s="11"/>
      <c r="B19" s="52"/>
      <c r="C19" s="2"/>
      <c r="D19" s="86"/>
      <c r="E19" s="86"/>
      <c r="F19" s="87"/>
      <c r="G19" s="87"/>
      <c r="H19" s="87">
        <f t="shared" si="1"/>
        <v>0</v>
      </c>
      <c r="I19" s="92">
        <f t="shared" si="0"/>
        <v>0</v>
      </c>
    </row>
    <row r="20" spans="1:9" ht="21" customHeight="1">
      <c r="A20" s="11" t="s">
        <v>47</v>
      </c>
      <c r="B20" s="56" t="s">
        <v>49</v>
      </c>
      <c r="C20" s="2" t="s">
        <v>63</v>
      </c>
      <c r="D20" s="86"/>
      <c r="E20" s="86"/>
      <c r="F20" s="87"/>
      <c r="G20" s="87"/>
      <c r="H20" s="87">
        <f t="shared" si="1"/>
        <v>0</v>
      </c>
      <c r="I20" s="92">
        <f t="shared" si="0"/>
        <v>0</v>
      </c>
    </row>
    <row r="21" spans="1:9" ht="12" customHeight="1">
      <c r="A21" s="58" t="s">
        <v>44</v>
      </c>
      <c r="B21" s="59"/>
      <c r="C21" s="60"/>
      <c r="D21" s="89"/>
      <c r="E21" s="89"/>
      <c r="F21" s="90"/>
      <c r="G21" s="90"/>
      <c r="H21" s="90"/>
      <c r="I21" s="91">
        <f t="shared" si="0"/>
        <v>0</v>
      </c>
    </row>
    <row r="22" spans="1:9" ht="12.75" customHeight="1">
      <c r="A22" s="11"/>
      <c r="B22" s="62"/>
      <c r="C22" s="2"/>
      <c r="D22" s="86"/>
      <c r="E22" s="86"/>
      <c r="F22" s="87"/>
      <c r="G22" s="87"/>
      <c r="H22" s="87">
        <f t="shared" si="1"/>
        <v>0</v>
      </c>
      <c r="I22" s="92">
        <f t="shared" si="0"/>
        <v>0</v>
      </c>
    </row>
    <row r="23" spans="1:9" ht="15" customHeight="1">
      <c r="A23" s="11"/>
      <c r="B23" s="62"/>
      <c r="C23" s="2"/>
      <c r="D23" s="86"/>
      <c r="E23" s="86"/>
      <c r="F23" s="87"/>
      <c r="G23" s="87"/>
      <c r="H23" s="87">
        <f t="shared" si="1"/>
        <v>0</v>
      </c>
      <c r="I23" s="92">
        <f t="shared" si="0"/>
        <v>0</v>
      </c>
    </row>
    <row r="24" spans="1:9" ht="15" customHeight="1">
      <c r="A24" s="11" t="s">
        <v>62</v>
      </c>
      <c r="B24" s="56" t="s">
        <v>43</v>
      </c>
      <c r="C24" s="2"/>
      <c r="D24" s="86">
        <f>SUM(D25,D26)</f>
        <v>0</v>
      </c>
      <c r="E24" s="86" t="s">
        <v>63</v>
      </c>
      <c r="F24" s="87">
        <f>SUM(F25,F26)</f>
        <v>0</v>
      </c>
      <c r="G24" s="86">
        <f>SUM(G25,G26)</f>
        <v>0</v>
      </c>
      <c r="H24" s="87">
        <f t="shared" si="1"/>
        <v>0</v>
      </c>
      <c r="I24" s="93">
        <f t="shared" si="0"/>
        <v>0</v>
      </c>
    </row>
    <row r="25" spans="1:9" ht="15" customHeight="1">
      <c r="A25" s="11" t="s">
        <v>65</v>
      </c>
      <c r="B25" s="56" t="s">
        <v>53</v>
      </c>
      <c r="C25" s="2"/>
      <c r="D25" s="86"/>
      <c r="E25" s="86" t="s">
        <v>63</v>
      </c>
      <c r="F25" s="87"/>
      <c r="G25" s="86"/>
      <c r="H25" s="87">
        <f t="shared" si="1"/>
        <v>0</v>
      </c>
      <c r="I25" s="92" t="s">
        <v>63</v>
      </c>
    </row>
    <row r="26" spans="1:9" ht="21.75" customHeight="1">
      <c r="A26" s="11" t="s">
        <v>66</v>
      </c>
      <c r="B26" s="56" t="s">
        <v>54</v>
      </c>
      <c r="C26" s="2"/>
      <c r="D26" s="86"/>
      <c r="E26" s="86" t="s">
        <v>63</v>
      </c>
      <c r="F26" s="87"/>
      <c r="G26" s="86"/>
      <c r="H26" s="87">
        <f t="shared" si="1"/>
        <v>0</v>
      </c>
      <c r="I26" s="92" t="s">
        <v>63</v>
      </c>
    </row>
    <row r="27" spans="1:9" ht="20.25" customHeight="1">
      <c r="A27" s="11" t="s">
        <v>80</v>
      </c>
      <c r="B27" s="59" t="s">
        <v>55</v>
      </c>
      <c r="C27" s="2" t="s">
        <v>63</v>
      </c>
      <c r="D27" s="89" t="s">
        <v>63</v>
      </c>
      <c r="E27" s="89">
        <f>SUM(E28,E42)</f>
        <v>29606795.119999997</v>
      </c>
      <c r="F27" s="90">
        <f>SUM(F28,F42)</f>
        <v>0</v>
      </c>
      <c r="G27" s="89">
        <f>SUM(G28,G42)</f>
        <v>0</v>
      </c>
      <c r="H27" s="90">
        <f t="shared" si="1"/>
        <v>29606795.119999997</v>
      </c>
      <c r="I27" s="91" t="s">
        <v>63</v>
      </c>
    </row>
    <row r="28" spans="1:9" ht="33.75">
      <c r="A28" s="11" t="s">
        <v>81</v>
      </c>
      <c r="B28" s="56" t="s">
        <v>56</v>
      </c>
      <c r="C28" s="65" t="s">
        <v>63</v>
      </c>
      <c r="D28" s="94" t="s">
        <v>63</v>
      </c>
      <c r="E28" s="95">
        <f>Лист2!E73</f>
        <v>29606795.119999997</v>
      </c>
      <c r="F28" s="94">
        <f>SUM(F30:F31)</f>
        <v>0</v>
      </c>
      <c r="G28" s="94" t="s">
        <v>71</v>
      </c>
      <c r="H28" s="94">
        <f t="shared" si="1"/>
        <v>29606795.119999997</v>
      </c>
      <c r="I28" s="93" t="s">
        <v>71</v>
      </c>
    </row>
    <row r="29" spans="1:9" ht="14.25" customHeight="1">
      <c r="A29" s="58" t="s">
        <v>44</v>
      </c>
      <c r="B29" s="59"/>
      <c r="C29" s="60"/>
      <c r="D29" s="89"/>
      <c r="E29" s="89"/>
      <c r="F29" s="90"/>
      <c r="G29" s="90"/>
      <c r="H29" s="90"/>
      <c r="I29" s="91"/>
    </row>
    <row r="30" spans="1:9" ht="27" customHeight="1">
      <c r="A30" s="11" t="s">
        <v>87</v>
      </c>
      <c r="B30" s="62" t="s">
        <v>57</v>
      </c>
      <c r="C30" s="41" t="s">
        <v>63</v>
      </c>
      <c r="D30" s="86" t="s">
        <v>63</v>
      </c>
      <c r="E30" s="86">
        <f>E28</f>
        <v>29606795.119999997</v>
      </c>
      <c r="F30" s="87" t="s">
        <v>63</v>
      </c>
      <c r="G30" s="86" t="s">
        <v>63</v>
      </c>
      <c r="H30" s="87">
        <f t="shared" si="1"/>
        <v>29606795.119999997</v>
      </c>
      <c r="I30" s="92" t="s">
        <v>63</v>
      </c>
    </row>
    <row r="31" spans="1:9" ht="30.75" customHeight="1" thickBot="1">
      <c r="A31" s="73" t="s">
        <v>88</v>
      </c>
      <c r="B31" s="59" t="s">
        <v>58</v>
      </c>
      <c r="C31" s="44" t="s">
        <v>63</v>
      </c>
      <c r="D31" s="89" t="s">
        <v>63</v>
      </c>
      <c r="E31" s="96"/>
      <c r="F31" s="97"/>
      <c r="G31" s="89" t="s">
        <v>63</v>
      </c>
      <c r="H31" s="97">
        <f t="shared" si="1"/>
        <v>0</v>
      </c>
      <c r="I31" s="98" t="s">
        <v>63</v>
      </c>
    </row>
    <row r="32" spans="1:9" ht="13.5" customHeight="1">
      <c r="A32" s="58"/>
      <c r="B32" s="69"/>
      <c r="C32" s="70"/>
      <c r="D32" s="70"/>
      <c r="E32" s="70"/>
      <c r="F32" s="70"/>
      <c r="G32" s="70"/>
      <c r="H32" s="70"/>
      <c r="I32" s="70"/>
    </row>
    <row r="33" spans="1:9" ht="15" customHeight="1">
      <c r="A33" s="71"/>
      <c r="B33" s="72"/>
      <c r="C33" s="29"/>
      <c r="D33" s="29"/>
      <c r="E33" s="29"/>
      <c r="F33" s="29"/>
      <c r="G33" s="29"/>
      <c r="H33" s="64" t="s">
        <v>64</v>
      </c>
      <c r="I33" s="29"/>
    </row>
    <row r="34" spans="1:9" ht="10.5" customHeight="1">
      <c r="A34" s="9"/>
      <c r="B34" s="30"/>
      <c r="C34" s="30"/>
      <c r="D34" s="8"/>
      <c r="E34" s="35"/>
      <c r="F34" s="68" t="s">
        <v>9</v>
      </c>
      <c r="G34" s="36"/>
      <c r="H34" s="43"/>
      <c r="I34" s="20" t="s">
        <v>4</v>
      </c>
    </row>
    <row r="35" spans="1:9" ht="10.5" customHeight="1">
      <c r="A35" s="49"/>
      <c r="B35" s="10" t="s">
        <v>25</v>
      </c>
      <c r="C35" s="10" t="s">
        <v>21</v>
      </c>
      <c r="D35" s="8" t="s">
        <v>68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9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9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9" t="s">
        <v>59</v>
      </c>
      <c r="C42" s="65" t="s">
        <v>63</v>
      </c>
      <c r="D42" s="86" t="s">
        <v>63</v>
      </c>
      <c r="E42" s="95" t="s">
        <v>63</v>
      </c>
      <c r="F42" s="94">
        <f>SUM(F44:F45)</f>
        <v>0</v>
      </c>
      <c r="G42" s="86">
        <f>SUM(G44:G45)</f>
        <v>0</v>
      </c>
      <c r="H42" s="94">
        <f>SUM(H44:H45)</f>
        <v>0</v>
      </c>
      <c r="I42" s="93" t="s">
        <v>63</v>
      </c>
    </row>
    <row r="43" spans="1:9" ht="15" customHeight="1">
      <c r="A43" s="58" t="s">
        <v>45</v>
      </c>
      <c r="B43" s="59"/>
      <c r="C43" s="66"/>
      <c r="D43" s="89"/>
      <c r="E43" s="96"/>
      <c r="F43" s="97"/>
      <c r="G43" s="89"/>
      <c r="H43" s="97"/>
      <c r="I43" s="99"/>
    </row>
    <row r="44" spans="1:9" ht="22.5">
      <c r="A44" s="11" t="s">
        <v>85</v>
      </c>
      <c r="B44" s="62" t="s">
        <v>60</v>
      </c>
      <c r="C44" s="60" t="s">
        <v>63</v>
      </c>
      <c r="D44" s="87" t="s">
        <v>63</v>
      </c>
      <c r="E44" s="89" t="s">
        <v>63</v>
      </c>
      <c r="F44" s="90"/>
      <c r="G44" s="87"/>
      <c r="H44" s="90">
        <f>SUM(H46:H47)</f>
        <v>0</v>
      </c>
      <c r="I44" s="91" t="s">
        <v>63</v>
      </c>
    </row>
    <row r="45" spans="1:9" ht="23.25" thickBot="1">
      <c r="A45" s="11" t="s">
        <v>86</v>
      </c>
      <c r="B45" s="63" t="s">
        <v>61</v>
      </c>
      <c r="C45" s="50" t="s">
        <v>63</v>
      </c>
      <c r="D45" s="100" t="s">
        <v>63</v>
      </c>
      <c r="E45" s="101" t="s">
        <v>63</v>
      </c>
      <c r="F45" s="100"/>
      <c r="G45" s="100"/>
      <c r="H45" s="100">
        <f>SUM(H47:H48)</f>
        <v>0</v>
      </c>
      <c r="I45" s="102" t="s">
        <v>63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48" t="s">
        <v>141</v>
      </c>
      <c r="B47" s="48"/>
      <c r="C47" s="109" t="s">
        <v>96</v>
      </c>
      <c r="D47" s="53"/>
      <c r="E47" s="53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95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4"/>
      <c r="F52" s="12"/>
      <c r="G52" s="12"/>
      <c r="H52" s="12"/>
      <c r="I52" s="85"/>
    </row>
    <row r="53" spans="1:9" ht="19.5" customHeight="1">
      <c r="A53" s="15" t="s">
        <v>180</v>
      </c>
      <c r="D53" s="12"/>
      <c r="E53" s="12"/>
      <c r="F53" s="12"/>
      <c r="G53" s="12"/>
      <c r="H53" s="12"/>
      <c r="I53" s="85"/>
    </row>
    <row r="54" spans="4:9" ht="9.75" customHeight="1">
      <c r="D54" s="12"/>
      <c r="E54" s="12"/>
      <c r="F54" s="12"/>
      <c r="G54" s="12"/>
      <c r="H54" s="12"/>
      <c r="I54" s="85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2016-09-16T10:09:22Z</cp:lastPrinted>
  <dcterms:created xsi:type="dcterms:W3CDTF">1999-06-18T11:49:53Z</dcterms:created>
  <dcterms:modified xsi:type="dcterms:W3CDTF">2018-05-07T11:11:40Z</dcterms:modified>
  <cp:category/>
  <cp:version/>
  <cp:contentType/>
  <cp:contentStatus/>
</cp:coreProperties>
</file>