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60" windowHeight="6150" activeTab="0"/>
  </bookViews>
  <sheets>
    <sheet name="Инженерка" sheetId="1" r:id="rId1"/>
  </sheets>
  <definedNames>
    <definedName name="_xlnm.Print_Titles" localSheetId="0">'Инженерка'!$10:$12</definedName>
    <definedName name="_xlnm.Print_Area" localSheetId="0">'Инженерка'!$A$1:$K$79</definedName>
  </definedNames>
  <calcPr fullCalcOnLoad="1"/>
</workbook>
</file>

<file path=xl/sharedStrings.xml><?xml version="1.0" encoding="utf-8"?>
<sst xmlns="http://schemas.openxmlformats.org/spreadsheetml/2006/main" count="222" uniqueCount="103">
  <si>
    <t>кв.м.</t>
  </si>
  <si>
    <t>Единицы измерения</t>
  </si>
  <si>
    <t>2. Водоснабжение и водоотведение</t>
  </si>
  <si>
    <t>2.7.Капитальный ремонт водозаборных сооружений, ремонт водоскважинного оборудования и замена глубинных насосов</t>
  </si>
  <si>
    <t>4. Жилищный фонд</t>
  </si>
  <si>
    <t>Всего по разделу жилищный фонд</t>
  </si>
  <si>
    <t xml:space="preserve">4.1. Капитальный ремонт </t>
  </si>
  <si>
    <t xml:space="preserve">4.2. Плановый текущий ремонт </t>
  </si>
  <si>
    <t xml:space="preserve">6.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</si>
  <si>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ВСЕГО ( указываются финансовые средства, направленные на выполнение всех видов работ</t>
  </si>
  <si>
    <t>ВСЕГО по разделу водоснабжения и водоотведения</t>
  </si>
  <si>
    <t>ВСЕГО по разделу жилищный фонд</t>
  </si>
  <si>
    <t>ВСЕГО по разделу приобретение топлива и ГСМ</t>
  </si>
  <si>
    <t>№
п\п</t>
  </si>
  <si>
    <t>Наименование работ</t>
  </si>
  <si>
    <t>Количество
объём</t>
  </si>
  <si>
    <t>Финансовые средства, тыс. руб.</t>
  </si>
  <si>
    <t>Бюджет 
автономного
округа</t>
  </si>
  <si>
    <t>Средства
предприятий</t>
  </si>
  <si>
    <t>Сроки
исполнения</t>
  </si>
  <si>
    <t>Ответственный 
исполнитель
Ф.И.О.</t>
  </si>
  <si>
    <t>Всего</t>
  </si>
  <si>
    <t>Итого</t>
  </si>
  <si>
    <t>км</t>
  </si>
  <si>
    <t>м2</t>
  </si>
  <si>
    <t>Итого:</t>
  </si>
  <si>
    <t>тонн</t>
  </si>
  <si>
    <t>км.</t>
  </si>
  <si>
    <t>ВСЕГО по разделу</t>
  </si>
  <si>
    <t>Местный
бюджет (софинансирование)</t>
  </si>
  <si>
    <t>Местный
бюджет (непрограммные средства)</t>
  </si>
  <si>
    <t>шт.</t>
  </si>
  <si>
    <t>ул. Мира, д. 6</t>
  </si>
  <si>
    <t>ул.Лесная д. 4а кв. 2</t>
  </si>
  <si>
    <t>ул. Мира, д.57 кв. 1</t>
  </si>
  <si>
    <t>ул. Нестерова д.8 кв. 2</t>
  </si>
  <si>
    <t>ул. Лесная д.4а, кв.2</t>
  </si>
  <si>
    <t>ул. Лесная, д.2 кв. 2</t>
  </si>
  <si>
    <t>ул. Строителей, д.11 кв. 2</t>
  </si>
  <si>
    <t>ул. Строителей, д.6 кв. 2</t>
  </si>
  <si>
    <t>ул. Трудовая д.14 кв. 1</t>
  </si>
  <si>
    <t>Директор Шеркальского МП ЖКХ МО с.п.Шеркалы Шипицына Т.Г.</t>
  </si>
  <si>
    <t>Капитальный ремонт сельское поселение Шеркалы</t>
  </si>
  <si>
    <t>Плановый текущий ремонт сельское поселение Шеркалы</t>
  </si>
  <si>
    <t>Глава сельского поселения Шеркалы Мироненко Л.В.</t>
  </si>
  <si>
    <t>2.7.1.</t>
  </si>
  <si>
    <t>31.03.2019 г.</t>
  </si>
  <si>
    <t>Приобретение ДТ (зимнее)</t>
  </si>
  <si>
    <t>ВСЕГО по муниципальному образованию сельское поселение Шеркалы</t>
  </si>
  <si>
    <t>т.</t>
  </si>
  <si>
    <t>31.08.2019 г.</t>
  </si>
  <si>
    <t xml:space="preserve">Приложение </t>
  </si>
  <si>
    <t>к постановлению администрации</t>
  </si>
  <si>
    <t>сельского поселения Шеркалы</t>
  </si>
  <si>
    <t>4.1.1.</t>
  </si>
  <si>
    <t>Капитальный ремонт жилого фонда (замена кухонных печей в жилых домах) по адресам:</t>
  </si>
  <si>
    <t>4.1.1.1.</t>
  </si>
  <si>
    <t>Капитальный ремонт системы инженерно-технического обеспечения (монтаж отопительной системы теплоснабжения с приобретением материала) по адресу:</t>
  </si>
  <si>
    <t>4.1.1.2.</t>
  </si>
  <si>
    <t>Установка газового котла с приобретением в жилом доме с. Шеркалы по адресу:</t>
  </si>
  <si>
    <t>4.1.1.3.</t>
  </si>
  <si>
    <t>4.1.1.4.</t>
  </si>
  <si>
    <t>Выборочный капитальный ремонт жилого фонда (замена оконных блоков в жилых домах) по адресу:</t>
  </si>
  <si>
    <t>Капитальный ремонт кровли в жилом доме с. Шеркалы по адресу:</t>
  </si>
  <si>
    <t>4.1.1.5.</t>
  </si>
  <si>
    <t>4.2.1.</t>
  </si>
  <si>
    <t>ул. Гладышева д.50</t>
  </si>
  <si>
    <t>4.2.2.</t>
  </si>
  <si>
    <t>Промывка внутренних инженерных сетей объектов жилищного фонда с.п.Шеркалы. Испытание внутренних инженерных сетей объектов жилищного фонда на прочность и плотность</t>
  </si>
  <si>
    <r>
      <t>тыс. м</t>
    </r>
    <r>
      <rPr>
        <vertAlign val="superscript"/>
        <sz val="12"/>
        <color indexed="8"/>
        <rFont val="Times New Roman"/>
        <family val="1"/>
      </rPr>
      <t>3</t>
    </r>
  </si>
  <si>
    <t>Согласно правил эксплуатации тепловых сетей</t>
  </si>
  <si>
    <t>Собственники внутренних инженерных сетей объектов жилищного фонда</t>
  </si>
  <si>
    <t>4.2.3.</t>
  </si>
  <si>
    <t>Демонтаж недействующего газопровода в жилых домах, подлежащих сносу</t>
  </si>
  <si>
    <t>м</t>
  </si>
  <si>
    <t>при необходимости</t>
  </si>
  <si>
    <t>8. ПРОЧИЕ МЕРОПРИЯТИЯ</t>
  </si>
  <si>
    <t>ед.</t>
  </si>
  <si>
    <t>8.1.</t>
  </si>
  <si>
    <t>Приобретение специальной техники (водовозной машины)</t>
  </si>
  <si>
    <t>ВСЕГО по разделу прочие мероприятий</t>
  </si>
  <si>
    <t xml:space="preserve">ПЛАН МЕРОПРИЯТИЙ
по подготовке объектов жилищно-коммунального хозяйства к работе в осенне-зимний период 2019-2020 годов муниципального образования Октябрьский район                                                                                                                                                                                            </t>
  </si>
  <si>
    <t>1. Теплоснабжение</t>
  </si>
  <si>
    <t>ВСЕГО по разделу теплоснабжения</t>
  </si>
  <si>
    <t>1.1.</t>
  </si>
  <si>
    <t>Промывка, опрессовка магистральных сетей теплоснабжения</t>
  </si>
  <si>
    <t>14.06.2019 г.</t>
  </si>
  <si>
    <t>Восстановление ограждения Артскважины, расположенной по адресу: с.Шеркалы, ул.Мира, д.69а, 1 пояс</t>
  </si>
  <si>
    <t>ул. Мира д. 1</t>
  </si>
  <si>
    <t>ул. Трудовая, д. 16, кв.2</t>
  </si>
  <si>
    <t>ул. Береговая д.4 кв. 2</t>
  </si>
  <si>
    <t>ул. Строителей д.13 кв.1</t>
  </si>
  <si>
    <t>ул. Строителей д.13 кв.2</t>
  </si>
  <si>
    <t>ул. Нестерова д.45 кв.1</t>
  </si>
  <si>
    <t>ул. Нестерова д.45 кв.2</t>
  </si>
  <si>
    <t>ул. Гладышева д.16 кв.3, кв.4</t>
  </si>
  <si>
    <t>1.2.</t>
  </si>
  <si>
    <t>28.09.2019 г.</t>
  </si>
  <si>
    <t>25.09.2019 г.</t>
  </si>
  <si>
    <t>Капитальный ремонт объекта капитального строительства "Котельная Шеркальского МП ЖКХ МО с.п. Шеркалы, ул. Мира, 38Д, село Шеркалы, Октябрьский район, Тюменская область (замена котла, дымовой трубы)</t>
  </si>
  <si>
    <t>31.10.2019 г.</t>
  </si>
  <si>
    <t>30.09.2019 г.</t>
  </si>
  <si>
    <t>от «12» сентября 2019 г. № 156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</si>
</sst>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mmm/yyyy"/>
    <numFmt numFmtId="182" formatCode="0.0000"/>
    <numFmt numFmtId="183" formatCode="#,##0.000_р_."/>
    <numFmt numFmtId="184" formatCode="#,##0.0"/>
    <numFmt numFmtId="185" formatCode="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vertical="center" wrapText="1"/>
    </xf>
    <xf numFmtId="2" fontId="4" fillId="32" borderId="10" xfId="0" applyNumberFormat="1" applyFont="1" applyFill="1" applyBorder="1" applyAlignment="1">
      <alignment horizontal="left" vertical="center" wrapText="1" shrinkToFit="1"/>
    </xf>
    <xf numFmtId="2" fontId="4" fillId="32" borderId="10" xfId="0" applyNumberFormat="1" applyFont="1" applyFill="1" applyBorder="1" applyAlignment="1">
      <alignment horizontal="center" vertical="center" wrapText="1" shrinkToFit="1"/>
    </xf>
    <xf numFmtId="2" fontId="5" fillId="32" borderId="10" xfId="0" applyNumberFormat="1" applyFont="1" applyFill="1" applyBorder="1" applyAlignment="1">
      <alignment horizontal="center" vertical="center" wrapText="1" shrinkToFit="1"/>
    </xf>
    <xf numFmtId="14" fontId="4" fillId="32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 shrinkToFit="1"/>
    </xf>
    <xf numFmtId="4" fontId="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2" fontId="48" fillId="32" borderId="10" xfId="0" applyNumberFormat="1" applyFont="1" applyFill="1" applyBorder="1" applyAlignment="1">
      <alignment horizontal="left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 shrinkToFi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2" fontId="48" fillId="0" borderId="10" xfId="0" applyNumberFormat="1" applyFont="1" applyFill="1" applyBorder="1" applyAlignment="1">
      <alignment horizontal="left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184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4" fontId="48" fillId="32" borderId="10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center" vertical="center" wrapText="1"/>
    </xf>
    <xf numFmtId="0" fontId="48" fillId="32" borderId="10" xfId="0" applyNumberFormat="1" applyFont="1" applyFill="1" applyBorder="1" applyAlignment="1">
      <alignment horizontal="center" vertical="center" wrapText="1"/>
    </xf>
    <xf numFmtId="2" fontId="48" fillId="32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 shrinkToFit="1"/>
    </xf>
    <xf numFmtId="1" fontId="4" fillId="33" borderId="10" xfId="0" applyNumberFormat="1" applyFont="1" applyFill="1" applyBorder="1" applyAlignment="1">
      <alignment horizontal="center" vertical="center" wrapText="1" shrinkToFi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174" fontId="49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2" fontId="4" fillId="32" borderId="17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 shrinkToFit="1"/>
    </xf>
    <xf numFmtId="2" fontId="4" fillId="33" borderId="18" xfId="0" applyNumberFormat="1" applyFont="1" applyFill="1" applyBorder="1" applyAlignment="1">
      <alignment horizontal="center" vertical="center" wrapText="1" shrinkToFit="1"/>
    </xf>
    <xf numFmtId="2" fontId="4" fillId="33" borderId="14" xfId="0" applyNumberFormat="1" applyFont="1" applyFill="1" applyBorder="1" applyAlignment="1">
      <alignment horizontal="center" vertical="center" wrapText="1" shrinkToFit="1"/>
    </xf>
    <xf numFmtId="2" fontId="4" fillId="32" borderId="17" xfId="0" applyNumberFormat="1" applyFont="1" applyFill="1" applyBorder="1" applyAlignment="1">
      <alignment horizontal="center" vertical="center" wrapText="1" shrinkToFit="1"/>
    </xf>
    <xf numFmtId="2" fontId="4" fillId="32" borderId="18" xfId="0" applyNumberFormat="1" applyFont="1" applyFill="1" applyBorder="1" applyAlignment="1">
      <alignment horizontal="center" vertical="center" wrapText="1" shrinkToFit="1"/>
    </xf>
    <xf numFmtId="2" fontId="4" fillId="32" borderId="14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left"/>
    </xf>
    <xf numFmtId="185" fontId="10" fillId="0" borderId="0" xfId="0" applyNumberFormat="1" applyFont="1" applyFill="1" applyAlignment="1">
      <alignment/>
    </xf>
    <xf numFmtId="185" fontId="5" fillId="0" borderId="10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/>
    </xf>
    <xf numFmtId="185" fontId="5" fillId="0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4" fillId="32" borderId="10" xfId="0" applyNumberFormat="1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 shrinkToFit="1"/>
    </xf>
    <xf numFmtId="185" fontId="48" fillId="32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 shrinkToFit="1"/>
    </xf>
    <xf numFmtId="185" fontId="9" fillId="0" borderId="0" xfId="0" applyNumberFormat="1" applyFont="1" applyFill="1" applyAlignment="1">
      <alignment horizontal="left" vertical="center" wrapText="1"/>
    </xf>
    <xf numFmtId="185" fontId="8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4" fontId="5" fillId="32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0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1" fontId="48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="75" zoomScaleNormal="75" zoomScaleSheetLayoutView="75" zoomScalePageLayoutView="0" workbookViewId="0" topLeftCell="C25">
      <selection activeCell="M10" sqref="M10"/>
    </sheetView>
  </sheetViews>
  <sheetFormatPr defaultColWidth="9.00390625" defaultRowHeight="12.75"/>
  <cols>
    <col min="1" max="1" width="8.00390625" style="11" customWidth="1"/>
    <col min="2" max="2" width="69.625" style="11" customWidth="1"/>
    <col min="3" max="3" width="12.375" style="11" customWidth="1"/>
    <col min="4" max="4" width="13.625" style="11" customWidth="1"/>
    <col min="5" max="6" width="14.375" style="11" customWidth="1"/>
    <col min="7" max="7" width="16.625" style="11" customWidth="1"/>
    <col min="8" max="8" width="14.375" style="11" customWidth="1"/>
    <col min="9" max="9" width="14.375" style="119" customWidth="1"/>
    <col min="10" max="10" width="17.875" style="11" customWidth="1"/>
    <col min="11" max="11" width="38.375" style="11" customWidth="1"/>
    <col min="12" max="16384" width="9.125" style="11" customWidth="1"/>
  </cols>
  <sheetData>
    <row r="1" spans="10:11" ht="15">
      <c r="J1" s="95"/>
      <c r="K1" s="95"/>
    </row>
    <row r="2" spans="9:11" s="39" customFormat="1" ht="15" customHeight="1">
      <c r="I2" s="120"/>
      <c r="J2" s="40"/>
      <c r="K2" s="55" t="s">
        <v>51</v>
      </c>
    </row>
    <row r="3" spans="9:11" s="39" customFormat="1" ht="15.75">
      <c r="I3" s="121"/>
      <c r="J3" s="40"/>
      <c r="K3" s="55" t="s">
        <v>52</v>
      </c>
    </row>
    <row r="4" spans="9:11" s="39" customFormat="1" ht="15.75">
      <c r="I4" s="121"/>
      <c r="J4" s="40"/>
      <c r="K4" s="55" t="s">
        <v>53</v>
      </c>
    </row>
    <row r="5" spans="2:11" ht="15.75">
      <c r="B5" s="39"/>
      <c r="J5" s="39"/>
      <c r="K5" s="88" t="s">
        <v>102</v>
      </c>
    </row>
    <row r="6" ht="15">
      <c r="B6" s="39"/>
    </row>
    <row r="7" spans="1:11" ht="12.75">
      <c r="A7" s="96" t="s">
        <v>81</v>
      </c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1:11" ht="32.2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9.75" customHeight="1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24.75" customHeight="1">
      <c r="A10" s="98" t="s">
        <v>13</v>
      </c>
      <c r="B10" s="117" t="s">
        <v>14</v>
      </c>
      <c r="C10" s="98" t="s">
        <v>1</v>
      </c>
      <c r="D10" s="98" t="s">
        <v>15</v>
      </c>
      <c r="E10" s="116" t="s">
        <v>16</v>
      </c>
      <c r="F10" s="116"/>
      <c r="G10" s="116"/>
      <c r="H10" s="116"/>
      <c r="I10" s="116"/>
      <c r="J10" s="98" t="s">
        <v>19</v>
      </c>
      <c r="K10" s="98" t="s">
        <v>20</v>
      </c>
    </row>
    <row r="11" spans="1:11" ht="68.25" customHeight="1">
      <c r="A11" s="99"/>
      <c r="B11" s="99"/>
      <c r="C11" s="99"/>
      <c r="D11" s="99"/>
      <c r="E11" s="19" t="s">
        <v>17</v>
      </c>
      <c r="F11" s="19" t="s">
        <v>29</v>
      </c>
      <c r="G11" s="19" t="s">
        <v>30</v>
      </c>
      <c r="H11" s="19" t="s">
        <v>18</v>
      </c>
      <c r="I11" s="122" t="s">
        <v>21</v>
      </c>
      <c r="J11" s="99"/>
      <c r="K11" s="99"/>
    </row>
    <row r="12" spans="1:11" s="12" customFormat="1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6</v>
      </c>
      <c r="H12" s="17">
        <v>7</v>
      </c>
      <c r="I12" s="123">
        <v>8</v>
      </c>
      <c r="J12" s="17">
        <v>9</v>
      </c>
      <c r="K12" s="16">
        <v>10</v>
      </c>
    </row>
    <row r="13" spans="1:11" s="12" customFormat="1" ht="15.75">
      <c r="A13" s="79"/>
      <c r="B13" s="92" t="s">
        <v>82</v>
      </c>
      <c r="C13" s="93"/>
      <c r="D13" s="93"/>
      <c r="E13" s="93"/>
      <c r="F13" s="93"/>
      <c r="G13" s="93"/>
      <c r="H13" s="93"/>
      <c r="I13" s="93"/>
      <c r="J13" s="93"/>
      <c r="K13" s="94"/>
    </row>
    <row r="14" spans="1:11" s="12" customFormat="1" ht="15.75">
      <c r="A14" s="79"/>
      <c r="B14" s="80" t="s">
        <v>83</v>
      </c>
      <c r="C14" s="81" t="s">
        <v>23</v>
      </c>
      <c r="D14" s="82">
        <v>1.88</v>
      </c>
      <c r="E14" s="83">
        <v>0</v>
      </c>
      <c r="F14" s="83">
        <v>0</v>
      </c>
      <c r="G14" s="83">
        <v>0</v>
      </c>
      <c r="H14" s="81">
        <v>57.42</v>
      </c>
      <c r="I14" s="124">
        <f>I15+I16</f>
        <v>3797.38</v>
      </c>
      <c r="J14" s="81"/>
      <c r="K14" s="81"/>
    </row>
    <row r="15" spans="1:11" s="12" customFormat="1" ht="31.5">
      <c r="A15" s="17" t="s">
        <v>84</v>
      </c>
      <c r="B15" s="84" t="s">
        <v>85</v>
      </c>
      <c r="C15" s="48" t="s">
        <v>23</v>
      </c>
      <c r="D15" s="49">
        <v>1.88</v>
      </c>
      <c r="E15" s="18">
        <v>0</v>
      </c>
      <c r="F15" s="18">
        <v>0</v>
      </c>
      <c r="G15" s="18">
        <v>0</v>
      </c>
      <c r="H15" s="48">
        <v>57.42</v>
      </c>
      <c r="I15" s="125">
        <v>57.42</v>
      </c>
      <c r="J15" s="48" t="s">
        <v>86</v>
      </c>
      <c r="K15" s="22" t="s">
        <v>41</v>
      </c>
    </row>
    <row r="16" spans="1:11" s="12" customFormat="1" ht="66.75" customHeight="1">
      <c r="A16" s="17" t="s">
        <v>96</v>
      </c>
      <c r="B16" s="139" t="s">
        <v>99</v>
      </c>
      <c r="C16" s="48" t="s">
        <v>31</v>
      </c>
      <c r="D16" s="49">
        <v>1</v>
      </c>
      <c r="E16" s="18">
        <v>3365.964</v>
      </c>
      <c r="F16" s="18">
        <v>373.996</v>
      </c>
      <c r="G16" s="18"/>
      <c r="H16" s="48"/>
      <c r="I16" s="125">
        <f>E16+F16</f>
        <v>3739.96</v>
      </c>
      <c r="J16" s="77" t="s">
        <v>97</v>
      </c>
      <c r="K16" s="138" t="s">
        <v>44</v>
      </c>
    </row>
    <row r="17" spans="1:11" s="12" customFormat="1" ht="15.75">
      <c r="A17" s="17"/>
      <c r="B17" s="85" t="s">
        <v>25</v>
      </c>
      <c r="C17" s="86"/>
      <c r="D17" s="87"/>
      <c r="E17" s="86">
        <f>E15+E16</f>
        <v>3365.964</v>
      </c>
      <c r="F17" s="86">
        <f>F15+F16</f>
        <v>373.996</v>
      </c>
      <c r="G17" s="86">
        <f>G15+G16</f>
        <v>0</v>
      </c>
      <c r="H17" s="86">
        <f>H15+H16</f>
        <v>57.42</v>
      </c>
      <c r="I17" s="86">
        <f>I15+I16</f>
        <v>3797.38</v>
      </c>
      <c r="J17" s="77"/>
      <c r="K17" s="78"/>
    </row>
    <row r="18" spans="1:11" ht="15.75">
      <c r="A18" s="41"/>
      <c r="B18" s="103" t="s">
        <v>2</v>
      </c>
      <c r="C18" s="104"/>
      <c r="D18" s="104"/>
      <c r="E18" s="104"/>
      <c r="F18" s="104"/>
      <c r="G18" s="104"/>
      <c r="H18" s="104"/>
      <c r="I18" s="104"/>
      <c r="J18" s="104"/>
      <c r="K18" s="105"/>
    </row>
    <row r="19" spans="1:11" ht="15.75">
      <c r="A19" s="41"/>
      <c r="B19" s="42" t="s">
        <v>10</v>
      </c>
      <c r="C19" s="43" t="s">
        <v>23</v>
      </c>
      <c r="D19" s="44">
        <v>0.896</v>
      </c>
      <c r="E19" s="43">
        <v>0</v>
      </c>
      <c r="F19" s="47">
        <v>0</v>
      </c>
      <c r="G19" s="43">
        <v>0</v>
      </c>
      <c r="H19" s="43">
        <v>278</v>
      </c>
      <c r="I19" s="126">
        <v>278</v>
      </c>
      <c r="J19" s="43"/>
      <c r="K19" s="43"/>
    </row>
    <row r="20" spans="1:11" ht="21" customHeight="1">
      <c r="A20" s="1"/>
      <c r="B20" s="100" t="s">
        <v>3</v>
      </c>
      <c r="C20" s="101"/>
      <c r="D20" s="101"/>
      <c r="E20" s="101"/>
      <c r="F20" s="101"/>
      <c r="G20" s="101"/>
      <c r="H20" s="101"/>
      <c r="I20" s="101"/>
      <c r="J20" s="101"/>
      <c r="K20" s="102"/>
    </row>
    <row r="21" spans="1:11" ht="40.5" customHeight="1">
      <c r="A21" s="1" t="s">
        <v>45</v>
      </c>
      <c r="B21" s="50" t="s">
        <v>87</v>
      </c>
      <c r="C21" s="21" t="s">
        <v>23</v>
      </c>
      <c r="D21" s="26">
        <v>0.896</v>
      </c>
      <c r="E21" s="21">
        <v>0</v>
      </c>
      <c r="F21" s="21">
        <v>0</v>
      </c>
      <c r="G21" s="21">
        <v>0</v>
      </c>
      <c r="H21" s="21">
        <v>278</v>
      </c>
      <c r="I21" s="127">
        <v>278</v>
      </c>
      <c r="J21" s="22">
        <v>43769</v>
      </c>
      <c r="K21" s="22" t="s">
        <v>41</v>
      </c>
    </row>
    <row r="22" spans="1:11" ht="21" customHeight="1">
      <c r="A22" s="1"/>
      <c r="B22" s="23" t="s">
        <v>25</v>
      </c>
      <c r="C22" s="24"/>
      <c r="D22" s="25">
        <f aca="true" t="shared" si="0" ref="D22:I22">D21</f>
        <v>0.896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0"/>
        <v>278</v>
      </c>
      <c r="I22" s="128">
        <f t="shared" si="0"/>
        <v>278</v>
      </c>
      <c r="J22" s="24"/>
      <c r="K22" s="24"/>
    </row>
    <row r="23" spans="1:11" ht="15.75">
      <c r="A23" s="41"/>
      <c r="B23" s="103" t="s">
        <v>4</v>
      </c>
      <c r="C23" s="104"/>
      <c r="D23" s="104"/>
      <c r="E23" s="104"/>
      <c r="F23" s="104"/>
      <c r="G23" s="104"/>
      <c r="H23" s="104"/>
      <c r="I23" s="104"/>
      <c r="J23" s="104"/>
      <c r="K23" s="105"/>
    </row>
    <row r="24" spans="1:11" ht="15.75">
      <c r="A24" s="41"/>
      <c r="B24" s="42" t="s">
        <v>5</v>
      </c>
      <c r="C24" s="43" t="s">
        <v>24</v>
      </c>
      <c r="D24" s="43">
        <f>+D56+D60</f>
        <v>1700.8000000000002</v>
      </c>
      <c r="E24" s="43">
        <f>+E56+E60</f>
        <v>0</v>
      </c>
      <c r="F24" s="47">
        <v>0</v>
      </c>
      <c r="G24" s="43">
        <f>+G56+G60</f>
        <v>1480</v>
      </c>
      <c r="H24" s="43">
        <f>+H56+H60</f>
        <v>597.98</v>
      </c>
      <c r="I24" s="126">
        <f>+I56+I60</f>
        <v>2077.98</v>
      </c>
      <c r="J24" s="43"/>
      <c r="K24" s="43"/>
    </row>
    <row r="25" spans="1:11" ht="15.75">
      <c r="A25" s="1"/>
      <c r="B25" s="100" t="s">
        <v>6</v>
      </c>
      <c r="C25" s="101"/>
      <c r="D25" s="101"/>
      <c r="E25" s="101"/>
      <c r="F25" s="101"/>
      <c r="G25" s="101"/>
      <c r="H25" s="101"/>
      <c r="I25" s="101"/>
      <c r="J25" s="101"/>
      <c r="K25" s="102"/>
    </row>
    <row r="26" spans="1:11" ht="31.5">
      <c r="A26" s="1" t="s">
        <v>54</v>
      </c>
      <c r="B26" s="20" t="s">
        <v>42</v>
      </c>
      <c r="C26" s="21" t="s">
        <v>24</v>
      </c>
      <c r="D26" s="21">
        <v>1011.7</v>
      </c>
      <c r="E26" s="21">
        <v>0</v>
      </c>
      <c r="F26" s="21">
        <v>0</v>
      </c>
      <c r="G26" s="21">
        <v>1480</v>
      </c>
      <c r="H26" s="21">
        <v>0</v>
      </c>
      <c r="I26" s="127">
        <v>1480</v>
      </c>
      <c r="J26" s="27" t="s">
        <v>50</v>
      </c>
      <c r="K26" s="21" t="s">
        <v>44</v>
      </c>
    </row>
    <row r="27" spans="1:11" ht="31.5">
      <c r="A27" s="89" t="s">
        <v>56</v>
      </c>
      <c r="B27" s="141" t="s">
        <v>55</v>
      </c>
      <c r="C27" s="69" t="s">
        <v>31</v>
      </c>
      <c r="D27" s="1">
        <v>2</v>
      </c>
      <c r="E27" s="69">
        <v>0</v>
      </c>
      <c r="F27" s="69">
        <v>0</v>
      </c>
      <c r="G27" s="118">
        <f>G28+G29</f>
        <v>130.50284</v>
      </c>
      <c r="H27" s="69">
        <v>0</v>
      </c>
      <c r="I27" s="122">
        <f>I28+I29</f>
        <v>130.50284</v>
      </c>
      <c r="J27" s="142" t="s">
        <v>50</v>
      </c>
      <c r="K27" s="69" t="s">
        <v>44</v>
      </c>
    </row>
    <row r="28" spans="1:11" ht="31.5">
      <c r="A28" s="90"/>
      <c r="B28" s="143" t="s">
        <v>88</v>
      </c>
      <c r="C28" s="69" t="s">
        <v>31</v>
      </c>
      <c r="D28" s="1">
        <v>1</v>
      </c>
      <c r="E28" s="69">
        <v>0</v>
      </c>
      <c r="F28" s="69">
        <v>0</v>
      </c>
      <c r="G28" s="118">
        <f>I28</f>
        <v>65.25142</v>
      </c>
      <c r="H28" s="69">
        <v>0</v>
      </c>
      <c r="I28" s="122">
        <v>65.25142</v>
      </c>
      <c r="J28" s="142" t="s">
        <v>50</v>
      </c>
      <c r="K28" s="69" t="s">
        <v>44</v>
      </c>
    </row>
    <row r="29" spans="1:11" ht="31.5">
      <c r="A29" s="91"/>
      <c r="B29" s="143" t="s">
        <v>66</v>
      </c>
      <c r="C29" s="69" t="s">
        <v>31</v>
      </c>
      <c r="D29" s="1">
        <v>1</v>
      </c>
      <c r="E29" s="69">
        <v>0</v>
      </c>
      <c r="F29" s="69">
        <v>0</v>
      </c>
      <c r="G29" s="118">
        <f>I29</f>
        <v>65.25142</v>
      </c>
      <c r="H29" s="69">
        <v>0</v>
      </c>
      <c r="I29" s="122">
        <v>65.25142</v>
      </c>
      <c r="J29" s="142" t="s">
        <v>50</v>
      </c>
      <c r="K29" s="69" t="s">
        <v>44</v>
      </c>
    </row>
    <row r="30" spans="1:11" ht="47.25">
      <c r="A30" s="89" t="s">
        <v>58</v>
      </c>
      <c r="B30" s="144" t="s">
        <v>57</v>
      </c>
      <c r="C30" s="69" t="s">
        <v>31</v>
      </c>
      <c r="D30" s="1">
        <v>4</v>
      </c>
      <c r="E30" s="69">
        <v>0</v>
      </c>
      <c r="F30" s="69">
        <v>0</v>
      </c>
      <c r="G30" s="69">
        <f>G31+G32+G33+G34</f>
        <v>299.8174</v>
      </c>
      <c r="H30" s="69">
        <v>0</v>
      </c>
      <c r="I30" s="122">
        <f>I31+I32+I33+I34</f>
        <v>299.8174</v>
      </c>
      <c r="J30" s="142" t="s">
        <v>50</v>
      </c>
      <c r="K30" s="69" t="s">
        <v>44</v>
      </c>
    </row>
    <row r="31" spans="1:11" ht="31.5">
      <c r="A31" s="90"/>
      <c r="B31" s="84" t="s">
        <v>32</v>
      </c>
      <c r="C31" s="48" t="s">
        <v>31</v>
      </c>
      <c r="D31" s="48">
        <v>1</v>
      </c>
      <c r="E31" s="69">
        <v>0</v>
      </c>
      <c r="F31" s="69">
        <v>0</v>
      </c>
      <c r="G31" s="18">
        <f>I31</f>
        <v>77.49683</v>
      </c>
      <c r="H31" s="69">
        <v>0</v>
      </c>
      <c r="I31" s="125">
        <v>77.49683</v>
      </c>
      <c r="J31" s="142" t="s">
        <v>50</v>
      </c>
      <c r="K31" s="69" t="s">
        <v>44</v>
      </c>
    </row>
    <row r="32" spans="1:11" ht="31.5">
      <c r="A32" s="90"/>
      <c r="B32" s="84" t="s">
        <v>33</v>
      </c>
      <c r="C32" s="48" t="s">
        <v>31</v>
      </c>
      <c r="D32" s="48">
        <v>1</v>
      </c>
      <c r="E32" s="69">
        <v>0</v>
      </c>
      <c r="F32" s="69">
        <v>0</v>
      </c>
      <c r="G32" s="18">
        <f>I32</f>
        <v>73.7809</v>
      </c>
      <c r="H32" s="69">
        <v>0</v>
      </c>
      <c r="I32" s="125">
        <v>73.7809</v>
      </c>
      <c r="J32" s="142" t="s">
        <v>50</v>
      </c>
      <c r="K32" s="69" t="s">
        <v>44</v>
      </c>
    </row>
    <row r="33" spans="1:11" ht="31.5">
      <c r="A33" s="90"/>
      <c r="B33" s="84" t="s">
        <v>34</v>
      </c>
      <c r="C33" s="48" t="s">
        <v>31</v>
      </c>
      <c r="D33" s="48">
        <v>1</v>
      </c>
      <c r="E33" s="69">
        <v>0</v>
      </c>
      <c r="F33" s="69">
        <v>0</v>
      </c>
      <c r="G33" s="18">
        <f>I33</f>
        <v>74.75877</v>
      </c>
      <c r="H33" s="69">
        <v>0</v>
      </c>
      <c r="I33" s="125">
        <v>74.75877</v>
      </c>
      <c r="J33" s="142" t="s">
        <v>50</v>
      </c>
      <c r="K33" s="69" t="s">
        <v>44</v>
      </c>
    </row>
    <row r="34" spans="1:11" ht="31.5">
      <c r="A34" s="91"/>
      <c r="B34" s="84" t="s">
        <v>35</v>
      </c>
      <c r="C34" s="48" t="s">
        <v>31</v>
      </c>
      <c r="D34" s="48">
        <v>1</v>
      </c>
      <c r="E34" s="69">
        <v>0</v>
      </c>
      <c r="F34" s="69">
        <v>0</v>
      </c>
      <c r="G34" s="18">
        <f>I34</f>
        <v>73.7809</v>
      </c>
      <c r="H34" s="69">
        <v>0</v>
      </c>
      <c r="I34" s="125">
        <v>73.7809</v>
      </c>
      <c r="J34" s="142" t="s">
        <v>50</v>
      </c>
      <c r="K34" s="69" t="s">
        <v>44</v>
      </c>
    </row>
    <row r="35" spans="1:11" ht="31.5">
      <c r="A35" s="89" t="s">
        <v>60</v>
      </c>
      <c r="B35" s="144" t="s">
        <v>59</v>
      </c>
      <c r="C35" s="48" t="s">
        <v>31</v>
      </c>
      <c r="D35" s="48">
        <v>4</v>
      </c>
      <c r="E35" s="69">
        <v>0</v>
      </c>
      <c r="F35" s="69">
        <v>0</v>
      </c>
      <c r="G35" s="49">
        <f>G36+G37+G38+G39</f>
        <v>254.66412999999997</v>
      </c>
      <c r="H35" s="69">
        <v>0</v>
      </c>
      <c r="I35" s="125">
        <f>I36+I37+I38+I39</f>
        <v>254.66412999999997</v>
      </c>
      <c r="J35" s="142" t="s">
        <v>50</v>
      </c>
      <c r="K35" s="69" t="s">
        <v>44</v>
      </c>
    </row>
    <row r="36" spans="1:11" ht="31.5">
      <c r="A36" s="90"/>
      <c r="B36" s="84" t="s">
        <v>32</v>
      </c>
      <c r="C36" s="48" t="s">
        <v>31</v>
      </c>
      <c r="D36" s="48">
        <v>1</v>
      </c>
      <c r="E36" s="69">
        <v>0</v>
      </c>
      <c r="F36" s="69">
        <v>0</v>
      </c>
      <c r="G36" s="49">
        <f>I36</f>
        <v>63.54689</v>
      </c>
      <c r="H36" s="69">
        <v>0</v>
      </c>
      <c r="I36" s="125">
        <v>63.54689</v>
      </c>
      <c r="J36" s="142" t="s">
        <v>50</v>
      </c>
      <c r="K36" s="69" t="s">
        <v>44</v>
      </c>
    </row>
    <row r="37" spans="1:11" ht="31.5">
      <c r="A37" s="90"/>
      <c r="B37" s="84" t="s">
        <v>33</v>
      </c>
      <c r="C37" s="48" t="s">
        <v>31</v>
      </c>
      <c r="D37" s="48">
        <v>1</v>
      </c>
      <c r="E37" s="69">
        <v>0</v>
      </c>
      <c r="F37" s="69">
        <v>0</v>
      </c>
      <c r="G37" s="49">
        <f>I37</f>
        <v>62.99722</v>
      </c>
      <c r="H37" s="69">
        <v>0</v>
      </c>
      <c r="I37" s="125">
        <v>62.99722</v>
      </c>
      <c r="J37" s="142" t="s">
        <v>50</v>
      </c>
      <c r="K37" s="69" t="s">
        <v>44</v>
      </c>
    </row>
    <row r="38" spans="1:11" ht="31.5">
      <c r="A38" s="90"/>
      <c r="B38" s="84" t="s">
        <v>34</v>
      </c>
      <c r="C38" s="48" t="s">
        <v>31</v>
      </c>
      <c r="D38" s="48">
        <v>1</v>
      </c>
      <c r="E38" s="69">
        <v>0</v>
      </c>
      <c r="F38" s="69">
        <v>0</v>
      </c>
      <c r="G38" s="49">
        <f>I38</f>
        <v>64.57313</v>
      </c>
      <c r="H38" s="69">
        <v>0</v>
      </c>
      <c r="I38" s="125">
        <v>64.57313</v>
      </c>
      <c r="J38" s="142" t="s">
        <v>50</v>
      </c>
      <c r="K38" s="69" t="s">
        <v>44</v>
      </c>
    </row>
    <row r="39" spans="1:11" ht="31.5">
      <c r="A39" s="91"/>
      <c r="B39" s="84" t="s">
        <v>35</v>
      </c>
      <c r="C39" s="48" t="s">
        <v>31</v>
      </c>
      <c r="D39" s="48">
        <v>1</v>
      </c>
      <c r="E39" s="69">
        <v>0</v>
      </c>
      <c r="F39" s="69">
        <v>0</v>
      </c>
      <c r="G39" s="49">
        <f>I39</f>
        <v>63.54689</v>
      </c>
      <c r="H39" s="69">
        <v>0</v>
      </c>
      <c r="I39" s="125">
        <v>63.54689</v>
      </c>
      <c r="J39" s="142" t="s">
        <v>50</v>
      </c>
      <c r="K39" s="69" t="s">
        <v>44</v>
      </c>
    </row>
    <row r="40" spans="1:11" ht="31.5">
      <c r="A40" s="89" t="s">
        <v>61</v>
      </c>
      <c r="B40" s="145" t="s">
        <v>62</v>
      </c>
      <c r="C40" s="48" t="s">
        <v>31</v>
      </c>
      <c r="D40" s="48">
        <v>8</v>
      </c>
      <c r="E40" s="69">
        <v>0</v>
      </c>
      <c r="F40" s="69">
        <v>0</v>
      </c>
      <c r="G40" s="118">
        <f>G41+G42+G43+G44+G45+G46+G47+G48</f>
        <v>199.24657000000002</v>
      </c>
      <c r="H40" s="69">
        <v>0</v>
      </c>
      <c r="I40" s="122">
        <f>I41+I42+I43+I44+I45+I46+I47+I48</f>
        <v>199.24657000000002</v>
      </c>
      <c r="J40" s="142" t="s">
        <v>50</v>
      </c>
      <c r="K40" s="69" t="s">
        <v>44</v>
      </c>
    </row>
    <row r="41" spans="1:11" ht="31.5">
      <c r="A41" s="90"/>
      <c r="B41" s="84" t="s">
        <v>89</v>
      </c>
      <c r="C41" s="48" t="s">
        <v>31</v>
      </c>
      <c r="D41" s="48">
        <v>1</v>
      </c>
      <c r="E41" s="69">
        <v>0</v>
      </c>
      <c r="F41" s="69">
        <v>0</v>
      </c>
      <c r="G41" s="49">
        <f>I41</f>
        <v>28.02699</v>
      </c>
      <c r="H41" s="69">
        <v>0</v>
      </c>
      <c r="I41" s="125">
        <v>28.02699</v>
      </c>
      <c r="J41" s="142" t="s">
        <v>50</v>
      </c>
      <c r="K41" s="69" t="s">
        <v>44</v>
      </c>
    </row>
    <row r="42" spans="1:11" ht="31.5">
      <c r="A42" s="90"/>
      <c r="B42" s="84" t="s">
        <v>36</v>
      </c>
      <c r="C42" s="48" t="s">
        <v>31</v>
      </c>
      <c r="D42" s="48">
        <v>1</v>
      </c>
      <c r="E42" s="69">
        <v>0</v>
      </c>
      <c r="F42" s="69">
        <v>0</v>
      </c>
      <c r="G42" s="49">
        <f aca="true" t="shared" si="1" ref="G42:G48">I42</f>
        <v>28.02699</v>
      </c>
      <c r="H42" s="69">
        <v>0</v>
      </c>
      <c r="I42" s="125">
        <v>28.02699</v>
      </c>
      <c r="J42" s="142" t="s">
        <v>50</v>
      </c>
      <c r="K42" s="69" t="s">
        <v>44</v>
      </c>
    </row>
    <row r="43" spans="1:11" ht="31.5">
      <c r="A43" s="90"/>
      <c r="B43" s="84" t="s">
        <v>37</v>
      </c>
      <c r="C43" s="48" t="s">
        <v>31</v>
      </c>
      <c r="D43" s="48">
        <v>1</v>
      </c>
      <c r="E43" s="69">
        <v>0</v>
      </c>
      <c r="F43" s="69">
        <v>0</v>
      </c>
      <c r="G43" s="49">
        <f t="shared" si="1"/>
        <v>21.79946</v>
      </c>
      <c r="H43" s="69">
        <v>0</v>
      </c>
      <c r="I43" s="125">
        <v>21.79946</v>
      </c>
      <c r="J43" s="142" t="s">
        <v>50</v>
      </c>
      <c r="K43" s="69" t="s">
        <v>44</v>
      </c>
    </row>
    <row r="44" spans="1:11" ht="31.5">
      <c r="A44" s="90"/>
      <c r="B44" s="84" t="s">
        <v>38</v>
      </c>
      <c r="C44" s="48" t="s">
        <v>31</v>
      </c>
      <c r="D44" s="48">
        <v>1</v>
      </c>
      <c r="E44" s="69">
        <v>0</v>
      </c>
      <c r="F44" s="69">
        <v>0</v>
      </c>
      <c r="G44" s="49">
        <f t="shared" si="1"/>
        <v>23.53691</v>
      </c>
      <c r="H44" s="69">
        <v>0</v>
      </c>
      <c r="I44" s="125">
        <v>23.53691</v>
      </c>
      <c r="J44" s="142" t="s">
        <v>50</v>
      </c>
      <c r="K44" s="69" t="s">
        <v>44</v>
      </c>
    </row>
    <row r="45" spans="1:11" ht="31.5">
      <c r="A45" s="90"/>
      <c r="B45" s="84" t="s">
        <v>39</v>
      </c>
      <c r="C45" s="48" t="s">
        <v>31</v>
      </c>
      <c r="D45" s="48">
        <v>1</v>
      </c>
      <c r="E45" s="69">
        <v>0</v>
      </c>
      <c r="F45" s="69">
        <v>0</v>
      </c>
      <c r="G45" s="49">
        <f t="shared" si="1"/>
        <v>26.234</v>
      </c>
      <c r="H45" s="69">
        <v>0</v>
      </c>
      <c r="I45" s="125">
        <v>26.234</v>
      </c>
      <c r="J45" s="142" t="s">
        <v>50</v>
      </c>
      <c r="K45" s="69" t="s">
        <v>44</v>
      </c>
    </row>
    <row r="46" spans="1:11" ht="31.5">
      <c r="A46" s="90"/>
      <c r="B46" s="84" t="s">
        <v>40</v>
      </c>
      <c r="C46" s="48" t="s">
        <v>31</v>
      </c>
      <c r="D46" s="48">
        <v>1</v>
      </c>
      <c r="E46" s="69">
        <v>0</v>
      </c>
      <c r="F46" s="69">
        <v>0</v>
      </c>
      <c r="G46" s="49">
        <f t="shared" si="1"/>
        <v>22.69411</v>
      </c>
      <c r="H46" s="69">
        <v>0</v>
      </c>
      <c r="I46" s="125">
        <v>22.69411</v>
      </c>
      <c r="J46" s="142" t="s">
        <v>50</v>
      </c>
      <c r="K46" s="69" t="s">
        <v>44</v>
      </c>
    </row>
    <row r="47" spans="1:11" ht="31.5">
      <c r="A47" s="90"/>
      <c r="B47" s="84" t="s">
        <v>35</v>
      </c>
      <c r="C47" s="48" t="s">
        <v>31</v>
      </c>
      <c r="D47" s="48">
        <v>1</v>
      </c>
      <c r="E47" s="69">
        <v>0</v>
      </c>
      <c r="F47" s="69">
        <v>0</v>
      </c>
      <c r="G47" s="49">
        <f t="shared" si="1"/>
        <v>22.69411</v>
      </c>
      <c r="H47" s="69">
        <v>0</v>
      </c>
      <c r="I47" s="125">
        <v>22.69411</v>
      </c>
      <c r="J47" s="142" t="s">
        <v>50</v>
      </c>
      <c r="K47" s="69" t="s">
        <v>44</v>
      </c>
    </row>
    <row r="48" spans="1:11" ht="31.5">
      <c r="A48" s="91"/>
      <c r="B48" s="84" t="s">
        <v>90</v>
      </c>
      <c r="C48" s="48" t="s">
        <v>31</v>
      </c>
      <c r="D48" s="48">
        <v>1</v>
      </c>
      <c r="E48" s="69">
        <v>0</v>
      </c>
      <c r="F48" s="69">
        <v>0</v>
      </c>
      <c r="G48" s="49">
        <f t="shared" si="1"/>
        <v>26.234</v>
      </c>
      <c r="H48" s="69">
        <v>0</v>
      </c>
      <c r="I48" s="125">
        <v>26.234</v>
      </c>
      <c r="J48" s="142" t="s">
        <v>50</v>
      </c>
      <c r="K48" s="69" t="s">
        <v>44</v>
      </c>
    </row>
    <row r="49" spans="1:11" ht="31.5">
      <c r="A49" s="89" t="s">
        <v>64</v>
      </c>
      <c r="B49" s="9" t="s">
        <v>63</v>
      </c>
      <c r="C49" s="48" t="s">
        <v>24</v>
      </c>
      <c r="D49" s="146">
        <v>539</v>
      </c>
      <c r="E49" s="69">
        <v>0</v>
      </c>
      <c r="F49" s="69">
        <v>0</v>
      </c>
      <c r="G49" s="69">
        <f>G50+G51+G52+G53+G54+G55</f>
        <v>578.88752</v>
      </c>
      <c r="H49" s="69">
        <v>0</v>
      </c>
      <c r="I49" s="122">
        <f>I50+I51+I52+I53+I54+I55</f>
        <v>578.88752</v>
      </c>
      <c r="J49" s="142" t="s">
        <v>50</v>
      </c>
      <c r="K49" s="69" t="s">
        <v>44</v>
      </c>
    </row>
    <row r="50" spans="1:11" ht="31.5">
      <c r="A50" s="90"/>
      <c r="B50" s="84" t="s">
        <v>91</v>
      </c>
      <c r="C50" s="48" t="s">
        <v>24</v>
      </c>
      <c r="D50" s="48">
        <v>90</v>
      </c>
      <c r="E50" s="69">
        <v>0</v>
      </c>
      <c r="F50" s="69">
        <v>0</v>
      </c>
      <c r="G50" s="49">
        <f>I50</f>
        <v>97.19773</v>
      </c>
      <c r="H50" s="69">
        <v>0</v>
      </c>
      <c r="I50" s="125">
        <v>97.19773</v>
      </c>
      <c r="J50" s="142" t="s">
        <v>50</v>
      </c>
      <c r="K50" s="69" t="s">
        <v>44</v>
      </c>
    </row>
    <row r="51" spans="1:11" ht="31.5">
      <c r="A51" s="90"/>
      <c r="B51" s="84" t="s">
        <v>92</v>
      </c>
      <c r="C51" s="48" t="s">
        <v>24</v>
      </c>
      <c r="D51" s="48">
        <v>90</v>
      </c>
      <c r="E51" s="69">
        <v>0</v>
      </c>
      <c r="F51" s="69">
        <v>0</v>
      </c>
      <c r="G51" s="49">
        <f>I51</f>
        <v>97.19773</v>
      </c>
      <c r="H51" s="69">
        <v>0</v>
      </c>
      <c r="I51" s="125">
        <v>97.19773</v>
      </c>
      <c r="J51" s="142" t="s">
        <v>50</v>
      </c>
      <c r="K51" s="69" t="s">
        <v>44</v>
      </c>
    </row>
    <row r="52" spans="1:11" ht="31.5">
      <c r="A52" s="90"/>
      <c r="B52" s="84" t="s">
        <v>93</v>
      </c>
      <c r="C52" s="48" t="s">
        <v>24</v>
      </c>
      <c r="D52" s="48">
        <v>90</v>
      </c>
      <c r="E52" s="69">
        <v>0</v>
      </c>
      <c r="F52" s="69">
        <v>0</v>
      </c>
      <c r="G52" s="49">
        <f>I52</f>
        <v>97.19773</v>
      </c>
      <c r="H52" s="69">
        <v>0</v>
      </c>
      <c r="I52" s="125">
        <v>97.19773</v>
      </c>
      <c r="J52" s="142" t="s">
        <v>50</v>
      </c>
      <c r="K52" s="69" t="s">
        <v>44</v>
      </c>
    </row>
    <row r="53" spans="1:11" ht="31.5">
      <c r="A53" s="90"/>
      <c r="B53" s="84" t="s">
        <v>94</v>
      </c>
      <c r="C53" s="48" t="s">
        <v>24</v>
      </c>
      <c r="D53" s="48">
        <v>90</v>
      </c>
      <c r="E53" s="69">
        <v>0</v>
      </c>
      <c r="F53" s="69">
        <v>0</v>
      </c>
      <c r="G53" s="49">
        <f>I53</f>
        <v>97.19773</v>
      </c>
      <c r="H53" s="69">
        <v>0</v>
      </c>
      <c r="I53" s="125">
        <v>97.19773</v>
      </c>
      <c r="J53" s="142" t="s">
        <v>50</v>
      </c>
      <c r="K53" s="69" t="s">
        <v>44</v>
      </c>
    </row>
    <row r="54" spans="1:11" ht="31.5">
      <c r="A54" s="90"/>
      <c r="B54" s="84" t="s">
        <v>66</v>
      </c>
      <c r="C54" s="48" t="s">
        <v>24</v>
      </c>
      <c r="D54" s="48">
        <v>88</v>
      </c>
      <c r="E54" s="69">
        <v>0</v>
      </c>
      <c r="F54" s="69">
        <v>0</v>
      </c>
      <c r="G54" s="49">
        <f>I54</f>
        <v>91.416</v>
      </c>
      <c r="H54" s="69">
        <v>0</v>
      </c>
      <c r="I54" s="125">
        <v>91.416</v>
      </c>
      <c r="J54" s="142" t="s">
        <v>50</v>
      </c>
      <c r="K54" s="69" t="s">
        <v>44</v>
      </c>
    </row>
    <row r="55" spans="1:11" ht="31.5">
      <c r="A55" s="90"/>
      <c r="B55" s="84" t="s">
        <v>95</v>
      </c>
      <c r="C55" s="48" t="s">
        <v>24</v>
      </c>
      <c r="D55" s="48">
        <v>91</v>
      </c>
      <c r="E55" s="69">
        <v>0</v>
      </c>
      <c r="F55" s="69">
        <v>0</v>
      </c>
      <c r="G55" s="49">
        <f>I55</f>
        <v>98.6806</v>
      </c>
      <c r="H55" s="69">
        <v>0</v>
      </c>
      <c r="I55" s="125">
        <v>98.6806</v>
      </c>
      <c r="J55" s="142" t="s">
        <v>50</v>
      </c>
      <c r="K55" s="69" t="s">
        <v>44</v>
      </c>
    </row>
    <row r="56" spans="1:11" ht="15.75">
      <c r="A56" s="1"/>
      <c r="B56" s="15" t="s">
        <v>22</v>
      </c>
      <c r="C56" s="3" t="s">
        <v>24</v>
      </c>
      <c r="D56" s="3">
        <v>1011.7</v>
      </c>
      <c r="E56" s="3">
        <f>SUM(E26:E26)</f>
        <v>0</v>
      </c>
      <c r="F56" s="3">
        <v>0</v>
      </c>
      <c r="G56" s="3">
        <v>1480</v>
      </c>
      <c r="H56" s="3">
        <f>SUM(H26:H26)</f>
        <v>0</v>
      </c>
      <c r="I56" s="132">
        <v>1480</v>
      </c>
      <c r="J56" s="3"/>
      <c r="K56" s="3"/>
    </row>
    <row r="57" spans="1:11" ht="15.75">
      <c r="A57" s="1"/>
      <c r="B57" s="107" t="s">
        <v>7</v>
      </c>
      <c r="C57" s="108"/>
      <c r="D57" s="108"/>
      <c r="E57" s="108"/>
      <c r="F57" s="108"/>
      <c r="G57" s="108"/>
      <c r="H57" s="108"/>
      <c r="I57" s="108"/>
      <c r="J57" s="108"/>
      <c r="K57" s="109"/>
    </row>
    <row r="58" spans="1:11" ht="31.5">
      <c r="A58" s="1" t="s">
        <v>65</v>
      </c>
      <c r="B58" s="20" t="s">
        <v>43</v>
      </c>
      <c r="C58" s="21" t="s">
        <v>24</v>
      </c>
      <c r="D58" s="31">
        <v>689.1</v>
      </c>
      <c r="E58" s="21">
        <v>0</v>
      </c>
      <c r="F58" s="30">
        <v>0</v>
      </c>
      <c r="G58" s="30">
        <v>0</v>
      </c>
      <c r="H58" s="21">
        <v>597.98</v>
      </c>
      <c r="I58" s="127">
        <f>H58</f>
        <v>597.98</v>
      </c>
      <c r="J58" s="22" t="s">
        <v>101</v>
      </c>
      <c r="K58" s="22" t="s">
        <v>41</v>
      </c>
    </row>
    <row r="59" spans="1:11" ht="63">
      <c r="A59" s="1" t="s">
        <v>67</v>
      </c>
      <c r="B59" s="56" t="s">
        <v>68</v>
      </c>
      <c r="C59" s="57" t="s">
        <v>69</v>
      </c>
      <c r="D59" s="58">
        <v>0.7</v>
      </c>
      <c r="E59" s="59">
        <v>0</v>
      </c>
      <c r="F59" s="60">
        <v>0</v>
      </c>
      <c r="G59" s="60">
        <v>0</v>
      </c>
      <c r="H59" s="60">
        <v>0</v>
      </c>
      <c r="I59" s="129">
        <f>SUM(E59:H59)</f>
        <v>0</v>
      </c>
      <c r="J59" s="61" t="s">
        <v>70</v>
      </c>
      <c r="K59" s="62" t="s">
        <v>71</v>
      </c>
    </row>
    <row r="60" spans="1:11" ht="15.75">
      <c r="A60" s="1"/>
      <c r="B60" s="28" t="s">
        <v>22</v>
      </c>
      <c r="C60" s="24" t="s">
        <v>24</v>
      </c>
      <c r="D60" s="24">
        <f>SUM(D58:D58)</f>
        <v>689.1</v>
      </c>
      <c r="E60" s="24">
        <f>SUM(E58:E58)</f>
        <v>0</v>
      </c>
      <c r="F60" s="51">
        <v>0</v>
      </c>
      <c r="G60" s="24">
        <v>0</v>
      </c>
      <c r="H60" s="24">
        <f>SUM(H58:H58)</f>
        <v>597.98</v>
      </c>
      <c r="I60" s="128">
        <f>SUM(I58:I59)</f>
        <v>597.98</v>
      </c>
      <c r="J60" s="29"/>
      <c r="K60" s="29"/>
    </row>
    <row r="61" spans="1:11" ht="15.75" customHeight="1">
      <c r="A61" s="41"/>
      <c r="B61" s="110" t="s">
        <v>8</v>
      </c>
      <c r="C61" s="111"/>
      <c r="D61" s="111"/>
      <c r="E61" s="111"/>
      <c r="F61" s="111"/>
      <c r="G61" s="111"/>
      <c r="H61" s="111"/>
      <c r="I61" s="111"/>
      <c r="J61" s="111"/>
      <c r="K61" s="112"/>
    </row>
    <row r="62" spans="1:11" ht="15.75">
      <c r="A62" s="41"/>
      <c r="B62" s="42" t="s">
        <v>28</v>
      </c>
      <c r="C62" s="52" t="s">
        <v>49</v>
      </c>
      <c r="D62" s="52">
        <v>2.17</v>
      </c>
      <c r="E62" s="52">
        <v>0</v>
      </c>
      <c r="F62" s="52">
        <v>0</v>
      </c>
      <c r="G62" s="52">
        <v>0</v>
      </c>
      <c r="H62" s="52">
        <v>127.14</v>
      </c>
      <c r="I62" s="130">
        <v>127.14</v>
      </c>
      <c r="J62" s="45"/>
      <c r="K62" s="46"/>
    </row>
    <row r="63" spans="1:11" ht="31.5">
      <c r="A63" s="1"/>
      <c r="B63" s="34" t="s">
        <v>47</v>
      </c>
      <c r="C63" s="32" t="s">
        <v>49</v>
      </c>
      <c r="D63" s="32">
        <v>2.17</v>
      </c>
      <c r="E63" s="33">
        <v>0</v>
      </c>
      <c r="F63" s="33">
        <v>0</v>
      </c>
      <c r="G63" s="33">
        <v>0</v>
      </c>
      <c r="H63" s="32">
        <v>127.14</v>
      </c>
      <c r="I63" s="127">
        <f>H63</f>
        <v>127.14</v>
      </c>
      <c r="J63" s="54" t="s">
        <v>46</v>
      </c>
      <c r="K63" s="22" t="s">
        <v>41</v>
      </c>
    </row>
    <row r="64" spans="1:11" ht="15.75">
      <c r="A64" s="1"/>
      <c r="B64" s="35" t="s">
        <v>22</v>
      </c>
      <c r="C64" s="36" t="s">
        <v>49</v>
      </c>
      <c r="D64" s="36">
        <v>2.17</v>
      </c>
      <c r="E64" s="36">
        <f>SUM(E62:E62)</f>
        <v>0</v>
      </c>
      <c r="F64" s="36">
        <v>0</v>
      </c>
      <c r="G64" s="36">
        <f>SUM(G62:G62)</f>
        <v>0</v>
      </c>
      <c r="H64" s="53">
        <v>127.14</v>
      </c>
      <c r="I64" s="128">
        <f>H64</f>
        <v>127.14</v>
      </c>
      <c r="J64" s="38"/>
      <c r="K64" s="37"/>
    </row>
    <row r="65" spans="1:11" ht="15.75">
      <c r="A65" s="1"/>
      <c r="B65" s="113" t="s">
        <v>76</v>
      </c>
      <c r="C65" s="114"/>
      <c r="D65" s="114"/>
      <c r="E65" s="114"/>
      <c r="F65" s="114"/>
      <c r="G65" s="114"/>
      <c r="H65" s="114"/>
      <c r="I65" s="114"/>
      <c r="J65" s="114"/>
      <c r="K65" s="115"/>
    </row>
    <row r="66" spans="1:11" ht="15.75">
      <c r="A66" s="41"/>
      <c r="B66" s="66" t="s">
        <v>28</v>
      </c>
      <c r="C66" s="52" t="s">
        <v>77</v>
      </c>
      <c r="D66" s="67">
        <v>1</v>
      </c>
      <c r="E66" s="52">
        <v>0</v>
      </c>
      <c r="F66" s="52">
        <v>0</v>
      </c>
      <c r="G66" s="52">
        <f>G67+G68</f>
        <v>2085.83006</v>
      </c>
      <c r="H66" s="52">
        <f>H67+H68</f>
        <v>0</v>
      </c>
      <c r="I66" s="52">
        <f>I67+I68</f>
        <v>2085.83006</v>
      </c>
      <c r="J66" s="52"/>
      <c r="K66" s="52"/>
    </row>
    <row r="67" spans="1:11" ht="31.5">
      <c r="A67" s="1" t="s">
        <v>78</v>
      </c>
      <c r="B67" s="68" t="s">
        <v>79</v>
      </c>
      <c r="C67" s="69" t="s">
        <v>77</v>
      </c>
      <c r="D67" s="1">
        <v>1</v>
      </c>
      <c r="E67" s="70">
        <v>0</v>
      </c>
      <c r="F67" s="70">
        <v>0</v>
      </c>
      <c r="G67" s="69">
        <v>2075.83006</v>
      </c>
      <c r="H67" s="70">
        <v>0</v>
      </c>
      <c r="I67" s="122">
        <f>SUM(E67:H67)</f>
        <v>2075.83006</v>
      </c>
      <c r="J67" s="71" t="s">
        <v>98</v>
      </c>
      <c r="K67" s="22" t="s">
        <v>44</v>
      </c>
    </row>
    <row r="68" spans="1:11" ht="47.25">
      <c r="A68" s="1" t="s">
        <v>72</v>
      </c>
      <c r="B68" s="20" t="s">
        <v>73</v>
      </c>
      <c r="C68" s="63" t="s">
        <v>74</v>
      </c>
      <c r="D68" s="64" t="s">
        <v>75</v>
      </c>
      <c r="E68" s="63">
        <v>0</v>
      </c>
      <c r="F68" s="65">
        <v>0</v>
      </c>
      <c r="G68" s="65">
        <v>10</v>
      </c>
      <c r="H68" s="63">
        <v>0</v>
      </c>
      <c r="I68" s="131">
        <v>10</v>
      </c>
      <c r="J68" s="22" t="s">
        <v>100</v>
      </c>
      <c r="K68" s="22" t="s">
        <v>44</v>
      </c>
    </row>
    <row r="69" spans="1:11" ht="15.75">
      <c r="A69" s="1"/>
      <c r="B69" s="15" t="s">
        <v>22</v>
      </c>
      <c r="C69" s="3" t="s">
        <v>77</v>
      </c>
      <c r="D69" s="72">
        <v>1</v>
      </c>
      <c r="E69" s="73">
        <v>0</v>
      </c>
      <c r="F69" s="73">
        <v>0</v>
      </c>
      <c r="G69" s="3">
        <v>2010</v>
      </c>
      <c r="H69" s="73">
        <v>0</v>
      </c>
      <c r="I69" s="132">
        <v>2010</v>
      </c>
      <c r="J69" s="38"/>
      <c r="K69" s="29"/>
    </row>
    <row r="70" spans="1:11" ht="15.75" customHeight="1">
      <c r="A70" s="1"/>
      <c r="B70" s="107" t="s">
        <v>9</v>
      </c>
      <c r="C70" s="108"/>
      <c r="D70" s="108"/>
      <c r="E70" s="108"/>
      <c r="F70" s="108"/>
      <c r="G70" s="108"/>
      <c r="H70" s="108"/>
      <c r="I70" s="108"/>
      <c r="J70" s="108"/>
      <c r="K70" s="109"/>
    </row>
    <row r="71" spans="1:11" ht="15.75" customHeight="1">
      <c r="A71" s="1"/>
      <c r="B71" s="15" t="s">
        <v>83</v>
      </c>
      <c r="C71" s="3" t="s">
        <v>27</v>
      </c>
      <c r="D71" s="74">
        <v>1.88</v>
      </c>
      <c r="E71" s="75">
        <f>E17</f>
        <v>3365.964</v>
      </c>
      <c r="F71" s="75">
        <f>F17</f>
        <v>373.996</v>
      </c>
      <c r="G71" s="75">
        <f>G17</f>
        <v>0</v>
      </c>
      <c r="H71" s="75">
        <f>H17</f>
        <v>57.42</v>
      </c>
      <c r="I71" s="75">
        <f>I17</f>
        <v>3797.38</v>
      </c>
      <c r="J71" s="3"/>
      <c r="K71" s="3"/>
    </row>
    <row r="72" spans="1:11" ht="15.75">
      <c r="A72" s="1"/>
      <c r="B72" s="15" t="s">
        <v>10</v>
      </c>
      <c r="C72" s="3" t="s">
        <v>27</v>
      </c>
      <c r="D72" s="74">
        <v>0.896</v>
      </c>
      <c r="E72" s="75">
        <v>0</v>
      </c>
      <c r="F72" s="75">
        <v>0</v>
      </c>
      <c r="G72" s="75">
        <v>0</v>
      </c>
      <c r="H72" s="75">
        <v>278</v>
      </c>
      <c r="I72" s="133">
        <v>278</v>
      </c>
      <c r="J72" s="3"/>
      <c r="K72" s="3"/>
    </row>
    <row r="73" spans="1:11" ht="15.75">
      <c r="A73" s="1"/>
      <c r="B73" s="15" t="s">
        <v>11</v>
      </c>
      <c r="C73" s="3" t="s">
        <v>0</v>
      </c>
      <c r="D73" s="75">
        <v>1700.8</v>
      </c>
      <c r="E73" s="75">
        <v>0</v>
      </c>
      <c r="F73" s="75">
        <v>0</v>
      </c>
      <c r="G73" s="75">
        <f>G24</f>
        <v>1480</v>
      </c>
      <c r="H73" s="75">
        <f>H24</f>
        <v>597.98</v>
      </c>
      <c r="I73" s="75">
        <f>I24</f>
        <v>2077.98</v>
      </c>
      <c r="J73" s="3"/>
      <c r="K73" s="3"/>
    </row>
    <row r="74" spans="1:11" ht="15.75">
      <c r="A74" s="1"/>
      <c r="B74" s="15" t="s">
        <v>12</v>
      </c>
      <c r="C74" s="3" t="s">
        <v>26</v>
      </c>
      <c r="D74" s="76">
        <v>2.17</v>
      </c>
      <c r="E74" s="76">
        <v>0</v>
      </c>
      <c r="F74" s="76">
        <v>0</v>
      </c>
      <c r="G74" s="76">
        <v>0</v>
      </c>
      <c r="H74" s="76">
        <v>127.14</v>
      </c>
      <c r="I74" s="134">
        <v>127.14</v>
      </c>
      <c r="K74" s="3"/>
    </row>
    <row r="75" spans="1:11" ht="15.75">
      <c r="A75" s="1"/>
      <c r="B75" s="15" t="s">
        <v>80</v>
      </c>
      <c r="C75" s="3" t="s">
        <v>77</v>
      </c>
      <c r="D75" s="76">
        <v>1</v>
      </c>
      <c r="E75" s="76">
        <v>0</v>
      </c>
      <c r="F75" s="76">
        <v>0</v>
      </c>
      <c r="G75" s="76">
        <f>G66</f>
        <v>2085.83006</v>
      </c>
      <c r="H75" s="76">
        <f>H66</f>
        <v>0</v>
      </c>
      <c r="I75" s="76">
        <f>I66</f>
        <v>2085.83006</v>
      </c>
      <c r="K75" s="3"/>
    </row>
    <row r="76" spans="1:11" ht="31.5">
      <c r="A76" s="5"/>
      <c r="B76" s="2" t="s">
        <v>48</v>
      </c>
      <c r="C76" s="3"/>
      <c r="D76" s="75"/>
      <c r="E76" s="76">
        <f>E71</f>
        <v>3365.964</v>
      </c>
      <c r="F76" s="76">
        <f>F71</f>
        <v>373.996</v>
      </c>
      <c r="G76" s="75">
        <f>SUM(G72:G75)</f>
        <v>3565.83006</v>
      </c>
      <c r="H76" s="75">
        <f>SUM(H71:H75)</f>
        <v>1060.5400000000002</v>
      </c>
      <c r="I76" s="133">
        <f>SUM(I71:I75)</f>
        <v>8366.33006</v>
      </c>
      <c r="J76" s="3"/>
      <c r="K76" s="4"/>
    </row>
    <row r="77" spans="1:11" ht="15.75">
      <c r="A77" s="6"/>
      <c r="B77" s="7"/>
      <c r="C77" s="7"/>
      <c r="D77" s="7"/>
      <c r="E77" s="8"/>
      <c r="F77" s="8"/>
      <c r="G77" s="8"/>
      <c r="H77" s="8"/>
      <c r="I77" s="135"/>
      <c r="J77" s="8"/>
      <c r="K77" s="8"/>
    </row>
    <row r="78" spans="1:11" ht="15.75">
      <c r="A78" s="6"/>
      <c r="B78" s="9"/>
      <c r="C78" s="9"/>
      <c r="D78" s="9"/>
      <c r="E78" s="9"/>
      <c r="F78" s="9"/>
      <c r="G78" s="9"/>
      <c r="H78" s="10"/>
      <c r="I78" s="135"/>
      <c r="J78" s="106"/>
      <c r="K78" s="106"/>
    </row>
    <row r="79" spans="1:11" ht="15.75">
      <c r="A79" s="13"/>
      <c r="B79" s="14"/>
      <c r="C79" s="14"/>
      <c r="D79" s="14"/>
      <c r="E79" s="14"/>
      <c r="F79" s="14"/>
      <c r="G79" s="137"/>
      <c r="H79" s="14"/>
      <c r="I79" s="136"/>
      <c r="J79" s="13"/>
      <c r="K79" s="13"/>
    </row>
    <row r="82" ht="12.75">
      <c r="G82" s="140"/>
    </row>
    <row r="84" ht="12.75">
      <c r="H84" s="119"/>
    </row>
  </sheetData>
  <sheetProtection/>
  <mergeCells count="24">
    <mergeCell ref="J10:J11"/>
    <mergeCell ref="E10:I10"/>
    <mergeCell ref="D10:D11"/>
    <mergeCell ref="B10:B11"/>
    <mergeCell ref="B25:K25"/>
    <mergeCell ref="B23:K23"/>
    <mergeCell ref="A35:A39"/>
    <mergeCell ref="J78:K78"/>
    <mergeCell ref="B70:K70"/>
    <mergeCell ref="B61:K61"/>
    <mergeCell ref="B57:K57"/>
    <mergeCell ref="B65:K65"/>
    <mergeCell ref="A49:A55"/>
    <mergeCell ref="A40:A48"/>
    <mergeCell ref="A27:A29"/>
    <mergeCell ref="A30:A34"/>
    <mergeCell ref="B13:K13"/>
    <mergeCell ref="J1:K1"/>
    <mergeCell ref="A7:K9"/>
    <mergeCell ref="A10:A11"/>
    <mergeCell ref="K10:K11"/>
    <mergeCell ref="C10:C11"/>
    <mergeCell ref="B20:K20"/>
    <mergeCell ref="B18:K18"/>
  </mergeCells>
  <printOptions/>
  <pageMargins left="0.5905511811023623" right="0.1968503937007874" top="0.6299212598425197" bottom="0.35433070866141736" header="0.1968503937007874" footer="0.66929133858267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Svetlana</cp:lastModifiedBy>
  <cp:lastPrinted>2019-09-12T10:31:21Z</cp:lastPrinted>
  <dcterms:created xsi:type="dcterms:W3CDTF">2006-02-22T06:08:51Z</dcterms:created>
  <dcterms:modified xsi:type="dcterms:W3CDTF">2019-09-12T10:32:00Z</dcterms:modified>
  <cp:category/>
  <cp:version/>
  <cp:contentType/>
  <cp:contentStatus/>
</cp:coreProperties>
</file>