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отчет 2015" sheetId="2" r:id="rId1"/>
  </sheets>
  <calcPr calcId="125725"/>
</workbook>
</file>

<file path=xl/calcChain.xml><?xml version="1.0" encoding="utf-8"?>
<calcChain xmlns="http://schemas.openxmlformats.org/spreadsheetml/2006/main">
  <c r="L115" i="2"/>
  <c r="K115"/>
  <c r="L114"/>
  <c r="K114"/>
  <c r="K116"/>
  <c r="L117"/>
  <c r="K117"/>
  <c r="L113"/>
  <c r="K113"/>
  <c r="L34"/>
  <c r="L38" s="1"/>
  <c r="L37"/>
  <c r="K37"/>
  <c r="L36"/>
  <c r="K36"/>
  <c r="J27"/>
  <c r="J38" s="1"/>
  <c r="K63"/>
  <c r="L63"/>
  <c r="J63"/>
  <c r="L35"/>
  <c r="K34"/>
  <c r="K35"/>
  <c r="L62"/>
  <c r="K62"/>
  <c r="M52"/>
  <c r="M53"/>
  <c r="M31"/>
  <c r="K64"/>
  <c r="L64"/>
  <c r="L67" s="1"/>
  <c r="J62"/>
  <c r="J64"/>
  <c r="J67" s="1"/>
  <c r="K67"/>
  <c r="M56"/>
  <c r="M57"/>
  <c r="M59"/>
  <c r="M117" l="1"/>
  <c r="M113"/>
  <c r="M36"/>
  <c r="M37"/>
  <c r="M64"/>
  <c r="M67"/>
  <c r="M110"/>
  <c r="M101"/>
  <c r="M100"/>
  <c r="M97"/>
  <c r="M84"/>
  <c r="M83"/>
  <c r="M82"/>
  <c r="M79"/>
  <c r="M75"/>
  <c r="M73"/>
  <c r="M50"/>
  <c r="M51"/>
  <c r="M54"/>
  <c r="M55"/>
  <c r="M58"/>
  <c r="M60"/>
  <c r="M61"/>
  <c r="M49"/>
  <c r="M35"/>
  <c r="M34"/>
  <c r="M33"/>
  <c r="M32"/>
  <c r="M25"/>
  <c r="M24"/>
  <c r="M22"/>
  <c r="M15"/>
  <c r="M16"/>
  <c r="M17"/>
  <c r="K85"/>
  <c r="L85"/>
  <c r="L88" s="1"/>
  <c r="K86"/>
  <c r="L86"/>
  <c r="K87"/>
  <c r="K90" s="1"/>
  <c r="L87"/>
  <c r="L90" s="1"/>
  <c r="K88"/>
  <c r="H82"/>
  <c r="H73"/>
  <c r="H55"/>
  <c r="H30"/>
  <c r="L111"/>
  <c r="L112" s="1"/>
  <c r="J111"/>
  <c r="J112" l="1"/>
  <c r="L116"/>
  <c r="M87"/>
  <c r="M90"/>
  <c r="M85"/>
  <c r="M88"/>
  <c r="M86"/>
  <c r="L103"/>
  <c r="L105" s="1"/>
  <c r="L104"/>
  <c r="J103"/>
  <c r="J105" s="1"/>
  <c r="J104"/>
  <c r="L98"/>
  <c r="J98"/>
  <c r="J106" s="1"/>
  <c r="J86"/>
  <c r="J85"/>
  <c r="J88" s="1"/>
  <c r="L106" l="1"/>
  <c r="J87"/>
  <c r="J90" s="1"/>
  <c r="L80" l="1"/>
  <c r="J80"/>
  <c r="L76"/>
  <c r="J76"/>
  <c r="L89" l="1"/>
  <c r="J89"/>
  <c r="L66"/>
  <c r="L65"/>
  <c r="J65"/>
  <c r="J66"/>
  <c r="M62"/>
  <c r="K28"/>
  <c r="J26"/>
  <c r="J28"/>
  <c r="J34"/>
  <c r="J35"/>
  <c r="L26"/>
  <c r="L28"/>
  <c r="M28" l="1"/>
  <c r="M63"/>
  <c r="J18"/>
  <c r="J19"/>
  <c r="J39" s="1"/>
  <c r="J119" s="1"/>
  <c r="J20"/>
  <c r="J40" s="1"/>
  <c r="J120" s="1"/>
  <c r="L20" l="1"/>
  <c r="L40" s="1"/>
  <c r="L120" l="1"/>
  <c r="M14"/>
  <c r="L13"/>
  <c r="M13" s="1"/>
  <c r="L19" l="1"/>
  <c r="K111"/>
  <c r="M111" s="1"/>
  <c r="K104"/>
  <c r="M104" s="1"/>
  <c r="K103"/>
  <c r="K98"/>
  <c r="M98" s="1"/>
  <c r="K80"/>
  <c r="K76"/>
  <c r="M76" s="1"/>
  <c r="K26"/>
  <c r="M26" s="1"/>
  <c r="K20"/>
  <c r="M20" s="1"/>
  <c r="K19"/>
  <c r="M19" s="1"/>
  <c r="M103" l="1"/>
  <c r="M80"/>
  <c r="K89"/>
  <c r="M89" s="1"/>
  <c r="K112"/>
  <c r="M112" s="1"/>
  <c r="K105"/>
  <c r="M105" s="1"/>
  <c r="L39"/>
  <c r="K40"/>
  <c r="K39"/>
  <c r="K106"/>
  <c r="M106" s="1"/>
  <c r="K18"/>
  <c r="M40" l="1"/>
  <c r="K120"/>
  <c r="L118"/>
  <c r="L119"/>
  <c r="M39"/>
  <c r="M18"/>
  <c r="M116"/>
  <c r="K65"/>
  <c r="M65" s="1"/>
  <c r="K66"/>
  <c r="M66" s="1"/>
  <c r="K119" l="1"/>
  <c r="K118"/>
  <c r="M38"/>
  <c r="M120"/>
  <c r="M114" l="1"/>
  <c r="M119"/>
  <c r="M115"/>
  <c r="M118"/>
</calcChain>
</file>

<file path=xl/sharedStrings.xml><?xml version="1.0" encoding="utf-8"?>
<sst xmlns="http://schemas.openxmlformats.org/spreadsheetml/2006/main" count="255" uniqueCount="159">
  <si>
    <t>Подпрограмма 2 «Начальное, основное и среднее общее образование»</t>
  </si>
  <si>
    <t>Подпрограмма 4. «Кадровая политика»</t>
  </si>
  <si>
    <t>Подпрограмма 5 «Обеспечение реализации Программы и прочие мероприятия в области образования»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</si>
  <si>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</si>
  <si>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№ п/п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</si>
  <si>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 образования в общеобразовательных организациях (учреждениях)</t>
  </si>
  <si>
    <t>Выплата ежемесячного денежного вознаграждения за классное руководство</t>
  </si>
  <si>
    <t>Подпрограмма 3 «Дополнительное образование и воспитание детей»</t>
  </si>
  <si>
    <t>Руководство и управление в сфере установленных функций Управления системой образования администрации Краснокамского муниципального района</t>
  </si>
  <si>
    <t xml:space="preserve">Предоставление муниципальной услуги по оказанию психолого-медико-социального сопровождения населения района и организации информационно-методической помощи населению </t>
  </si>
  <si>
    <t>Предоставление муниципальной услуги дошкольного, начального общего, основного общего, среднего общего образования,в общеобразовательных организациях (учреждениях)</t>
  </si>
  <si>
    <t>Предоставление муниципальных услуг дополнительного образования детей в учреждениях дополнительного образования детей</t>
  </si>
  <si>
    <t>Организация оздоровления и отдыха детей</t>
  </si>
  <si>
    <t>Наименование цели программы, подпрограммы, задачи, основного мероприятия (ВЦП), мероприятия</t>
  </si>
  <si>
    <t>Показатель непосредственного результата</t>
  </si>
  <si>
    <t>Источник финансирования</t>
  </si>
  <si>
    <t>наименование</t>
  </si>
  <si>
    <t>ед.изм</t>
  </si>
  <si>
    <r>
      <t xml:space="preserve">Цель. </t>
    </r>
    <r>
      <rPr>
        <b/>
        <sz val="10"/>
        <color theme="1"/>
        <rFont val="Times New Roman"/>
        <family val="1"/>
        <charset val="204"/>
      </rPr>
      <t>Комплексное и эффективное развитие муниципальной системы образования, обеспечивающее повышение доступности качества образования, посредством создания условий для индивидуализации образования и использования инновационных механизмов воспитания и социализации личности.</t>
    </r>
  </si>
  <si>
    <t>Подпрограмма 1 «Дошкольное образование»</t>
  </si>
  <si>
    <r>
      <t>Задача.</t>
    </r>
    <r>
      <rPr>
        <b/>
        <sz val="10"/>
        <color theme="1"/>
        <rFont val="Times New Roman"/>
        <family val="1"/>
        <charset val="204"/>
      </rPr>
      <t xml:space="preserve"> Обеспечить эффективное функционирование и развитие действующих муниципальных дошкольных образовательных организаций (учреждений)  (далее - МДОУ) разного вида.</t>
    </r>
  </si>
  <si>
    <t>1.1.1.1.</t>
  </si>
  <si>
    <t>Увеличится доля детей дошкольного возраста, получающих услугу дошкольного образования в МДОУ, от общего количества детей дошкольного  возраста.</t>
  </si>
  <si>
    <t>%</t>
  </si>
  <si>
    <t>Бюджет Пермского края</t>
  </si>
  <si>
    <t>1.1.1.1.2</t>
  </si>
  <si>
    <t>Предоставление муниципальной услуги дошкольного образования детей в МДОУ.</t>
  </si>
  <si>
    <t>Уменьшится доля детей в возрасте от 3 до 7 лет, стоящих в очереди для определения в МДОУ</t>
  </si>
  <si>
    <t>Бюджет Краснокамского муниципального района</t>
  </si>
  <si>
    <t>Внебюджетные источники</t>
  </si>
  <si>
    <t>1.1.1.1.3</t>
  </si>
  <si>
    <t>Обеспечение воспитания и обучения детей-инвалидов в МДОУ и на дому</t>
  </si>
  <si>
    <t>Сохранение и развитие специальных условий для детей с ОВЗ в ДОУ</t>
  </si>
  <si>
    <t>1.1.1.1.4</t>
  </si>
  <si>
    <t>Предоставление выплаты компенсации части родительской платы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 и  администрирование выплат.</t>
  </si>
  <si>
    <t>Обеспечение выплат компенсации части родительской платы за содержание ребенка</t>
  </si>
  <si>
    <t>Итого по задаче 1.1.1</t>
  </si>
  <si>
    <r>
      <t xml:space="preserve">Задача. </t>
    </r>
    <r>
      <rPr>
        <b/>
        <sz val="10"/>
        <color theme="1"/>
        <rFont val="Times New Roman"/>
        <family val="1"/>
        <charset val="204"/>
      </rPr>
      <t>Уменьшить очередность на зачисление детей в МДОУ.</t>
    </r>
  </si>
  <si>
    <t>1.1.2.1</t>
  </si>
  <si>
    <t>Итого по задаче 1.2.1</t>
  </si>
  <si>
    <t>1.1.3.</t>
  </si>
  <si>
    <r>
      <t xml:space="preserve">Задача. </t>
    </r>
    <r>
      <rPr>
        <b/>
        <sz val="10"/>
        <color theme="1"/>
        <rFont val="Times New Roman"/>
        <family val="1"/>
        <charset val="204"/>
      </rPr>
      <t>Обеспечить приведение и поддержание в нормативном состоянии МДОУ.</t>
    </r>
  </si>
  <si>
    <t>1.1.3.1</t>
  </si>
  <si>
    <t>Доля МДОУ, имеющих бессрочную лицензию</t>
  </si>
  <si>
    <t>Итого по задаче 1.1.3</t>
  </si>
  <si>
    <t>Итого по подпрограмме 1.</t>
  </si>
  <si>
    <t>Задачи:</t>
  </si>
  <si>
    <t>1.формирование образовательной сети, обеспечивающей равный доступ населения к качественным услугам начального общего, основного общего, среднего общего образования;</t>
  </si>
  <si>
    <t>2. развитие вариативных форм получения образования, внедрение механизмов выравнивания шансов детей из семей, находящихся в трудной жизненной ситуации, на получение качественного образования;</t>
  </si>
  <si>
    <t>3. повышение доступности образования для детей с ограниченными возможностями здоровья в форме дистанционного, инклюзивного, специального коррекционного образования;</t>
  </si>
  <si>
    <t>4. обеспечение модернизации содержания образования и образовательной среды на основе введения новых ФГОС в начальном общем, основном общем, среднем общем образовании;</t>
  </si>
  <si>
    <t>5. обеспечение обновления содержания образования и образовательной среды для обеспечения современного качества образовательных результатов, готовности выпускников общеобразовательных учреждений (организаций) к дальнейшему обучению и деятельности в высокотехнологической экономике и инновационном обществе;</t>
  </si>
  <si>
    <t>6. развитие электронных услуг в образовании как в части организации образовательного процесса на уроках, так и вне учебной деятельности школьников, обеспечение представление качественной информации для всех участников образовательных отношений.</t>
  </si>
  <si>
    <t>1.2.1.1.</t>
  </si>
  <si>
    <t>Обеспечение потребности на получение начального, основного и среднего общего образования</t>
  </si>
  <si>
    <t>1.2.1.3.</t>
  </si>
  <si>
    <t>Исполнение постановления правительства Пермского края.</t>
  </si>
  <si>
    <t>1.2.1.4</t>
  </si>
  <si>
    <t>Предоставление общего образования по основным и адаптированным общеобразовательным программам в специальном (коррекционном) образовательном учреждении для обучающихся, воспитанников с ограниченными возможностями здоровья.</t>
  </si>
  <si>
    <t>Обеспечение потребности в образовании детям с ОВЗ</t>
  </si>
  <si>
    <t>1.2.1.5.</t>
  </si>
  <si>
    <t>Мероприятия по приведению образовательных организаций в нормативное состояние в т.ч. ремонт учреждений, благоустройство территорий, организация безопасности ОУ, организация образовательного процесса.</t>
  </si>
  <si>
    <t>Обеспечение во всех  ОУ наличия лицензии и условий в соответствии с ФГОС</t>
  </si>
  <si>
    <t>1.2.1.6.</t>
  </si>
  <si>
    <t>Компенсация на проезд учащихся до места учебы</t>
  </si>
  <si>
    <t>Обеспечение бесплатного проезда учащимся из поселений</t>
  </si>
  <si>
    <t>Итого по задаче 1.2.1.</t>
  </si>
  <si>
    <t>Итого по подпрограмме 2</t>
  </si>
  <si>
    <t>1. Развитие инфраструктуры и организационно - экономических механизмов, обеспечивающих максимально равную доступность услуг дополнительного образования детей.</t>
  </si>
  <si>
    <t>2. Модернизация образовательных программ в системе дополнительного образования, направленная на достижение современного качества учебных результатов и результатов социализации.</t>
  </si>
  <si>
    <t>1.3.1.1</t>
  </si>
  <si>
    <t>Сохранение доли детей, охваченных образовательными программами дополнительного образования детей, в организациях неспортивной направленности в общей численности детей и молодежи от 5 до 18 лет</t>
  </si>
  <si>
    <t>1.3.1.2.</t>
  </si>
  <si>
    <t xml:space="preserve">Обеспечение во всех  ОУ ДОД наличия лицензии и современных безопасных условий   </t>
  </si>
  <si>
    <t>Итого по задаче 1.3.1</t>
  </si>
  <si>
    <r>
      <t xml:space="preserve">Задача.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и развития муниципального бюджетного образовательного учреждения «Центр психолого - медико - педагогического сопровождения "Компас".</t>
    </r>
  </si>
  <si>
    <t>1.3.2.1.</t>
  </si>
  <si>
    <t>Сопровождение детей с ОВЗ по образовательному маршруту на всех уровнях образования</t>
  </si>
  <si>
    <t>Итого по задаче 1.3.2.</t>
  </si>
  <si>
    <t>1.3.3.</t>
  </si>
  <si>
    <r>
      <t xml:space="preserve">Задача: </t>
    </r>
    <r>
      <rPr>
        <sz val="10"/>
        <color theme="1"/>
        <rFont val="Times New Roman"/>
        <family val="1"/>
        <charset val="204"/>
      </rPr>
      <t xml:space="preserve"> Обеспечение доступности и высокого качества предоставления услуг в сфере детского отдыха, оздоровления и занятости детей от 5 до 18 лет во внеурочное время.</t>
    </r>
  </si>
  <si>
    <t>1.3.3.1.</t>
  </si>
  <si>
    <t>Рост доли обучающихся в МОУ (воспитанников МДОУ, МУДОД), охваченных оздоровлением, отдыхом и занятостью во внеурочное время</t>
  </si>
  <si>
    <t>Итого по задаче 1.3.3.</t>
  </si>
  <si>
    <t>Итого по подпрограмме 3</t>
  </si>
  <si>
    <t xml:space="preserve">Задача. </t>
  </si>
  <si>
    <t xml:space="preserve">Предоставление муниципальной услуги по организации предоставления дополнительного профессионального образования по повышению квалификации работников образования </t>
  </si>
  <si>
    <t>Рост доли педагогических работников образовательных  организаций, своевременно повысивших свою квалификацию через курсовую подготовку в течение последних трех лет.</t>
  </si>
  <si>
    <t>Итого по задаче 1.4.1</t>
  </si>
  <si>
    <t>1.4.2.</t>
  </si>
  <si>
    <t>Задача. Создание условий для привлечения молодых педагогов в образовательные организации КМР.</t>
  </si>
  <si>
    <t>1.4.2.1.</t>
  </si>
  <si>
    <t>Улучшение жилищных условий педагогических работников образовательных организаций .</t>
  </si>
  <si>
    <t>Увеличение доли молодых специалистов в образовательных организациях</t>
  </si>
  <si>
    <t>1.4.2.2.</t>
  </si>
  <si>
    <t>Выплата стипендии студентам ВУЗов, принятых по целевому набору</t>
  </si>
  <si>
    <t>Социальная поддержка студентов</t>
  </si>
  <si>
    <r>
      <t>Итого по задаче 1.4.2</t>
    </r>
    <r>
      <rPr>
        <sz val="10"/>
        <color rgb="FF000000"/>
        <rFont val="Times New Roman"/>
        <family val="1"/>
        <charset val="204"/>
      </rPr>
      <t>.</t>
    </r>
  </si>
  <si>
    <t>Итого по подпрограмме 4</t>
  </si>
  <si>
    <t>1.5.1.</t>
  </si>
  <si>
    <t>Мониторинг и информационное сопровождение хода реализации Программы, анализ процессов и результатов с целью своевременности принятия управленческих решений.</t>
  </si>
  <si>
    <t>1.5.1.1.</t>
  </si>
  <si>
    <t xml:space="preserve">Обеспечение выполнения муниципальной программы и освоение бюджета Программы  </t>
  </si>
  <si>
    <t>Итого по задаче 1.5.1</t>
  </si>
  <si>
    <t>Итого по подпрограмме 5</t>
  </si>
  <si>
    <t>Итого по цели.</t>
  </si>
  <si>
    <t>Всего по программе</t>
  </si>
  <si>
    <t>1.1</t>
  </si>
  <si>
    <t>1.1.1</t>
  </si>
  <si>
    <t>1.1.2</t>
  </si>
  <si>
    <t>1.2</t>
  </si>
  <si>
    <t>1.2.1</t>
  </si>
  <si>
    <t>1.3</t>
  </si>
  <si>
    <t>1.3.1</t>
  </si>
  <si>
    <t>3.Обеспечение функционирования системы выявления и поддержки обучающихся (воспитанников) МОУ, проявивших выдающиеся способности.</t>
  </si>
  <si>
    <t>1.3.2</t>
  </si>
  <si>
    <t>1.4</t>
  </si>
  <si>
    <t>1.4.1</t>
  </si>
  <si>
    <t>1.5</t>
  </si>
  <si>
    <t>1.3.1.3</t>
  </si>
  <si>
    <t>Обоспечение выполнения мероприятий в полном объеме</t>
  </si>
  <si>
    <t>1.2.1.2.</t>
  </si>
  <si>
    <t>Мероприятия для детей по профилактике правонарушений, потребления ПАВ, дорожно-транспортного тарвматизма, воспитанию гражданско патриотических качетсв, духовных и нравственных ценностей, потребности ведения ЗОЖ и прочие (см. раздел 14.2.1)</t>
  </si>
  <si>
    <t>ОТЧЕТ</t>
  </si>
  <si>
    <t>о выполнении программы</t>
  </si>
  <si>
    <t>Краснокамского мунципального района"</t>
  </si>
  <si>
    <t>"Обеспечение доступности качественного образования на территории</t>
  </si>
  <si>
    <t>за 2015 год</t>
  </si>
  <si>
    <t>(отчетный период)</t>
  </si>
  <si>
    <t>план</t>
  </si>
  <si>
    <t>факт</t>
  </si>
  <si>
    <t>% достижения &lt;1&gt;</t>
  </si>
  <si>
    <t>% достижения &lt;2&gt;</t>
  </si>
  <si>
    <t>Бюджет Краснокамского муниципального района (УКС)</t>
  </si>
  <si>
    <t>план (уточненый)</t>
  </si>
  <si>
    <t>1.2.1.5.1</t>
  </si>
  <si>
    <t>Капительный ремонт здания МБОУ СОШ №8 г. Краснокамска, ул. К.Маркса, 4б</t>
  </si>
  <si>
    <t>Приведение здания в нормативное состояния</t>
  </si>
  <si>
    <t>Бюджет Пермского края (УКС)</t>
  </si>
  <si>
    <t>Объем ассигнований, тыс.руб.</t>
  </si>
  <si>
    <t>1.Обеспечение системы образования достаточным количеством профессиональных педагогических и управленческих кадров на всех уровнях общего образования, в том числе и за счет инновационных моделей организации учебного процесса и качества повышения квалификации, подготовки, переподготовки педагогических работников и руководителей;</t>
  </si>
  <si>
    <t>3. Внедрение механизмов эффективного контракта с педагогическими работниками и руководителями образовательных  организаций в части установления взаимосвязи между показателями качества предоставляемых муниципальных услуг организацией и эффективностью деятельности руководителя образовательного  организации;</t>
  </si>
  <si>
    <t>2. Создание условий для стимулирования педагогических работников;</t>
  </si>
  <si>
    <t>4. Создание условий для информационно-методической, аналитической и технической поддержки УСО и подведомственных ему организаций.</t>
  </si>
  <si>
    <t>Задачи:Реализация мероприятий, направленных на развитие и функционирование системы образования Краснокамского муниципального района;                                                                Разработка нормативных правовых, научно-методических и иных документов, направленных на эффективное решение задач Программы;</t>
  </si>
  <si>
    <t>данные выплаты не проходят через УСО</t>
  </si>
  <si>
    <t>Создание дополнительных мест для организации дошкольного образования в КМР (МБДОУ "Детский сад № 17") и на строительство ДОУ на 190 мест в микрорайоне "Центральный"</t>
  </si>
  <si>
    <t>Внебюджетные источники (УКС)</t>
  </si>
  <si>
    <t>Реализация мероприятияй по стимулированию педагогических работников по результатам обучения школьников</t>
  </si>
  <si>
    <t>Выплата единовременных премий обучающимся, награжденным знаком отличия Пермского края "Гордость Пермского края"</t>
  </si>
  <si>
    <t xml:space="preserve">Бюджет Пермского края </t>
  </si>
  <si>
    <t>__</t>
  </si>
  <si>
    <t>Федеральный бюджет</t>
  </si>
  <si>
    <t xml:space="preserve">Приведение МДОУ в нормативное состояние в соответствие с требованиями надзорных органов и федерального государственного образовательного стандарта дошкольного образования, в т.ч. ремонт учреждений, благоустройство территорий, организация безопасности МДОУ, организация образовательного процесса.                                                                                                                                                                                                                  Финансовое обеспечение мероприятий федеральной целевой программы развития образования на 2011-2015 годы.                                                                                         </t>
  </si>
  <si>
    <t xml:space="preserve">                                                      Федеральный бюджет</t>
  </si>
  <si>
    <t>____</t>
  </si>
  <si>
    <t>___</t>
  </si>
  <si>
    <t>Федеральный бюджет (УКС)</t>
  </si>
  <si>
    <t>Начальник управления системой образования                                                 П. А. Денисенко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</si>
</sst>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2" fillId="0" borderId="1" xfId="0" applyNumberFormat="1" applyFont="1" applyBorder="1"/>
    <xf numFmtId="4" fontId="1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0" borderId="5" xfId="0" applyNumberFormat="1" applyFont="1" applyBorder="1" applyAlignment="1">
      <alignment horizontal="justify" vertical="top" wrapText="1"/>
    </xf>
    <xf numFmtId="4" fontId="4" fillId="0" borderId="5" xfId="0" applyNumberFormat="1" applyFont="1" applyBorder="1" applyAlignment="1">
      <alignment horizontal="justify" vertical="top" wrapText="1"/>
    </xf>
    <xf numFmtId="4" fontId="3" fillId="0" borderId="5" xfId="0" applyNumberFormat="1" applyFont="1" applyBorder="1" applyAlignment="1">
      <alignment horizontal="left" vertical="top" wrapText="1"/>
    </xf>
    <xf numFmtId="4" fontId="1" fillId="0" borderId="5" xfId="0" applyNumberFormat="1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/>
    </xf>
    <xf numFmtId="164" fontId="3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4" fontId="3" fillId="2" borderId="1" xfId="0" applyNumberFormat="1" applyFont="1" applyFill="1" applyBorder="1" applyAlignment="1">
      <alignment horizontal="justify" vertical="top" wrapText="1"/>
    </xf>
    <xf numFmtId="4" fontId="1" fillId="2" borderId="1" xfId="0" applyNumberFormat="1" applyFont="1" applyFill="1" applyBorder="1" applyAlignment="1">
      <alignment vertical="top"/>
    </xf>
    <xf numFmtId="0" fontId="3" fillId="0" borderId="3" xfId="0" applyFont="1" applyBorder="1" applyAlignment="1">
      <alignment vertical="top" wrapText="1"/>
    </xf>
    <xf numFmtId="49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8" fillId="2" borderId="1" xfId="0" applyFont="1" applyFill="1" applyBorder="1" applyAlignment="1">
      <alignment vertical="top"/>
    </xf>
    <xf numFmtId="4" fontId="1" fillId="2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3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3" fillId="0" borderId="7" xfId="0" applyNumberFormat="1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justify" vertical="top" wrapText="1"/>
    </xf>
    <xf numFmtId="49" fontId="6" fillId="0" borderId="1" xfId="0" applyNumberFormat="1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2"/>
  <sheetViews>
    <sheetView tabSelected="1" topLeftCell="A56" workbookViewId="0">
      <selection activeCell="D127" sqref="D127:E127"/>
    </sheetView>
  </sheetViews>
  <sheetFormatPr defaultRowHeight="15"/>
  <cols>
    <col min="1" max="1" width="7" customWidth="1"/>
    <col min="2" max="2" width="33.85546875" customWidth="1"/>
    <col min="3" max="3" width="11.28515625" customWidth="1"/>
    <col min="4" max="4" width="11" customWidth="1"/>
    <col min="5" max="5" width="4.42578125" customWidth="1"/>
    <col min="6" max="6" width="9.140625" customWidth="1"/>
    <col min="7" max="7" width="9.42578125" customWidth="1"/>
    <col min="8" max="8" width="9.140625" customWidth="1"/>
    <col min="9" max="9" width="16" customWidth="1"/>
    <col min="10" max="10" width="10.42578125" customWidth="1"/>
    <col min="11" max="11" width="13.85546875" customWidth="1"/>
    <col min="12" max="12" width="10" bestFit="1" customWidth="1"/>
    <col min="13" max="13" width="10.85546875" customWidth="1"/>
  </cols>
  <sheetData>
    <row r="1" spans="1:13" ht="15.75">
      <c r="A1" s="111" t="s">
        <v>123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5.75">
      <c r="A2" s="111" t="s">
        <v>124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</row>
    <row r="3" spans="1:13" ht="15.75">
      <c r="A3" s="111" t="s">
        <v>126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</row>
    <row r="4" spans="1:13" ht="15.75">
      <c r="A4" s="111" t="s">
        <v>125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</row>
    <row r="5" spans="1:13" ht="15.75">
      <c r="A5" s="132" t="s">
        <v>127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>
      <c r="A6" s="133" t="s">
        <v>128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</row>
    <row r="7" spans="1:13" ht="82.5" customHeight="1">
      <c r="A7" s="112" t="s">
        <v>4</v>
      </c>
      <c r="B7" s="112" t="s">
        <v>13</v>
      </c>
      <c r="C7" s="112" t="s">
        <v>14</v>
      </c>
      <c r="D7" s="112"/>
      <c r="E7" s="112"/>
      <c r="F7" s="112"/>
      <c r="G7" s="112"/>
      <c r="H7" s="112"/>
      <c r="I7" s="112" t="s">
        <v>15</v>
      </c>
      <c r="J7" s="112" t="s">
        <v>139</v>
      </c>
      <c r="K7" s="112"/>
      <c r="L7" s="112"/>
      <c r="M7" s="112"/>
    </row>
    <row r="8" spans="1:13" ht="38.25">
      <c r="A8" s="112"/>
      <c r="B8" s="112"/>
      <c r="C8" s="112" t="s">
        <v>16</v>
      </c>
      <c r="D8" s="112"/>
      <c r="E8" s="22" t="s">
        <v>17</v>
      </c>
      <c r="F8" s="22" t="s">
        <v>129</v>
      </c>
      <c r="G8" s="22" t="s">
        <v>130</v>
      </c>
      <c r="H8" s="22" t="s">
        <v>131</v>
      </c>
      <c r="I8" s="112"/>
      <c r="J8" s="25" t="s">
        <v>129</v>
      </c>
      <c r="K8" s="32" t="s">
        <v>134</v>
      </c>
      <c r="L8" s="25" t="s">
        <v>130</v>
      </c>
      <c r="M8" s="22" t="s">
        <v>132</v>
      </c>
    </row>
    <row r="9" spans="1:13">
      <c r="A9" s="22">
        <v>1</v>
      </c>
      <c r="B9" s="22">
        <v>2</v>
      </c>
      <c r="C9" s="112">
        <v>3</v>
      </c>
      <c r="D9" s="112"/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8">
        <v>11</v>
      </c>
      <c r="M9" s="28">
        <v>12</v>
      </c>
    </row>
    <row r="10" spans="1:13" ht="27" customHeight="1">
      <c r="A10" s="24">
        <v>1</v>
      </c>
      <c r="B10" s="113" t="s">
        <v>18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5"/>
    </row>
    <row r="11" spans="1:13" ht="15" customHeight="1">
      <c r="A11" s="24" t="s">
        <v>107</v>
      </c>
      <c r="B11" s="64" t="s">
        <v>19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6"/>
    </row>
    <row r="12" spans="1:13" ht="25.5" customHeight="1">
      <c r="A12" s="24" t="s">
        <v>108</v>
      </c>
      <c r="B12" s="73" t="s">
        <v>20</v>
      </c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5"/>
    </row>
    <row r="13" spans="1:13" ht="78" customHeight="1">
      <c r="A13" s="24" t="s">
        <v>21</v>
      </c>
      <c r="B13" s="29" t="s">
        <v>3</v>
      </c>
      <c r="C13" s="104" t="s">
        <v>22</v>
      </c>
      <c r="D13" s="104"/>
      <c r="E13" s="29" t="s">
        <v>23</v>
      </c>
      <c r="F13" s="47">
        <v>65</v>
      </c>
      <c r="G13" s="47">
        <v>65</v>
      </c>
      <c r="H13" s="47">
        <v>100</v>
      </c>
      <c r="I13" s="31" t="s">
        <v>24</v>
      </c>
      <c r="J13" s="51">
        <v>222886.01</v>
      </c>
      <c r="K13" s="52">
        <v>240935.136</v>
      </c>
      <c r="L13" s="52">
        <f>K13</f>
        <v>240935.136</v>
      </c>
      <c r="M13" s="52">
        <f>(K13-L13)/K13*100+100</f>
        <v>100</v>
      </c>
    </row>
    <row r="14" spans="1:13" ht="52.5" customHeight="1">
      <c r="A14" s="106" t="s">
        <v>25</v>
      </c>
      <c r="B14" s="104" t="s">
        <v>26</v>
      </c>
      <c r="C14" s="104" t="s">
        <v>27</v>
      </c>
      <c r="D14" s="104"/>
      <c r="E14" s="104" t="s">
        <v>23</v>
      </c>
      <c r="F14" s="105">
        <v>3.5</v>
      </c>
      <c r="G14" s="108">
        <v>3.5</v>
      </c>
      <c r="H14" s="108">
        <v>100</v>
      </c>
      <c r="I14" s="30" t="s">
        <v>28</v>
      </c>
      <c r="J14" s="51">
        <v>86722</v>
      </c>
      <c r="K14" s="52">
        <v>83139.826000000001</v>
      </c>
      <c r="L14" s="52">
        <v>83139.759999999995</v>
      </c>
      <c r="M14" s="52">
        <f t="shared" ref="M14:M40" si="0">(K14-L14)/K14*100+100</f>
        <v>100.00007938433743</v>
      </c>
    </row>
    <row r="15" spans="1:13" ht="25.5">
      <c r="A15" s="106"/>
      <c r="B15" s="104"/>
      <c r="C15" s="104"/>
      <c r="D15" s="104"/>
      <c r="E15" s="104"/>
      <c r="F15" s="105"/>
      <c r="G15" s="109"/>
      <c r="H15" s="109"/>
      <c r="I15" s="49" t="s">
        <v>29</v>
      </c>
      <c r="J15" s="16">
        <v>45614.8</v>
      </c>
      <c r="K15" s="12">
        <v>47353.3</v>
      </c>
      <c r="L15" s="12">
        <v>47353.294809999999</v>
      </c>
      <c r="M15" s="52">
        <f t="shared" si="0"/>
        <v>100.0000109601654</v>
      </c>
    </row>
    <row r="16" spans="1:13" ht="42.75" customHeight="1">
      <c r="A16" s="24" t="s">
        <v>30</v>
      </c>
      <c r="B16" s="29" t="s">
        <v>31</v>
      </c>
      <c r="C16" s="104" t="s">
        <v>32</v>
      </c>
      <c r="D16" s="104"/>
      <c r="E16" s="29" t="s">
        <v>23</v>
      </c>
      <c r="F16" s="47">
        <v>100</v>
      </c>
      <c r="G16" s="47">
        <v>100</v>
      </c>
      <c r="H16" s="47">
        <v>100</v>
      </c>
      <c r="I16" s="31" t="s">
        <v>24</v>
      </c>
      <c r="J16" s="16">
        <v>2001.8</v>
      </c>
      <c r="K16" s="12">
        <v>1164.143</v>
      </c>
      <c r="L16" s="12">
        <v>1040.4402700000001</v>
      </c>
      <c r="M16" s="52">
        <f t="shared" si="0"/>
        <v>110.62607686512739</v>
      </c>
    </row>
    <row r="17" spans="1:13" ht="104.25" customHeight="1">
      <c r="A17" s="24" t="s">
        <v>33</v>
      </c>
      <c r="B17" s="29" t="s">
        <v>34</v>
      </c>
      <c r="C17" s="104" t="s">
        <v>35</v>
      </c>
      <c r="D17" s="104"/>
      <c r="E17" s="29" t="s">
        <v>23</v>
      </c>
      <c r="F17" s="47">
        <v>100</v>
      </c>
      <c r="G17" s="47">
        <v>100</v>
      </c>
      <c r="H17" s="47">
        <v>100</v>
      </c>
      <c r="I17" s="29" t="s">
        <v>24</v>
      </c>
      <c r="J17" s="16">
        <v>14283.29</v>
      </c>
      <c r="K17" s="12">
        <v>14437.286</v>
      </c>
      <c r="L17" s="12">
        <v>14000.61802</v>
      </c>
      <c r="M17" s="52">
        <f t="shared" si="0"/>
        <v>103.02458495315533</v>
      </c>
    </row>
    <row r="18" spans="1:13" ht="15" customHeight="1">
      <c r="A18" s="106"/>
      <c r="B18" s="76" t="s">
        <v>36</v>
      </c>
      <c r="C18" s="118" t="s">
        <v>24</v>
      </c>
      <c r="D18" s="118"/>
      <c r="E18" s="118"/>
      <c r="F18" s="118"/>
      <c r="G18" s="118"/>
      <c r="H18" s="118"/>
      <c r="I18" s="118"/>
      <c r="J18" s="38">
        <f>J13+J16+J17</f>
        <v>239171.1</v>
      </c>
      <c r="K18" s="38">
        <f>K13+K16+K17</f>
        <v>256536.565</v>
      </c>
      <c r="L18" s="138">
        <v>255976.2</v>
      </c>
      <c r="M18" s="52">
        <f t="shared" si="0"/>
        <v>100.21843474827847</v>
      </c>
    </row>
    <row r="19" spans="1:13" ht="12.75" customHeight="1">
      <c r="A19" s="106"/>
      <c r="B19" s="76"/>
      <c r="C19" s="76" t="s">
        <v>28</v>
      </c>
      <c r="D19" s="76"/>
      <c r="E19" s="76"/>
      <c r="F19" s="76"/>
      <c r="G19" s="76"/>
      <c r="H19" s="76"/>
      <c r="I19" s="76"/>
      <c r="J19" s="38">
        <f>J14</f>
        <v>86722</v>
      </c>
      <c r="K19" s="38">
        <f>K14</f>
        <v>83139.826000000001</v>
      </c>
      <c r="L19" s="38">
        <f t="shared" ref="L19" si="1">L14</f>
        <v>83139.759999999995</v>
      </c>
      <c r="M19" s="52">
        <f t="shared" si="0"/>
        <v>100.00007938433743</v>
      </c>
    </row>
    <row r="20" spans="1:13" ht="14.25" customHeight="1">
      <c r="A20" s="106"/>
      <c r="B20" s="76"/>
      <c r="C20" s="76" t="s">
        <v>29</v>
      </c>
      <c r="D20" s="76"/>
      <c r="E20" s="76"/>
      <c r="F20" s="76"/>
      <c r="G20" s="76"/>
      <c r="H20" s="76"/>
      <c r="I20" s="76"/>
      <c r="J20" s="38">
        <f>J15</f>
        <v>45614.8</v>
      </c>
      <c r="K20" s="38">
        <f>K15</f>
        <v>47353.3</v>
      </c>
      <c r="L20" s="38">
        <f t="shared" ref="L20" si="2">L15</f>
        <v>47353.294809999999</v>
      </c>
      <c r="M20" s="52">
        <f t="shared" si="0"/>
        <v>100.0000109601654</v>
      </c>
    </row>
    <row r="21" spans="1:13" ht="15" customHeight="1">
      <c r="A21" s="26" t="s">
        <v>109</v>
      </c>
      <c r="B21" s="110" t="s">
        <v>37</v>
      </c>
      <c r="C21" s="110"/>
      <c r="D21" s="110"/>
      <c r="E21" s="110"/>
      <c r="F21" s="110"/>
      <c r="G21" s="110"/>
      <c r="H21" s="110"/>
      <c r="I21" s="110"/>
      <c r="J21" s="110"/>
      <c r="K21" s="110"/>
      <c r="L21" s="37"/>
      <c r="M21" s="60"/>
    </row>
    <row r="22" spans="1:13" ht="41.25" customHeight="1">
      <c r="A22" s="107" t="s">
        <v>38</v>
      </c>
      <c r="B22" s="117" t="s">
        <v>146</v>
      </c>
      <c r="C22" s="117" t="s">
        <v>27</v>
      </c>
      <c r="D22" s="117"/>
      <c r="E22" s="104" t="s">
        <v>23</v>
      </c>
      <c r="F22" s="117">
        <v>3.5</v>
      </c>
      <c r="G22" s="89">
        <v>3.5</v>
      </c>
      <c r="H22" s="89">
        <v>100</v>
      </c>
      <c r="I22" s="59" t="s">
        <v>157</v>
      </c>
      <c r="J22" s="16">
        <v>0</v>
      </c>
      <c r="K22" s="12">
        <v>1199.83</v>
      </c>
      <c r="L22" s="12">
        <v>1199.83</v>
      </c>
      <c r="M22" s="52">
        <f t="shared" si="0"/>
        <v>100</v>
      </c>
    </row>
    <row r="23" spans="1:13" ht="41.25" customHeight="1">
      <c r="A23" s="107"/>
      <c r="B23" s="117"/>
      <c r="C23" s="117"/>
      <c r="D23" s="117"/>
      <c r="E23" s="104"/>
      <c r="F23" s="117"/>
      <c r="G23" s="90"/>
      <c r="H23" s="90"/>
      <c r="I23" s="59" t="s">
        <v>138</v>
      </c>
      <c r="J23" s="16">
        <v>4274.8999999999996</v>
      </c>
      <c r="K23" s="12">
        <v>0</v>
      </c>
      <c r="L23" s="12">
        <v>0</v>
      </c>
      <c r="M23" s="61" t="s">
        <v>156</v>
      </c>
    </row>
    <row r="24" spans="1:13" ht="56.25" customHeight="1">
      <c r="A24" s="107"/>
      <c r="B24" s="117"/>
      <c r="C24" s="117"/>
      <c r="D24" s="117"/>
      <c r="E24" s="104"/>
      <c r="F24" s="117"/>
      <c r="G24" s="90"/>
      <c r="H24" s="90"/>
      <c r="I24" s="32" t="s">
        <v>133</v>
      </c>
      <c r="J24" s="16">
        <v>24295</v>
      </c>
      <c r="K24" s="12">
        <v>9800</v>
      </c>
      <c r="L24" s="12">
        <v>8549.2695600000006</v>
      </c>
      <c r="M24" s="52">
        <f t="shared" si="0"/>
        <v>112.76255551020407</v>
      </c>
    </row>
    <row r="25" spans="1:13" ht="51">
      <c r="A25" s="107"/>
      <c r="B25" s="117"/>
      <c r="C25" s="117"/>
      <c r="D25" s="117"/>
      <c r="E25" s="104"/>
      <c r="F25" s="117"/>
      <c r="G25" s="91"/>
      <c r="H25" s="91"/>
      <c r="I25" s="32" t="s">
        <v>28</v>
      </c>
      <c r="J25" s="16">
        <v>1425</v>
      </c>
      <c r="K25" s="12">
        <v>5925</v>
      </c>
      <c r="L25" s="12">
        <v>4500</v>
      </c>
      <c r="M25" s="52">
        <f t="shared" si="0"/>
        <v>124.0506329113924</v>
      </c>
    </row>
    <row r="26" spans="1:13" ht="16.5" customHeight="1">
      <c r="A26" s="135"/>
      <c r="B26" s="76" t="s">
        <v>39</v>
      </c>
      <c r="C26" s="118" t="s">
        <v>152</v>
      </c>
      <c r="D26" s="118"/>
      <c r="E26" s="118"/>
      <c r="F26" s="118"/>
      <c r="G26" s="118"/>
      <c r="H26" s="118"/>
      <c r="I26" s="118"/>
      <c r="J26" s="38">
        <f>J22</f>
        <v>0</v>
      </c>
      <c r="K26" s="38">
        <f>K22</f>
        <v>1199.83</v>
      </c>
      <c r="L26" s="38">
        <f>L22</f>
        <v>1199.83</v>
      </c>
      <c r="M26" s="52">
        <f t="shared" si="0"/>
        <v>100</v>
      </c>
    </row>
    <row r="27" spans="1:13" ht="16.5" customHeight="1">
      <c r="A27" s="135"/>
      <c r="B27" s="76"/>
      <c r="C27" s="118" t="s">
        <v>24</v>
      </c>
      <c r="D27" s="118"/>
      <c r="E27" s="118"/>
      <c r="F27" s="118"/>
      <c r="G27" s="118"/>
      <c r="H27" s="118"/>
      <c r="I27" s="118"/>
      <c r="J27" s="38">
        <f>J23</f>
        <v>4274.8999999999996</v>
      </c>
      <c r="K27" s="38">
        <v>0</v>
      </c>
      <c r="L27" s="38">
        <v>0</v>
      </c>
      <c r="M27" s="61" t="s">
        <v>156</v>
      </c>
    </row>
    <row r="28" spans="1:13">
      <c r="A28" s="135"/>
      <c r="B28" s="76"/>
      <c r="C28" s="76" t="s">
        <v>28</v>
      </c>
      <c r="D28" s="76"/>
      <c r="E28" s="76"/>
      <c r="F28" s="76"/>
      <c r="G28" s="76"/>
      <c r="H28" s="76"/>
      <c r="I28" s="76"/>
      <c r="J28" s="38">
        <f>J25+J24</f>
        <v>25720</v>
      </c>
      <c r="K28" s="38">
        <f>K25+K24</f>
        <v>15725</v>
      </c>
      <c r="L28" s="38">
        <f>L25+L24</f>
        <v>13049.269560000001</v>
      </c>
      <c r="M28" s="52">
        <f t="shared" si="0"/>
        <v>117.01577386327503</v>
      </c>
    </row>
    <row r="29" spans="1:13" ht="15" customHeight="1">
      <c r="A29" s="26" t="s">
        <v>40</v>
      </c>
      <c r="B29" s="110" t="s">
        <v>41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37"/>
      <c r="M29" s="60"/>
    </row>
    <row r="30" spans="1:13" ht="30.75" customHeight="1">
      <c r="A30" s="107" t="s">
        <v>42</v>
      </c>
      <c r="B30" s="134" t="s">
        <v>153</v>
      </c>
      <c r="C30" s="104" t="s">
        <v>43</v>
      </c>
      <c r="D30" s="104"/>
      <c r="E30" s="104" t="s">
        <v>23</v>
      </c>
      <c r="F30" s="134">
        <v>100</v>
      </c>
      <c r="G30" s="121">
        <v>89.4</v>
      </c>
      <c r="H30" s="121">
        <f>G30/F30*100</f>
        <v>89.4</v>
      </c>
      <c r="I30" s="50" t="s">
        <v>150</v>
      </c>
      <c r="J30" s="16">
        <v>0</v>
      </c>
      <c r="K30" s="12">
        <v>4274.8999999999996</v>
      </c>
      <c r="L30" s="12">
        <v>0</v>
      </c>
      <c r="M30" s="61" t="s">
        <v>151</v>
      </c>
    </row>
    <row r="31" spans="1:13" ht="41.25" customHeight="1">
      <c r="A31" s="107"/>
      <c r="B31" s="134"/>
      <c r="C31" s="104"/>
      <c r="D31" s="104"/>
      <c r="E31" s="104"/>
      <c r="F31" s="134"/>
      <c r="G31" s="122"/>
      <c r="H31" s="122"/>
      <c r="I31" s="32" t="s">
        <v>138</v>
      </c>
      <c r="J31" s="16">
        <v>0</v>
      </c>
      <c r="K31" s="12">
        <v>12106.08646</v>
      </c>
      <c r="L31" s="12">
        <v>12106.08646</v>
      </c>
      <c r="M31" s="52">
        <f t="shared" si="0"/>
        <v>100</v>
      </c>
    </row>
    <row r="32" spans="1:13" ht="51" customHeight="1">
      <c r="A32" s="107"/>
      <c r="B32" s="134"/>
      <c r="C32" s="104"/>
      <c r="D32" s="104"/>
      <c r="E32" s="104"/>
      <c r="F32" s="134"/>
      <c r="G32" s="122"/>
      <c r="H32" s="122"/>
      <c r="I32" s="32" t="s">
        <v>28</v>
      </c>
      <c r="J32" s="16">
        <v>0</v>
      </c>
      <c r="K32" s="12">
        <v>100</v>
      </c>
      <c r="L32" s="12">
        <v>100</v>
      </c>
      <c r="M32" s="52">
        <f t="shared" si="0"/>
        <v>100</v>
      </c>
    </row>
    <row r="33" spans="1:13" ht="47.25" customHeight="1">
      <c r="A33" s="107"/>
      <c r="B33" s="134"/>
      <c r="C33" s="104"/>
      <c r="D33" s="104"/>
      <c r="E33" s="104"/>
      <c r="F33" s="134"/>
      <c r="G33" s="123"/>
      <c r="H33" s="123"/>
      <c r="I33" s="139" t="s">
        <v>154</v>
      </c>
      <c r="J33" s="51">
        <v>0</v>
      </c>
      <c r="K33" s="52">
        <v>500</v>
      </c>
      <c r="L33" s="52">
        <v>500</v>
      </c>
      <c r="M33" s="52">
        <f t="shared" si="0"/>
        <v>100</v>
      </c>
    </row>
    <row r="34" spans="1:13" ht="15" customHeight="1">
      <c r="A34" s="27"/>
      <c r="B34" s="67" t="s">
        <v>44</v>
      </c>
      <c r="C34" s="118" t="s">
        <v>24</v>
      </c>
      <c r="D34" s="118"/>
      <c r="E34" s="118"/>
      <c r="F34" s="118"/>
      <c r="G34" s="118"/>
      <c r="H34" s="118"/>
      <c r="I34" s="118"/>
      <c r="J34" s="38">
        <f>J30</f>
        <v>0</v>
      </c>
      <c r="K34" s="38">
        <f>K30+K31</f>
        <v>16380.98646</v>
      </c>
      <c r="L34" s="38">
        <f>L30+L31</f>
        <v>12106.08646</v>
      </c>
      <c r="M34" s="52">
        <f t="shared" si="0"/>
        <v>126.09671896401775</v>
      </c>
    </row>
    <row r="35" spans="1:13">
      <c r="A35" s="27"/>
      <c r="B35" s="68"/>
      <c r="C35" s="76" t="s">
        <v>28</v>
      </c>
      <c r="D35" s="76"/>
      <c r="E35" s="76"/>
      <c r="F35" s="76"/>
      <c r="G35" s="76"/>
      <c r="H35" s="76"/>
      <c r="I35" s="76"/>
      <c r="J35" s="38">
        <f>J33</f>
        <v>0</v>
      </c>
      <c r="K35" s="38">
        <f>K32</f>
        <v>100</v>
      </c>
      <c r="L35" s="38">
        <f>L32</f>
        <v>100</v>
      </c>
      <c r="M35" s="52">
        <f>(K35-L35)/K35*100+100</f>
        <v>100</v>
      </c>
    </row>
    <row r="36" spans="1:13">
      <c r="A36" s="58"/>
      <c r="B36" s="69"/>
      <c r="C36" s="64" t="s">
        <v>152</v>
      </c>
      <c r="D36" s="65"/>
      <c r="E36" s="65"/>
      <c r="F36" s="65"/>
      <c r="G36" s="65"/>
      <c r="H36" s="65"/>
      <c r="I36" s="66"/>
      <c r="J36" s="38">
        <v>0</v>
      </c>
      <c r="K36" s="38">
        <f>K33</f>
        <v>500</v>
      </c>
      <c r="L36" s="38">
        <f>L33</f>
        <v>500</v>
      </c>
      <c r="M36" s="52">
        <f>(K36-L36)/K36*100+100</f>
        <v>100</v>
      </c>
    </row>
    <row r="37" spans="1:13">
      <c r="A37" s="58"/>
      <c r="B37" s="67" t="s">
        <v>45</v>
      </c>
      <c r="C37" s="64" t="s">
        <v>152</v>
      </c>
      <c r="D37" s="65"/>
      <c r="E37" s="65"/>
      <c r="F37" s="65"/>
      <c r="G37" s="65"/>
      <c r="H37" s="65"/>
      <c r="I37" s="66"/>
      <c r="J37" s="38">
        <v>0</v>
      </c>
      <c r="K37" s="38">
        <f>K36+K26</f>
        <v>1699.83</v>
      </c>
      <c r="L37" s="38">
        <f>L36+L26</f>
        <v>1699.83</v>
      </c>
      <c r="M37" s="52">
        <f>(K37-L37)/K37*100+100</f>
        <v>100</v>
      </c>
    </row>
    <row r="38" spans="1:13" ht="15" customHeight="1">
      <c r="A38" s="116"/>
      <c r="B38" s="68"/>
      <c r="C38" s="118" t="s">
        <v>24</v>
      </c>
      <c r="D38" s="118"/>
      <c r="E38" s="118"/>
      <c r="F38" s="118"/>
      <c r="G38" s="118"/>
      <c r="H38" s="118"/>
      <c r="I38" s="118"/>
      <c r="J38" s="38">
        <f>J18+J34+J27</f>
        <v>243446</v>
      </c>
      <c r="K38" s="38">
        <v>272917.56</v>
      </c>
      <c r="L38" s="38">
        <f>L18+L34+L27</f>
        <v>268082.28646000003</v>
      </c>
      <c r="M38" s="52">
        <f t="shared" si="0"/>
        <v>101.77169748256578</v>
      </c>
    </row>
    <row r="39" spans="1:13" ht="15.75" customHeight="1">
      <c r="A39" s="116"/>
      <c r="B39" s="68"/>
      <c r="C39" s="76" t="s">
        <v>28</v>
      </c>
      <c r="D39" s="76"/>
      <c r="E39" s="76"/>
      <c r="F39" s="76"/>
      <c r="G39" s="76"/>
      <c r="H39" s="76"/>
      <c r="I39" s="76"/>
      <c r="J39" s="38">
        <f>J19+J28+J35</f>
        <v>112442</v>
      </c>
      <c r="K39" s="38">
        <f>K19+K28+K35</f>
        <v>98964.826000000001</v>
      </c>
      <c r="L39" s="38">
        <f>L19+L28+L35</f>
        <v>96289.029559999995</v>
      </c>
      <c r="M39" s="52">
        <f t="shared" si="0"/>
        <v>102.70378532267617</v>
      </c>
    </row>
    <row r="40" spans="1:13" ht="17.25" customHeight="1">
      <c r="A40" s="116"/>
      <c r="B40" s="69"/>
      <c r="C40" s="76" t="s">
        <v>29</v>
      </c>
      <c r="D40" s="76"/>
      <c r="E40" s="76"/>
      <c r="F40" s="76"/>
      <c r="G40" s="76"/>
      <c r="H40" s="76"/>
      <c r="I40" s="76"/>
      <c r="J40" s="38">
        <f>J20</f>
        <v>45614.8</v>
      </c>
      <c r="K40" s="38">
        <f>K20</f>
        <v>47353.3</v>
      </c>
      <c r="L40" s="38">
        <f>L20</f>
        <v>47353.294809999999</v>
      </c>
      <c r="M40" s="52">
        <f t="shared" si="0"/>
        <v>100.0000109601654</v>
      </c>
    </row>
    <row r="41" spans="1:13" ht="15" customHeight="1">
      <c r="A41" s="6" t="s">
        <v>110</v>
      </c>
      <c r="B41" s="64" t="s">
        <v>0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6"/>
    </row>
    <row r="42" spans="1:13">
      <c r="A42" s="107" t="s">
        <v>111</v>
      </c>
      <c r="B42" s="70" t="s">
        <v>46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2"/>
    </row>
    <row r="43" spans="1:13" ht="16.5" customHeight="1">
      <c r="A43" s="107"/>
      <c r="B43" s="70" t="s">
        <v>47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/>
    </row>
    <row r="44" spans="1:13" ht="25.5" customHeight="1">
      <c r="A44" s="107"/>
      <c r="B44" s="70" t="s">
        <v>48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2"/>
    </row>
    <row r="45" spans="1:13" ht="15" customHeight="1">
      <c r="A45" s="107"/>
      <c r="B45" s="70" t="s">
        <v>49</v>
      </c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2"/>
    </row>
    <row r="46" spans="1:13" ht="25.5" customHeight="1">
      <c r="A46" s="107"/>
      <c r="B46" s="70" t="s">
        <v>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2"/>
    </row>
    <row r="47" spans="1:13" ht="38.25" customHeight="1">
      <c r="A47" s="107"/>
      <c r="B47" s="70" t="s">
        <v>51</v>
      </c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2"/>
    </row>
    <row r="48" spans="1:13" ht="27" customHeight="1">
      <c r="A48" s="107"/>
      <c r="B48" s="70" t="s">
        <v>52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03.5" customHeight="1">
      <c r="A49" s="18" t="s">
        <v>53</v>
      </c>
      <c r="B49" s="19" t="s">
        <v>5</v>
      </c>
      <c r="C49" s="137" t="s">
        <v>54</v>
      </c>
      <c r="D49" s="137"/>
      <c r="E49" s="19" t="s">
        <v>23</v>
      </c>
      <c r="F49" s="19">
        <v>100</v>
      </c>
      <c r="G49" s="23">
        <v>100</v>
      </c>
      <c r="H49" s="23">
        <v>100</v>
      </c>
      <c r="I49" s="19" t="s">
        <v>24</v>
      </c>
      <c r="J49" s="16">
        <v>334567.90000000002</v>
      </c>
      <c r="K49" s="14">
        <v>248542.09400000001</v>
      </c>
      <c r="L49" s="12">
        <v>248542.09400000001</v>
      </c>
      <c r="M49" s="52">
        <f t="shared" ref="M49:M66" si="3">(K49-L49)/K49*100+100</f>
        <v>100</v>
      </c>
    </row>
    <row r="50" spans="1:13" ht="63" customHeight="1">
      <c r="A50" s="18" t="s">
        <v>121</v>
      </c>
      <c r="B50" s="19" t="s">
        <v>10</v>
      </c>
      <c r="C50" s="137" t="s">
        <v>54</v>
      </c>
      <c r="D50" s="137"/>
      <c r="E50" s="19" t="s">
        <v>23</v>
      </c>
      <c r="F50" s="19">
        <v>100</v>
      </c>
      <c r="G50" s="23">
        <v>100</v>
      </c>
      <c r="H50" s="23">
        <v>100</v>
      </c>
      <c r="I50" s="21" t="s">
        <v>28</v>
      </c>
      <c r="J50" s="16">
        <v>43556.2</v>
      </c>
      <c r="K50" s="14">
        <v>43903.031580000003</v>
      </c>
      <c r="L50" s="12">
        <v>43903.031580000003</v>
      </c>
      <c r="M50" s="52">
        <f t="shared" si="3"/>
        <v>100</v>
      </c>
    </row>
    <row r="51" spans="1:13" ht="36.75" customHeight="1">
      <c r="A51" s="80" t="s">
        <v>55</v>
      </c>
      <c r="B51" s="48" t="s">
        <v>6</v>
      </c>
      <c r="C51" s="83" t="s">
        <v>56</v>
      </c>
      <c r="D51" s="84"/>
      <c r="E51" s="89" t="s">
        <v>23</v>
      </c>
      <c r="F51" s="89">
        <v>100</v>
      </c>
      <c r="G51" s="89">
        <v>100</v>
      </c>
      <c r="H51" s="89">
        <v>100</v>
      </c>
      <c r="I51" s="89" t="s">
        <v>24</v>
      </c>
      <c r="J51" s="16">
        <v>9544.68</v>
      </c>
      <c r="K51" s="14">
        <v>9544.6769999999997</v>
      </c>
      <c r="L51" s="12">
        <v>9544.6769999999997</v>
      </c>
      <c r="M51" s="52">
        <f t="shared" si="3"/>
        <v>100</v>
      </c>
    </row>
    <row r="52" spans="1:13" ht="57" customHeight="1">
      <c r="A52" s="81"/>
      <c r="B52" s="53" t="s">
        <v>148</v>
      </c>
      <c r="C52" s="85"/>
      <c r="D52" s="86"/>
      <c r="E52" s="90"/>
      <c r="F52" s="90"/>
      <c r="G52" s="90"/>
      <c r="H52" s="90"/>
      <c r="I52" s="90"/>
      <c r="J52" s="16">
        <v>0</v>
      </c>
      <c r="K52" s="14">
        <v>574.52300000000002</v>
      </c>
      <c r="L52" s="12">
        <v>574.52300000000002</v>
      </c>
      <c r="M52" s="52">
        <f t="shared" si="3"/>
        <v>100</v>
      </c>
    </row>
    <row r="53" spans="1:13" ht="57" customHeight="1">
      <c r="A53" s="82"/>
      <c r="B53" s="53" t="s">
        <v>149</v>
      </c>
      <c r="C53" s="87"/>
      <c r="D53" s="88"/>
      <c r="E53" s="91"/>
      <c r="F53" s="91"/>
      <c r="G53" s="91"/>
      <c r="H53" s="91"/>
      <c r="I53" s="91"/>
      <c r="J53" s="16">
        <v>0</v>
      </c>
      <c r="K53" s="14">
        <v>115</v>
      </c>
      <c r="L53" s="12">
        <v>115</v>
      </c>
      <c r="M53" s="52">
        <f t="shared" si="3"/>
        <v>100</v>
      </c>
    </row>
    <row r="54" spans="1:13" ht="102.75" customHeight="1">
      <c r="A54" s="54" t="s">
        <v>57</v>
      </c>
      <c r="B54" s="57" t="s">
        <v>58</v>
      </c>
      <c r="C54" s="83" t="s">
        <v>59</v>
      </c>
      <c r="D54" s="84"/>
      <c r="E54" s="55" t="s">
        <v>23</v>
      </c>
      <c r="F54" s="55">
        <v>100</v>
      </c>
      <c r="G54" s="55">
        <v>100</v>
      </c>
      <c r="H54" s="55">
        <v>100</v>
      </c>
      <c r="I54" s="9" t="s">
        <v>24</v>
      </c>
      <c r="J54" s="16">
        <v>25493.45</v>
      </c>
      <c r="K54" s="14">
        <v>25941.599999999999</v>
      </c>
      <c r="L54" s="12">
        <v>25941.599999999999</v>
      </c>
      <c r="M54" s="52">
        <f t="shared" si="3"/>
        <v>100</v>
      </c>
    </row>
    <row r="55" spans="1:13" ht="30" customHeight="1">
      <c r="A55" s="80" t="s">
        <v>60</v>
      </c>
      <c r="B55" s="89" t="s">
        <v>61</v>
      </c>
      <c r="C55" s="83" t="s">
        <v>62</v>
      </c>
      <c r="D55" s="84"/>
      <c r="E55" s="89" t="s">
        <v>23</v>
      </c>
      <c r="F55" s="121">
        <v>100</v>
      </c>
      <c r="G55" s="121">
        <v>94</v>
      </c>
      <c r="H55" s="121">
        <f>G55/F55*100</f>
        <v>94</v>
      </c>
      <c r="I55" s="48" t="s">
        <v>24</v>
      </c>
      <c r="J55" s="16">
        <v>10661.3</v>
      </c>
      <c r="K55" s="14">
        <v>10661.3</v>
      </c>
      <c r="L55" s="12">
        <v>10661.3</v>
      </c>
      <c r="M55" s="52">
        <f t="shared" si="3"/>
        <v>100</v>
      </c>
    </row>
    <row r="56" spans="1:13" ht="55.5" customHeight="1">
      <c r="A56" s="81"/>
      <c r="B56" s="90"/>
      <c r="C56" s="85"/>
      <c r="D56" s="86"/>
      <c r="E56" s="90"/>
      <c r="F56" s="122"/>
      <c r="G56" s="122"/>
      <c r="H56" s="122"/>
      <c r="I56" s="32" t="s">
        <v>28</v>
      </c>
      <c r="J56" s="16">
        <v>9369.2000000000007</v>
      </c>
      <c r="K56" s="14">
        <v>9671.16</v>
      </c>
      <c r="L56" s="14">
        <v>9671.16</v>
      </c>
      <c r="M56" s="52">
        <f t="shared" si="3"/>
        <v>100</v>
      </c>
    </row>
    <row r="57" spans="1:13" ht="32.25" customHeight="1">
      <c r="A57" s="82"/>
      <c r="B57" s="91"/>
      <c r="C57" s="87"/>
      <c r="D57" s="88"/>
      <c r="E57" s="91"/>
      <c r="F57" s="123"/>
      <c r="G57" s="123"/>
      <c r="H57" s="123"/>
      <c r="I57" s="32" t="s">
        <v>29</v>
      </c>
      <c r="J57" s="16">
        <v>19220</v>
      </c>
      <c r="K57" s="14">
        <v>19220</v>
      </c>
      <c r="L57" s="12">
        <v>19220</v>
      </c>
      <c r="M57" s="52">
        <f t="shared" si="3"/>
        <v>100</v>
      </c>
    </row>
    <row r="58" spans="1:13" ht="42" customHeight="1">
      <c r="A58" s="80" t="s">
        <v>135</v>
      </c>
      <c r="B58" s="89" t="s">
        <v>136</v>
      </c>
      <c r="C58" s="83" t="s">
        <v>137</v>
      </c>
      <c r="D58" s="84"/>
      <c r="E58" s="89"/>
      <c r="F58" s="89">
        <v>100</v>
      </c>
      <c r="G58" s="89">
        <v>0</v>
      </c>
      <c r="H58" s="89">
        <v>0</v>
      </c>
      <c r="I58" s="29" t="s">
        <v>138</v>
      </c>
      <c r="J58" s="16">
        <v>10661.3</v>
      </c>
      <c r="K58" s="14">
        <v>10661.3</v>
      </c>
      <c r="L58" s="12">
        <v>10661.3</v>
      </c>
      <c r="M58" s="52">
        <f t="shared" si="3"/>
        <v>100</v>
      </c>
    </row>
    <row r="59" spans="1:13" ht="52.5" customHeight="1">
      <c r="A59" s="81"/>
      <c r="B59" s="90"/>
      <c r="C59" s="85"/>
      <c r="D59" s="86"/>
      <c r="E59" s="90"/>
      <c r="F59" s="90"/>
      <c r="G59" s="90"/>
      <c r="H59" s="90"/>
      <c r="I59" s="32" t="s">
        <v>133</v>
      </c>
      <c r="J59" s="16">
        <v>5448.2</v>
      </c>
      <c r="K59" s="14">
        <v>5750.16</v>
      </c>
      <c r="L59" s="14">
        <v>5750.16</v>
      </c>
      <c r="M59" s="52">
        <f t="shared" ref="M59" si="4">(K59-L59)/K59*100+100</f>
        <v>100</v>
      </c>
    </row>
    <row r="60" spans="1:13" ht="27.75" customHeight="1">
      <c r="A60" s="81"/>
      <c r="B60" s="90"/>
      <c r="C60" s="85"/>
      <c r="D60" s="86"/>
      <c r="E60" s="90"/>
      <c r="F60" s="90"/>
      <c r="G60" s="90"/>
      <c r="H60" s="90"/>
      <c r="I60" s="32" t="s">
        <v>147</v>
      </c>
      <c r="J60" s="16">
        <v>19220</v>
      </c>
      <c r="K60" s="14">
        <v>19220</v>
      </c>
      <c r="L60" s="14">
        <v>19220</v>
      </c>
      <c r="M60" s="52">
        <f t="shared" si="3"/>
        <v>100</v>
      </c>
    </row>
    <row r="61" spans="1:13" ht="57" customHeight="1">
      <c r="A61" s="13" t="s">
        <v>63</v>
      </c>
      <c r="B61" s="9" t="s">
        <v>64</v>
      </c>
      <c r="C61" s="119" t="s">
        <v>65</v>
      </c>
      <c r="D61" s="120"/>
      <c r="E61" s="9" t="s">
        <v>23</v>
      </c>
      <c r="F61" s="9">
        <v>100</v>
      </c>
      <c r="G61" s="23">
        <v>100</v>
      </c>
      <c r="H61" s="23">
        <v>100</v>
      </c>
      <c r="I61" s="5" t="s">
        <v>28</v>
      </c>
      <c r="J61" s="16">
        <v>642.79999999999995</v>
      </c>
      <c r="K61" s="14">
        <v>642.79999999999995</v>
      </c>
      <c r="L61" s="12">
        <v>552.44600000000003</v>
      </c>
      <c r="M61" s="52">
        <f t="shared" si="3"/>
        <v>114.05631611698817</v>
      </c>
    </row>
    <row r="62" spans="1:13" ht="15.75" customHeight="1">
      <c r="A62" s="13"/>
      <c r="B62" s="77" t="s">
        <v>66</v>
      </c>
      <c r="C62" s="102" t="s">
        <v>24</v>
      </c>
      <c r="D62" s="103"/>
      <c r="E62" s="103"/>
      <c r="F62" s="103"/>
      <c r="G62" s="103"/>
      <c r="H62" s="103"/>
      <c r="I62" s="136"/>
      <c r="J62" s="15">
        <f>J49+J51+J54+J55</f>
        <v>380267.33</v>
      </c>
      <c r="K62" s="15">
        <f>K49+K51+K54+K55+K52+K53</f>
        <v>295379.19399999996</v>
      </c>
      <c r="L62" s="15">
        <f>L49+L51+L54+L55+L52+L53</f>
        <v>295379.19399999996</v>
      </c>
      <c r="M62" s="52">
        <f t="shared" si="3"/>
        <v>100</v>
      </c>
    </row>
    <row r="63" spans="1:13" ht="14.25" customHeight="1">
      <c r="A63" s="13"/>
      <c r="B63" s="78"/>
      <c r="C63" s="64" t="s">
        <v>28</v>
      </c>
      <c r="D63" s="65"/>
      <c r="E63" s="65"/>
      <c r="F63" s="65"/>
      <c r="G63" s="65"/>
      <c r="H63" s="65"/>
      <c r="I63" s="66"/>
      <c r="J63" s="15">
        <f>J50+J56+J61</f>
        <v>53568.2</v>
      </c>
      <c r="K63" s="15">
        <f>K50+K56+K61</f>
        <v>54216.991580000002</v>
      </c>
      <c r="L63" s="15">
        <f>L50+L56+L61</f>
        <v>54126.637580000002</v>
      </c>
      <c r="M63" s="52">
        <f t="shared" si="3"/>
        <v>100.16665255184193</v>
      </c>
    </row>
    <row r="64" spans="1:13" ht="14.25" customHeight="1">
      <c r="A64" s="13"/>
      <c r="B64" s="79"/>
      <c r="C64" s="76" t="s">
        <v>29</v>
      </c>
      <c r="D64" s="76"/>
      <c r="E64" s="76"/>
      <c r="F64" s="76"/>
      <c r="G64" s="76"/>
      <c r="H64" s="76"/>
      <c r="I64" s="76"/>
      <c r="J64" s="15">
        <f>J60</f>
        <v>19220</v>
      </c>
      <c r="K64" s="15">
        <f t="shared" ref="K64:L64" si="5">K60</f>
        <v>19220</v>
      </c>
      <c r="L64" s="15">
        <f t="shared" si="5"/>
        <v>19220</v>
      </c>
      <c r="M64" s="52">
        <f t="shared" si="3"/>
        <v>100</v>
      </c>
    </row>
    <row r="65" spans="1:13" ht="17.25" customHeight="1">
      <c r="A65" s="13"/>
      <c r="B65" s="77" t="s">
        <v>67</v>
      </c>
      <c r="C65" s="102" t="s">
        <v>24</v>
      </c>
      <c r="D65" s="103"/>
      <c r="E65" s="103"/>
      <c r="F65" s="103"/>
      <c r="G65" s="103"/>
      <c r="H65" s="103"/>
      <c r="I65" s="136"/>
      <c r="J65" s="15">
        <f t="shared" ref="J65:L66" si="6">J62</f>
        <v>380267.33</v>
      </c>
      <c r="K65" s="15">
        <f t="shared" si="6"/>
        <v>295379.19399999996</v>
      </c>
      <c r="L65" s="15">
        <f t="shared" si="6"/>
        <v>295379.19399999996</v>
      </c>
      <c r="M65" s="52">
        <f t="shared" si="3"/>
        <v>100</v>
      </c>
    </row>
    <row r="66" spans="1:13" ht="17.25" customHeight="1">
      <c r="A66" s="13"/>
      <c r="B66" s="78"/>
      <c r="C66" s="64" t="s">
        <v>28</v>
      </c>
      <c r="D66" s="65"/>
      <c r="E66" s="65"/>
      <c r="F66" s="65"/>
      <c r="G66" s="65"/>
      <c r="H66" s="65"/>
      <c r="I66" s="66"/>
      <c r="J66" s="15">
        <f t="shared" si="6"/>
        <v>53568.2</v>
      </c>
      <c r="K66" s="15">
        <f t="shared" si="6"/>
        <v>54216.991580000002</v>
      </c>
      <c r="L66" s="15">
        <f t="shared" si="6"/>
        <v>54126.637580000002</v>
      </c>
      <c r="M66" s="52">
        <f t="shared" si="3"/>
        <v>100.16665255184193</v>
      </c>
    </row>
    <row r="67" spans="1:13" ht="15" customHeight="1">
      <c r="A67" s="13"/>
      <c r="B67" s="79"/>
      <c r="C67" s="76" t="s">
        <v>29</v>
      </c>
      <c r="D67" s="76"/>
      <c r="E67" s="76"/>
      <c r="F67" s="76"/>
      <c r="G67" s="76"/>
      <c r="H67" s="76"/>
      <c r="I67" s="76"/>
      <c r="J67" s="15">
        <f t="shared" ref="J67:L67" si="7">J64</f>
        <v>19220</v>
      </c>
      <c r="K67" s="15">
        <f t="shared" si="7"/>
        <v>19220</v>
      </c>
      <c r="L67" s="15">
        <f t="shared" si="7"/>
        <v>19220</v>
      </c>
      <c r="M67" s="52">
        <f t="shared" ref="M67" si="8">(K67-L67)/K67*100+100</f>
        <v>100</v>
      </c>
    </row>
    <row r="68" spans="1:13" ht="15" customHeight="1">
      <c r="A68" s="6" t="s">
        <v>112</v>
      </c>
      <c r="B68" s="64" t="s">
        <v>7</v>
      </c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6"/>
    </row>
    <row r="69" spans="1:13">
      <c r="A69" s="106" t="s">
        <v>113</v>
      </c>
      <c r="B69" s="73" t="s">
        <v>46</v>
      </c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5"/>
    </row>
    <row r="70" spans="1:13" ht="25.5" customHeight="1">
      <c r="A70" s="106"/>
      <c r="B70" s="73" t="s">
        <v>68</v>
      </c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5"/>
    </row>
    <row r="71" spans="1:13" ht="25.5" customHeight="1">
      <c r="A71" s="106"/>
      <c r="B71" s="73" t="s">
        <v>69</v>
      </c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5"/>
    </row>
    <row r="72" spans="1:13" ht="18.75" customHeight="1">
      <c r="A72" s="106"/>
      <c r="B72" s="73" t="s">
        <v>114</v>
      </c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5"/>
    </row>
    <row r="73" spans="1:13" ht="147.75" customHeight="1">
      <c r="A73" s="3" t="s">
        <v>70</v>
      </c>
      <c r="B73" s="3" t="s">
        <v>11</v>
      </c>
      <c r="C73" s="104" t="s">
        <v>71</v>
      </c>
      <c r="D73" s="104"/>
      <c r="E73" s="9" t="s">
        <v>23</v>
      </c>
      <c r="F73" s="9">
        <v>73.2</v>
      </c>
      <c r="G73" s="23">
        <v>73.8</v>
      </c>
      <c r="H73" s="14">
        <f>G73/F73*100</f>
        <v>100.81967213114753</v>
      </c>
      <c r="I73" s="5" t="s">
        <v>28</v>
      </c>
      <c r="J73" s="16">
        <v>8439</v>
      </c>
      <c r="K73" s="39">
        <v>10550.4</v>
      </c>
      <c r="L73" s="12">
        <v>10550.4</v>
      </c>
      <c r="M73" s="52">
        <f t="shared" ref="M73:M76" si="9">(K73-L73)/K73*100+100</f>
        <v>100</v>
      </c>
    </row>
    <row r="74" spans="1:13" ht="87.75" customHeight="1">
      <c r="A74" s="3" t="s">
        <v>72</v>
      </c>
      <c r="B74" s="3" t="s">
        <v>61</v>
      </c>
      <c r="C74" s="104" t="s">
        <v>73</v>
      </c>
      <c r="D74" s="104"/>
      <c r="E74" s="9" t="s">
        <v>23</v>
      </c>
      <c r="F74" s="9">
        <v>100</v>
      </c>
      <c r="G74" s="23">
        <v>100</v>
      </c>
      <c r="H74" s="23">
        <v>100</v>
      </c>
      <c r="I74" s="5" t="s">
        <v>28</v>
      </c>
      <c r="J74" s="62">
        <v>0</v>
      </c>
      <c r="K74" s="39">
        <v>0</v>
      </c>
      <c r="L74" s="12">
        <v>0</v>
      </c>
      <c r="M74" s="61" t="s">
        <v>156</v>
      </c>
    </row>
    <row r="75" spans="1:13" ht="90" customHeight="1">
      <c r="A75" s="8" t="s">
        <v>119</v>
      </c>
      <c r="B75" s="20" t="s">
        <v>122</v>
      </c>
      <c r="C75" s="119" t="s">
        <v>120</v>
      </c>
      <c r="D75" s="125"/>
      <c r="E75" s="9" t="s">
        <v>23</v>
      </c>
      <c r="F75" s="9">
        <v>100</v>
      </c>
      <c r="G75" s="23">
        <v>100</v>
      </c>
      <c r="H75" s="23">
        <v>100</v>
      </c>
      <c r="I75" s="7" t="s">
        <v>28</v>
      </c>
      <c r="J75" s="16">
        <v>1080</v>
      </c>
      <c r="K75" s="39">
        <v>1080</v>
      </c>
      <c r="L75" s="12">
        <v>1080</v>
      </c>
      <c r="M75" s="52">
        <f t="shared" si="9"/>
        <v>100</v>
      </c>
    </row>
    <row r="76" spans="1:13" ht="17.25" customHeight="1">
      <c r="A76" s="3"/>
      <c r="B76" s="2" t="s">
        <v>74</v>
      </c>
      <c r="C76" s="64" t="s">
        <v>28</v>
      </c>
      <c r="D76" s="65"/>
      <c r="E76" s="65"/>
      <c r="F76" s="65"/>
      <c r="G76" s="65"/>
      <c r="H76" s="65"/>
      <c r="I76" s="65"/>
      <c r="J76" s="40">
        <f>J73+J74+J75</f>
        <v>9519</v>
      </c>
      <c r="K76" s="40">
        <f>K73+K74+K75</f>
        <v>11630.4</v>
      </c>
      <c r="L76" s="40">
        <f>L73+L74+L75</f>
        <v>11630.4</v>
      </c>
      <c r="M76" s="52">
        <f t="shared" si="9"/>
        <v>100</v>
      </c>
    </row>
    <row r="77" spans="1:13" ht="15" customHeight="1">
      <c r="A77" s="131" t="s">
        <v>115</v>
      </c>
      <c r="B77" s="127" t="s">
        <v>75</v>
      </c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99"/>
    </row>
    <row r="78" spans="1:13">
      <c r="A78" s="131"/>
      <c r="B78" s="129"/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01"/>
    </row>
    <row r="79" spans="1:13" ht="115.5" customHeight="1">
      <c r="A79" s="3" t="s">
        <v>76</v>
      </c>
      <c r="B79" s="3" t="s">
        <v>9</v>
      </c>
      <c r="C79" s="104" t="s">
        <v>77</v>
      </c>
      <c r="D79" s="104"/>
      <c r="E79" s="9" t="s">
        <v>23</v>
      </c>
      <c r="F79" s="9">
        <v>100</v>
      </c>
      <c r="G79" s="23">
        <v>100</v>
      </c>
      <c r="H79" s="23">
        <v>100</v>
      </c>
      <c r="I79" s="5" t="s">
        <v>28</v>
      </c>
      <c r="J79" s="16">
        <v>3701.7</v>
      </c>
      <c r="K79" s="39">
        <v>3701.7</v>
      </c>
      <c r="L79" s="43">
        <v>3701.7</v>
      </c>
      <c r="M79" s="52">
        <f t="shared" ref="M79:M80" si="10">(K79-L79)/K79*100+100</f>
        <v>100</v>
      </c>
    </row>
    <row r="80" spans="1:13" ht="15" customHeight="1">
      <c r="A80" s="3"/>
      <c r="B80" s="10" t="s">
        <v>78</v>
      </c>
      <c r="C80" s="64" t="s">
        <v>28</v>
      </c>
      <c r="D80" s="65"/>
      <c r="E80" s="65"/>
      <c r="F80" s="65"/>
      <c r="G80" s="65"/>
      <c r="H80" s="65"/>
      <c r="I80" s="65"/>
      <c r="J80" s="40">
        <f>J79</f>
        <v>3701.7</v>
      </c>
      <c r="K80" s="40">
        <f>K79</f>
        <v>3701.7</v>
      </c>
      <c r="L80" s="40">
        <f>L79</f>
        <v>3701.7</v>
      </c>
      <c r="M80" s="52">
        <f t="shared" si="10"/>
        <v>100</v>
      </c>
    </row>
    <row r="81" spans="1:13" ht="25.5" customHeight="1">
      <c r="A81" s="3" t="s">
        <v>79</v>
      </c>
      <c r="B81" s="119" t="s">
        <v>80</v>
      </c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25"/>
    </row>
    <row r="82" spans="1:13" ht="54" customHeight="1">
      <c r="A82" s="117" t="s">
        <v>81</v>
      </c>
      <c r="B82" s="117" t="s">
        <v>12</v>
      </c>
      <c r="C82" s="104" t="s">
        <v>82</v>
      </c>
      <c r="D82" s="104"/>
      <c r="E82" s="83" t="s">
        <v>23</v>
      </c>
      <c r="F82" s="104">
        <v>72</v>
      </c>
      <c r="G82" s="89">
        <v>74</v>
      </c>
      <c r="H82" s="94">
        <f>G82/F82*100</f>
        <v>102.77777777777777</v>
      </c>
      <c r="I82" s="32" t="s">
        <v>28</v>
      </c>
      <c r="J82" s="16">
        <v>2268.88</v>
      </c>
      <c r="K82" s="41">
        <v>2733.4</v>
      </c>
      <c r="L82" s="12">
        <v>2733.4</v>
      </c>
      <c r="M82" s="52">
        <f t="shared" ref="M82:M90" si="11">(K82-L82)/K82*100+100</f>
        <v>100</v>
      </c>
    </row>
    <row r="83" spans="1:13" ht="25.5">
      <c r="A83" s="117"/>
      <c r="B83" s="117"/>
      <c r="C83" s="104"/>
      <c r="D83" s="104"/>
      <c r="E83" s="85"/>
      <c r="F83" s="104"/>
      <c r="G83" s="90"/>
      <c r="H83" s="95"/>
      <c r="I83" s="44" t="s">
        <v>24</v>
      </c>
      <c r="J83" s="16">
        <v>10526.71</v>
      </c>
      <c r="K83" s="42">
        <v>10526.71</v>
      </c>
      <c r="L83" s="12">
        <v>10526.42</v>
      </c>
      <c r="M83" s="52">
        <f t="shared" si="11"/>
        <v>100.0027548968291</v>
      </c>
    </row>
    <row r="84" spans="1:13" ht="25.5">
      <c r="A84" s="117"/>
      <c r="B84" s="117"/>
      <c r="C84" s="104"/>
      <c r="D84" s="104"/>
      <c r="E84" s="87"/>
      <c r="F84" s="104"/>
      <c r="G84" s="91"/>
      <c r="H84" s="96"/>
      <c r="I84" s="4" t="s">
        <v>29</v>
      </c>
      <c r="J84" s="16">
        <v>6149</v>
      </c>
      <c r="K84" s="41">
        <v>6284.2901400000001</v>
      </c>
      <c r="L84" s="12">
        <v>6284.2901400000001</v>
      </c>
      <c r="M84" s="52">
        <f t="shared" si="11"/>
        <v>100</v>
      </c>
    </row>
    <row r="85" spans="1:13" ht="13.5" customHeight="1">
      <c r="A85" s="3"/>
      <c r="B85" s="97" t="s">
        <v>83</v>
      </c>
      <c r="C85" s="102" t="s">
        <v>24</v>
      </c>
      <c r="D85" s="103"/>
      <c r="E85" s="103"/>
      <c r="F85" s="103"/>
      <c r="G85" s="103"/>
      <c r="H85" s="103"/>
      <c r="I85" s="103"/>
      <c r="J85" s="40">
        <f>J83</f>
        <v>10526.71</v>
      </c>
      <c r="K85" s="40">
        <f t="shared" ref="K85:L85" si="12">K83</f>
        <v>10526.71</v>
      </c>
      <c r="L85" s="40">
        <f t="shared" si="12"/>
        <v>10526.42</v>
      </c>
      <c r="M85" s="52">
        <f t="shared" si="11"/>
        <v>100.0027548968291</v>
      </c>
    </row>
    <row r="86" spans="1:13" ht="16.5" customHeight="1">
      <c r="A86" s="3"/>
      <c r="B86" s="97"/>
      <c r="C86" s="64" t="s">
        <v>28</v>
      </c>
      <c r="D86" s="65"/>
      <c r="E86" s="65"/>
      <c r="F86" s="65"/>
      <c r="G86" s="65"/>
      <c r="H86" s="65"/>
      <c r="I86" s="65"/>
      <c r="J86" s="40">
        <f>J82</f>
        <v>2268.88</v>
      </c>
      <c r="K86" s="40">
        <f t="shared" ref="K86:L86" si="13">K82</f>
        <v>2733.4</v>
      </c>
      <c r="L86" s="40">
        <f t="shared" si="13"/>
        <v>2733.4</v>
      </c>
      <c r="M86" s="52">
        <f t="shared" si="11"/>
        <v>100</v>
      </c>
    </row>
    <row r="87" spans="1:13" ht="15.75" customHeight="1">
      <c r="A87" s="3"/>
      <c r="B87" s="97"/>
      <c r="C87" s="64" t="s">
        <v>29</v>
      </c>
      <c r="D87" s="65"/>
      <c r="E87" s="65"/>
      <c r="F87" s="65"/>
      <c r="G87" s="65"/>
      <c r="H87" s="65"/>
      <c r="I87" s="65"/>
      <c r="J87" s="40">
        <f t="shared" ref="J87" si="14">J84</f>
        <v>6149</v>
      </c>
      <c r="K87" s="40">
        <f t="shared" ref="K87:L87" si="15">K84</f>
        <v>6284.2901400000001</v>
      </c>
      <c r="L87" s="40">
        <f t="shared" si="15"/>
        <v>6284.2901400000001</v>
      </c>
      <c r="M87" s="52">
        <f t="shared" si="11"/>
        <v>100</v>
      </c>
    </row>
    <row r="88" spans="1:13" ht="17.25" customHeight="1">
      <c r="A88" s="3"/>
      <c r="B88" s="97" t="s">
        <v>84</v>
      </c>
      <c r="C88" s="102" t="s">
        <v>24</v>
      </c>
      <c r="D88" s="103"/>
      <c r="E88" s="103"/>
      <c r="F88" s="103"/>
      <c r="G88" s="103"/>
      <c r="H88" s="103"/>
      <c r="I88" s="103"/>
      <c r="J88" s="40">
        <f>J85</f>
        <v>10526.71</v>
      </c>
      <c r="K88" s="40">
        <f t="shared" ref="K88:L88" si="16">K85</f>
        <v>10526.71</v>
      </c>
      <c r="L88" s="40">
        <f t="shared" si="16"/>
        <v>10526.42</v>
      </c>
      <c r="M88" s="52">
        <f t="shared" si="11"/>
        <v>100.0027548968291</v>
      </c>
    </row>
    <row r="89" spans="1:13" ht="17.25" customHeight="1">
      <c r="A89" s="3"/>
      <c r="B89" s="97"/>
      <c r="C89" s="64" t="s">
        <v>28</v>
      </c>
      <c r="D89" s="65"/>
      <c r="E89" s="65"/>
      <c r="F89" s="65"/>
      <c r="G89" s="65"/>
      <c r="H89" s="65"/>
      <c r="I89" s="65"/>
      <c r="J89" s="40">
        <f>J86+J80+J76</f>
        <v>15489.58</v>
      </c>
      <c r="K89" s="40">
        <f t="shared" ref="K89:L89" si="17">K86+K80+K76</f>
        <v>18065.5</v>
      </c>
      <c r="L89" s="40">
        <f t="shared" si="17"/>
        <v>18065.5</v>
      </c>
      <c r="M89" s="52">
        <f t="shared" si="11"/>
        <v>100</v>
      </c>
    </row>
    <row r="90" spans="1:13" ht="16.5" customHeight="1">
      <c r="A90" s="3"/>
      <c r="B90" s="97"/>
      <c r="C90" s="64" t="s">
        <v>29</v>
      </c>
      <c r="D90" s="65"/>
      <c r="E90" s="65"/>
      <c r="F90" s="65"/>
      <c r="G90" s="65"/>
      <c r="H90" s="65"/>
      <c r="I90" s="65"/>
      <c r="J90" s="40">
        <f>J87</f>
        <v>6149</v>
      </c>
      <c r="K90" s="40">
        <f t="shared" ref="K90:L90" si="18">K87</f>
        <v>6284.2901400000001</v>
      </c>
      <c r="L90" s="40">
        <f t="shared" si="18"/>
        <v>6284.2901400000001</v>
      </c>
      <c r="M90" s="52">
        <f t="shared" si="11"/>
        <v>100</v>
      </c>
    </row>
    <row r="91" spans="1:13">
      <c r="A91" s="6" t="s">
        <v>116</v>
      </c>
      <c r="B91" s="64" t="s">
        <v>1</v>
      </c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6"/>
    </row>
    <row r="92" spans="1:13">
      <c r="A92" s="106" t="s">
        <v>117</v>
      </c>
      <c r="B92" s="73" t="s">
        <v>85</v>
      </c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5"/>
    </row>
    <row r="93" spans="1:13" ht="39" customHeight="1">
      <c r="A93" s="106"/>
      <c r="B93" s="73" t="s">
        <v>140</v>
      </c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5"/>
    </row>
    <row r="94" spans="1:13" ht="15" customHeight="1">
      <c r="A94" s="106"/>
      <c r="B94" s="73" t="s">
        <v>142</v>
      </c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5"/>
    </row>
    <row r="95" spans="1:13" ht="37.5" customHeight="1">
      <c r="A95" s="106"/>
      <c r="B95" s="73" t="s">
        <v>141</v>
      </c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5"/>
    </row>
    <row r="96" spans="1:13" ht="18" customHeight="1">
      <c r="A96" s="106"/>
      <c r="B96" s="73" t="s">
        <v>143</v>
      </c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5"/>
    </row>
    <row r="97" spans="1:13" ht="131.25" customHeight="1">
      <c r="A97" s="4"/>
      <c r="B97" s="9" t="s">
        <v>86</v>
      </c>
      <c r="C97" s="119" t="s">
        <v>87</v>
      </c>
      <c r="D97" s="125"/>
      <c r="E97" s="9" t="s">
        <v>23</v>
      </c>
      <c r="F97" s="5">
        <v>67</v>
      </c>
      <c r="G97" s="25">
        <v>83</v>
      </c>
      <c r="H97" s="25">
        <v>123</v>
      </c>
      <c r="I97" s="4" t="s">
        <v>28</v>
      </c>
      <c r="J97" s="3">
        <v>7167.9</v>
      </c>
      <c r="K97" s="12">
        <v>7367.9</v>
      </c>
      <c r="L97" s="46">
        <v>7367.9</v>
      </c>
      <c r="M97" s="52">
        <f t="shared" ref="M97:M98" si="19">(K97-L97)/K97*100+100</f>
        <v>100</v>
      </c>
    </row>
    <row r="98" spans="1:13" ht="18.75" customHeight="1">
      <c r="A98" s="4"/>
      <c r="B98" s="10" t="s">
        <v>88</v>
      </c>
      <c r="C98" s="76" t="s">
        <v>28</v>
      </c>
      <c r="D98" s="76"/>
      <c r="E98" s="76"/>
      <c r="F98" s="76"/>
      <c r="G98" s="76"/>
      <c r="H98" s="76"/>
      <c r="I98" s="76"/>
      <c r="J98" s="11">
        <f>J97</f>
        <v>7167.9</v>
      </c>
      <c r="K98" s="38">
        <f>K97</f>
        <v>7367.9</v>
      </c>
      <c r="L98" s="38">
        <f>L97</f>
        <v>7367.9</v>
      </c>
      <c r="M98" s="52">
        <f t="shared" si="19"/>
        <v>100</v>
      </c>
    </row>
    <row r="99" spans="1:13" ht="15" customHeight="1">
      <c r="A99" s="4" t="s">
        <v>89</v>
      </c>
      <c r="B99" s="73" t="s">
        <v>90</v>
      </c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5"/>
    </row>
    <row r="100" spans="1:13" ht="30" customHeight="1">
      <c r="A100" s="124" t="s">
        <v>91</v>
      </c>
      <c r="B100" s="117" t="s">
        <v>92</v>
      </c>
      <c r="C100" s="98" t="s">
        <v>93</v>
      </c>
      <c r="D100" s="99"/>
      <c r="E100" s="117" t="s">
        <v>23</v>
      </c>
      <c r="F100" s="92">
        <v>8</v>
      </c>
      <c r="G100" s="92">
        <v>6</v>
      </c>
      <c r="H100" s="92">
        <v>75</v>
      </c>
      <c r="I100" s="3" t="s">
        <v>24</v>
      </c>
      <c r="J100" s="3">
        <v>707.37</v>
      </c>
      <c r="K100" s="12">
        <v>1070.9956</v>
      </c>
      <c r="L100" s="12">
        <v>1070.9956</v>
      </c>
      <c r="M100" s="52">
        <f t="shared" ref="M100:M106" si="20">(K100-L100)/K100*100+100</f>
        <v>100</v>
      </c>
    </row>
    <row r="101" spans="1:13" ht="54.75" customHeight="1">
      <c r="A101" s="124"/>
      <c r="B101" s="117"/>
      <c r="C101" s="100"/>
      <c r="D101" s="101"/>
      <c r="E101" s="117"/>
      <c r="F101" s="93"/>
      <c r="G101" s="93"/>
      <c r="H101" s="93"/>
      <c r="I101" s="4" t="s">
        <v>28</v>
      </c>
      <c r="J101" s="3">
        <v>200</v>
      </c>
      <c r="K101" s="12">
        <v>200</v>
      </c>
      <c r="L101" s="46">
        <v>23.49</v>
      </c>
      <c r="M101" s="52">
        <f t="shared" si="20"/>
        <v>188.255</v>
      </c>
    </row>
    <row r="102" spans="1:13" ht="75" customHeight="1">
      <c r="A102" s="4" t="s">
        <v>94</v>
      </c>
      <c r="B102" s="3" t="s">
        <v>95</v>
      </c>
      <c r="C102" s="119" t="s">
        <v>96</v>
      </c>
      <c r="D102" s="125"/>
      <c r="E102" s="9" t="s">
        <v>23</v>
      </c>
      <c r="F102" s="5">
        <v>100</v>
      </c>
      <c r="G102" s="25">
        <v>0</v>
      </c>
      <c r="H102" s="32" t="s">
        <v>145</v>
      </c>
      <c r="I102" s="4" t="s">
        <v>28</v>
      </c>
      <c r="J102" s="3">
        <v>0</v>
      </c>
      <c r="K102" s="17">
        <v>0</v>
      </c>
      <c r="L102" s="46">
        <v>0</v>
      </c>
      <c r="M102" s="61" t="s">
        <v>155</v>
      </c>
    </row>
    <row r="103" spans="1:13" ht="15" customHeight="1">
      <c r="A103" s="3"/>
      <c r="B103" s="10" t="s">
        <v>97</v>
      </c>
      <c r="C103" s="102" t="s">
        <v>24</v>
      </c>
      <c r="D103" s="103"/>
      <c r="E103" s="103"/>
      <c r="F103" s="103"/>
      <c r="G103" s="103"/>
      <c r="H103" s="103"/>
      <c r="I103" s="103"/>
      <c r="J103" s="38">
        <f t="shared" ref="J103:L104" si="21">J100</f>
        <v>707.37</v>
      </c>
      <c r="K103" s="63">
        <f t="shared" si="21"/>
        <v>1070.9956</v>
      </c>
      <c r="L103" s="38">
        <f t="shared" si="21"/>
        <v>1070.9956</v>
      </c>
      <c r="M103" s="52">
        <f t="shared" si="20"/>
        <v>100</v>
      </c>
    </row>
    <row r="104" spans="1:13" ht="15.75" customHeight="1">
      <c r="A104" s="3"/>
      <c r="B104" s="1"/>
      <c r="C104" s="64" t="s">
        <v>28</v>
      </c>
      <c r="D104" s="65"/>
      <c r="E104" s="65"/>
      <c r="F104" s="65"/>
      <c r="G104" s="65"/>
      <c r="H104" s="65"/>
      <c r="I104" s="65"/>
      <c r="J104" s="38">
        <f t="shared" si="21"/>
        <v>200</v>
      </c>
      <c r="K104" s="38">
        <f t="shared" si="21"/>
        <v>200</v>
      </c>
      <c r="L104" s="38">
        <f t="shared" si="21"/>
        <v>23.49</v>
      </c>
      <c r="M104" s="52">
        <f t="shared" si="20"/>
        <v>188.255</v>
      </c>
    </row>
    <row r="105" spans="1:13" ht="15" customHeight="1">
      <c r="A105" s="3"/>
      <c r="B105" s="1" t="s">
        <v>98</v>
      </c>
      <c r="C105" s="102" t="s">
        <v>24</v>
      </c>
      <c r="D105" s="103"/>
      <c r="E105" s="103"/>
      <c r="F105" s="103"/>
      <c r="G105" s="103"/>
      <c r="H105" s="103"/>
      <c r="I105" s="103"/>
      <c r="J105" s="38">
        <f>J103</f>
        <v>707.37</v>
      </c>
      <c r="K105" s="38">
        <f>K103</f>
        <v>1070.9956</v>
      </c>
      <c r="L105" s="38">
        <f>L103</f>
        <v>1070.9956</v>
      </c>
      <c r="M105" s="52">
        <f t="shared" si="20"/>
        <v>100</v>
      </c>
    </row>
    <row r="106" spans="1:13" ht="16.5" customHeight="1">
      <c r="A106" s="3"/>
      <c r="B106" s="10"/>
      <c r="C106" s="64" t="s">
        <v>28</v>
      </c>
      <c r="D106" s="65"/>
      <c r="E106" s="65"/>
      <c r="F106" s="65"/>
      <c r="G106" s="65"/>
      <c r="H106" s="65"/>
      <c r="I106" s="65"/>
      <c r="J106" s="38">
        <f>J104+J98</f>
        <v>7367.9</v>
      </c>
      <c r="K106" s="38">
        <f>K104+K98</f>
        <v>7567.9</v>
      </c>
      <c r="L106" s="38">
        <f>L104+L98</f>
        <v>7391.3899999999994</v>
      </c>
      <c r="M106" s="52">
        <f t="shared" si="20"/>
        <v>102.33235111457604</v>
      </c>
    </row>
    <row r="107" spans="1:13" ht="15" customHeight="1">
      <c r="A107" s="6" t="s">
        <v>118</v>
      </c>
      <c r="B107" s="64" t="s">
        <v>2</v>
      </c>
      <c r="C107" s="65"/>
      <c r="D107" s="65"/>
      <c r="E107" s="65"/>
      <c r="F107" s="65"/>
      <c r="G107" s="65"/>
      <c r="H107" s="65"/>
      <c r="I107" s="65"/>
      <c r="J107" s="65"/>
      <c r="K107" s="65"/>
      <c r="L107" s="65"/>
      <c r="M107" s="66"/>
    </row>
    <row r="108" spans="1:13" ht="26.25" customHeight="1">
      <c r="A108" s="124" t="s">
        <v>99</v>
      </c>
      <c r="B108" s="73" t="s">
        <v>144</v>
      </c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5"/>
    </row>
    <row r="109" spans="1:13" ht="25.5" customHeight="1">
      <c r="A109" s="124"/>
      <c r="B109" s="73" t="s">
        <v>100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5"/>
    </row>
    <row r="110" spans="1:13" ht="67.5" customHeight="1">
      <c r="A110" s="3" t="s">
        <v>101</v>
      </c>
      <c r="B110" s="34" t="s">
        <v>8</v>
      </c>
      <c r="C110" s="126" t="s">
        <v>102</v>
      </c>
      <c r="D110" s="126"/>
      <c r="E110" s="33" t="s">
        <v>23</v>
      </c>
      <c r="F110" s="32">
        <v>100</v>
      </c>
      <c r="G110" s="32">
        <v>100</v>
      </c>
      <c r="H110" s="32">
        <v>100</v>
      </c>
      <c r="I110" s="35" t="s">
        <v>28</v>
      </c>
      <c r="J110" s="45">
        <v>3436.4</v>
      </c>
      <c r="K110" s="12">
        <v>3536.4</v>
      </c>
      <c r="L110" s="46">
        <v>3536.4</v>
      </c>
      <c r="M110" s="52">
        <f t="shared" ref="M110:M120" si="22">(K110-L110)/K110*100+100</f>
        <v>100</v>
      </c>
    </row>
    <row r="111" spans="1:13" ht="15.75" customHeight="1">
      <c r="A111" s="3"/>
      <c r="B111" s="36" t="s">
        <v>103</v>
      </c>
      <c r="C111" s="76" t="s">
        <v>28</v>
      </c>
      <c r="D111" s="76"/>
      <c r="E111" s="76"/>
      <c r="F111" s="76"/>
      <c r="G111" s="76"/>
      <c r="H111" s="76"/>
      <c r="I111" s="76"/>
      <c r="J111" s="38">
        <f t="shared" ref="J111:L112" si="23">J110</f>
        <v>3436.4</v>
      </c>
      <c r="K111" s="38">
        <f t="shared" si="23"/>
        <v>3536.4</v>
      </c>
      <c r="L111" s="38">
        <f t="shared" si="23"/>
        <v>3536.4</v>
      </c>
      <c r="M111" s="52">
        <f t="shared" si="22"/>
        <v>100</v>
      </c>
    </row>
    <row r="112" spans="1:13" ht="15" customHeight="1">
      <c r="A112" s="3"/>
      <c r="B112" s="36" t="s">
        <v>104</v>
      </c>
      <c r="C112" s="76" t="s">
        <v>28</v>
      </c>
      <c r="D112" s="76"/>
      <c r="E112" s="76"/>
      <c r="F112" s="76"/>
      <c r="G112" s="76"/>
      <c r="H112" s="76"/>
      <c r="I112" s="76"/>
      <c r="J112" s="38">
        <f t="shared" si="23"/>
        <v>3436.4</v>
      </c>
      <c r="K112" s="38">
        <f t="shared" si="23"/>
        <v>3536.4</v>
      </c>
      <c r="L112" s="38">
        <f t="shared" si="23"/>
        <v>3536.4</v>
      </c>
      <c r="M112" s="52">
        <f t="shared" si="22"/>
        <v>100</v>
      </c>
    </row>
    <row r="113" spans="1:13" ht="15" customHeight="1">
      <c r="A113" s="56"/>
      <c r="B113" s="67" t="s">
        <v>105</v>
      </c>
      <c r="C113" s="64" t="s">
        <v>152</v>
      </c>
      <c r="D113" s="65"/>
      <c r="E113" s="65"/>
      <c r="F113" s="65"/>
      <c r="G113" s="65"/>
      <c r="H113" s="65"/>
      <c r="I113" s="66"/>
      <c r="J113" s="38">
        <v>0</v>
      </c>
      <c r="K113" s="38">
        <f>K37</f>
        <v>1699.83</v>
      </c>
      <c r="L113" s="38">
        <f>L37</f>
        <v>1699.83</v>
      </c>
      <c r="M113" s="52">
        <f t="shared" si="22"/>
        <v>100</v>
      </c>
    </row>
    <row r="114" spans="1:13" ht="15" customHeight="1">
      <c r="A114" s="3"/>
      <c r="B114" s="68"/>
      <c r="C114" s="118" t="s">
        <v>24</v>
      </c>
      <c r="D114" s="118"/>
      <c r="E114" s="118"/>
      <c r="F114" s="118"/>
      <c r="G114" s="118"/>
      <c r="H114" s="118"/>
      <c r="I114" s="118"/>
      <c r="J114" s="38">
        <v>620011.21</v>
      </c>
      <c r="K114" s="38">
        <f>K118</f>
        <v>579894.45959999994</v>
      </c>
      <c r="L114" s="38">
        <f>L118</f>
        <v>575058.89606000006</v>
      </c>
      <c r="M114" s="52">
        <f t="shared" si="22"/>
        <v>100.83386958781006</v>
      </c>
    </row>
    <row r="115" spans="1:13" ht="17.25" customHeight="1">
      <c r="A115" s="3"/>
      <c r="B115" s="68"/>
      <c r="C115" s="76" t="s">
        <v>28</v>
      </c>
      <c r="D115" s="76"/>
      <c r="E115" s="76"/>
      <c r="F115" s="76"/>
      <c r="G115" s="76"/>
      <c r="H115" s="76"/>
      <c r="I115" s="76"/>
      <c r="J115" s="38">
        <v>162560.88</v>
      </c>
      <c r="K115" s="38">
        <f>K119</f>
        <v>182351.61757999999</v>
      </c>
      <c r="L115" s="38">
        <f>L119</f>
        <v>179408.95713999998</v>
      </c>
      <c r="M115" s="52">
        <f t="shared" si="22"/>
        <v>101.61372872862454</v>
      </c>
    </row>
    <row r="116" spans="1:13" ht="18" customHeight="1">
      <c r="A116" s="3"/>
      <c r="B116" s="69"/>
      <c r="C116" s="76" t="s">
        <v>29</v>
      </c>
      <c r="D116" s="76"/>
      <c r="E116" s="76"/>
      <c r="F116" s="76"/>
      <c r="G116" s="76"/>
      <c r="H116" s="76"/>
      <c r="I116" s="76"/>
      <c r="J116" s="38">
        <v>51763.8</v>
      </c>
      <c r="K116" s="38">
        <f>K40+K64+K87</f>
        <v>72857.59014</v>
      </c>
      <c r="L116" s="38">
        <f>L37+L64+L87</f>
        <v>27204.120140000003</v>
      </c>
      <c r="M116" s="52">
        <f t="shared" si="22"/>
        <v>162.66124080178093</v>
      </c>
    </row>
    <row r="117" spans="1:13" ht="18" customHeight="1">
      <c r="A117" s="56"/>
      <c r="B117" s="67" t="s">
        <v>106</v>
      </c>
      <c r="C117" s="64" t="s">
        <v>152</v>
      </c>
      <c r="D117" s="65"/>
      <c r="E117" s="65"/>
      <c r="F117" s="65"/>
      <c r="G117" s="65"/>
      <c r="H117" s="65"/>
      <c r="I117" s="66"/>
      <c r="J117" s="38">
        <v>0</v>
      </c>
      <c r="K117" s="38">
        <f>K113</f>
        <v>1699.83</v>
      </c>
      <c r="L117" s="38">
        <f>L113</f>
        <v>1699.83</v>
      </c>
      <c r="M117" s="52">
        <f t="shared" si="22"/>
        <v>100</v>
      </c>
    </row>
    <row r="118" spans="1:13">
      <c r="A118" s="3"/>
      <c r="B118" s="68"/>
      <c r="C118" s="118" t="s">
        <v>24</v>
      </c>
      <c r="D118" s="118"/>
      <c r="E118" s="118"/>
      <c r="F118" s="118"/>
      <c r="G118" s="118"/>
      <c r="H118" s="118"/>
      <c r="I118" s="118"/>
      <c r="J118" s="38">
        <v>634947.41</v>
      </c>
      <c r="K118" s="38">
        <f>K38+K65+K88+K105</f>
        <v>579894.45959999994</v>
      </c>
      <c r="L118" s="38">
        <f>L38+L65+L88+L105</f>
        <v>575058.89606000006</v>
      </c>
      <c r="M118" s="52">
        <f t="shared" si="22"/>
        <v>100.83386958781006</v>
      </c>
    </row>
    <row r="119" spans="1:13">
      <c r="A119" s="3"/>
      <c r="B119" s="68"/>
      <c r="C119" s="76" t="s">
        <v>28</v>
      </c>
      <c r="D119" s="76"/>
      <c r="E119" s="76"/>
      <c r="F119" s="76"/>
      <c r="G119" s="76"/>
      <c r="H119" s="76"/>
      <c r="I119" s="76"/>
      <c r="J119" s="38">
        <f>J115+J28+J59-J25</f>
        <v>192304.08000000002</v>
      </c>
      <c r="K119" s="38">
        <f>K39+K66+K89+K106+K112</f>
        <v>182351.61757999999</v>
      </c>
      <c r="L119" s="38">
        <f>L39+L66+L89+L106+L112</f>
        <v>179408.95713999998</v>
      </c>
      <c r="M119" s="52">
        <f t="shared" si="22"/>
        <v>101.61372872862454</v>
      </c>
    </row>
    <row r="120" spans="1:13">
      <c r="A120" s="3"/>
      <c r="B120" s="69"/>
      <c r="C120" s="76" t="s">
        <v>29</v>
      </c>
      <c r="D120" s="76"/>
      <c r="E120" s="76"/>
      <c r="F120" s="76"/>
      <c r="G120" s="76"/>
      <c r="H120" s="76"/>
      <c r="I120" s="76"/>
      <c r="J120" s="38">
        <f>J116+J60</f>
        <v>70983.8</v>
      </c>
      <c r="K120" s="38">
        <f>K40+K67+K90</f>
        <v>72857.59014</v>
      </c>
      <c r="L120" s="38">
        <f>L40+L67+L90</f>
        <v>72857.584949999989</v>
      </c>
      <c r="M120" s="52">
        <f t="shared" si="22"/>
        <v>100.00000712348569</v>
      </c>
    </row>
    <row r="122" spans="1:13">
      <c r="A122" s="140" t="s">
        <v>158</v>
      </c>
      <c r="B122" s="140"/>
      <c r="C122" s="140"/>
      <c r="D122" s="140"/>
      <c r="E122" s="140"/>
      <c r="F122" s="140"/>
      <c r="G122" s="140"/>
      <c r="H122" s="140"/>
      <c r="I122" s="140"/>
      <c r="J122" s="140"/>
      <c r="K122" s="140"/>
      <c r="L122" s="140"/>
    </row>
  </sheetData>
  <mergeCells count="174">
    <mergeCell ref="A122:L122"/>
    <mergeCell ref="A69:A72"/>
    <mergeCell ref="B71:M71"/>
    <mergeCell ref="B72:M72"/>
    <mergeCell ref="C62:I62"/>
    <mergeCell ref="C63:I63"/>
    <mergeCell ref="B48:M48"/>
    <mergeCell ref="B58:B60"/>
    <mergeCell ref="C58:D60"/>
    <mergeCell ref="E58:E60"/>
    <mergeCell ref="F58:F60"/>
    <mergeCell ref="G58:G60"/>
    <mergeCell ref="H58:H60"/>
    <mergeCell ref="C65:I65"/>
    <mergeCell ref="C49:D49"/>
    <mergeCell ref="C50:D50"/>
    <mergeCell ref="A5:M5"/>
    <mergeCell ref="A6:M6"/>
    <mergeCell ref="E30:E33"/>
    <mergeCell ref="F30:F33"/>
    <mergeCell ref="C38:I38"/>
    <mergeCell ref="C39:I39"/>
    <mergeCell ref="C40:I40"/>
    <mergeCell ref="C34:I34"/>
    <mergeCell ref="A26:A28"/>
    <mergeCell ref="B26:B28"/>
    <mergeCell ref="G30:G33"/>
    <mergeCell ref="H30:H33"/>
    <mergeCell ref="B11:M11"/>
    <mergeCell ref="B12:M12"/>
    <mergeCell ref="C35:I35"/>
    <mergeCell ref="C26:I26"/>
    <mergeCell ref="C7:H7"/>
    <mergeCell ref="J7:M7"/>
    <mergeCell ref="C27:I27"/>
    <mergeCell ref="A108:A109"/>
    <mergeCell ref="A100:A101"/>
    <mergeCell ref="B100:B101"/>
    <mergeCell ref="E100:E101"/>
    <mergeCell ref="C75:D75"/>
    <mergeCell ref="C110:D110"/>
    <mergeCell ref="C103:I103"/>
    <mergeCell ref="C104:I104"/>
    <mergeCell ref="C105:I105"/>
    <mergeCell ref="E82:E84"/>
    <mergeCell ref="F82:F84"/>
    <mergeCell ref="C98:I98"/>
    <mergeCell ref="C97:D97"/>
    <mergeCell ref="C89:I89"/>
    <mergeCell ref="C76:I76"/>
    <mergeCell ref="C102:D102"/>
    <mergeCell ref="B81:M81"/>
    <mergeCell ref="B77:M78"/>
    <mergeCell ref="B91:M91"/>
    <mergeCell ref="A77:A78"/>
    <mergeCell ref="B95:M95"/>
    <mergeCell ref="B96:M96"/>
    <mergeCell ref="A92:A96"/>
    <mergeCell ref="A82:A84"/>
    <mergeCell ref="C64:I64"/>
    <mergeCell ref="B62:B64"/>
    <mergeCell ref="C118:I118"/>
    <mergeCell ref="C119:I119"/>
    <mergeCell ref="C120:I120"/>
    <mergeCell ref="C8:D8"/>
    <mergeCell ref="C9:D9"/>
    <mergeCell ref="C111:I111"/>
    <mergeCell ref="C112:I112"/>
    <mergeCell ref="C114:I114"/>
    <mergeCell ref="C115:I115"/>
    <mergeCell ref="C116:I116"/>
    <mergeCell ref="C106:I106"/>
    <mergeCell ref="B88:B90"/>
    <mergeCell ref="C74:D74"/>
    <mergeCell ref="C73:D73"/>
    <mergeCell ref="B82:B84"/>
    <mergeCell ref="C82:D84"/>
    <mergeCell ref="C79:D79"/>
    <mergeCell ref="C80:I80"/>
    <mergeCell ref="A58:A60"/>
    <mergeCell ref="C61:D61"/>
    <mergeCell ref="A55:A57"/>
    <mergeCell ref="B55:B57"/>
    <mergeCell ref="C55:D57"/>
    <mergeCell ref="E55:E57"/>
    <mergeCell ref="F55:F57"/>
    <mergeCell ref="G55:G57"/>
    <mergeCell ref="H55:H57"/>
    <mergeCell ref="H14:H15"/>
    <mergeCell ref="G22:G25"/>
    <mergeCell ref="H22:H25"/>
    <mergeCell ref="C28:I28"/>
    <mergeCell ref="A30:A33"/>
    <mergeCell ref="B30:B33"/>
    <mergeCell ref="B29:K29"/>
    <mergeCell ref="C30:D33"/>
    <mergeCell ref="A1:M1"/>
    <mergeCell ref="A2:M2"/>
    <mergeCell ref="A3:M3"/>
    <mergeCell ref="A4:M4"/>
    <mergeCell ref="C13:D13"/>
    <mergeCell ref="I7:I8"/>
    <mergeCell ref="A7:A8"/>
    <mergeCell ref="B7:B8"/>
    <mergeCell ref="B10:M10"/>
    <mergeCell ref="A22:A25"/>
    <mergeCell ref="B22:B25"/>
    <mergeCell ref="C22:D25"/>
    <mergeCell ref="E22:E25"/>
    <mergeCell ref="F22:F25"/>
    <mergeCell ref="A18:A20"/>
    <mergeCell ref="B18:B20"/>
    <mergeCell ref="C17:D17"/>
    <mergeCell ref="E14:E15"/>
    <mergeCell ref="F14:F15"/>
    <mergeCell ref="C16:D16"/>
    <mergeCell ref="A14:A15"/>
    <mergeCell ref="B14:B15"/>
    <mergeCell ref="C14:D15"/>
    <mergeCell ref="A42:A48"/>
    <mergeCell ref="G14:G15"/>
    <mergeCell ref="A38:A40"/>
    <mergeCell ref="C18:I18"/>
    <mergeCell ref="C19:I19"/>
    <mergeCell ref="C20:I20"/>
    <mergeCell ref="B21:K21"/>
    <mergeCell ref="A51:A53"/>
    <mergeCell ref="C51:D53"/>
    <mergeCell ref="E51:E53"/>
    <mergeCell ref="F51:F53"/>
    <mergeCell ref="G51:G53"/>
    <mergeCell ref="H51:H53"/>
    <mergeCell ref="I51:I53"/>
    <mergeCell ref="G100:G101"/>
    <mergeCell ref="H100:H101"/>
    <mergeCell ref="G82:G84"/>
    <mergeCell ref="H82:H84"/>
    <mergeCell ref="B85:B87"/>
    <mergeCell ref="C90:I90"/>
    <mergeCell ref="C100:D101"/>
    <mergeCell ref="F100:F101"/>
    <mergeCell ref="C85:I85"/>
    <mergeCell ref="C86:I86"/>
    <mergeCell ref="C87:I87"/>
    <mergeCell ref="C88:I88"/>
    <mergeCell ref="B92:M92"/>
    <mergeCell ref="B93:M93"/>
    <mergeCell ref="B94:M94"/>
    <mergeCell ref="B69:M69"/>
    <mergeCell ref="B70:M70"/>
    <mergeCell ref="C117:I117"/>
    <mergeCell ref="B117:B120"/>
    <mergeCell ref="B43:M43"/>
    <mergeCell ref="B42:M42"/>
    <mergeCell ref="B41:M41"/>
    <mergeCell ref="B34:B36"/>
    <mergeCell ref="C36:I36"/>
    <mergeCell ref="C37:I37"/>
    <mergeCell ref="B37:B40"/>
    <mergeCell ref="C113:I113"/>
    <mergeCell ref="B113:B116"/>
    <mergeCell ref="B109:M109"/>
    <mergeCell ref="B108:M108"/>
    <mergeCell ref="B107:M107"/>
    <mergeCell ref="B99:M99"/>
    <mergeCell ref="B68:M68"/>
    <mergeCell ref="B47:M47"/>
    <mergeCell ref="B46:M46"/>
    <mergeCell ref="B45:M45"/>
    <mergeCell ref="B44:M44"/>
    <mergeCell ref="C67:I67"/>
    <mergeCell ref="B65:B67"/>
    <mergeCell ref="C66:I66"/>
    <mergeCell ref="C54:D54"/>
  </mergeCells>
  <pageMargins left="0.59055118110236227" right="0.23622047244094491" top="0.47244094488188981" bottom="0.19685039370078741" header="0.31496062992125984" footer="0.31496062992125984"/>
  <pageSetup paperSize="9" scale="8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2016-03-29T10:57:30Z</dcterms:modified>
</cp:coreProperties>
</file>