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8670" activeTab="1"/>
  </bookViews>
  <sheets>
    <sheet name="Форма 1" sheetId="2" r:id="rId1"/>
    <sheet name="Форма 2" sheetId="1" r:id="rId2"/>
  </sheets>
  <calcPr calcId="145621" refMode="R1C1"/>
</workbook>
</file>

<file path=xl/calcChain.xml><?xml version="1.0" encoding="utf-8"?>
<calcChain xmlns="http://schemas.openxmlformats.org/spreadsheetml/2006/main">
  <c r="E9" i="1" l="1"/>
  <c r="E8" i="1"/>
  <c r="C7" i="2"/>
  <c r="E12" i="1" l="1"/>
  <c r="C12" i="1" l="1"/>
  <c r="E19" i="1" l="1"/>
  <c r="G9" i="1" l="1"/>
  <c r="G11" i="1" l="1"/>
  <c r="G10" i="1"/>
  <c r="G8" i="1"/>
  <c r="D23" i="1" l="1"/>
  <c r="C23" i="1"/>
  <c r="D12" i="1"/>
  <c r="F12" i="1"/>
  <c r="G12" i="1"/>
  <c r="E20" i="1"/>
  <c r="E21" i="1"/>
  <c r="E22" i="1"/>
  <c r="H9" i="1"/>
  <c r="H10" i="1"/>
  <c r="H11" i="1"/>
  <c r="H8" i="1"/>
  <c r="C22" i="2"/>
  <c r="B22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19" i="2"/>
  <c r="D12" i="2"/>
  <c r="C6" i="2"/>
  <c r="B7" i="2"/>
  <c r="D18" i="2"/>
  <c r="D17" i="2"/>
  <c r="D16" i="2"/>
  <c r="D9" i="2"/>
  <c r="D10" i="2"/>
  <c r="D11" i="2"/>
  <c r="D13" i="2"/>
  <c r="D14" i="2"/>
  <c r="D15" i="2"/>
  <c r="D8" i="2"/>
  <c r="H12" i="1" l="1"/>
  <c r="E23" i="1"/>
  <c r="D7" i="2"/>
  <c r="B6" i="2"/>
  <c r="D6" i="2" s="1"/>
  <c r="D22" i="2"/>
  <c r="C37" i="2"/>
</calcChain>
</file>

<file path=xl/sharedStrings.xml><?xml version="1.0" encoding="utf-8"?>
<sst xmlns="http://schemas.openxmlformats.org/spreadsheetml/2006/main" count="75" uniqueCount="61">
  <si>
    <t>№ п/п</t>
  </si>
  <si>
    <t>2</t>
  </si>
  <si>
    <t>3</t>
  </si>
  <si>
    <t>4</t>
  </si>
  <si>
    <t>Наименование поселений</t>
  </si>
  <si>
    <t>Уточненные годовые бюджеты,  тыс. рублей</t>
  </si>
  <si>
    <t>Исполнение бюджетов , тыс. рублей</t>
  </si>
  <si>
    <t>Краснокамское ГП</t>
  </si>
  <si>
    <t>Стрпунинское СП</t>
  </si>
  <si>
    <t>Оверятское ГП</t>
  </si>
  <si>
    <t>Майское СП</t>
  </si>
  <si>
    <t>Итого по бюджетам поселений:</t>
  </si>
  <si>
    <t xml:space="preserve">% исполнения бюджетов по отношению к уточненным годовым бюджетам </t>
  </si>
  <si>
    <t>всего</t>
  </si>
  <si>
    <t>в том числе, налоговые и неналоговые доходы</t>
  </si>
  <si>
    <t>Исполнение бюджетов, тыс. рублей</t>
  </si>
  <si>
    <t xml:space="preserve">Форма № 2 </t>
  </si>
  <si>
    <t>Расходы</t>
  </si>
  <si>
    <t>НАЛОГОВЫЕ, НЕНАЛОГОВЫЕ ДОХОДЫ</t>
  </si>
  <si>
    <t xml:space="preserve">Налоги на прибыль, доходы </t>
  </si>
  <si>
    <t>Акцизы по подакцизным товарам (продукции), производимым на территории РФ</t>
  </si>
  <si>
    <t xml:space="preserve">Налоги на совокупный доход </t>
  </si>
  <si>
    <t xml:space="preserve">Налоги на имущество </t>
  </si>
  <si>
    <t xml:space="preserve">Доходы от использования имущества, находящегося в государственной и муниципальной собственности </t>
  </si>
  <si>
    <t xml:space="preserve">Общегосударственные вопросы </t>
  </si>
  <si>
    <t>Национальная оборона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</si>
  <si>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</si>
  <si>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</si>
  <si>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>Жилищно-коммунальное хозяйство</t>
  </si>
  <si>
    <t>Охрана окружающей среды</t>
  </si>
  <si>
    <t xml:space="preserve">Образование </t>
  </si>
  <si>
    <t>Культура и кинематография</t>
  </si>
  <si>
    <t>Здравоохранение</t>
  </si>
  <si>
    <t xml:space="preserve">Социальная политика 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</si>
  <si>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</si>
  <si>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</si>
  <si>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</si>
  <si>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% исполнения бюджета по отношению к уточненным годовым бюджетам </t>
  </si>
  <si>
    <t>РАСХОДЫ - ВСЕГО, в том числе:</t>
  </si>
  <si>
    <t>ДОХОДЫ - ВСЕГО, в том числе:</t>
  </si>
  <si>
    <t xml:space="preserve">Форма № 1 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</si>
  <si>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</si>
  <si>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</si>
  <si>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</si>
  <si>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</si>
  <si>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</si>
  <si>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Государственная пошлина</t>
  </si>
  <si>
    <t>Средства массовой информации</t>
  </si>
  <si>
    <t>ДЕФИЦИТ(-)/ПРОФИЦИТ(+)</t>
  </si>
  <si>
    <t>х</t>
  </si>
  <si>
    <t>Доходы (в том числе налоговые и неналоговые)</t>
  </si>
  <si>
    <t xml:space="preserve">БЕЗВОЗМЕЗДНЫЕ ПОСТУПЛЕНИЯ </t>
  </si>
  <si>
    <t>Стряпунинское СП</t>
  </si>
  <si>
    <t>Уточненный годовой бюджет,  тыс. рублей</t>
  </si>
  <si>
    <t>Утвержденный годовой бюджет,  тыс. рублей</t>
  </si>
  <si>
    <t xml:space="preserve">% исполнения бюджета по отношению к утвержденным годовым бюджетам </t>
  </si>
  <si>
    <t>Утвержденные годовые бюджеты,  тыс. рублей</t>
  </si>
  <si>
    <t xml:space="preserve">% исполнения бюджетов по отношению к утвержденным годовым бюджетам </t>
  </si>
  <si>
    <t>Исполнение бюджета,                тыс. рублей</t>
  </si>
  <si>
    <t>Оперативная информация об исполнении районного бюджета в текущем году на 01.04.2016 года</t>
  </si>
  <si>
    <t>Оперативная информация об исполнении бюджетов поселений на 01.04.2016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</si>
</sst>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%"/>
    <numFmt numFmtId="166" formatCode="#,##0.0_р_."/>
    <numFmt numFmtId="167" formatCode="0.0"/>
  </numFmts>
  <fonts count="4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8"/>
      <color theme="1"/>
      <name val="Calibri"/>
      <family val="2"/>
      <charset val="204"/>
      <scheme val="minor"/>
    </font>
    <font>
      <b/>
      <sz val="10"/>
      <color theme="1"/>
      <name val="Times New Roman Cyr"/>
      <charset val="204"/>
    </font>
    <font>
      <sz val="10"/>
      <color theme="1"/>
      <name val="Times New Roman Cyr"/>
      <charset val="204"/>
    </font>
    <font>
      <sz val="10"/>
      <name val="Times New Roman Cyr"/>
      <charset val="204"/>
    </font>
    <font>
      <sz val="10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4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11">
    <xf numFmtId="0" fontId="0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18" borderId="0" applyNumberFormat="0" applyBorder="0" applyAlignment="0" applyProtection="0"/>
    <xf numFmtId="0" fontId="9" fillId="27" borderId="0" applyNumberFormat="0" applyBorder="0" applyAlignment="0" applyProtection="0"/>
    <xf numFmtId="0" fontId="11" fillId="18" borderId="0" applyNumberFormat="0" applyBorder="0" applyAlignment="0" applyProtection="0"/>
    <xf numFmtId="0" fontId="12" fillId="28" borderId="1" applyNumberFormat="0" applyAlignment="0" applyProtection="0"/>
    <xf numFmtId="0" fontId="13" fillId="19" borderId="2" applyNumberFormat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23" fillId="26" borderId="7" applyNumberFormat="0" applyFont="0" applyAlignment="0" applyProtection="0"/>
    <xf numFmtId="0" fontId="24" fillId="28" borderId="8" applyNumberFormat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7" fillId="7" borderId="9" applyNumberFormat="0" applyProtection="0">
      <alignment horizontal="right" vertical="center"/>
    </xf>
    <xf numFmtId="4" fontId="7" fillId="3" borderId="9" applyNumberFormat="0" applyProtection="0">
      <alignment horizontal="right" vertical="center"/>
    </xf>
    <xf numFmtId="4" fontId="7" fillId="34" borderId="9" applyNumberFormat="0" applyProtection="0">
      <alignment horizontal="right" vertical="center"/>
    </xf>
    <xf numFmtId="4" fontId="7" fillId="35" borderId="9" applyNumberFormat="0" applyProtection="0">
      <alignment horizontal="right" vertical="center"/>
    </xf>
    <xf numFmtId="4" fontId="7" fillId="36" borderId="9" applyNumberFormat="0" applyProtection="0">
      <alignment horizontal="right" vertical="center"/>
    </xf>
    <xf numFmtId="4" fontId="7" fillId="37" borderId="9" applyNumberFormat="0" applyProtection="0">
      <alignment horizontal="right" vertical="center"/>
    </xf>
    <xf numFmtId="4" fontId="7" fillId="9" borderId="9" applyNumberFormat="0" applyProtection="0">
      <alignment horizontal="right" vertical="center"/>
    </xf>
    <xf numFmtId="4" fontId="7" fillId="38" borderId="9" applyNumberFormat="0" applyProtection="0">
      <alignment horizontal="right" vertical="center"/>
    </xf>
    <xf numFmtId="4" fontId="7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7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7" fillId="2" borderId="9" applyNumberFormat="0" applyProtection="0">
      <alignment horizontal="right" vertical="center"/>
    </xf>
    <xf numFmtId="4" fontId="28" fillId="41" borderId="0" applyNumberFormat="0" applyProtection="0">
      <alignment horizontal="left" vertical="center" indent="1"/>
    </xf>
    <xf numFmtId="4" fontId="28" fillId="2" borderId="0" applyNumberFormat="0" applyProtection="0">
      <alignment horizontal="left" vertical="center" indent="1"/>
    </xf>
    <xf numFmtId="0" fontId="23" fillId="8" borderId="9" applyNumberFormat="0" applyProtection="0">
      <alignment horizontal="left" vertical="center" indent="1"/>
    </xf>
    <xf numFmtId="0" fontId="23" fillId="8" borderId="9" applyNumberFormat="0" applyProtection="0">
      <alignment horizontal="left" vertical="top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top" indent="1"/>
    </xf>
    <xf numFmtId="0" fontId="23" fillId="6" borderId="9" applyNumberFormat="0" applyProtection="0">
      <alignment horizontal="left" vertical="center" indent="1"/>
    </xf>
    <xf numFmtId="0" fontId="23" fillId="6" borderId="9" applyNumberFormat="0" applyProtection="0">
      <alignment horizontal="left" vertical="top" indent="1"/>
    </xf>
    <xf numFmtId="0" fontId="23" fillId="41" borderId="9" applyNumberFormat="0" applyProtection="0">
      <alignment horizontal="left" vertical="center" indent="1"/>
    </xf>
    <xf numFmtId="0" fontId="23" fillId="41" borderId="9" applyNumberFormat="0" applyProtection="0">
      <alignment horizontal="left" vertical="top" indent="1"/>
    </xf>
    <xf numFmtId="0" fontId="23" fillId="5" borderId="11" applyNumberFormat="0">
      <protection locked="0"/>
    </xf>
    <xf numFmtId="4" fontId="7" fillId="4" borderId="9" applyNumberFormat="0" applyProtection="0">
      <alignment vertical="center"/>
    </xf>
    <xf numFmtId="4" fontId="29" fillId="4" borderId="9" applyNumberFormat="0" applyProtection="0">
      <alignment vertical="center"/>
    </xf>
    <xf numFmtId="4" fontId="7" fillId="4" borderId="9" applyNumberFormat="0" applyProtection="0">
      <alignment horizontal="left" vertical="center" indent="1"/>
    </xf>
    <xf numFmtId="0" fontId="7" fillId="4" borderId="9" applyNumberFormat="0" applyProtection="0">
      <alignment horizontal="left" vertical="top" indent="1"/>
    </xf>
    <xf numFmtId="4" fontId="7" fillId="41" borderId="9" applyNumberFormat="0" applyProtection="0">
      <alignment horizontal="right" vertical="center"/>
    </xf>
    <xf numFmtId="4" fontId="29" fillId="41" borderId="9" applyNumberFormat="0" applyProtection="0">
      <alignment horizontal="right" vertical="center"/>
    </xf>
    <xf numFmtId="4" fontId="7" fillId="2" borderId="9" applyNumberFormat="0" applyProtection="0">
      <alignment horizontal="left" vertical="center" indent="1"/>
    </xf>
    <xf numFmtId="0" fontId="7" fillId="2" borderId="9" applyNumberFormat="0" applyProtection="0">
      <alignment horizontal="left" vertical="top" indent="1"/>
    </xf>
    <xf numFmtId="4" fontId="30" fillId="42" borderId="0" applyNumberFormat="0" applyProtection="0">
      <alignment horizontal="left" vertical="center" indent="1"/>
    </xf>
    <xf numFmtId="4" fontId="31" fillId="41" borderId="9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38" fillId="0" borderId="0"/>
    <xf numFmtId="0" fontId="38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49" fontId="5" fillId="0" borderId="11" xfId="1" applyNumberFormat="1" applyFont="1" applyBorder="1" applyAlignment="1">
      <alignment horizontal="center"/>
    </xf>
    <xf numFmtId="0" fontId="6" fillId="0" borderId="11" xfId="1" applyNumberFormat="1" applyFont="1" applyBorder="1" applyAlignment="1">
      <alignment horizontal="center" vertical="top" wrapText="1"/>
    </xf>
    <xf numFmtId="0" fontId="6" fillId="0" borderId="11" xfId="1" applyNumberFormat="1" applyFont="1" applyFill="1" applyBorder="1" applyAlignment="1">
      <alignment horizontal="center" vertical="top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4" fillId="0" borderId="11" xfId="109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1" xfId="1" applyNumberFormat="1" applyFont="1" applyBorder="1" applyAlignment="1">
      <alignment horizontal="left" vertical="center" wrapText="1"/>
    </xf>
    <xf numFmtId="49" fontId="6" fillId="0" borderId="11" xfId="1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5" fillId="0" borderId="11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left"/>
    </xf>
    <xf numFmtId="49" fontId="5" fillId="0" borderId="11" xfId="1" applyNumberFormat="1" applyFon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vertical="top"/>
    </xf>
    <xf numFmtId="2" fontId="0" fillId="0" borderId="0" xfId="0" applyNumberFormat="1" applyFill="1"/>
    <xf numFmtId="2" fontId="0" fillId="0" borderId="0" xfId="0" applyNumberFormat="1" applyFont="1" applyFill="1"/>
    <xf numFmtId="0" fontId="35" fillId="43" borderId="11" xfId="109" applyFont="1" applyFill="1" applyBorder="1" applyAlignment="1">
      <alignment vertical="center" wrapText="1"/>
    </xf>
    <xf numFmtId="166" fontId="37" fillId="43" borderId="11" xfId="109" applyNumberFormat="1" applyFont="1" applyFill="1" applyBorder="1" applyAlignment="1">
      <alignment vertical="center" wrapText="1"/>
    </xf>
    <xf numFmtId="165" fontId="39" fillId="43" borderId="11" xfId="109" applyNumberFormat="1" applyFont="1" applyFill="1" applyBorder="1" applyAlignment="1">
      <alignment horizontal="center" vertical="center" wrapText="1"/>
    </xf>
    <xf numFmtId="166" fontId="37" fillId="43" borderId="11" xfId="109" applyNumberFormat="1" applyFont="1" applyFill="1" applyBorder="1" applyAlignment="1">
      <alignment horizontal="center" vertical="center" wrapText="1"/>
    </xf>
    <xf numFmtId="0" fontId="6" fillId="43" borderId="11" xfId="105" applyNumberFormat="1" applyFont="1" applyFill="1" applyBorder="1" applyAlignment="1">
      <alignment horizontal="right" vertical="center" wrapText="1"/>
    </xf>
    <xf numFmtId="167" fontId="6" fillId="43" borderId="11" xfId="105" applyNumberFormat="1" applyFont="1" applyFill="1" applyBorder="1" applyAlignment="1">
      <alignment horizontal="right" vertical="center" wrapText="1"/>
    </xf>
    <xf numFmtId="165" fontId="6" fillId="43" borderId="11" xfId="110" applyNumberFormat="1" applyFont="1" applyFill="1" applyBorder="1" applyAlignment="1">
      <alignment horizontal="center" vertical="center" wrapText="1"/>
    </xf>
    <xf numFmtId="0" fontId="2" fillId="43" borderId="0" xfId="0" applyFont="1" applyFill="1"/>
    <xf numFmtId="164" fontId="6" fillId="43" borderId="11" xfId="1" applyNumberFormat="1" applyFont="1" applyFill="1" applyBorder="1" applyAlignment="1">
      <alignment vertical="center"/>
    </xf>
    <xf numFmtId="165" fontId="6" fillId="43" borderId="11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165" fontId="6" fillId="0" borderId="0" xfId="110" applyNumberFormat="1" applyFont="1" applyFill="1" applyBorder="1" applyAlignment="1">
      <alignment horizontal="center" vertical="center" wrapText="1"/>
    </xf>
    <xf numFmtId="165" fontId="5" fillId="0" borderId="11" xfId="110" applyNumberFormat="1" applyFont="1" applyFill="1" applyBorder="1" applyAlignment="1">
      <alignment horizontal="center" vertical="center" wrapText="1"/>
    </xf>
    <xf numFmtId="0" fontId="5" fillId="0" borderId="11" xfId="105" applyNumberFormat="1" applyFont="1" applyFill="1" applyBorder="1" applyAlignment="1">
      <alignment horizontal="right" vertical="center" wrapText="1"/>
    </xf>
    <xf numFmtId="167" fontId="5" fillId="0" borderId="11" xfId="105" applyNumberFormat="1" applyFont="1" applyFill="1" applyBorder="1" applyAlignment="1">
      <alignment horizontal="right" vertical="center" wrapText="1"/>
    </xf>
    <xf numFmtId="0" fontId="42" fillId="0" borderId="11" xfId="0" applyFont="1" applyFill="1" applyBorder="1"/>
    <xf numFmtId="164" fontId="5" fillId="0" borderId="11" xfId="1" applyNumberFormat="1" applyFont="1" applyFill="1" applyBorder="1"/>
    <xf numFmtId="165" fontId="5" fillId="0" borderId="11" xfId="1" applyNumberFormat="1" applyFont="1" applyFill="1" applyBorder="1" applyAlignment="1">
      <alignment horizontal="center"/>
    </xf>
    <xf numFmtId="0" fontId="35" fillId="0" borderId="11" xfId="109" applyFont="1" applyFill="1" applyBorder="1" applyAlignment="1">
      <alignment vertical="center" wrapText="1"/>
    </xf>
    <xf numFmtId="166" fontId="37" fillId="0" borderId="11" xfId="109" applyNumberFormat="1" applyFont="1" applyFill="1" applyBorder="1" applyAlignment="1">
      <alignment vertical="center" wrapText="1"/>
    </xf>
    <xf numFmtId="165" fontId="39" fillId="0" borderId="11" xfId="109" applyNumberFormat="1" applyFont="1" applyFill="1" applyBorder="1" applyAlignment="1">
      <alignment horizontal="center" vertical="center" wrapText="1"/>
    </xf>
    <xf numFmtId="0" fontId="34" fillId="0" borderId="11" xfId="109" applyFont="1" applyFill="1" applyBorder="1" applyAlignment="1">
      <alignment vertical="center" wrapText="1"/>
    </xf>
    <xf numFmtId="166" fontId="41" fillId="0" borderId="11" xfId="109" applyNumberFormat="1" applyFont="1" applyFill="1" applyBorder="1" applyAlignment="1">
      <alignment vertical="center" wrapText="1"/>
    </xf>
    <xf numFmtId="165" fontId="40" fillId="0" borderId="11" xfId="109" applyNumberFormat="1" applyFont="1" applyFill="1" applyBorder="1" applyAlignment="1">
      <alignment horizontal="center" vertical="center" wrapText="1"/>
    </xf>
    <xf numFmtId="0" fontId="36" fillId="0" borderId="11" xfId="109" applyFont="1" applyFill="1" applyBorder="1" applyAlignment="1">
      <alignment vertical="center" wrapText="1"/>
    </xf>
    <xf numFmtId="166" fontId="36" fillId="0" borderId="11" xfId="109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66" fontId="36" fillId="0" borderId="0" xfId="109" applyNumberFormat="1" applyFont="1" applyFill="1" applyBorder="1" applyAlignment="1">
      <alignment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left" vertical="center" wrapText="1"/>
    </xf>
    <xf numFmtId="4" fontId="44" fillId="0" borderId="0" xfId="0" applyNumberFormat="1" applyFont="1" applyBorder="1" applyAlignment="1">
      <alignment horizontal="right" vertical="center" wrapText="1"/>
    </xf>
    <xf numFmtId="49" fontId="45" fillId="0" borderId="0" xfId="0" applyNumberFormat="1" applyFont="1" applyBorder="1" applyAlignment="1">
      <alignment horizontal="left"/>
    </xf>
    <xf numFmtId="4" fontId="45" fillId="0" borderId="0" xfId="0" applyNumberFormat="1" applyFont="1" applyBorder="1" applyAlignment="1">
      <alignment horizontal="right"/>
    </xf>
    <xf numFmtId="0" fontId="6" fillId="0" borderId="11" xfId="105" applyFont="1" applyBorder="1" applyAlignment="1">
      <alignment horizontal="center" vertical="top" wrapText="1"/>
    </xf>
    <xf numFmtId="0" fontId="35" fillId="0" borderId="0" xfId="109" applyFont="1" applyFill="1" applyBorder="1" applyAlignment="1">
      <alignment vertical="center" wrapText="1"/>
    </xf>
    <xf numFmtId="166" fontId="37" fillId="0" borderId="0" xfId="109" applyNumberFormat="1" applyFont="1" applyFill="1" applyBorder="1" applyAlignment="1">
      <alignment vertical="center" wrapText="1"/>
    </xf>
    <xf numFmtId="165" fontId="39" fillId="0" borderId="0" xfId="109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1" xfId="105" applyFont="1" applyBorder="1" applyAlignment="1">
      <alignment horizontal="center" vertical="top" wrapText="1"/>
    </xf>
    <xf numFmtId="0" fontId="6" fillId="0" borderId="11" xfId="105" applyNumberFormat="1" applyFont="1" applyBorder="1" applyAlignment="1">
      <alignment horizontal="center" vertical="top" wrapText="1"/>
    </xf>
  </cellXfs>
  <cellStyles count="11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1 - 20%" xfId="21"/>
    <cellStyle name="Accent1 - 40%" xfId="22"/>
    <cellStyle name="Accent1 - 60%" xfId="23"/>
    <cellStyle name="Accent2" xfId="24"/>
    <cellStyle name="Accent2 - 20%" xfId="25"/>
    <cellStyle name="Accent2 - 40%" xfId="26"/>
    <cellStyle name="Accent2 - 60%" xfId="27"/>
    <cellStyle name="Accent3" xfId="28"/>
    <cellStyle name="Accent3 - 20%" xfId="29"/>
    <cellStyle name="Accent3 - 40%" xfId="30"/>
    <cellStyle name="Accent3 - 60%" xfId="31"/>
    <cellStyle name="Accent4" xfId="32"/>
    <cellStyle name="Accent4 - 20%" xfId="33"/>
    <cellStyle name="Accent4 - 40%" xfId="34"/>
    <cellStyle name="Accent4 - 60%" xfId="35"/>
    <cellStyle name="Accent5" xfId="36"/>
    <cellStyle name="Accent5 - 20%" xfId="37"/>
    <cellStyle name="Accent5 - 40%" xfId="38"/>
    <cellStyle name="Accent5 - 60%" xfId="39"/>
    <cellStyle name="Accent6" xfId="40"/>
    <cellStyle name="Accent6 - 20%" xfId="41"/>
    <cellStyle name="Accent6 - 40%" xfId="42"/>
    <cellStyle name="Accent6 - 60%" xfId="43"/>
    <cellStyle name="Bad" xfId="44"/>
    <cellStyle name="Calculation" xfId="45"/>
    <cellStyle name="Check Cell" xfId="46"/>
    <cellStyle name="Emphasis 1" xfId="47"/>
    <cellStyle name="Emphasis 2" xfId="48"/>
    <cellStyle name="Emphasis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resData" xfId="90"/>
    <cellStyle name="SAPBEXresDataEmph" xfId="91"/>
    <cellStyle name="SAPBEXresItem" xfId="92"/>
    <cellStyle name="SAPBEXresItemX" xfId="93"/>
    <cellStyle name="SAPBEXstdData" xfId="94"/>
    <cellStyle name="SAPBEXstdDataEmph" xfId="95"/>
    <cellStyle name="SAPBEXstdItem" xfId="96"/>
    <cellStyle name="SAPBEXstdItemX" xfId="97"/>
    <cellStyle name="SAPBEXtitle" xfId="98"/>
    <cellStyle name="SAPBEXundefined" xfId="99"/>
    <cellStyle name="Sheet Title" xfId="100"/>
    <cellStyle name="Title" xfId="101"/>
    <cellStyle name="Total" xfId="102"/>
    <cellStyle name="Warning Text" xfId="103"/>
    <cellStyle name="Обычный" xfId="0" builtinId="0"/>
    <cellStyle name="Обычный 2" xfId="104"/>
    <cellStyle name="Обычный 2 2" xfId="107"/>
    <cellStyle name="Обычный 2 3" xfId="108"/>
    <cellStyle name="Обычный 3" xfId="1"/>
    <cellStyle name="Обычный 3 2" xfId="106"/>
    <cellStyle name="Обычный 4" xfId="105"/>
    <cellStyle name="Обычный 5" xfId="109"/>
    <cellStyle name="Процентный" xfId="1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4" sqref="A4"/>
    </sheetView>
  </sheetViews>
  <sheetFormatPr defaultRowHeight="15" x14ac:dyDescent="0.25"/>
  <cols>
    <col min="1" max="1" width="31.42578125" customWidth="1"/>
    <col min="2" max="4" width="17.140625" customWidth="1"/>
    <col min="5" max="6" width="10.5703125" style="19" bestFit="1" customWidth="1"/>
  </cols>
  <sheetData>
    <row r="1" spans="1:6" x14ac:dyDescent="0.25">
      <c r="D1" s="11" t="s">
        <v>40</v>
      </c>
    </row>
    <row r="3" spans="1:6" ht="35.25" customHeight="1" x14ac:dyDescent="0.25">
      <c r="A3" s="61" t="s">
        <v>59</v>
      </c>
      <c r="B3" s="61"/>
      <c r="C3" s="61"/>
      <c r="D3" s="61"/>
    </row>
    <row r="5" spans="1:6" s="7" customFormat="1" ht="76.5" x14ac:dyDescent="0.25">
      <c r="A5" s="8"/>
      <c r="B5" s="2" t="s">
        <v>54</v>
      </c>
      <c r="C5" s="4" t="s">
        <v>58</v>
      </c>
      <c r="D5" s="3" t="s">
        <v>55</v>
      </c>
      <c r="E5" s="20"/>
      <c r="F5" s="20"/>
    </row>
    <row r="6" spans="1:6" s="15" customFormat="1" x14ac:dyDescent="0.25">
      <c r="A6" s="23" t="s">
        <v>39</v>
      </c>
      <c r="B6" s="24">
        <f>B7+B19</f>
        <v>1216417.5</v>
      </c>
      <c r="C6" s="24">
        <f>C7+C19</f>
        <v>264126.10000000003</v>
      </c>
      <c r="D6" s="25">
        <f>C6/B6</f>
        <v>0.21713441314351367</v>
      </c>
      <c r="E6" s="21"/>
      <c r="F6" s="21"/>
    </row>
    <row r="7" spans="1:6" s="15" customFormat="1" ht="25.5" x14ac:dyDescent="0.25">
      <c r="A7" s="41" t="s">
        <v>18</v>
      </c>
      <c r="B7" s="42">
        <f>SUM(B8:B18)</f>
        <v>297348.5</v>
      </c>
      <c r="C7" s="42">
        <f>SUM(C8:C18)</f>
        <v>68950.500000000015</v>
      </c>
      <c r="D7" s="43">
        <f>C7/B7</f>
        <v>0.23188447226066389</v>
      </c>
      <c r="E7" s="21"/>
      <c r="F7" s="21"/>
    </row>
    <row r="8" spans="1:6" s="14" customFormat="1" x14ac:dyDescent="0.25">
      <c r="A8" s="44" t="s">
        <v>19</v>
      </c>
      <c r="B8" s="45">
        <v>179156.2</v>
      </c>
      <c r="C8" s="45">
        <v>45313.4</v>
      </c>
      <c r="D8" s="46">
        <f>C8/B8</f>
        <v>0.25292677562931115</v>
      </c>
      <c r="E8" s="22"/>
      <c r="F8" s="22"/>
    </row>
    <row r="9" spans="1:6" s="14" customFormat="1" ht="38.25" x14ac:dyDescent="0.25">
      <c r="A9" s="44" t="s">
        <v>20</v>
      </c>
      <c r="B9" s="45">
        <v>3813.3</v>
      </c>
      <c r="C9" s="45">
        <v>797.6</v>
      </c>
      <c r="D9" s="46">
        <f t="shared" ref="D9:D19" si="0">C9/B9</f>
        <v>0.20916266750583484</v>
      </c>
      <c r="E9" s="22"/>
      <c r="F9" s="22"/>
    </row>
    <row r="10" spans="1:6" s="14" customFormat="1" x14ac:dyDescent="0.25">
      <c r="A10" s="44" t="s">
        <v>21</v>
      </c>
      <c r="B10" s="45">
        <v>30500</v>
      </c>
      <c r="C10" s="45">
        <v>7021.3</v>
      </c>
      <c r="D10" s="46">
        <f t="shared" si="0"/>
        <v>0.23020655737704918</v>
      </c>
      <c r="E10" s="22"/>
      <c r="F10" s="22"/>
    </row>
    <row r="11" spans="1:6" s="14" customFormat="1" x14ac:dyDescent="0.25">
      <c r="A11" s="44" t="s">
        <v>22</v>
      </c>
      <c r="B11" s="45">
        <v>24264</v>
      </c>
      <c r="C11" s="45">
        <v>3032.9</v>
      </c>
      <c r="D11" s="46">
        <f t="shared" si="0"/>
        <v>0.12499587866798549</v>
      </c>
      <c r="E11" s="22"/>
      <c r="F11" s="22"/>
    </row>
    <row r="12" spans="1:6" s="14" customFormat="1" x14ac:dyDescent="0.25">
      <c r="A12" s="44" t="s">
        <v>46</v>
      </c>
      <c r="B12" s="45">
        <v>7490</v>
      </c>
      <c r="C12" s="45">
        <v>1742.8</v>
      </c>
      <c r="D12" s="46">
        <f t="shared" si="0"/>
        <v>0.23268357810413884</v>
      </c>
      <c r="E12" s="22"/>
      <c r="F12" s="22"/>
    </row>
    <row r="13" spans="1:6" s="14" customFormat="1" ht="39.75" customHeight="1" x14ac:dyDescent="0.25">
      <c r="A13" s="44" t="s">
        <v>23</v>
      </c>
      <c r="B13" s="45">
        <v>17889.5</v>
      </c>
      <c r="C13" s="45">
        <v>4538.3</v>
      </c>
      <c r="D13" s="46">
        <f t="shared" si="0"/>
        <v>0.25368512255792502</v>
      </c>
      <c r="E13" s="22"/>
      <c r="F13" s="22"/>
    </row>
    <row r="14" spans="1:6" s="14" customFormat="1" ht="25.5" x14ac:dyDescent="0.25">
      <c r="A14" s="44" t="s">
        <v>41</v>
      </c>
      <c r="B14" s="45">
        <v>8670</v>
      </c>
      <c r="C14" s="45">
        <v>2278.4</v>
      </c>
      <c r="D14" s="46">
        <f t="shared" si="0"/>
        <v>0.26279123414071515</v>
      </c>
      <c r="E14" s="22"/>
      <c r="F14" s="22"/>
    </row>
    <row r="15" spans="1:6" s="14" customFormat="1" ht="38.25" x14ac:dyDescent="0.25">
      <c r="A15" s="44" t="s">
        <v>42</v>
      </c>
      <c r="B15" s="45">
        <v>0</v>
      </c>
      <c r="C15" s="45">
        <v>163.4</v>
      </c>
      <c r="D15" s="46" t="e">
        <f t="shared" si="0"/>
        <v>#DIV/0!</v>
      </c>
      <c r="E15" s="22"/>
      <c r="F15" s="22"/>
    </row>
    <row r="16" spans="1:6" s="14" customFormat="1" ht="25.5" x14ac:dyDescent="0.25">
      <c r="A16" s="44" t="s">
        <v>43</v>
      </c>
      <c r="B16" s="45">
        <v>23761.9</v>
      </c>
      <c r="C16" s="45">
        <v>3641.9</v>
      </c>
      <c r="D16" s="46">
        <f t="shared" si="0"/>
        <v>0.15326636338003274</v>
      </c>
      <c r="E16" s="22"/>
      <c r="F16" s="22"/>
    </row>
    <row r="17" spans="1:6" s="14" customFormat="1" ht="25.5" x14ac:dyDescent="0.25">
      <c r="A17" s="44" t="s">
        <v>44</v>
      </c>
      <c r="B17" s="45">
        <v>1578.3</v>
      </c>
      <c r="C17" s="45">
        <v>406</v>
      </c>
      <c r="D17" s="46">
        <f t="shared" si="0"/>
        <v>0.25723880124184251</v>
      </c>
      <c r="E17" s="22"/>
      <c r="F17" s="22"/>
    </row>
    <row r="18" spans="1:6" s="14" customFormat="1" x14ac:dyDescent="0.25">
      <c r="A18" s="44" t="s">
        <v>45</v>
      </c>
      <c r="B18" s="45">
        <v>225.3</v>
      </c>
      <c r="C18" s="45">
        <v>14.5</v>
      </c>
      <c r="D18" s="46">
        <f t="shared" si="0"/>
        <v>6.4358632933865956E-2</v>
      </c>
      <c r="E18" s="22"/>
      <c r="F18" s="22"/>
    </row>
    <row r="19" spans="1:6" s="15" customFormat="1" ht="25.5" x14ac:dyDescent="0.25">
      <c r="A19" s="41" t="s">
        <v>51</v>
      </c>
      <c r="B19" s="42">
        <v>919069</v>
      </c>
      <c r="C19" s="42">
        <v>195175.6</v>
      </c>
      <c r="D19" s="43">
        <f t="shared" si="0"/>
        <v>0.21236229271142865</v>
      </c>
      <c r="E19" s="21"/>
      <c r="F19" s="21"/>
    </row>
    <row r="20" spans="1:6" s="15" customFormat="1" ht="27.75" customHeight="1" x14ac:dyDescent="0.25">
      <c r="A20" s="58"/>
      <c r="B20" s="59"/>
      <c r="C20" s="59"/>
      <c r="D20" s="60"/>
      <c r="E20" s="21"/>
      <c r="F20" s="21"/>
    </row>
    <row r="21" spans="1:6" s="15" customFormat="1" ht="76.5" x14ac:dyDescent="0.25">
      <c r="A21" s="8"/>
      <c r="B21" s="2" t="s">
        <v>53</v>
      </c>
      <c r="C21" s="57" t="s">
        <v>58</v>
      </c>
      <c r="D21" s="3" t="s">
        <v>37</v>
      </c>
      <c r="E21" s="21"/>
      <c r="F21" s="21"/>
    </row>
    <row r="22" spans="1:6" x14ac:dyDescent="0.25">
      <c r="A22" s="23" t="s">
        <v>38</v>
      </c>
      <c r="B22" s="24">
        <f>SUM(B23:B36)</f>
        <v>1271517</v>
      </c>
      <c r="C22" s="24">
        <f>SUM(C23:C36)</f>
        <v>244606.99999999997</v>
      </c>
      <c r="D22" s="25">
        <f t="shared" ref="D22:D36" si="1">C22/B22</f>
        <v>0.19237414835979383</v>
      </c>
    </row>
    <row r="23" spans="1:6" s="15" customFormat="1" x14ac:dyDescent="0.25">
      <c r="A23" s="47" t="s">
        <v>24</v>
      </c>
      <c r="B23" s="48">
        <v>115306.9</v>
      </c>
      <c r="C23" s="48">
        <v>22197.200000000001</v>
      </c>
      <c r="D23" s="46">
        <f t="shared" si="1"/>
        <v>0.1925053921317805</v>
      </c>
      <c r="E23" s="21"/>
      <c r="F23" s="21"/>
    </row>
    <row r="24" spans="1:6" s="15" customFormat="1" hidden="1" x14ac:dyDescent="0.25">
      <c r="A24" s="47" t="s">
        <v>25</v>
      </c>
      <c r="B24" s="48">
        <v>0</v>
      </c>
      <c r="C24" s="48">
        <v>0</v>
      </c>
      <c r="D24" s="46" t="e">
        <f t="shared" si="1"/>
        <v>#DIV/0!</v>
      </c>
      <c r="E24" s="21"/>
      <c r="F24" s="21"/>
    </row>
    <row r="25" spans="1:6" s="15" customFormat="1" ht="25.5" x14ac:dyDescent="0.25">
      <c r="A25" s="47" t="s">
        <v>26</v>
      </c>
      <c r="B25" s="48">
        <v>10233.6</v>
      </c>
      <c r="C25" s="48">
        <v>1707.4</v>
      </c>
      <c r="D25" s="46">
        <f t="shared" si="1"/>
        <v>0.16684255784865543</v>
      </c>
      <c r="E25" s="21"/>
      <c r="F25" s="21"/>
    </row>
    <row r="26" spans="1:6" s="15" customFormat="1" x14ac:dyDescent="0.25">
      <c r="A26" s="47" t="s">
        <v>27</v>
      </c>
      <c r="B26" s="48">
        <v>44621.7</v>
      </c>
      <c r="C26" s="48">
        <v>7808.9</v>
      </c>
      <c r="D26" s="46">
        <f t="shared" si="1"/>
        <v>0.17500229708863624</v>
      </c>
      <c r="E26" s="21"/>
      <c r="F26" s="21"/>
    </row>
    <row r="27" spans="1:6" s="15" customFormat="1" x14ac:dyDescent="0.25">
      <c r="A27" s="47" t="s">
        <v>28</v>
      </c>
      <c r="B27" s="48">
        <v>64974</v>
      </c>
      <c r="C27" s="48">
        <v>133.30000000000001</v>
      </c>
      <c r="D27" s="46">
        <f t="shared" si="1"/>
        <v>2.0515898667159173E-3</v>
      </c>
      <c r="E27" s="21"/>
      <c r="F27" s="21"/>
    </row>
    <row r="28" spans="1:6" s="15" customFormat="1" x14ac:dyDescent="0.25">
      <c r="A28" s="47" t="s">
        <v>29</v>
      </c>
      <c r="B28" s="48">
        <v>400</v>
      </c>
      <c r="C28" s="48">
        <v>0</v>
      </c>
      <c r="D28" s="46">
        <f t="shared" si="1"/>
        <v>0</v>
      </c>
      <c r="E28" s="21"/>
      <c r="F28" s="21"/>
    </row>
    <row r="29" spans="1:6" s="15" customFormat="1" x14ac:dyDescent="0.25">
      <c r="A29" s="47" t="s">
        <v>30</v>
      </c>
      <c r="B29" s="48">
        <v>872078</v>
      </c>
      <c r="C29" s="48">
        <v>177745.3</v>
      </c>
      <c r="D29" s="46">
        <f t="shared" si="1"/>
        <v>0.20381812177351108</v>
      </c>
      <c r="E29" s="21"/>
      <c r="F29" s="21"/>
    </row>
    <row r="30" spans="1:6" s="15" customFormat="1" x14ac:dyDescent="0.25">
      <c r="A30" s="47" t="s">
        <v>31</v>
      </c>
      <c r="B30" s="48">
        <v>30923.1</v>
      </c>
      <c r="C30" s="48">
        <v>6600.8</v>
      </c>
      <c r="D30" s="46">
        <f t="shared" si="1"/>
        <v>0.21345854717023843</v>
      </c>
      <c r="E30" s="21"/>
      <c r="F30" s="21"/>
    </row>
    <row r="31" spans="1:6" s="15" customFormat="1" hidden="1" x14ac:dyDescent="0.25">
      <c r="A31" s="47" t="s">
        <v>32</v>
      </c>
      <c r="B31" s="48">
        <v>0</v>
      </c>
      <c r="C31" s="48">
        <v>0</v>
      </c>
      <c r="D31" s="46" t="e">
        <f t="shared" si="1"/>
        <v>#DIV/0!</v>
      </c>
      <c r="E31" s="21"/>
      <c r="F31" s="21"/>
    </row>
    <row r="32" spans="1:6" s="15" customFormat="1" x14ac:dyDescent="0.25">
      <c r="A32" s="47" t="s">
        <v>33</v>
      </c>
      <c r="B32" s="48">
        <v>60884.9</v>
      </c>
      <c r="C32" s="48">
        <v>9926.2000000000007</v>
      </c>
      <c r="D32" s="46">
        <f t="shared" si="1"/>
        <v>0.16303221324170691</v>
      </c>
      <c r="E32" s="21"/>
      <c r="F32" s="21"/>
    </row>
    <row r="33" spans="1:6" s="15" customFormat="1" x14ac:dyDescent="0.25">
      <c r="A33" s="47" t="s">
        <v>34</v>
      </c>
      <c r="B33" s="48">
        <v>22301.3</v>
      </c>
      <c r="C33" s="48">
        <v>7890.4</v>
      </c>
      <c r="D33" s="46">
        <f t="shared" si="1"/>
        <v>0.3538089707774883</v>
      </c>
      <c r="E33" s="21"/>
      <c r="F33" s="21"/>
    </row>
    <row r="34" spans="1:6" s="15" customFormat="1" x14ac:dyDescent="0.25">
      <c r="A34" s="47" t="s">
        <v>47</v>
      </c>
      <c r="B34" s="48">
        <v>2404.6</v>
      </c>
      <c r="C34" s="48">
        <v>375.9</v>
      </c>
      <c r="D34" s="46">
        <f t="shared" si="1"/>
        <v>0.15632537636197288</v>
      </c>
      <c r="E34" s="21"/>
      <c r="F34" s="21"/>
    </row>
    <row r="35" spans="1:6" s="15" customFormat="1" ht="25.5" x14ac:dyDescent="0.25">
      <c r="A35" s="47" t="s">
        <v>35</v>
      </c>
      <c r="B35" s="48">
        <v>1220.9000000000001</v>
      </c>
      <c r="C35" s="48">
        <v>329.4</v>
      </c>
      <c r="D35" s="46">
        <f t="shared" si="1"/>
        <v>0.26980096650012281</v>
      </c>
      <c r="E35" s="21"/>
      <c r="F35" s="21"/>
    </row>
    <row r="36" spans="1:6" s="15" customFormat="1" ht="51" x14ac:dyDescent="0.25">
      <c r="A36" s="47" t="s">
        <v>36</v>
      </c>
      <c r="B36" s="48">
        <v>46168</v>
      </c>
      <c r="C36" s="48">
        <v>9892.2000000000007</v>
      </c>
      <c r="D36" s="46">
        <f t="shared" si="1"/>
        <v>0.21426529197712704</v>
      </c>
      <c r="E36" s="21"/>
      <c r="F36" s="21"/>
    </row>
    <row r="37" spans="1:6" x14ac:dyDescent="0.25">
      <c r="A37" s="23" t="s">
        <v>48</v>
      </c>
      <c r="B37" s="24">
        <v>-11477.5</v>
      </c>
      <c r="C37" s="24">
        <f>C6-C22</f>
        <v>19519.100000000064</v>
      </c>
      <c r="D37" s="26" t="s">
        <v>49</v>
      </c>
    </row>
    <row r="38" spans="1:6" x14ac:dyDescent="0.25">
      <c r="C38" s="51"/>
    </row>
  </sheetData>
  <mergeCells count="1">
    <mergeCell ref="A3:D3"/>
  </mergeCells>
  <printOptions horizontalCentered="1"/>
  <pageMargins left="0.23622047244094491" right="0.23622047244094491" top="0.39370078740157483" bottom="0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21" sqref="C21:C22"/>
    </sheetView>
  </sheetViews>
  <sheetFormatPr defaultRowHeight="15" x14ac:dyDescent="0.25"/>
  <cols>
    <col min="1" max="1" width="5.85546875" customWidth="1"/>
    <col min="2" max="2" width="16.85546875" customWidth="1"/>
    <col min="3" max="8" width="17" customWidth="1"/>
    <col min="9" max="10" width="13.140625" customWidth="1"/>
  </cols>
  <sheetData>
    <row r="1" spans="1:8" x14ac:dyDescent="0.25">
      <c r="H1" s="11" t="s">
        <v>16</v>
      </c>
    </row>
    <row r="2" spans="1:8" x14ac:dyDescent="0.25">
      <c r="B2" s="64" t="s">
        <v>60</v>
      </c>
      <c r="C2" s="64"/>
      <c r="D2" s="64"/>
      <c r="E2" s="64"/>
      <c r="F2" s="64"/>
      <c r="G2" s="64"/>
    </row>
    <row r="3" spans="1:8" x14ac:dyDescent="0.25">
      <c r="B3" s="10"/>
      <c r="C3" s="10"/>
      <c r="D3" s="10"/>
      <c r="E3" s="10"/>
      <c r="F3" s="10"/>
      <c r="G3" s="10"/>
    </row>
    <row r="4" spans="1:8" x14ac:dyDescent="0.25">
      <c r="B4" s="30" t="s">
        <v>50</v>
      </c>
    </row>
    <row r="5" spans="1:8" x14ac:dyDescent="0.25">
      <c r="B5" s="9"/>
    </row>
    <row r="6" spans="1:8" ht="34.5" customHeight="1" x14ac:dyDescent="0.25">
      <c r="A6" s="66" t="s">
        <v>0</v>
      </c>
      <c r="B6" s="66" t="s">
        <v>4</v>
      </c>
      <c r="C6" s="65" t="s">
        <v>56</v>
      </c>
      <c r="D6" s="65"/>
      <c r="E6" s="65" t="s">
        <v>15</v>
      </c>
      <c r="F6" s="65"/>
      <c r="G6" s="65" t="s">
        <v>57</v>
      </c>
      <c r="H6" s="65"/>
    </row>
    <row r="7" spans="1:8" ht="51" x14ac:dyDescent="0.25">
      <c r="A7" s="66"/>
      <c r="B7" s="66"/>
      <c r="C7" s="5" t="s">
        <v>13</v>
      </c>
      <c r="D7" s="6" t="s">
        <v>14</v>
      </c>
      <c r="E7" s="5" t="s">
        <v>13</v>
      </c>
      <c r="F7" s="5" t="s">
        <v>14</v>
      </c>
      <c r="G7" s="5" t="s">
        <v>13</v>
      </c>
      <c r="H7" s="5" t="s">
        <v>14</v>
      </c>
    </row>
    <row r="8" spans="1:8" s="15" customFormat="1" x14ac:dyDescent="0.25">
      <c r="A8" s="16">
        <v>1</v>
      </c>
      <c r="B8" s="17" t="s">
        <v>7</v>
      </c>
      <c r="C8" s="36">
        <v>287418.90000000002</v>
      </c>
      <c r="D8" s="36">
        <v>195278.3</v>
      </c>
      <c r="E8" s="38">
        <f>68574.6+6.5</f>
        <v>68581.100000000006</v>
      </c>
      <c r="F8" s="36">
        <v>33551.4</v>
      </c>
      <c r="G8" s="35">
        <f t="shared" ref="G8:G11" si="0">E8/C8</f>
        <v>0.23861026536529087</v>
      </c>
      <c r="H8" s="35">
        <f>F8/D8</f>
        <v>0.17181325318788623</v>
      </c>
    </row>
    <row r="9" spans="1:8" s="15" customFormat="1" x14ac:dyDescent="0.25">
      <c r="A9" s="18" t="s">
        <v>1</v>
      </c>
      <c r="B9" s="17" t="s">
        <v>9</v>
      </c>
      <c r="C9" s="37">
        <v>50929.9</v>
      </c>
      <c r="D9" s="37">
        <v>27646.799999999999</v>
      </c>
      <c r="E9" s="38">
        <f>6039+1.3</f>
        <v>6040.3</v>
      </c>
      <c r="F9" s="37">
        <v>5496.3</v>
      </c>
      <c r="G9" s="35">
        <f>E9/C9</f>
        <v>0.11860027213876329</v>
      </c>
      <c r="H9" s="35">
        <f t="shared" ref="H9:H12" si="1">F9/D9</f>
        <v>0.19880420157124876</v>
      </c>
    </row>
    <row r="10" spans="1:8" s="15" customFormat="1" x14ac:dyDescent="0.25">
      <c r="A10" s="18" t="s">
        <v>2</v>
      </c>
      <c r="B10" s="17" t="s">
        <v>10</v>
      </c>
      <c r="C10" s="37">
        <v>39621.9</v>
      </c>
      <c r="D10" s="36">
        <v>16216.6</v>
      </c>
      <c r="E10" s="38">
        <v>5799.4</v>
      </c>
      <c r="F10" s="37">
        <v>1591.3</v>
      </c>
      <c r="G10" s="35">
        <f t="shared" si="0"/>
        <v>0.14636854870664959</v>
      </c>
      <c r="H10" s="35">
        <f t="shared" si="1"/>
        <v>9.8127844307684717E-2</v>
      </c>
    </row>
    <row r="11" spans="1:8" s="15" customFormat="1" x14ac:dyDescent="0.25">
      <c r="A11" s="18" t="s">
        <v>3</v>
      </c>
      <c r="B11" s="17" t="s">
        <v>52</v>
      </c>
      <c r="C11" s="37">
        <v>15205</v>
      </c>
      <c r="D11" s="37">
        <v>3480</v>
      </c>
      <c r="E11" s="38">
        <v>2964.8</v>
      </c>
      <c r="F11" s="37">
        <v>443</v>
      </c>
      <c r="G11" s="35">
        <f t="shared" si="0"/>
        <v>0.19498849062808288</v>
      </c>
      <c r="H11" s="35">
        <f t="shared" si="1"/>
        <v>0.12729885057471266</v>
      </c>
    </row>
    <row r="12" spans="1:8" ht="38.25" x14ac:dyDescent="0.25">
      <c r="A12" s="1"/>
      <c r="B12" s="12" t="s">
        <v>11</v>
      </c>
      <c r="C12" s="28">
        <f>SUM(C8:C11)</f>
        <v>393175.70000000007</v>
      </c>
      <c r="D12" s="27">
        <f t="shared" ref="D12:F12" si="2">SUM(D8:D11)</f>
        <v>242621.69999999998</v>
      </c>
      <c r="E12" s="27">
        <f>SUM(E8:E11)</f>
        <v>83385.600000000006</v>
      </c>
      <c r="F12" s="28">
        <f t="shared" si="2"/>
        <v>41082.000000000007</v>
      </c>
      <c r="G12" s="29">
        <f>E12/C12</f>
        <v>0.21208228280638908</v>
      </c>
      <c r="H12" s="29">
        <f t="shared" si="1"/>
        <v>0.16932533240019343</v>
      </c>
    </row>
    <row r="13" spans="1:8" s="15" customFormat="1" x14ac:dyDescent="0.25">
      <c r="A13" s="33"/>
      <c r="B13" s="62"/>
      <c r="C13" s="63"/>
      <c r="D13" s="63"/>
      <c r="E13" s="63"/>
      <c r="F13" s="63"/>
      <c r="G13" s="63"/>
      <c r="H13" s="34"/>
    </row>
    <row r="14" spans="1:8" s="15" customFormat="1" x14ac:dyDescent="0.25">
      <c r="A14" s="33"/>
      <c r="B14" s="49"/>
      <c r="C14" s="50"/>
      <c r="D14" s="50"/>
      <c r="E14" s="50"/>
      <c r="F14" s="50"/>
      <c r="G14" s="50"/>
      <c r="H14" s="34"/>
    </row>
    <row r="15" spans="1:8" s="15" customFormat="1" x14ac:dyDescent="0.25">
      <c r="A15" s="33"/>
      <c r="B15" s="49"/>
      <c r="C15" s="50"/>
      <c r="D15" s="50"/>
      <c r="E15" s="50"/>
      <c r="F15" s="50"/>
      <c r="G15" s="50"/>
      <c r="H15" s="34"/>
    </row>
    <row r="16" spans="1:8" x14ac:dyDescent="0.25">
      <c r="B16" s="30" t="s">
        <v>17</v>
      </c>
    </row>
    <row r="17" spans="1:10" x14ac:dyDescent="0.25">
      <c r="B17" s="9"/>
    </row>
    <row r="18" spans="1:10" ht="76.5" x14ac:dyDescent="0.25">
      <c r="A18" s="2" t="s">
        <v>0</v>
      </c>
      <c r="B18" s="2" t="s">
        <v>4</v>
      </c>
      <c r="C18" s="2" t="s">
        <v>5</v>
      </c>
      <c r="D18" s="2" t="s">
        <v>6</v>
      </c>
      <c r="E18" s="3" t="s">
        <v>12</v>
      </c>
      <c r="H18" s="52"/>
      <c r="I18" s="52"/>
      <c r="J18" s="52"/>
    </row>
    <row r="19" spans="1:10" s="15" customFormat="1" x14ac:dyDescent="0.25">
      <c r="A19" s="16">
        <v>1</v>
      </c>
      <c r="B19" s="17" t="s">
        <v>7</v>
      </c>
      <c r="C19" s="39">
        <v>352814.4</v>
      </c>
      <c r="D19" s="39">
        <v>46156.6</v>
      </c>
      <c r="E19" s="40">
        <f>D19/C19</f>
        <v>0.13082402532322943</v>
      </c>
      <c r="H19" s="53"/>
      <c r="I19" s="54"/>
      <c r="J19" s="54"/>
    </row>
    <row r="20" spans="1:10" s="15" customFormat="1" x14ac:dyDescent="0.25">
      <c r="A20" s="18" t="s">
        <v>1</v>
      </c>
      <c r="B20" s="17" t="s">
        <v>9</v>
      </c>
      <c r="C20" s="38">
        <v>57222.400000000001</v>
      </c>
      <c r="D20" s="37">
        <v>8727.1</v>
      </c>
      <c r="E20" s="40">
        <f t="shared" ref="E20:E23" si="3">D20/C20</f>
        <v>0.1525119533609216</v>
      </c>
      <c r="H20" s="53"/>
      <c r="I20" s="54"/>
      <c r="J20" s="54"/>
    </row>
    <row r="21" spans="1:10" s="15" customFormat="1" x14ac:dyDescent="0.25">
      <c r="A21" s="18" t="s">
        <v>2</v>
      </c>
      <c r="B21" s="17" t="s">
        <v>10</v>
      </c>
      <c r="C21" s="38">
        <v>41220.199999999997</v>
      </c>
      <c r="D21" s="37">
        <v>6843.7</v>
      </c>
      <c r="E21" s="40">
        <f t="shared" si="3"/>
        <v>0.16602782131091068</v>
      </c>
      <c r="H21" s="53"/>
      <c r="I21" s="54"/>
      <c r="J21" s="54"/>
    </row>
    <row r="22" spans="1:10" s="15" customFormat="1" x14ac:dyDescent="0.25">
      <c r="A22" s="18" t="s">
        <v>3</v>
      </c>
      <c r="B22" s="17" t="s">
        <v>8</v>
      </c>
      <c r="C22" s="38">
        <v>15568.9</v>
      </c>
      <c r="D22" s="37">
        <v>2455.1999999999998</v>
      </c>
      <c r="E22" s="40">
        <f t="shared" si="3"/>
        <v>0.15769900249857086</v>
      </c>
      <c r="H22" s="53"/>
      <c r="I22" s="54"/>
      <c r="J22" s="54"/>
    </row>
    <row r="23" spans="1:10" s="9" customFormat="1" ht="38.25" x14ac:dyDescent="0.25">
      <c r="A23" s="13"/>
      <c r="B23" s="12" t="s">
        <v>11</v>
      </c>
      <c r="C23" s="31">
        <f>SUM(C19:C22)</f>
        <v>466825.90000000008</v>
      </c>
      <c r="D23" s="31">
        <f>SUM(D19:D22)</f>
        <v>64182.599999999991</v>
      </c>
      <c r="E23" s="32">
        <f t="shared" si="3"/>
        <v>0.1374872302500782</v>
      </c>
      <c r="H23" s="53"/>
      <c r="I23" s="54"/>
      <c r="J23" s="54"/>
    </row>
    <row r="24" spans="1:10" x14ac:dyDescent="0.25">
      <c r="H24" s="55"/>
      <c r="I24" s="56"/>
      <c r="J24" s="56"/>
    </row>
  </sheetData>
  <mergeCells count="7">
    <mergeCell ref="B13:G13"/>
    <mergeCell ref="B2:G2"/>
    <mergeCell ref="G6:H6"/>
    <mergeCell ref="A6:A7"/>
    <mergeCell ref="B6:B7"/>
    <mergeCell ref="C6:D6"/>
    <mergeCell ref="E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руководитель</dc:creator>
  <cp:lastModifiedBy>Андронова</cp:lastModifiedBy>
  <cp:lastPrinted>2016-04-22T06:06:25Z</cp:lastPrinted>
  <dcterms:created xsi:type="dcterms:W3CDTF">2014-02-06T03:35:05Z</dcterms:created>
  <dcterms:modified xsi:type="dcterms:W3CDTF">2016-04-22T06:07:18Z</dcterms:modified>
</cp:coreProperties>
</file>