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оходы" sheetId="2" r:id="rId1"/>
    <sheet name="Расходы" sheetId="3" r:id="rId2"/>
  </sheets>
  <externalReferences>
    <externalReference r:id="rId3"/>
  </externalReferences>
  <definedNames>
    <definedName name="_xlnm.Print_Area" localSheetId="0">Доходы!$A$1:$G$57</definedName>
    <definedName name="_xlnm.Print_Area" localSheetId="1">Расходы!$A$1:$F$70</definedName>
  </definedNames>
  <calcPr calcId="124519"/>
</workbook>
</file>

<file path=xl/calcChain.xml><?xml version="1.0" encoding="utf-8"?>
<calcChain xmlns="http://schemas.openxmlformats.org/spreadsheetml/2006/main">
  <c r="D70" i="3"/>
  <c r="F67"/>
  <c r="E67"/>
  <c r="D67"/>
  <c r="D66"/>
  <c r="D65"/>
  <c r="F64"/>
  <c r="F63" s="1"/>
  <c r="E64"/>
  <c r="D64"/>
  <c r="D63" s="1"/>
  <c r="E63"/>
  <c r="F62"/>
  <c r="F61" s="1"/>
  <c r="E62"/>
  <c r="D62"/>
  <c r="D61" s="1"/>
  <c r="E61"/>
  <c r="F60"/>
  <c r="F58" s="1"/>
  <c r="E60"/>
  <c r="D60"/>
  <c r="F59"/>
  <c r="E59"/>
  <c r="E58" s="1"/>
  <c r="D59"/>
  <c r="D58"/>
  <c r="F57"/>
  <c r="E57"/>
  <c r="D57"/>
  <c r="F55"/>
  <c r="F54" s="1"/>
  <c r="E55"/>
  <c r="D55"/>
  <c r="D54" s="1"/>
  <c r="E54"/>
  <c r="F52"/>
  <c r="E52"/>
  <c r="D52"/>
  <c r="F51"/>
  <c r="E51"/>
  <c r="D51"/>
  <c r="F49"/>
  <c r="F48" s="1"/>
  <c r="E49"/>
  <c r="D49"/>
  <c r="D48" s="1"/>
  <c r="E48"/>
  <c r="F46"/>
  <c r="F45" s="1"/>
  <c r="E46"/>
  <c r="D46"/>
  <c r="D45" s="1"/>
  <c r="E45"/>
  <c r="F44"/>
  <c r="E44"/>
  <c r="D44"/>
  <c r="F43"/>
  <c r="E43"/>
  <c r="D43"/>
  <c r="F42"/>
  <c r="E42"/>
  <c r="D42"/>
  <c r="F41"/>
  <c r="E41"/>
  <c r="D41"/>
  <c r="F40"/>
  <c r="F39" s="1"/>
  <c r="E40"/>
  <c r="D40"/>
  <c r="D39" s="1"/>
  <c r="E39"/>
  <c r="F37"/>
  <c r="F34" s="1"/>
  <c r="E37"/>
  <c r="D37"/>
  <c r="D34" s="1"/>
  <c r="E34"/>
  <c r="F32"/>
  <c r="E32"/>
  <c r="D32"/>
  <c r="F30"/>
  <c r="E30"/>
  <c r="E28" s="1"/>
  <c r="D30"/>
  <c r="F29"/>
  <c r="F28" s="1"/>
  <c r="E29"/>
  <c r="D29"/>
  <c r="D28" s="1"/>
  <c r="F26"/>
  <c r="F23" s="1"/>
  <c r="E26"/>
  <c r="D26"/>
  <c r="F25"/>
  <c r="E25"/>
  <c r="E23" s="1"/>
  <c r="D25"/>
  <c r="D23"/>
  <c r="F20"/>
  <c r="E20"/>
  <c r="D20"/>
  <c r="F19"/>
  <c r="E19"/>
  <c r="D19"/>
  <c r="F17"/>
  <c r="E17"/>
  <c r="D17"/>
  <c r="F16"/>
  <c r="E16"/>
  <c r="D16"/>
  <c r="F15"/>
  <c r="E15"/>
  <c r="D15"/>
  <c r="F14"/>
  <c r="E14"/>
  <c r="D14"/>
  <c r="E13"/>
  <c r="E12" s="1"/>
  <c r="D13"/>
  <c r="F13" s="1"/>
  <c r="F12" s="1"/>
  <c r="F68" s="1"/>
  <c r="D12"/>
  <c r="D68" s="1"/>
  <c r="E68" l="1"/>
  <c r="G55" i="2"/>
  <c r="F55"/>
  <c r="E55"/>
  <c r="E36" s="1"/>
  <c r="G36"/>
  <c r="F36"/>
  <c r="G31"/>
  <c r="F31"/>
  <c r="E31"/>
  <c r="E27"/>
  <c r="G20"/>
  <c r="G27" s="1"/>
  <c r="G57" s="1"/>
  <c r="F20"/>
  <c r="F27" s="1"/>
  <c r="E20"/>
  <c r="E57" l="1"/>
  <c r="F57"/>
</calcChain>
</file>

<file path=xl/sharedStrings.xml><?xml version="1.0" encoding="utf-8"?>
<sst xmlns="http://schemas.openxmlformats.org/spreadsheetml/2006/main" count="260" uniqueCount="161">
  <si>
    <t>Наименование</t>
  </si>
  <si>
    <t>2018 г</t>
  </si>
  <si>
    <t>2019 г</t>
  </si>
  <si>
    <t>2020 г</t>
  </si>
  <si>
    <t>2</t>
  </si>
  <si>
    <t xml:space="preserve"> </t>
  </si>
  <si>
    <t>01</t>
  </si>
  <si>
    <t>02</t>
  </si>
  <si>
    <t>03</t>
  </si>
  <si>
    <t>04</t>
  </si>
  <si>
    <t>Составление (изменение и дополнение) списков кандидатов в присяжные заседатели</t>
  </si>
  <si>
    <t>05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</si>
  <si>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</si>
  <si>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</si>
  <si>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</si>
  <si>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</si>
  <si>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</si>
  <si>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</si>
  <si>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</si>
  <si>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</si>
  <si>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Сельское хозяйство и рыболовство</t>
  </si>
  <si>
    <t>ОБРАЗОВАНИЕ</t>
  </si>
  <si>
    <t>07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</si>
  <si>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</si>
  <si>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</si>
  <si>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</si>
  <si>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</si>
  <si>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</si>
  <si>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</si>
  <si>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</si>
  <si>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</si>
  <si>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</si>
  <si>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12</t>
  </si>
  <si>
    <t>14</t>
  </si>
  <si>
    <t>Прочие межбюджетные трансферты</t>
  </si>
  <si>
    <t xml:space="preserve">к решению Собрания депутатов МР "Ботлихский район" </t>
  </si>
  <si>
    <t>Объем поступлений доходов районного бюджета</t>
  </si>
  <si>
    <t xml:space="preserve">  МР "Ботлихский район"  на 2018 год и на плановый период 2019-2020 годов.</t>
  </si>
  <si>
    <t>(тыс)</t>
  </si>
  <si>
    <t>№ п/п</t>
  </si>
  <si>
    <t>Код по КБК</t>
  </si>
  <si>
    <t>Наименование доходов</t>
  </si>
  <si>
    <t>Сумма</t>
  </si>
  <si>
    <t>182 101 02000 01 0000 110</t>
  </si>
  <si>
    <t xml:space="preserve">Налог на доходы физических лиц </t>
  </si>
  <si>
    <t>182 105 02000 02 0000 110</t>
  </si>
  <si>
    <t>Единый налог на вмененный доход для отдельных видов деят.</t>
  </si>
  <si>
    <t>182 105 03000 01 0000 110</t>
  </si>
  <si>
    <t>Единый сельхозналог</t>
  </si>
  <si>
    <t>182 108 04020 01 0000 110</t>
  </si>
  <si>
    <t>Госпошлина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</si>
  <si>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</si>
  <si>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</si>
  <si>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</si>
  <si>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</si>
  <si>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</si>
  <si>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</si>
  <si>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</si>
  <si>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165 111 05013 05 0000 120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</si>
  <si>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</si>
  <si>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</si>
  <si>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</si>
  <si>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</si>
  <si>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</si>
  <si>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</si>
  <si>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Прочие доходы от оказания платных услуг  (МКУ Ц/Б УО бухг услуги)</t>
  </si>
  <si>
    <t>Итого налоговые и неналоговые доходы:</t>
  </si>
  <si>
    <t>992 202 01001 05 0000 151</t>
  </si>
  <si>
    <t>Фонд финансовой поддержки муниципального района</t>
  </si>
  <si>
    <t>Субсидии</t>
  </si>
  <si>
    <t>в том числе:</t>
  </si>
  <si>
    <t>992 202 02999 10 0000 151</t>
  </si>
  <si>
    <t>на софинансирование расходных объязательств, возникающих при выполнении полномочий органов местного самоуправ-ления по вопросам местного значения  (Остаток дотаций поселениям за 2016 г).</t>
  </si>
  <si>
    <t>На приобрет жилья афганцам</t>
  </si>
  <si>
    <t>992 202 02999 05 0000 151</t>
  </si>
  <si>
    <t>на обеспечение питания учащихся 1-4 классов</t>
  </si>
  <si>
    <t>Субвенция</t>
  </si>
  <si>
    <t>992 202 03024 05 0000 151</t>
  </si>
  <si>
    <t>госстандарт образования</t>
  </si>
  <si>
    <t>госстандарт  дошкольного образования</t>
  </si>
  <si>
    <t>992 202 03027 05 0000 151</t>
  </si>
  <si>
    <t>пособия на детей сирот</t>
  </si>
  <si>
    <t>992 202 03026 05 0000 151</t>
  </si>
  <si>
    <t>расходы на обеспечение детей-сирот жилимы помещениями</t>
  </si>
  <si>
    <t>992 202 03029 05 0000 151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</si>
  <si>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</si>
  <si>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992 202 03020 05 0000 151</t>
  </si>
  <si>
    <t>расходы на выплату единовременного пособия при всех формах устройства детей в семью</t>
  </si>
  <si>
    <t>расходы на выплату единовременного денежного пособия гражданам взявшим под опеку (попечительство) детей из организаций для детей- сирот</t>
  </si>
  <si>
    <t>001 202 03024 05 0000 151</t>
  </si>
  <si>
    <t>расходы для выполнения государственных полномочий РД по хранению, комплектованию и использованию Архивного фонда</t>
  </si>
  <si>
    <t>001 202 03003 05 0000 151</t>
  </si>
  <si>
    <t>ЗАГСы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</si>
  <si>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</si>
  <si>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в том числе: недоданная сумма в 2016 г</t>
  </si>
  <si>
    <t>992 202 03015 05 0000 151</t>
  </si>
  <si>
    <t>выполнения полномочий по первичному воинскому учету на территориях, где отсутствуют военные комиссариаты</t>
  </si>
  <si>
    <t>выполнения полномочий по образованию и организации деятельности административных комиссий</t>
  </si>
  <si>
    <t>выполнения полномочий на организацию и осуществление деятельности по опеке и попечительству</t>
  </si>
  <si>
    <t>выполнения полномочий по образованию и организации деятельности административных комиссий по несовершеннолетным</t>
  </si>
  <si>
    <t>на выполнение федеральных полномочий по составлению списков кандидатов в присяжные заседатели Верховного Суда</t>
  </si>
  <si>
    <t>992 202 03999 05 0000 151</t>
  </si>
  <si>
    <t xml:space="preserve">на оказание дополнительных мер социальной поддержки граждан, усыновившим, взявшим под опеку, в приемную семью ребенка из числа детей-сирот и детей оставшихся без попечения родителей </t>
  </si>
  <si>
    <t>Иные межбюджетные трансферты</t>
  </si>
  <si>
    <t>992 202 04025 05 0000 151</t>
  </si>
  <si>
    <t>расходы на комплектвования книжного фонда библиотек</t>
  </si>
  <si>
    <t>Всего доходов:</t>
  </si>
  <si>
    <t>приложение № 1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</si>
  <si>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</si>
  <si>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</si>
  <si>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 xml:space="preserve"> на 2018 год и на плановый период 2019-2020 годов.</t>
  </si>
  <si>
    <t>Раз-дел</t>
  </si>
  <si>
    <t>Под-раз-дел</t>
  </si>
  <si>
    <t>1</t>
  </si>
  <si>
    <t>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</si>
  <si>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</si>
  <si>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</si>
  <si>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</si>
  <si>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</si>
  <si>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Обеспечение деятельности финансовых.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</si>
  <si>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</si>
  <si>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</si>
  <si>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</si>
  <si>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Органы внутренних дел</t>
  </si>
  <si>
    <t>Органы юстиции</t>
  </si>
  <si>
    <t>Защита населения и территории от чрезвычайных ситуаций природного и техногенного характера.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</si>
  <si>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</si>
  <si>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</si>
  <si>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</si>
  <si>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</si>
  <si>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</si>
  <si>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</si>
  <si>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</si>
  <si>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</si>
  <si>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</si>
  <si>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</si>
  <si>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</si>
  <si>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Внешкольное образование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</si>
  <si>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</si>
  <si>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</si>
  <si>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</si>
  <si>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</si>
  <si>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</si>
  <si>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</si>
  <si>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</si>
  <si>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</si>
  <si>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</si>
  <si>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</si>
  <si>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</si>
  <si>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</si>
  <si>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</si>
  <si>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</si>
  <si>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</si>
  <si>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 на выравнивание и на сбалансирование бюджетов поселений</t>
  </si>
  <si>
    <t>ИТОГО</t>
  </si>
  <si>
    <t>Приложение 2 к Решению Районного</t>
  </si>
  <si>
    <t xml:space="preserve">Собрания МР "Ботлихский район" "О районном бюджете на </t>
  </si>
  <si>
    <t>2018 год и на плановый период 2019-2020 годов"</t>
  </si>
  <si>
    <t>23 декабря 2017 г №3</t>
  </si>
  <si>
    <t xml:space="preserve">"О районном бюджете МР "Ботлихский район"на 2018 год и на плановый период 2019-2020 годов" </t>
  </si>
  <si>
    <t xml:space="preserve"> от 23 ноября 2017 г №3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</si>
</sst>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2" borderId="1" xfId="0" applyFont="1" applyFill="1" applyBorder="1"/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/>
    <xf numFmtId="0" fontId="8" fillId="0" borderId="5" xfId="0" applyFont="1" applyBorder="1" applyAlignment="1">
      <alignment horizontal="left" vertical="center" wrapText="1"/>
    </xf>
    <xf numFmtId="164" fontId="2" fillId="4" borderId="5" xfId="0" applyNumberFormat="1" applyFont="1" applyFill="1" applyBorder="1"/>
    <xf numFmtId="164" fontId="9" fillId="4" borderId="5" xfId="0" applyNumberFormat="1" applyFont="1" applyFill="1" applyBorder="1"/>
    <xf numFmtId="0" fontId="10" fillId="0" borderId="5" xfId="0" applyFont="1" applyBorder="1" applyAlignment="1">
      <alignment horizontal="left" vertical="center" wrapText="1"/>
    </xf>
    <xf numFmtId="164" fontId="11" fillId="4" borderId="5" xfId="0" applyNumberFormat="1" applyFont="1" applyFill="1" applyBorder="1"/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165" fontId="11" fillId="4" borderId="5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/>
    <xf numFmtId="165" fontId="9" fillId="4" borderId="5" xfId="0" applyNumberFormat="1" applyFont="1" applyFill="1" applyBorder="1"/>
    <xf numFmtId="49" fontId="2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2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4" fillId="0" borderId="5" xfId="0" applyFont="1" applyBorder="1"/>
    <xf numFmtId="0" fontId="1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left" vertical="top" wrapText="1"/>
      <protection hidden="1"/>
    </xf>
    <xf numFmtId="0" fontId="3" fillId="2" borderId="1" xfId="0" applyFont="1" applyFill="1" applyBorder="1"/>
    <xf numFmtId="0" fontId="1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  <xf numFmtId="0" fontId="1" fillId="2" borderId="7" xfId="0" applyFont="1" applyFill="1" applyBorder="1"/>
    <xf numFmtId="0" fontId="0" fillId="0" borderId="6" xfId="0" applyBorder="1"/>
    <xf numFmtId="3" fontId="4" fillId="2" borderId="6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shrinkToFit="1"/>
    </xf>
    <xf numFmtId="3" fontId="4" fillId="2" borderId="5" xfId="0" applyNumberFormat="1" applyFont="1" applyFill="1" applyBorder="1" applyAlignment="1">
      <alignment horizontal="center" vertical="top"/>
    </xf>
    <xf numFmtId="3" fontId="4" fillId="2" borderId="7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shrinkToFit="1"/>
    </xf>
    <xf numFmtId="0" fontId="2" fillId="2" borderId="5" xfId="0" applyFont="1" applyFill="1" applyBorder="1" applyAlignment="1">
      <alignment horizontal="center" vertical="top"/>
    </xf>
    <xf numFmtId="3" fontId="2" fillId="2" borderId="7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 shrinkToFit="1"/>
    </xf>
    <xf numFmtId="3" fontId="0" fillId="0" borderId="6" xfId="0" applyNumberFormat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 shrinkToFit="1"/>
    </xf>
    <xf numFmtId="49" fontId="2" fillId="2" borderId="5" xfId="0" applyNumberFormat="1" applyFont="1" applyFill="1" applyBorder="1" applyAlignment="1">
      <alignment horizontal="center" vertical="top"/>
    </xf>
    <xf numFmtId="0" fontId="0" fillId="0" borderId="6" xfId="0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2" fillId="5" borderId="5" xfId="0" applyFont="1" applyFill="1" applyBorder="1" applyAlignment="1">
      <alignment horizontal="center" vertical="top" shrinkToFit="1"/>
    </xf>
    <xf numFmtId="0" fontId="2" fillId="5" borderId="5" xfId="0" applyFont="1" applyFill="1" applyBorder="1" applyAlignment="1">
      <alignment horizontal="center" vertical="top"/>
    </xf>
    <xf numFmtId="3" fontId="2" fillId="2" borderId="8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3" fontId="0" fillId="0" borderId="0" xfId="0" applyNumberFormat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8" fillId="0" borderId="0" xfId="1" applyNumberFormat="1" applyFont="1" applyFill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9;&#1093;&#1072;&#1073;/YandexDisk/&#1044;&#1086;&#1082;&#1091;&#1084;&#1077;&#1085;&#1090;&#1099;/2018/&#1043;&#1086;&#1090;&#1086;&#1074;&#1072;&#1103;%20&#1087;&#1088;&#1086;&#1076;&#1091;&#1082;&#1094;&#1080;&#1103;/&#1055;&#1088;&#1086;&#1077;&#1082;&#1090;%20&#1073;&#1102;&#1076;&#1078;&#1077;&#1090;&#1072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"/>
      <sheetName val="ВСРБМР 8"/>
      <sheetName val="расшифр 1 к 8 при"/>
      <sheetName val="Свод бюджета района"/>
      <sheetName val="Аппарат свод"/>
      <sheetName val="Доходы 3"/>
      <sheetName val="Оценка"/>
      <sheetName val="РазПодр 5"/>
      <sheetName val="межбюд трансф 6"/>
      <sheetName val="Налоги посел 7"/>
      <sheetName val="Публ. объяз 9"/>
      <sheetName val="Дотация пос 11"/>
      <sheetName val="Расч дот РФФПП"/>
      <sheetName val="Полож дотац"/>
      <sheetName val="Пос анализ 2017 Ибрагим"/>
      <sheetName val="перешед дотац пос на 2017"/>
      <sheetName val="Бюдж расх посел"/>
      <sheetName val="коэфф зарплаты"/>
      <sheetName val="Переч МП 9"/>
      <sheetName val="смета резер 10"/>
      <sheetName val="ЗАГС 14"/>
      <sheetName val="ВУС 15"/>
      <sheetName val="0113"/>
      <sheetName val="МКУ Хозслужба"/>
      <sheetName val="0408"/>
      <sheetName val="0502"/>
      <sheetName val="МБУ ЖКХ"/>
      <sheetName val="МБУ ЖКХ обнов"/>
      <sheetName val="МБУ прил №16"/>
      <sheetName val="Субв пос на перед полн прил 12"/>
      <sheetName val="Благоустр 0503"/>
      <sheetName val="Благоустр посел прил "/>
      <sheetName val="Автоакцизы"/>
      <sheetName val="Автоакц расш №2 к прил 8"/>
      <sheetName val="отдел субсид"/>
      <sheetName val="Свод образ"/>
      <sheetName val="ясли сады"/>
      <sheetName val="Школы"/>
      <sheetName val="учительство  "/>
      <sheetName val="прилож №13 гостан "/>
      <sheetName val="пит уч 1 4 кл прил 17"/>
      <sheetName val="приложение 18"/>
      <sheetName val="ДЮСШ МКУ"/>
      <sheetName val="МКУ Ц бухг"/>
      <sheetName val="Свод культ"/>
      <sheetName val="редакция МКУ "/>
      <sheetName val="МКУ ФОК"/>
      <sheetName val="Сводсоцпол"/>
      <sheetName val="Долги прил 19"/>
      <sheetName val="Прил №19 (долги)"/>
      <sheetName val="Аппарат свод (контр)  "/>
      <sheetName val="ФУ АМР (контр)"/>
      <sheetName val="МБУ ЖКХ (контр)"/>
      <sheetName val="Свод образ (контр)"/>
      <sheetName val="ясли сады (контр)"/>
      <sheetName val="СШ (контр)"/>
      <sheetName val="ООШ НШ (контр)  "/>
      <sheetName val="Школы через РА (контр)"/>
      <sheetName val="Группы кратковр пребыв"/>
      <sheetName val="ясли сады (контр) через РА"/>
      <sheetName val="УСХ контр"/>
      <sheetName val="Отдел субсид (контр)"/>
      <sheetName val="Свод культ контр"/>
      <sheetName val="Редакция  (контр)"/>
      <sheetName val="МКУ ФОК конт"/>
      <sheetName val="МКУ МКУ Хозслужба конт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ФАПы расшиф №7"/>
      <sheetName val="МФЗ"/>
      <sheetName val="РБАПР6"/>
      <sheetName val="Лист1"/>
      <sheetName val="СОШ МКУ"/>
      <sheetName val="ООШ"/>
      <sheetName val="НШ"/>
      <sheetName val="расч на обсл бухг"/>
      <sheetName val="Автодороги"/>
      <sheetName val="средняя педперсонала"/>
      <sheetName val="Лист5"/>
      <sheetName val="расч зарпл обр"/>
      <sheetName val="Публ. объяз 9 (2)"/>
    </sheetNames>
    <sheetDataSet>
      <sheetData sheetId="0" refreshError="1"/>
      <sheetData sheetId="1">
        <row r="11">
          <cell r="G11">
            <v>1817634.3660800001</v>
          </cell>
        </row>
        <row r="15">
          <cell r="G15">
            <v>1889409.6409600002</v>
          </cell>
          <cell r="H15">
            <v>1889409.6409600002</v>
          </cell>
          <cell r="I15">
            <v>1889409.6409600002</v>
          </cell>
        </row>
        <row r="19">
          <cell r="G19">
            <v>14871104.613440003</v>
          </cell>
          <cell r="H19">
            <v>14871104.613440003</v>
          </cell>
          <cell r="I19">
            <v>14871104.613440003</v>
          </cell>
        </row>
        <row r="33">
          <cell r="G33">
            <v>12200</v>
          </cell>
          <cell r="H33">
            <v>0</v>
          </cell>
          <cell r="I33">
            <v>0</v>
          </cell>
        </row>
        <row r="35">
          <cell r="G35">
            <v>7069042.2868799996</v>
          </cell>
          <cell r="H35">
            <v>7069042.2868799996</v>
          </cell>
          <cell r="I35">
            <v>7069042.2868799996</v>
          </cell>
        </row>
        <row r="44">
          <cell r="G44">
            <v>2500752.4027098399</v>
          </cell>
          <cell r="H44">
            <v>2500752.4027098399</v>
          </cell>
          <cell r="I44">
            <v>2500752.4027098399</v>
          </cell>
        </row>
        <row r="47">
          <cell r="G47">
            <v>7117491.1632000003</v>
          </cell>
          <cell r="H47">
            <v>7117491.1632000003</v>
          </cell>
          <cell r="I47">
            <v>7117491.1632000003</v>
          </cell>
        </row>
        <row r="61">
          <cell r="G61">
            <v>1350962.466</v>
          </cell>
          <cell r="H61">
            <v>1350962.466</v>
          </cell>
          <cell r="I61">
            <v>1350962.466</v>
          </cell>
        </row>
        <row r="64">
          <cell r="G64">
            <v>2106813.5876000002</v>
          </cell>
          <cell r="H64">
            <v>2106813.5876000002</v>
          </cell>
          <cell r="I64">
            <v>2106813.5876000002</v>
          </cell>
        </row>
        <row r="71">
          <cell r="G71">
            <v>0</v>
          </cell>
          <cell r="H71">
            <v>0</v>
          </cell>
          <cell r="I71">
            <v>0</v>
          </cell>
        </row>
        <row r="73">
          <cell r="G73">
            <v>4187275.7401600005</v>
          </cell>
          <cell r="H73">
            <v>4187275.7401600005</v>
          </cell>
          <cell r="I73">
            <v>4187275.7401600005</v>
          </cell>
        </row>
        <row r="78">
          <cell r="G78">
            <v>12890000</v>
          </cell>
          <cell r="H78">
            <v>0</v>
          </cell>
          <cell r="I78">
            <v>0</v>
          </cell>
        </row>
        <row r="83">
          <cell r="G83">
            <v>9294000</v>
          </cell>
          <cell r="H83">
            <v>9294000</v>
          </cell>
          <cell r="I83">
            <v>9294000</v>
          </cell>
        </row>
        <row r="90">
          <cell r="G90">
            <v>136822668.95167509</v>
          </cell>
          <cell r="H90">
            <v>136822668.95167509</v>
          </cell>
          <cell r="I90">
            <v>136822668.95167509</v>
          </cell>
        </row>
        <row r="98">
          <cell r="G98">
            <v>459887565.51547313</v>
          </cell>
          <cell r="H98">
            <v>459887565.51547313</v>
          </cell>
          <cell r="I98">
            <v>459887565.51547313</v>
          </cell>
        </row>
        <row r="106">
          <cell r="G106">
            <v>46299824.540600002</v>
          </cell>
          <cell r="H106">
            <v>49409071.553000003</v>
          </cell>
          <cell r="I106">
            <v>43200071.553000003</v>
          </cell>
        </row>
        <row r="111">
          <cell r="G111">
            <v>150000</v>
          </cell>
          <cell r="H111">
            <v>150000</v>
          </cell>
          <cell r="I111">
            <v>150000</v>
          </cell>
        </row>
        <row r="114">
          <cell r="G114">
            <v>14974265.007920001</v>
          </cell>
          <cell r="H114">
            <v>14974265.007920001</v>
          </cell>
          <cell r="I114">
            <v>14974265.007920001</v>
          </cell>
        </row>
        <row r="132">
          <cell r="G132">
            <v>18332498.009</v>
          </cell>
          <cell r="H132">
            <v>18332498.009</v>
          </cell>
          <cell r="I132">
            <v>18332498.009</v>
          </cell>
        </row>
        <row r="143">
          <cell r="G143">
            <v>525864</v>
          </cell>
          <cell r="H143">
            <v>525864</v>
          </cell>
          <cell r="I143">
            <v>525864</v>
          </cell>
        </row>
        <row r="146">
          <cell r="G146">
            <v>36000</v>
          </cell>
          <cell r="H146">
            <v>36000</v>
          </cell>
          <cell r="I146">
            <v>36000</v>
          </cell>
        </row>
        <row r="150">
          <cell r="G150">
            <v>5611068</v>
          </cell>
          <cell r="H150">
            <v>5622219</v>
          </cell>
          <cell r="I150">
            <v>5622219</v>
          </cell>
        </row>
        <row r="153">
          <cell r="G153">
            <v>1000000</v>
          </cell>
          <cell r="H153">
            <v>1000000</v>
          </cell>
          <cell r="I153">
            <v>1000000</v>
          </cell>
        </row>
        <row r="155">
          <cell r="G155">
            <v>6393989.9700000007</v>
          </cell>
          <cell r="H155">
            <v>6393989.9700000007</v>
          </cell>
          <cell r="I155">
            <v>6393989.9700000007</v>
          </cell>
        </row>
        <row r="159">
          <cell r="G159">
            <v>1222850.20224</v>
          </cell>
          <cell r="H159">
            <v>1222850.20224</v>
          </cell>
          <cell r="I159">
            <v>1222850.20224</v>
          </cell>
        </row>
        <row r="165">
          <cell r="G165">
            <v>2136703.4359999998</v>
          </cell>
          <cell r="H165">
            <v>2136703.4359999998</v>
          </cell>
          <cell r="I165">
            <v>2136703.4359999998</v>
          </cell>
        </row>
        <row r="170">
          <cell r="G170">
            <v>3487845.9040000001</v>
          </cell>
          <cell r="H170">
            <v>3487845.9040000001</v>
          </cell>
          <cell r="I170">
            <v>3487845.9040000001</v>
          </cell>
        </row>
        <row r="174">
          <cell r="G174">
            <v>16200</v>
          </cell>
          <cell r="H174">
            <v>0</v>
          </cell>
          <cell r="I174">
            <v>0</v>
          </cell>
        </row>
        <row r="176">
          <cell r="G176">
            <v>81566999.999999985</v>
          </cell>
          <cell r="H176">
            <v>65898000</v>
          </cell>
          <cell r="I176">
            <v>62603000</v>
          </cell>
        </row>
        <row r="177">
          <cell r="G177">
            <v>5441000</v>
          </cell>
        </row>
        <row r="178">
          <cell r="G178">
            <v>0</v>
          </cell>
        </row>
        <row r="179">
          <cell r="G179">
            <v>7343037.5340000018</v>
          </cell>
          <cell r="H179">
            <v>7343037.5340000018</v>
          </cell>
          <cell r="I179">
            <v>7343037.5340000018</v>
          </cell>
        </row>
        <row r="183">
          <cell r="G183">
            <v>856355068.33793807</v>
          </cell>
        </row>
      </sheetData>
      <sheetData sheetId="2"/>
      <sheetData sheetId="3"/>
      <sheetData sheetId="4"/>
      <sheetData sheetId="5"/>
      <sheetData sheetId="6"/>
      <sheetData sheetId="7">
        <row r="68">
          <cell r="D68">
            <v>856355068.33793807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N135"/>
  <sheetViews>
    <sheetView tabSelected="1" workbookViewId="0">
      <selection activeCell="D5" sqref="D5:G5"/>
    </sheetView>
  </sheetViews>
  <sheetFormatPr defaultRowHeight="15"/>
  <cols>
    <col min="1" max="1" width="2.42578125" customWidth="1"/>
    <col min="2" max="2" width="4.5703125" customWidth="1"/>
    <col min="3" max="3" width="23.140625" customWidth="1"/>
    <col min="4" max="4" width="41.28515625" customWidth="1"/>
    <col min="5" max="5" width="13.7109375" customWidth="1"/>
    <col min="257" max="257" width="2.42578125" customWidth="1"/>
    <col min="258" max="258" width="4.5703125" customWidth="1"/>
    <col min="259" max="259" width="23.140625" customWidth="1"/>
    <col min="260" max="260" width="41.28515625" customWidth="1"/>
    <col min="261" max="261" width="13.7109375" customWidth="1"/>
    <col min="513" max="513" width="2.42578125" customWidth="1"/>
    <col min="514" max="514" width="4.5703125" customWidth="1"/>
    <col min="515" max="515" width="23.140625" customWidth="1"/>
    <col min="516" max="516" width="41.28515625" customWidth="1"/>
    <col min="517" max="517" width="13.7109375" customWidth="1"/>
    <col min="769" max="769" width="2.42578125" customWidth="1"/>
    <col min="770" max="770" width="4.5703125" customWidth="1"/>
    <col min="771" max="771" width="23.140625" customWidth="1"/>
    <col min="772" max="772" width="41.28515625" customWidth="1"/>
    <col min="773" max="773" width="13.7109375" customWidth="1"/>
    <col min="1025" max="1025" width="2.42578125" customWidth="1"/>
    <col min="1026" max="1026" width="4.5703125" customWidth="1"/>
    <col min="1027" max="1027" width="23.140625" customWidth="1"/>
    <col min="1028" max="1028" width="41.28515625" customWidth="1"/>
    <col min="1029" max="1029" width="13.7109375" customWidth="1"/>
    <col min="1281" max="1281" width="2.42578125" customWidth="1"/>
    <col min="1282" max="1282" width="4.5703125" customWidth="1"/>
    <col min="1283" max="1283" width="23.140625" customWidth="1"/>
    <col min="1284" max="1284" width="41.28515625" customWidth="1"/>
    <col min="1285" max="1285" width="13.7109375" customWidth="1"/>
    <col min="1537" max="1537" width="2.42578125" customWidth="1"/>
    <col min="1538" max="1538" width="4.5703125" customWidth="1"/>
    <col min="1539" max="1539" width="23.140625" customWidth="1"/>
    <col min="1540" max="1540" width="41.28515625" customWidth="1"/>
    <col min="1541" max="1541" width="13.7109375" customWidth="1"/>
    <col min="1793" max="1793" width="2.42578125" customWidth="1"/>
    <col min="1794" max="1794" width="4.5703125" customWidth="1"/>
    <col min="1795" max="1795" width="23.140625" customWidth="1"/>
    <col min="1796" max="1796" width="41.28515625" customWidth="1"/>
    <col min="1797" max="1797" width="13.7109375" customWidth="1"/>
    <col min="2049" max="2049" width="2.42578125" customWidth="1"/>
    <col min="2050" max="2050" width="4.5703125" customWidth="1"/>
    <col min="2051" max="2051" width="23.140625" customWidth="1"/>
    <col min="2052" max="2052" width="41.28515625" customWidth="1"/>
    <col min="2053" max="2053" width="13.7109375" customWidth="1"/>
    <col min="2305" max="2305" width="2.42578125" customWidth="1"/>
    <col min="2306" max="2306" width="4.5703125" customWidth="1"/>
    <col min="2307" max="2307" width="23.140625" customWidth="1"/>
    <col min="2308" max="2308" width="41.28515625" customWidth="1"/>
    <col min="2309" max="2309" width="13.7109375" customWidth="1"/>
    <col min="2561" max="2561" width="2.42578125" customWidth="1"/>
    <col min="2562" max="2562" width="4.5703125" customWidth="1"/>
    <col min="2563" max="2563" width="23.140625" customWidth="1"/>
    <col min="2564" max="2564" width="41.28515625" customWidth="1"/>
    <col min="2565" max="2565" width="13.7109375" customWidth="1"/>
    <col min="2817" max="2817" width="2.42578125" customWidth="1"/>
    <col min="2818" max="2818" width="4.5703125" customWidth="1"/>
    <col min="2819" max="2819" width="23.140625" customWidth="1"/>
    <col min="2820" max="2820" width="41.28515625" customWidth="1"/>
    <col min="2821" max="2821" width="13.7109375" customWidth="1"/>
    <col min="3073" max="3073" width="2.42578125" customWidth="1"/>
    <col min="3074" max="3074" width="4.5703125" customWidth="1"/>
    <col min="3075" max="3075" width="23.140625" customWidth="1"/>
    <col min="3076" max="3076" width="41.28515625" customWidth="1"/>
    <col min="3077" max="3077" width="13.7109375" customWidth="1"/>
    <col min="3329" max="3329" width="2.42578125" customWidth="1"/>
    <col min="3330" max="3330" width="4.5703125" customWidth="1"/>
    <col min="3331" max="3331" width="23.140625" customWidth="1"/>
    <col min="3332" max="3332" width="41.28515625" customWidth="1"/>
    <col min="3333" max="3333" width="13.7109375" customWidth="1"/>
    <col min="3585" max="3585" width="2.42578125" customWidth="1"/>
    <col min="3586" max="3586" width="4.5703125" customWidth="1"/>
    <col min="3587" max="3587" width="23.140625" customWidth="1"/>
    <col min="3588" max="3588" width="41.28515625" customWidth="1"/>
    <col min="3589" max="3589" width="13.7109375" customWidth="1"/>
    <col min="3841" max="3841" width="2.42578125" customWidth="1"/>
    <col min="3842" max="3842" width="4.5703125" customWidth="1"/>
    <col min="3843" max="3843" width="23.140625" customWidth="1"/>
    <col min="3844" max="3844" width="41.28515625" customWidth="1"/>
    <col min="3845" max="3845" width="13.7109375" customWidth="1"/>
    <col min="4097" max="4097" width="2.42578125" customWidth="1"/>
    <col min="4098" max="4098" width="4.5703125" customWidth="1"/>
    <col min="4099" max="4099" width="23.140625" customWidth="1"/>
    <col min="4100" max="4100" width="41.28515625" customWidth="1"/>
    <col min="4101" max="4101" width="13.7109375" customWidth="1"/>
    <col min="4353" max="4353" width="2.42578125" customWidth="1"/>
    <col min="4354" max="4354" width="4.5703125" customWidth="1"/>
    <col min="4355" max="4355" width="23.140625" customWidth="1"/>
    <col min="4356" max="4356" width="41.28515625" customWidth="1"/>
    <col min="4357" max="4357" width="13.7109375" customWidth="1"/>
    <col min="4609" max="4609" width="2.42578125" customWidth="1"/>
    <col min="4610" max="4610" width="4.5703125" customWidth="1"/>
    <col min="4611" max="4611" width="23.140625" customWidth="1"/>
    <col min="4612" max="4612" width="41.28515625" customWidth="1"/>
    <col min="4613" max="4613" width="13.7109375" customWidth="1"/>
    <col min="4865" max="4865" width="2.42578125" customWidth="1"/>
    <col min="4866" max="4866" width="4.5703125" customWidth="1"/>
    <col min="4867" max="4867" width="23.140625" customWidth="1"/>
    <col min="4868" max="4868" width="41.28515625" customWidth="1"/>
    <col min="4869" max="4869" width="13.7109375" customWidth="1"/>
    <col min="5121" max="5121" width="2.42578125" customWidth="1"/>
    <col min="5122" max="5122" width="4.5703125" customWidth="1"/>
    <col min="5123" max="5123" width="23.140625" customWidth="1"/>
    <col min="5124" max="5124" width="41.28515625" customWidth="1"/>
    <col min="5125" max="5125" width="13.7109375" customWidth="1"/>
    <col min="5377" max="5377" width="2.42578125" customWidth="1"/>
    <col min="5378" max="5378" width="4.5703125" customWidth="1"/>
    <col min="5379" max="5379" width="23.140625" customWidth="1"/>
    <col min="5380" max="5380" width="41.28515625" customWidth="1"/>
    <col min="5381" max="5381" width="13.7109375" customWidth="1"/>
    <col min="5633" max="5633" width="2.42578125" customWidth="1"/>
    <col min="5634" max="5634" width="4.5703125" customWidth="1"/>
    <col min="5635" max="5635" width="23.140625" customWidth="1"/>
    <col min="5636" max="5636" width="41.28515625" customWidth="1"/>
    <col min="5637" max="5637" width="13.7109375" customWidth="1"/>
    <col min="5889" max="5889" width="2.42578125" customWidth="1"/>
    <col min="5890" max="5890" width="4.5703125" customWidth="1"/>
    <col min="5891" max="5891" width="23.140625" customWidth="1"/>
    <col min="5892" max="5892" width="41.28515625" customWidth="1"/>
    <col min="5893" max="5893" width="13.7109375" customWidth="1"/>
    <col min="6145" max="6145" width="2.42578125" customWidth="1"/>
    <col min="6146" max="6146" width="4.5703125" customWidth="1"/>
    <col min="6147" max="6147" width="23.140625" customWidth="1"/>
    <col min="6148" max="6148" width="41.28515625" customWidth="1"/>
    <col min="6149" max="6149" width="13.7109375" customWidth="1"/>
    <col min="6401" max="6401" width="2.42578125" customWidth="1"/>
    <col min="6402" max="6402" width="4.5703125" customWidth="1"/>
    <col min="6403" max="6403" width="23.140625" customWidth="1"/>
    <col min="6404" max="6404" width="41.28515625" customWidth="1"/>
    <col min="6405" max="6405" width="13.7109375" customWidth="1"/>
    <col min="6657" max="6657" width="2.42578125" customWidth="1"/>
    <col min="6658" max="6658" width="4.5703125" customWidth="1"/>
    <col min="6659" max="6659" width="23.140625" customWidth="1"/>
    <col min="6660" max="6660" width="41.28515625" customWidth="1"/>
    <col min="6661" max="6661" width="13.7109375" customWidth="1"/>
    <col min="6913" max="6913" width="2.42578125" customWidth="1"/>
    <col min="6914" max="6914" width="4.5703125" customWidth="1"/>
    <col min="6915" max="6915" width="23.140625" customWidth="1"/>
    <col min="6916" max="6916" width="41.28515625" customWidth="1"/>
    <col min="6917" max="6917" width="13.7109375" customWidth="1"/>
    <col min="7169" max="7169" width="2.42578125" customWidth="1"/>
    <col min="7170" max="7170" width="4.5703125" customWidth="1"/>
    <col min="7171" max="7171" width="23.140625" customWidth="1"/>
    <col min="7172" max="7172" width="41.28515625" customWidth="1"/>
    <col min="7173" max="7173" width="13.7109375" customWidth="1"/>
    <col min="7425" max="7425" width="2.42578125" customWidth="1"/>
    <col min="7426" max="7426" width="4.5703125" customWidth="1"/>
    <col min="7427" max="7427" width="23.140625" customWidth="1"/>
    <col min="7428" max="7428" width="41.28515625" customWidth="1"/>
    <col min="7429" max="7429" width="13.7109375" customWidth="1"/>
    <col min="7681" max="7681" width="2.42578125" customWidth="1"/>
    <col min="7682" max="7682" width="4.5703125" customWidth="1"/>
    <col min="7683" max="7683" width="23.140625" customWidth="1"/>
    <col min="7684" max="7684" width="41.28515625" customWidth="1"/>
    <col min="7685" max="7685" width="13.7109375" customWidth="1"/>
    <col min="7937" max="7937" width="2.42578125" customWidth="1"/>
    <col min="7938" max="7938" width="4.5703125" customWidth="1"/>
    <col min="7939" max="7939" width="23.140625" customWidth="1"/>
    <col min="7940" max="7940" width="41.28515625" customWidth="1"/>
    <col min="7941" max="7941" width="13.7109375" customWidth="1"/>
    <col min="8193" max="8193" width="2.42578125" customWidth="1"/>
    <col min="8194" max="8194" width="4.5703125" customWidth="1"/>
    <col min="8195" max="8195" width="23.140625" customWidth="1"/>
    <col min="8196" max="8196" width="41.28515625" customWidth="1"/>
    <col min="8197" max="8197" width="13.7109375" customWidth="1"/>
    <col min="8449" max="8449" width="2.42578125" customWidth="1"/>
    <col min="8450" max="8450" width="4.5703125" customWidth="1"/>
    <col min="8451" max="8451" width="23.140625" customWidth="1"/>
    <col min="8452" max="8452" width="41.28515625" customWidth="1"/>
    <col min="8453" max="8453" width="13.7109375" customWidth="1"/>
    <col min="8705" max="8705" width="2.42578125" customWidth="1"/>
    <col min="8706" max="8706" width="4.5703125" customWidth="1"/>
    <col min="8707" max="8707" width="23.140625" customWidth="1"/>
    <col min="8708" max="8708" width="41.28515625" customWidth="1"/>
    <col min="8709" max="8709" width="13.7109375" customWidth="1"/>
    <col min="8961" max="8961" width="2.42578125" customWidth="1"/>
    <col min="8962" max="8962" width="4.5703125" customWidth="1"/>
    <col min="8963" max="8963" width="23.140625" customWidth="1"/>
    <col min="8964" max="8964" width="41.28515625" customWidth="1"/>
    <col min="8965" max="8965" width="13.7109375" customWidth="1"/>
    <col min="9217" max="9217" width="2.42578125" customWidth="1"/>
    <col min="9218" max="9218" width="4.5703125" customWidth="1"/>
    <col min="9219" max="9219" width="23.140625" customWidth="1"/>
    <col min="9220" max="9220" width="41.28515625" customWidth="1"/>
    <col min="9221" max="9221" width="13.7109375" customWidth="1"/>
    <col min="9473" max="9473" width="2.42578125" customWidth="1"/>
    <col min="9474" max="9474" width="4.5703125" customWidth="1"/>
    <col min="9475" max="9475" width="23.140625" customWidth="1"/>
    <col min="9476" max="9476" width="41.28515625" customWidth="1"/>
    <col min="9477" max="9477" width="13.7109375" customWidth="1"/>
    <col min="9729" max="9729" width="2.42578125" customWidth="1"/>
    <col min="9730" max="9730" width="4.5703125" customWidth="1"/>
    <col min="9731" max="9731" width="23.140625" customWidth="1"/>
    <col min="9732" max="9732" width="41.28515625" customWidth="1"/>
    <col min="9733" max="9733" width="13.7109375" customWidth="1"/>
    <col min="9985" max="9985" width="2.42578125" customWidth="1"/>
    <col min="9986" max="9986" width="4.5703125" customWidth="1"/>
    <col min="9987" max="9987" width="23.140625" customWidth="1"/>
    <col min="9988" max="9988" width="41.28515625" customWidth="1"/>
    <col min="9989" max="9989" width="13.7109375" customWidth="1"/>
    <col min="10241" max="10241" width="2.42578125" customWidth="1"/>
    <col min="10242" max="10242" width="4.5703125" customWidth="1"/>
    <col min="10243" max="10243" width="23.140625" customWidth="1"/>
    <col min="10244" max="10244" width="41.28515625" customWidth="1"/>
    <col min="10245" max="10245" width="13.7109375" customWidth="1"/>
    <col min="10497" max="10497" width="2.42578125" customWidth="1"/>
    <col min="10498" max="10498" width="4.5703125" customWidth="1"/>
    <col min="10499" max="10499" width="23.140625" customWidth="1"/>
    <col min="10500" max="10500" width="41.28515625" customWidth="1"/>
    <col min="10501" max="10501" width="13.7109375" customWidth="1"/>
    <col min="10753" max="10753" width="2.42578125" customWidth="1"/>
    <col min="10754" max="10754" width="4.5703125" customWidth="1"/>
    <col min="10755" max="10755" width="23.140625" customWidth="1"/>
    <col min="10756" max="10756" width="41.28515625" customWidth="1"/>
    <col min="10757" max="10757" width="13.7109375" customWidth="1"/>
    <col min="11009" max="11009" width="2.42578125" customWidth="1"/>
    <col min="11010" max="11010" width="4.5703125" customWidth="1"/>
    <col min="11011" max="11011" width="23.140625" customWidth="1"/>
    <col min="11012" max="11012" width="41.28515625" customWidth="1"/>
    <col min="11013" max="11013" width="13.7109375" customWidth="1"/>
    <col min="11265" max="11265" width="2.42578125" customWidth="1"/>
    <col min="11266" max="11266" width="4.5703125" customWidth="1"/>
    <col min="11267" max="11267" width="23.140625" customWidth="1"/>
    <col min="11268" max="11268" width="41.28515625" customWidth="1"/>
    <col min="11269" max="11269" width="13.7109375" customWidth="1"/>
    <col min="11521" max="11521" width="2.42578125" customWidth="1"/>
    <col min="11522" max="11522" width="4.5703125" customWidth="1"/>
    <col min="11523" max="11523" width="23.140625" customWidth="1"/>
    <col min="11524" max="11524" width="41.28515625" customWidth="1"/>
    <col min="11525" max="11525" width="13.7109375" customWidth="1"/>
    <col min="11777" max="11777" width="2.42578125" customWidth="1"/>
    <col min="11778" max="11778" width="4.5703125" customWidth="1"/>
    <col min="11779" max="11779" width="23.140625" customWidth="1"/>
    <col min="11780" max="11780" width="41.28515625" customWidth="1"/>
    <col min="11781" max="11781" width="13.7109375" customWidth="1"/>
    <col min="12033" max="12033" width="2.42578125" customWidth="1"/>
    <col min="12034" max="12034" width="4.5703125" customWidth="1"/>
    <col min="12035" max="12035" width="23.140625" customWidth="1"/>
    <col min="12036" max="12036" width="41.28515625" customWidth="1"/>
    <col min="12037" max="12037" width="13.7109375" customWidth="1"/>
    <col min="12289" max="12289" width="2.42578125" customWidth="1"/>
    <col min="12290" max="12290" width="4.5703125" customWidth="1"/>
    <col min="12291" max="12291" width="23.140625" customWidth="1"/>
    <col min="12292" max="12292" width="41.28515625" customWidth="1"/>
    <col min="12293" max="12293" width="13.7109375" customWidth="1"/>
    <col min="12545" max="12545" width="2.42578125" customWidth="1"/>
    <col min="12546" max="12546" width="4.5703125" customWidth="1"/>
    <col min="12547" max="12547" width="23.140625" customWidth="1"/>
    <col min="12548" max="12548" width="41.28515625" customWidth="1"/>
    <col min="12549" max="12549" width="13.7109375" customWidth="1"/>
    <col min="12801" max="12801" width="2.42578125" customWidth="1"/>
    <col min="12802" max="12802" width="4.5703125" customWidth="1"/>
    <col min="12803" max="12803" width="23.140625" customWidth="1"/>
    <col min="12804" max="12804" width="41.28515625" customWidth="1"/>
    <col min="12805" max="12805" width="13.7109375" customWidth="1"/>
    <col min="13057" max="13057" width="2.42578125" customWidth="1"/>
    <col min="13058" max="13058" width="4.5703125" customWidth="1"/>
    <col min="13059" max="13059" width="23.140625" customWidth="1"/>
    <col min="13060" max="13060" width="41.28515625" customWidth="1"/>
    <col min="13061" max="13061" width="13.7109375" customWidth="1"/>
    <col min="13313" max="13313" width="2.42578125" customWidth="1"/>
    <col min="13314" max="13314" width="4.5703125" customWidth="1"/>
    <col min="13315" max="13315" width="23.140625" customWidth="1"/>
    <col min="13316" max="13316" width="41.28515625" customWidth="1"/>
    <col min="13317" max="13317" width="13.7109375" customWidth="1"/>
    <col min="13569" max="13569" width="2.42578125" customWidth="1"/>
    <col min="13570" max="13570" width="4.5703125" customWidth="1"/>
    <col min="13571" max="13571" width="23.140625" customWidth="1"/>
    <col min="13572" max="13572" width="41.28515625" customWidth="1"/>
    <col min="13573" max="13573" width="13.7109375" customWidth="1"/>
    <col min="13825" max="13825" width="2.42578125" customWidth="1"/>
    <col min="13826" max="13826" width="4.5703125" customWidth="1"/>
    <col min="13827" max="13827" width="23.140625" customWidth="1"/>
    <col min="13828" max="13828" width="41.28515625" customWidth="1"/>
    <col min="13829" max="13829" width="13.7109375" customWidth="1"/>
    <col min="14081" max="14081" width="2.42578125" customWidth="1"/>
    <col min="14082" max="14082" width="4.5703125" customWidth="1"/>
    <col min="14083" max="14083" width="23.140625" customWidth="1"/>
    <col min="14084" max="14084" width="41.28515625" customWidth="1"/>
    <col min="14085" max="14085" width="13.7109375" customWidth="1"/>
    <col min="14337" max="14337" width="2.42578125" customWidth="1"/>
    <col min="14338" max="14338" width="4.5703125" customWidth="1"/>
    <col min="14339" max="14339" width="23.140625" customWidth="1"/>
    <col min="14340" max="14340" width="41.28515625" customWidth="1"/>
    <col min="14341" max="14341" width="13.7109375" customWidth="1"/>
    <col min="14593" max="14593" width="2.42578125" customWidth="1"/>
    <col min="14594" max="14594" width="4.5703125" customWidth="1"/>
    <col min="14595" max="14595" width="23.140625" customWidth="1"/>
    <col min="14596" max="14596" width="41.28515625" customWidth="1"/>
    <col min="14597" max="14597" width="13.7109375" customWidth="1"/>
    <col min="14849" max="14849" width="2.42578125" customWidth="1"/>
    <col min="14850" max="14850" width="4.5703125" customWidth="1"/>
    <col min="14851" max="14851" width="23.140625" customWidth="1"/>
    <col min="14852" max="14852" width="41.28515625" customWidth="1"/>
    <col min="14853" max="14853" width="13.7109375" customWidth="1"/>
    <col min="15105" max="15105" width="2.42578125" customWidth="1"/>
    <col min="15106" max="15106" width="4.5703125" customWidth="1"/>
    <col min="15107" max="15107" width="23.140625" customWidth="1"/>
    <col min="15108" max="15108" width="41.28515625" customWidth="1"/>
    <col min="15109" max="15109" width="13.7109375" customWidth="1"/>
    <col min="15361" max="15361" width="2.42578125" customWidth="1"/>
    <col min="15362" max="15362" width="4.5703125" customWidth="1"/>
    <col min="15363" max="15363" width="23.140625" customWidth="1"/>
    <col min="15364" max="15364" width="41.28515625" customWidth="1"/>
    <col min="15365" max="15365" width="13.7109375" customWidth="1"/>
    <col min="15617" max="15617" width="2.42578125" customWidth="1"/>
    <col min="15618" max="15618" width="4.5703125" customWidth="1"/>
    <col min="15619" max="15619" width="23.140625" customWidth="1"/>
    <col min="15620" max="15620" width="41.28515625" customWidth="1"/>
    <col min="15621" max="15621" width="13.7109375" customWidth="1"/>
    <col min="15873" max="15873" width="2.42578125" customWidth="1"/>
    <col min="15874" max="15874" width="4.5703125" customWidth="1"/>
    <col min="15875" max="15875" width="23.140625" customWidth="1"/>
    <col min="15876" max="15876" width="41.28515625" customWidth="1"/>
    <col min="15877" max="15877" width="13.7109375" customWidth="1"/>
    <col min="16129" max="16129" width="2.42578125" customWidth="1"/>
    <col min="16130" max="16130" width="4.5703125" customWidth="1"/>
    <col min="16131" max="16131" width="23.140625" customWidth="1"/>
    <col min="16132" max="16132" width="41.28515625" customWidth="1"/>
    <col min="16133" max="16133" width="13.7109375" customWidth="1"/>
  </cols>
  <sheetData>
    <row r="2" spans="2:196" s="6" customFormat="1" ht="12.75">
      <c r="D2" s="78" t="s">
        <v>107</v>
      </c>
      <c r="E2" s="78"/>
      <c r="F2" s="78"/>
      <c r="G2" s="78"/>
    </row>
    <row r="3" spans="2:196" s="6" customFormat="1" ht="12.75">
      <c r="D3" s="78" t="s">
        <v>35</v>
      </c>
      <c r="E3" s="78"/>
      <c r="F3" s="78"/>
      <c r="G3" s="78"/>
    </row>
    <row r="4" spans="2:196" s="6" customFormat="1" ht="12.75">
      <c r="C4" s="78" t="s">
        <v>159</v>
      </c>
      <c r="D4" s="78"/>
      <c r="E4" s="78"/>
      <c r="F4" s="78"/>
      <c r="G4" s="7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</row>
    <row r="5" spans="2:196" s="6" customFormat="1" ht="12.75">
      <c r="D5" s="78" t="s">
        <v>160</v>
      </c>
      <c r="E5" s="78"/>
      <c r="F5" s="78"/>
      <c r="G5" s="7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</row>
    <row r="6" spans="2:196" s="6" customFormat="1" ht="12.75">
      <c r="D6" s="8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</row>
    <row r="7" spans="2:196" s="6" customFormat="1" ht="12.75">
      <c r="D7" s="8"/>
      <c r="E7" s="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</row>
    <row r="8" spans="2:196" s="6" customFormat="1" ht="15.75">
      <c r="B8" s="77" t="s">
        <v>36</v>
      </c>
      <c r="C8" s="77"/>
      <c r="D8" s="77"/>
      <c r="E8" s="77"/>
      <c r="F8" s="77"/>
      <c r="G8" s="7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</row>
    <row r="9" spans="2:196" s="6" customFormat="1" ht="15.75">
      <c r="B9" s="77" t="s">
        <v>37</v>
      </c>
      <c r="C9" s="77"/>
      <c r="D9" s="77"/>
      <c r="E9" s="77"/>
      <c r="F9" s="77"/>
      <c r="G9" s="7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</row>
    <row r="10" spans="2:196" s="6" customFormat="1" ht="12.75">
      <c r="C10" s="70" t="s">
        <v>5</v>
      </c>
      <c r="D10" s="70"/>
      <c r="E10" s="7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</row>
    <row r="11" spans="2:196" s="6" customFormat="1" ht="12.75">
      <c r="C11" s="9"/>
      <c r="D11" s="9"/>
      <c r="E11" s="71" t="s">
        <v>38</v>
      </c>
      <c r="F11" s="71"/>
      <c r="G11" s="7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</row>
    <row r="12" spans="2:196" s="6" customFormat="1" ht="12.75">
      <c r="B12" s="72" t="s">
        <v>39</v>
      </c>
      <c r="C12" s="72" t="s">
        <v>40</v>
      </c>
      <c r="D12" s="73" t="s">
        <v>41</v>
      </c>
      <c r="E12" s="74" t="s">
        <v>42</v>
      </c>
      <c r="F12" s="75"/>
      <c r="G12" s="7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</row>
    <row r="13" spans="2:196" s="6" customFormat="1" ht="12.75">
      <c r="B13" s="72"/>
      <c r="C13" s="72"/>
      <c r="D13" s="73"/>
      <c r="E13" s="10" t="s">
        <v>1</v>
      </c>
      <c r="F13" s="10" t="s">
        <v>2</v>
      </c>
      <c r="G13" s="10" t="s">
        <v>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</row>
    <row r="14" spans="2:196" s="6" customFormat="1" ht="12.75">
      <c r="B14" s="11">
        <v>1</v>
      </c>
      <c r="C14" s="11" t="s">
        <v>43</v>
      </c>
      <c r="D14" s="12" t="s">
        <v>44</v>
      </c>
      <c r="E14" s="13">
        <v>68950</v>
      </c>
      <c r="F14" s="13">
        <v>68950</v>
      </c>
      <c r="G14" s="13">
        <v>68950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</row>
    <row r="15" spans="2:196" s="6" customFormat="1" ht="24">
      <c r="B15" s="11">
        <v>2</v>
      </c>
      <c r="C15" s="11" t="s">
        <v>45</v>
      </c>
      <c r="D15" s="12" t="s">
        <v>46</v>
      </c>
      <c r="E15" s="14">
        <v>2400</v>
      </c>
      <c r="F15" s="13">
        <v>2500</v>
      </c>
      <c r="G15" s="13">
        <v>2500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</row>
    <row r="16" spans="2:196" s="6" customFormat="1" ht="12.75">
      <c r="B16" s="11">
        <v>3</v>
      </c>
      <c r="C16" s="11" t="s">
        <v>47</v>
      </c>
      <c r="D16" s="12" t="s">
        <v>48</v>
      </c>
      <c r="E16" s="14">
        <v>133</v>
      </c>
      <c r="F16" s="13">
        <v>133</v>
      </c>
      <c r="G16" s="13">
        <v>133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</row>
    <row r="17" spans="2:7" s="6" customFormat="1" ht="12.75">
      <c r="B17" s="11">
        <v>4</v>
      </c>
      <c r="C17" s="11" t="s">
        <v>49</v>
      </c>
      <c r="D17" s="12" t="s">
        <v>50</v>
      </c>
      <c r="E17" s="14">
        <v>700</v>
      </c>
      <c r="F17" s="13">
        <v>1400</v>
      </c>
      <c r="G17" s="13">
        <v>1400</v>
      </c>
    </row>
    <row r="18" spans="2:7" s="6" customFormat="1" ht="12.75">
      <c r="B18" s="11">
        <v>5</v>
      </c>
      <c r="C18" s="11" t="s">
        <v>51</v>
      </c>
      <c r="D18" s="12" t="s">
        <v>52</v>
      </c>
      <c r="E18" s="14">
        <v>12890</v>
      </c>
      <c r="F18" s="13">
        <v>13551</v>
      </c>
      <c r="G18" s="13">
        <v>13551</v>
      </c>
    </row>
    <row r="19" spans="2:7" s="6" customFormat="1" ht="12.75">
      <c r="B19" s="11">
        <v>6</v>
      </c>
      <c r="C19" s="11" t="s">
        <v>53</v>
      </c>
      <c r="D19" s="12" t="s">
        <v>54</v>
      </c>
      <c r="E19" s="14">
        <v>3500</v>
      </c>
      <c r="F19" s="13">
        <v>3250</v>
      </c>
      <c r="G19" s="13">
        <v>3250</v>
      </c>
    </row>
    <row r="20" spans="2:7" s="6" customFormat="1" ht="12.75">
      <c r="B20" s="11"/>
      <c r="C20" s="11"/>
      <c r="D20" s="15" t="s">
        <v>55</v>
      </c>
      <c r="E20" s="16">
        <f>SUM(E21:E26)</f>
        <v>10649</v>
      </c>
      <c r="F20" s="16">
        <f>SUM(F21:F25)</f>
        <v>4580</v>
      </c>
      <c r="G20" s="16">
        <f>SUM(G21:G25)</f>
        <v>4580</v>
      </c>
    </row>
    <row r="21" spans="2:7" s="6" customFormat="1" ht="38.25">
      <c r="B21" s="11">
        <v>5</v>
      </c>
      <c r="C21" s="11" t="s">
        <v>56</v>
      </c>
      <c r="D21" s="17" t="s">
        <v>57</v>
      </c>
      <c r="E21" s="13">
        <v>280</v>
      </c>
      <c r="F21" s="13">
        <v>280</v>
      </c>
      <c r="G21" s="13">
        <v>280</v>
      </c>
    </row>
    <row r="22" spans="2:7" s="6" customFormat="1" ht="89.25">
      <c r="B22" s="11">
        <v>6</v>
      </c>
      <c r="C22" s="11" t="s">
        <v>58</v>
      </c>
      <c r="D22" s="17" t="s">
        <v>59</v>
      </c>
      <c r="E22" s="13">
        <v>15</v>
      </c>
      <c r="F22" s="13">
        <v>15</v>
      </c>
      <c r="G22" s="13">
        <v>15</v>
      </c>
    </row>
    <row r="23" spans="2:7" s="6" customFormat="1" ht="25.5">
      <c r="B23" s="11">
        <v>7</v>
      </c>
      <c r="C23" s="11" t="s">
        <v>60</v>
      </c>
      <c r="D23" s="17" t="s">
        <v>61</v>
      </c>
      <c r="E23" s="13">
        <v>4050</v>
      </c>
      <c r="F23" s="13">
        <v>4050</v>
      </c>
      <c r="G23" s="13">
        <v>4050</v>
      </c>
    </row>
    <row r="24" spans="2:7" s="6" customFormat="1" ht="25.5">
      <c r="B24" s="11">
        <v>8</v>
      </c>
      <c r="C24" s="11" t="s">
        <v>62</v>
      </c>
      <c r="D24" s="17" t="s">
        <v>63</v>
      </c>
      <c r="E24" s="13">
        <v>175</v>
      </c>
      <c r="F24" s="13">
        <v>175</v>
      </c>
      <c r="G24" s="13">
        <v>175</v>
      </c>
    </row>
    <row r="25" spans="2:7" s="6" customFormat="1" ht="25.5">
      <c r="B25" s="11">
        <v>9</v>
      </c>
      <c r="C25" s="11" t="s">
        <v>62</v>
      </c>
      <c r="D25" s="17" t="s">
        <v>64</v>
      </c>
      <c r="E25" s="13">
        <v>60</v>
      </c>
      <c r="F25" s="13">
        <v>60</v>
      </c>
      <c r="G25" s="13">
        <v>60</v>
      </c>
    </row>
    <row r="26" spans="2:7" s="6" customFormat="1" ht="25.5">
      <c r="B26" s="11">
        <v>10</v>
      </c>
      <c r="C26" s="11" t="s">
        <v>60</v>
      </c>
      <c r="D26" s="17" t="s">
        <v>65</v>
      </c>
      <c r="E26" s="13">
        <v>6069</v>
      </c>
      <c r="F26" s="13">
        <v>6069</v>
      </c>
      <c r="G26" s="13">
        <v>6069</v>
      </c>
    </row>
    <row r="27" spans="2:7" s="6" customFormat="1" ht="12.75">
      <c r="B27" s="11"/>
      <c r="C27" s="11"/>
      <c r="D27" s="18" t="s">
        <v>66</v>
      </c>
      <c r="E27" s="16">
        <f>SUM(E14:E20)</f>
        <v>99222</v>
      </c>
      <c r="F27" s="16">
        <f>SUM(F14:F23)</f>
        <v>98709</v>
      </c>
      <c r="G27" s="16">
        <f>SUM(G14:G23)</f>
        <v>98709</v>
      </c>
    </row>
    <row r="28" spans="2:7" s="6" customFormat="1" ht="12.75">
      <c r="B28" s="11"/>
      <c r="C28" s="11"/>
      <c r="D28" s="19"/>
      <c r="E28" s="16"/>
      <c r="F28" s="13"/>
      <c r="G28" s="13"/>
    </row>
    <row r="29" spans="2:7" s="6" customFormat="1" ht="29.1" customHeight="1">
      <c r="B29" s="11">
        <v>11</v>
      </c>
      <c r="C29" s="11" t="s">
        <v>67</v>
      </c>
      <c r="D29" s="20" t="s">
        <v>68</v>
      </c>
      <c r="E29" s="21">
        <v>171147</v>
      </c>
      <c r="F29" s="13">
        <v>124184</v>
      </c>
      <c r="G29" s="13">
        <v>117975</v>
      </c>
    </row>
    <row r="30" spans="2:7" s="6" customFormat="1" ht="17.25" customHeight="1">
      <c r="B30" s="11"/>
      <c r="C30" s="11"/>
      <c r="D30" s="20"/>
      <c r="E30" s="21"/>
      <c r="F30" s="13"/>
      <c r="G30" s="13"/>
    </row>
    <row r="31" spans="2:7" s="6" customFormat="1" ht="12.75">
      <c r="B31" s="11">
        <v>12</v>
      </c>
      <c r="C31" s="11"/>
      <c r="D31" s="18" t="s">
        <v>69</v>
      </c>
      <c r="E31" s="21">
        <f>SUM(E33:E35)</f>
        <v>12677</v>
      </c>
      <c r="F31" s="16">
        <f>SUM(F33:F35)</f>
        <v>7129.6</v>
      </c>
      <c r="G31" s="16">
        <f>SUM(G33:G35)</f>
        <v>7129.6</v>
      </c>
    </row>
    <row r="32" spans="2:7" s="6" customFormat="1" ht="12.75">
      <c r="B32" s="11"/>
      <c r="C32" s="11"/>
      <c r="D32" s="22" t="s">
        <v>70</v>
      </c>
      <c r="E32" s="14"/>
      <c r="F32" s="13"/>
      <c r="G32" s="13"/>
    </row>
    <row r="33" spans="2:8" s="6" customFormat="1" ht="63.75">
      <c r="B33" s="11" t="s">
        <v>5</v>
      </c>
      <c r="C33" s="23" t="s">
        <v>71</v>
      </c>
      <c r="D33" s="5" t="s">
        <v>72</v>
      </c>
      <c r="E33" s="24">
        <v>5441</v>
      </c>
      <c r="F33" s="13"/>
      <c r="G33" s="13"/>
    </row>
    <row r="34" spans="2:8" s="6" customFormat="1" ht="12.75">
      <c r="B34" s="11"/>
      <c r="C34" s="23"/>
      <c r="D34" s="5" t="s">
        <v>73</v>
      </c>
      <c r="E34" s="14"/>
      <c r="F34" s="13"/>
      <c r="G34" s="13"/>
    </row>
    <row r="35" spans="2:8" s="6" customFormat="1" ht="25.5" customHeight="1">
      <c r="B35" s="11">
        <v>13</v>
      </c>
      <c r="C35" s="23" t="s">
        <v>74</v>
      </c>
      <c r="D35" s="25" t="s">
        <v>75</v>
      </c>
      <c r="E35" s="14">
        <v>7236</v>
      </c>
      <c r="F35" s="13">
        <v>7129.6</v>
      </c>
      <c r="G35" s="13">
        <v>7129.6</v>
      </c>
    </row>
    <row r="36" spans="2:8" s="6" customFormat="1" ht="12.75">
      <c r="B36" s="11">
        <v>14</v>
      </c>
      <c r="C36" s="11"/>
      <c r="D36" s="18" t="s">
        <v>76</v>
      </c>
      <c r="E36" s="21">
        <f>SUM(E38:E47,E49:E54,E55)</f>
        <v>573309.06799999997</v>
      </c>
      <c r="F36" s="16">
        <f>SUM(F38:F54)</f>
        <v>525043.81900000013</v>
      </c>
      <c r="G36" s="16">
        <f>SUM(G38:G54)</f>
        <v>521748.81900000008</v>
      </c>
    </row>
    <row r="37" spans="2:8" s="6" customFormat="1" ht="12.75">
      <c r="B37" s="11"/>
      <c r="C37" s="11"/>
      <c r="D37" s="26" t="s">
        <v>70</v>
      </c>
      <c r="E37" s="14"/>
      <c r="F37" s="13"/>
      <c r="G37" s="13"/>
    </row>
    <row r="38" spans="2:8" s="6" customFormat="1" ht="12.75">
      <c r="B38" s="11"/>
      <c r="C38" s="11" t="s">
        <v>77</v>
      </c>
      <c r="D38" s="27" t="s">
        <v>78</v>
      </c>
      <c r="E38" s="14">
        <v>397320</v>
      </c>
      <c r="F38" s="14">
        <v>372294</v>
      </c>
      <c r="G38" s="14">
        <v>372294</v>
      </c>
    </row>
    <row r="39" spans="2:8" s="6" customFormat="1" ht="12.75">
      <c r="B39" s="11"/>
      <c r="C39" s="11" t="s">
        <v>77</v>
      </c>
      <c r="D39" s="27" t="s">
        <v>79</v>
      </c>
      <c r="E39" s="14">
        <v>82282.600000000006</v>
      </c>
      <c r="F39" s="14">
        <v>73971.199999999997</v>
      </c>
      <c r="G39" s="14">
        <v>73971.199999999997</v>
      </c>
    </row>
    <row r="40" spans="2:8" s="6" customFormat="1" ht="12.75">
      <c r="B40" s="11"/>
      <c r="C40" s="11" t="s">
        <v>80</v>
      </c>
      <c r="D40" s="27" t="s">
        <v>81</v>
      </c>
      <c r="E40" s="24">
        <v>3184</v>
      </c>
      <c r="F40" s="13">
        <v>3015</v>
      </c>
      <c r="G40" s="13">
        <v>3015</v>
      </c>
      <c r="H40" s="6" t="s">
        <v>5</v>
      </c>
    </row>
    <row r="41" spans="2:8" s="6" customFormat="1" ht="20.25" customHeight="1">
      <c r="B41" s="11"/>
      <c r="C41" s="11" t="s">
        <v>82</v>
      </c>
      <c r="D41" s="28" t="s">
        <v>83</v>
      </c>
      <c r="E41" s="24">
        <v>2359.3679999999999</v>
      </c>
      <c r="F41" s="24">
        <v>2359.3679999999999</v>
      </c>
      <c r="G41" s="24">
        <v>2359.3679999999999</v>
      </c>
    </row>
    <row r="42" spans="2:8" s="6" customFormat="1" ht="33.75">
      <c r="B42" s="11"/>
      <c r="C42" s="23" t="s">
        <v>84</v>
      </c>
      <c r="D42" s="29" t="s">
        <v>85</v>
      </c>
      <c r="E42" s="24">
        <v>1744.2</v>
      </c>
      <c r="F42" s="13">
        <v>2656.4</v>
      </c>
      <c r="G42" s="13">
        <v>2656.4</v>
      </c>
    </row>
    <row r="43" spans="2:8" s="6" customFormat="1" ht="22.5">
      <c r="B43" s="11"/>
      <c r="C43" s="23" t="s">
        <v>86</v>
      </c>
      <c r="D43" s="29" t="s">
        <v>87</v>
      </c>
      <c r="E43" s="24">
        <v>67.7</v>
      </c>
      <c r="F43" s="24">
        <v>147.851</v>
      </c>
      <c r="G43" s="24">
        <v>147.851</v>
      </c>
    </row>
    <row r="44" spans="2:8" s="6" customFormat="1" ht="33.75">
      <c r="B44" s="11"/>
      <c r="C44" s="23" t="s">
        <v>77</v>
      </c>
      <c r="D44" s="29" t="s">
        <v>88</v>
      </c>
      <c r="E44" s="24"/>
      <c r="F44" s="24">
        <v>100</v>
      </c>
      <c r="G44" s="24">
        <v>100</v>
      </c>
    </row>
    <row r="45" spans="2:8" s="6" customFormat="1" ht="33.75">
      <c r="B45" s="11"/>
      <c r="C45" s="11" t="s">
        <v>89</v>
      </c>
      <c r="D45" s="29" t="s">
        <v>90</v>
      </c>
      <c r="E45" s="14">
        <v>7</v>
      </c>
      <c r="F45" s="13">
        <v>7</v>
      </c>
      <c r="G45" s="13">
        <v>7</v>
      </c>
    </row>
    <row r="46" spans="2:8" s="6" customFormat="1" ht="12.75">
      <c r="B46" s="11"/>
      <c r="C46" s="11" t="s">
        <v>91</v>
      </c>
      <c r="D46" s="29" t="s">
        <v>92</v>
      </c>
      <c r="E46" s="14">
        <v>1590</v>
      </c>
      <c r="F46" s="14">
        <v>1564</v>
      </c>
      <c r="G46" s="14">
        <v>1564</v>
      </c>
    </row>
    <row r="47" spans="2:8" s="6" customFormat="1" ht="45">
      <c r="B47" s="11"/>
      <c r="C47" s="11" t="s">
        <v>89</v>
      </c>
      <c r="D47" s="29" t="s">
        <v>93</v>
      </c>
      <c r="E47" s="14">
        <v>81567</v>
      </c>
      <c r="F47" s="13">
        <v>65898</v>
      </c>
      <c r="G47" s="13">
        <v>62603</v>
      </c>
    </row>
    <row r="48" spans="2:8" s="6" customFormat="1" ht="12.75">
      <c r="B48" s="11"/>
      <c r="C48" s="11"/>
      <c r="D48" s="29" t="s">
        <v>94</v>
      </c>
      <c r="E48" s="14"/>
      <c r="F48" s="13"/>
      <c r="G48" s="13"/>
    </row>
    <row r="49" spans="2:7" s="6" customFormat="1" ht="33.75">
      <c r="B49" s="11"/>
      <c r="C49" s="11" t="s">
        <v>95</v>
      </c>
      <c r="D49" s="29" t="s">
        <v>96</v>
      </c>
      <c r="E49" s="14">
        <v>1704</v>
      </c>
      <c r="F49" s="14">
        <v>1596</v>
      </c>
      <c r="G49" s="14">
        <v>1596</v>
      </c>
    </row>
    <row r="50" spans="2:7" s="6" customFormat="1" ht="22.5">
      <c r="B50" s="11"/>
      <c r="C50" s="11" t="s">
        <v>77</v>
      </c>
      <c r="D50" s="29" t="s">
        <v>97</v>
      </c>
      <c r="E50" s="14">
        <v>410</v>
      </c>
      <c r="F50" s="14">
        <v>404</v>
      </c>
      <c r="G50" s="14">
        <v>404</v>
      </c>
    </row>
    <row r="51" spans="2:7" s="6" customFormat="1" ht="22.5">
      <c r="B51" s="11"/>
      <c r="C51" s="11" t="s">
        <v>77</v>
      </c>
      <c r="D51" s="29" t="s">
        <v>98</v>
      </c>
      <c r="E51" s="14">
        <v>700</v>
      </c>
      <c r="F51" s="14">
        <v>674</v>
      </c>
      <c r="G51" s="14">
        <v>674</v>
      </c>
    </row>
    <row r="52" spans="2:7" s="6" customFormat="1" ht="33.75">
      <c r="B52" s="11"/>
      <c r="C52" s="11" t="s">
        <v>89</v>
      </c>
      <c r="D52" s="29" t="s">
        <v>99</v>
      </c>
      <c r="E52" s="14">
        <v>361</v>
      </c>
      <c r="F52" s="14">
        <v>357</v>
      </c>
      <c r="G52" s="14">
        <v>357</v>
      </c>
    </row>
    <row r="53" spans="2:7" s="6" customFormat="1" ht="33.75">
      <c r="B53" s="11"/>
      <c r="C53" s="30" t="s">
        <v>84</v>
      </c>
      <c r="D53" s="29" t="s">
        <v>100</v>
      </c>
      <c r="E53" s="14">
        <v>12.2</v>
      </c>
      <c r="F53" s="13"/>
      <c r="G53" s="13"/>
    </row>
    <row r="54" spans="2:7" s="6" customFormat="1" ht="45">
      <c r="B54" s="11"/>
      <c r="C54" s="11" t="s">
        <v>101</v>
      </c>
      <c r="D54" s="29" t="s">
        <v>102</v>
      </c>
      <c r="E54" s="14"/>
      <c r="F54" s="13"/>
      <c r="G54" s="13"/>
    </row>
    <row r="55" spans="2:7" s="6" customFormat="1" ht="12.75">
      <c r="B55" s="11">
        <v>15</v>
      </c>
      <c r="C55" s="11"/>
      <c r="D55" s="31" t="s">
        <v>103</v>
      </c>
      <c r="E55" s="16">
        <f>E56</f>
        <v>0</v>
      </c>
      <c r="F55" s="16">
        <f>F56</f>
        <v>0</v>
      </c>
      <c r="G55" s="16">
        <f>G56</f>
        <v>0</v>
      </c>
    </row>
    <row r="56" spans="2:7" s="6" customFormat="1" ht="12.75">
      <c r="B56" s="11" t="s">
        <v>5</v>
      </c>
      <c r="C56" s="11" t="s">
        <v>104</v>
      </c>
      <c r="D56" s="29" t="s">
        <v>105</v>
      </c>
      <c r="E56" s="14">
        <v>0</v>
      </c>
      <c r="F56" s="13"/>
      <c r="G56" s="13"/>
    </row>
    <row r="57" spans="2:7" s="6" customFormat="1" ht="12.75">
      <c r="B57" s="11"/>
      <c r="C57" s="11"/>
      <c r="D57" s="32" t="s">
        <v>106</v>
      </c>
      <c r="E57" s="21">
        <f>SUM(E27,E29,E31,E36,E55)</f>
        <v>856355.06799999997</v>
      </c>
      <c r="F57" s="16">
        <f>SUM(F27,F29,F31,F36,F55)</f>
        <v>755066.41900000011</v>
      </c>
      <c r="G57" s="16">
        <f>SUM(G27,G29,G31,G36,G55)</f>
        <v>745562.41900000011</v>
      </c>
    </row>
    <row r="58" spans="2:7" s="6" customFormat="1" ht="12.75"/>
    <row r="59" spans="2:7" s="6" customFormat="1" ht="12.75"/>
    <row r="60" spans="2:7" s="6" customFormat="1" ht="12.75"/>
    <row r="61" spans="2:7" s="6" customFormat="1" ht="12.75"/>
    <row r="62" spans="2:7" s="6" customFormat="1" ht="12.75"/>
    <row r="63" spans="2:7" s="6" customFormat="1" ht="12.75"/>
    <row r="64" spans="2:7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</sheetData>
  <mergeCells count="12">
    <mergeCell ref="B9:G9"/>
    <mergeCell ref="D2:G2"/>
    <mergeCell ref="D3:G3"/>
    <mergeCell ref="C4:G4"/>
    <mergeCell ref="D5:G5"/>
    <mergeCell ref="B8:G8"/>
    <mergeCell ref="C10:E10"/>
    <mergeCell ref="E11:G11"/>
    <mergeCell ref="B12:B13"/>
    <mergeCell ref="C12:C13"/>
    <mergeCell ref="D12:D13"/>
    <mergeCell ref="E12:G12"/>
  </mergeCells>
  <pageMargins left="0.7" right="0.7" top="0.75" bottom="0.75" header="0.3" footer="0.3"/>
  <pageSetup paperSize="9" scale="85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>
      <selection activeCell="B4" sqref="B4:F4"/>
    </sheetView>
  </sheetViews>
  <sheetFormatPr defaultRowHeight="15"/>
  <cols>
    <col min="1" max="1" width="68.85546875" customWidth="1"/>
    <col min="2" max="2" width="6" customWidth="1"/>
    <col min="3" max="3" width="6.85546875" customWidth="1"/>
    <col min="4" max="4" width="12.7109375" customWidth="1"/>
    <col min="5" max="5" width="13" customWidth="1"/>
    <col min="6" max="6" width="11.85546875" customWidth="1"/>
    <col min="257" max="257" width="68.85546875" customWidth="1"/>
    <col min="258" max="258" width="6" customWidth="1"/>
    <col min="259" max="259" width="6.85546875" customWidth="1"/>
    <col min="260" max="260" width="12.7109375" customWidth="1"/>
    <col min="261" max="261" width="13" customWidth="1"/>
    <col min="262" max="262" width="11.85546875" customWidth="1"/>
    <col min="513" max="513" width="68.85546875" customWidth="1"/>
    <col min="514" max="514" width="6" customWidth="1"/>
    <col min="515" max="515" width="6.85546875" customWidth="1"/>
    <col min="516" max="516" width="12.7109375" customWidth="1"/>
    <col min="517" max="517" width="13" customWidth="1"/>
    <col min="518" max="518" width="11.85546875" customWidth="1"/>
    <col min="769" max="769" width="68.85546875" customWidth="1"/>
    <col min="770" max="770" width="6" customWidth="1"/>
    <col min="771" max="771" width="6.85546875" customWidth="1"/>
    <col min="772" max="772" width="12.7109375" customWidth="1"/>
    <col min="773" max="773" width="13" customWidth="1"/>
    <col min="774" max="774" width="11.85546875" customWidth="1"/>
    <col min="1025" max="1025" width="68.85546875" customWidth="1"/>
    <col min="1026" max="1026" width="6" customWidth="1"/>
    <col min="1027" max="1027" width="6.85546875" customWidth="1"/>
    <col min="1028" max="1028" width="12.7109375" customWidth="1"/>
    <col min="1029" max="1029" width="13" customWidth="1"/>
    <col min="1030" max="1030" width="11.85546875" customWidth="1"/>
    <col min="1281" max="1281" width="68.85546875" customWidth="1"/>
    <col min="1282" max="1282" width="6" customWidth="1"/>
    <col min="1283" max="1283" width="6.85546875" customWidth="1"/>
    <col min="1284" max="1284" width="12.7109375" customWidth="1"/>
    <col min="1285" max="1285" width="13" customWidth="1"/>
    <col min="1286" max="1286" width="11.85546875" customWidth="1"/>
    <col min="1537" max="1537" width="68.85546875" customWidth="1"/>
    <col min="1538" max="1538" width="6" customWidth="1"/>
    <col min="1539" max="1539" width="6.85546875" customWidth="1"/>
    <col min="1540" max="1540" width="12.7109375" customWidth="1"/>
    <col min="1541" max="1541" width="13" customWidth="1"/>
    <col min="1542" max="1542" width="11.85546875" customWidth="1"/>
    <col min="1793" max="1793" width="68.85546875" customWidth="1"/>
    <col min="1794" max="1794" width="6" customWidth="1"/>
    <col min="1795" max="1795" width="6.85546875" customWidth="1"/>
    <col min="1796" max="1796" width="12.7109375" customWidth="1"/>
    <col min="1797" max="1797" width="13" customWidth="1"/>
    <col min="1798" max="1798" width="11.85546875" customWidth="1"/>
    <col min="2049" max="2049" width="68.85546875" customWidth="1"/>
    <col min="2050" max="2050" width="6" customWidth="1"/>
    <col min="2051" max="2051" width="6.85546875" customWidth="1"/>
    <col min="2052" max="2052" width="12.7109375" customWidth="1"/>
    <col min="2053" max="2053" width="13" customWidth="1"/>
    <col min="2054" max="2054" width="11.85546875" customWidth="1"/>
    <col min="2305" max="2305" width="68.85546875" customWidth="1"/>
    <col min="2306" max="2306" width="6" customWidth="1"/>
    <col min="2307" max="2307" width="6.85546875" customWidth="1"/>
    <col min="2308" max="2308" width="12.7109375" customWidth="1"/>
    <col min="2309" max="2309" width="13" customWidth="1"/>
    <col min="2310" max="2310" width="11.85546875" customWidth="1"/>
    <col min="2561" max="2561" width="68.85546875" customWidth="1"/>
    <col min="2562" max="2562" width="6" customWidth="1"/>
    <col min="2563" max="2563" width="6.85546875" customWidth="1"/>
    <col min="2564" max="2564" width="12.7109375" customWidth="1"/>
    <col min="2565" max="2565" width="13" customWidth="1"/>
    <col min="2566" max="2566" width="11.85546875" customWidth="1"/>
    <col min="2817" max="2817" width="68.85546875" customWidth="1"/>
    <col min="2818" max="2818" width="6" customWidth="1"/>
    <col min="2819" max="2819" width="6.85546875" customWidth="1"/>
    <col min="2820" max="2820" width="12.7109375" customWidth="1"/>
    <col min="2821" max="2821" width="13" customWidth="1"/>
    <col min="2822" max="2822" width="11.85546875" customWidth="1"/>
    <col min="3073" max="3073" width="68.85546875" customWidth="1"/>
    <col min="3074" max="3074" width="6" customWidth="1"/>
    <col min="3075" max="3075" width="6.85546875" customWidth="1"/>
    <col min="3076" max="3076" width="12.7109375" customWidth="1"/>
    <col min="3077" max="3077" width="13" customWidth="1"/>
    <col min="3078" max="3078" width="11.85546875" customWidth="1"/>
    <col min="3329" max="3329" width="68.85546875" customWidth="1"/>
    <col min="3330" max="3330" width="6" customWidth="1"/>
    <col min="3331" max="3331" width="6.85546875" customWidth="1"/>
    <col min="3332" max="3332" width="12.7109375" customWidth="1"/>
    <col min="3333" max="3333" width="13" customWidth="1"/>
    <col min="3334" max="3334" width="11.85546875" customWidth="1"/>
    <col min="3585" max="3585" width="68.85546875" customWidth="1"/>
    <col min="3586" max="3586" width="6" customWidth="1"/>
    <col min="3587" max="3587" width="6.85546875" customWidth="1"/>
    <col min="3588" max="3588" width="12.7109375" customWidth="1"/>
    <col min="3589" max="3589" width="13" customWidth="1"/>
    <col min="3590" max="3590" width="11.85546875" customWidth="1"/>
    <col min="3841" max="3841" width="68.85546875" customWidth="1"/>
    <col min="3842" max="3842" width="6" customWidth="1"/>
    <col min="3843" max="3843" width="6.85546875" customWidth="1"/>
    <col min="3844" max="3844" width="12.7109375" customWidth="1"/>
    <col min="3845" max="3845" width="13" customWidth="1"/>
    <col min="3846" max="3846" width="11.85546875" customWidth="1"/>
    <col min="4097" max="4097" width="68.85546875" customWidth="1"/>
    <col min="4098" max="4098" width="6" customWidth="1"/>
    <col min="4099" max="4099" width="6.85546875" customWidth="1"/>
    <col min="4100" max="4100" width="12.7109375" customWidth="1"/>
    <col min="4101" max="4101" width="13" customWidth="1"/>
    <col min="4102" max="4102" width="11.85546875" customWidth="1"/>
    <col min="4353" max="4353" width="68.85546875" customWidth="1"/>
    <col min="4354" max="4354" width="6" customWidth="1"/>
    <col min="4355" max="4355" width="6.85546875" customWidth="1"/>
    <col min="4356" max="4356" width="12.7109375" customWidth="1"/>
    <col min="4357" max="4357" width="13" customWidth="1"/>
    <col min="4358" max="4358" width="11.85546875" customWidth="1"/>
    <col min="4609" max="4609" width="68.85546875" customWidth="1"/>
    <col min="4610" max="4610" width="6" customWidth="1"/>
    <col min="4611" max="4611" width="6.85546875" customWidth="1"/>
    <col min="4612" max="4612" width="12.7109375" customWidth="1"/>
    <col min="4613" max="4613" width="13" customWidth="1"/>
    <col min="4614" max="4614" width="11.85546875" customWidth="1"/>
    <col min="4865" max="4865" width="68.85546875" customWidth="1"/>
    <col min="4866" max="4866" width="6" customWidth="1"/>
    <col min="4867" max="4867" width="6.85546875" customWidth="1"/>
    <col min="4868" max="4868" width="12.7109375" customWidth="1"/>
    <col min="4869" max="4869" width="13" customWidth="1"/>
    <col min="4870" max="4870" width="11.85546875" customWidth="1"/>
    <col min="5121" max="5121" width="68.85546875" customWidth="1"/>
    <col min="5122" max="5122" width="6" customWidth="1"/>
    <col min="5123" max="5123" width="6.85546875" customWidth="1"/>
    <col min="5124" max="5124" width="12.7109375" customWidth="1"/>
    <col min="5125" max="5125" width="13" customWidth="1"/>
    <col min="5126" max="5126" width="11.85546875" customWidth="1"/>
    <col min="5377" max="5377" width="68.85546875" customWidth="1"/>
    <col min="5378" max="5378" width="6" customWidth="1"/>
    <col min="5379" max="5379" width="6.85546875" customWidth="1"/>
    <col min="5380" max="5380" width="12.7109375" customWidth="1"/>
    <col min="5381" max="5381" width="13" customWidth="1"/>
    <col min="5382" max="5382" width="11.85546875" customWidth="1"/>
    <col min="5633" max="5633" width="68.85546875" customWidth="1"/>
    <col min="5634" max="5634" width="6" customWidth="1"/>
    <col min="5635" max="5635" width="6.85546875" customWidth="1"/>
    <col min="5636" max="5636" width="12.7109375" customWidth="1"/>
    <col min="5637" max="5637" width="13" customWidth="1"/>
    <col min="5638" max="5638" width="11.85546875" customWidth="1"/>
    <col min="5889" max="5889" width="68.85546875" customWidth="1"/>
    <col min="5890" max="5890" width="6" customWidth="1"/>
    <col min="5891" max="5891" width="6.85546875" customWidth="1"/>
    <col min="5892" max="5892" width="12.7109375" customWidth="1"/>
    <col min="5893" max="5893" width="13" customWidth="1"/>
    <col min="5894" max="5894" width="11.85546875" customWidth="1"/>
    <col min="6145" max="6145" width="68.85546875" customWidth="1"/>
    <col min="6146" max="6146" width="6" customWidth="1"/>
    <col min="6147" max="6147" width="6.85546875" customWidth="1"/>
    <col min="6148" max="6148" width="12.7109375" customWidth="1"/>
    <col min="6149" max="6149" width="13" customWidth="1"/>
    <col min="6150" max="6150" width="11.85546875" customWidth="1"/>
    <col min="6401" max="6401" width="68.85546875" customWidth="1"/>
    <col min="6402" max="6402" width="6" customWidth="1"/>
    <col min="6403" max="6403" width="6.85546875" customWidth="1"/>
    <col min="6404" max="6404" width="12.7109375" customWidth="1"/>
    <col min="6405" max="6405" width="13" customWidth="1"/>
    <col min="6406" max="6406" width="11.85546875" customWidth="1"/>
    <col min="6657" max="6657" width="68.85546875" customWidth="1"/>
    <col min="6658" max="6658" width="6" customWidth="1"/>
    <col min="6659" max="6659" width="6.85546875" customWidth="1"/>
    <col min="6660" max="6660" width="12.7109375" customWidth="1"/>
    <col min="6661" max="6661" width="13" customWidth="1"/>
    <col min="6662" max="6662" width="11.85546875" customWidth="1"/>
    <col min="6913" max="6913" width="68.85546875" customWidth="1"/>
    <col min="6914" max="6914" width="6" customWidth="1"/>
    <col min="6915" max="6915" width="6.85546875" customWidth="1"/>
    <col min="6916" max="6916" width="12.7109375" customWidth="1"/>
    <col min="6917" max="6917" width="13" customWidth="1"/>
    <col min="6918" max="6918" width="11.85546875" customWidth="1"/>
    <col min="7169" max="7169" width="68.85546875" customWidth="1"/>
    <col min="7170" max="7170" width="6" customWidth="1"/>
    <col min="7171" max="7171" width="6.85546875" customWidth="1"/>
    <col min="7172" max="7172" width="12.7109375" customWidth="1"/>
    <col min="7173" max="7173" width="13" customWidth="1"/>
    <col min="7174" max="7174" width="11.85546875" customWidth="1"/>
    <col min="7425" max="7425" width="68.85546875" customWidth="1"/>
    <col min="7426" max="7426" width="6" customWidth="1"/>
    <col min="7427" max="7427" width="6.85546875" customWidth="1"/>
    <col min="7428" max="7428" width="12.7109375" customWidth="1"/>
    <col min="7429" max="7429" width="13" customWidth="1"/>
    <col min="7430" max="7430" width="11.85546875" customWidth="1"/>
    <col min="7681" max="7681" width="68.85546875" customWidth="1"/>
    <col min="7682" max="7682" width="6" customWidth="1"/>
    <col min="7683" max="7683" width="6.85546875" customWidth="1"/>
    <col min="7684" max="7684" width="12.7109375" customWidth="1"/>
    <col min="7685" max="7685" width="13" customWidth="1"/>
    <col min="7686" max="7686" width="11.85546875" customWidth="1"/>
    <col min="7937" max="7937" width="68.85546875" customWidth="1"/>
    <col min="7938" max="7938" width="6" customWidth="1"/>
    <col min="7939" max="7939" width="6.85546875" customWidth="1"/>
    <col min="7940" max="7940" width="12.7109375" customWidth="1"/>
    <col min="7941" max="7941" width="13" customWidth="1"/>
    <col min="7942" max="7942" width="11.85546875" customWidth="1"/>
    <col min="8193" max="8193" width="68.85546875" customWidth="1"/>
    <col min="8194" max="8194" width="6" customWidth="1"/>
    <col min="8195" max="8195" width="6.85546875" customWidth="1"/>
    <col min="8196" max="8196" width="12.7109375" customWidth="1"/>
    <col min="8197" max="8197" width="13" customWidth="1"/>
    <col min="8198" max="8198" width="11.85546875" customWidth="1"/>
    <col min="8449" max="8449" width="68.85546875" customWidth="1"/>
    <col min="8450" max="8450" width="6" customWidth="1"/>
    <col min="8451" max="8451" width="6.85546875" customWidth="1"/>
    <col min="8452" max="8452" width="12.7109375" customWidth="1"/>
    <col min="8453" max="8453" width="13" customWidth="1"/>
    <col min="8454" max="8454" width="11.85546875" customWidth="1"/>
    <col min="8705" max="8705" width="68.85546875" customWidth="1"/>
    <col min="8706" max="8706" width="6" customWidth="1"/>
    <col min="8707" max="8707" width="6.85546875" customWidth="1"/>
    <col min="8708" max="8708" width="12.7109375" customWidth="1"/>
    <col min="8709" max="8709" width="13" customWidth="1"/>
    <col min="8710" max="8710" width="11.85546875" customWidth="1"/>
    <col min="8961" max="8961" width="68.85546875" customWidth="1"/>
    <col min="8962" max="8962" width="6" customWidth="1"/>
    <col min="8963" max="8963" width="6.85546875" customWidth="1"/>
    <col min="8964" max="8964" width="12.7109375" customWidth="1"/>
    <col min="8965" max="8965" width="13" customWidth="1"/>
    <col min="8966" max="8966" width="11.85546875" customWidth="1"/>
    <col min="9217" max="9217" width="68.85546875" customWidth="1"/>
    <col min="9218" max="9218" width="6" customWidth="1"/>
    <col min="9219" max="9219" width="6.85546875" customWidth="1"/>
    <col min="9220" max="9220" width="12.7109375" customWidth="1"/>
    <col min="9221" max="9221" width="13" customWidth="1"/>
    <col min="9222" max="9222" width="11.85546875" customWidth="1"/>
    <col min="9473" max="9473" width="68.85546875" customWidth="1"/>
    <col min="9474" max="9474" width="6" customWidth="1"/>
    <col min="9475" max="9475" width="6.85546875" customWidth="1"/>
    <col min="9476" max="9476" width="12.7109375" customWidth="1"/>
    <col min="9477" max="9477" width="13" customWidth="1"/>
    <col min="9478" max="9478" width="11.85546875" customWidth="1"/>
    <col min="9729" max="9729" width="68.85546875" customWidth="1"/>
    <col min="9730" max="9730" width="6" customWidth="1"/>
    <col min="9731" max="9731" width="6.85546875" customWidth="1"/>
    <col min="9732" max="9732" width="12.7109375" customWidth="1"/>
    <col min="9733" max="9733" width="13" customWidth="1"/>
    <col min="9734" max="9734" width="11.85546875" customWidth="1"/>
    <col min="9985" max="9985" width="68.85546875" customWidth="1"/>
    <col min="9986" max="9986" width="6" customWidth="1"/>
    <col min="9987" max="9987" width="6.85546875" customWidth="1"/>
    <col min="9988" max="9988" width="12.7109375" customWidth="1"/>
    <col min="9989" max="9989" width="13" customWidth="1"/>
    <col min="9990" max="9990" width="11.85546875" customWidth="1"/>
    <col min="10241" max="10241" width="68.85546875" customWidth="1"/>
    <col min="10242" max="10242" width="6" customWidth="1"/>
    <col min="10243" max="10243" width="6.85546875" customWidth="1"/>
    <col min="10244" max="10244" width="12.7109375" customWidth="1"/>
    <col min="10245" max="10245" width="13" customWidth="1"/>
    <col min="10246" max="10246" width="11.85546875" customWidth="1"/>
    <col min="10497" max="10497" width="68.85546875" customWidth="1"/>
    <col min="10498" max="10498" width="6" customWidth="1"/>
    <col min="10499" max="10499" width="6.85546875" customWidth="1"/>
    <col min="10500" max="10500" width="12.7109375" customWidth="1"/>
    <col min="10501" max="10501" width="13" customWidth="1"/>
    <col min="10502" max="10502" width="11.85546875" customWidth="1"/>
    <col min="10753" max="10753" width="68.85546875" customWidth="1"/>
    <col min="10754" max="10754" width="6" customWidth="1"/>
    <col min="10755" max="10755" width="6.85546875" customWidth="1"/>
    <col min="10756" max="10756" width="12.7109375" customWidth="1"/>
    <col min="10757" max="10757" width="13" customWidth="1"/>
    <col min="10758" max="10758" width="11.85546875" customWidth="1"/>
    <col min="11009" max="11009" width="68.85546875" customWidth="1"/>
    <col min="11010" max="11010" width="6" customWidth="1"/>
    <col min="11011" max="11011" width="6.85546875" customWidth="1"/>
    <col min="11012" max="11012" width="12.7109375" customWidth="1"/>
    <col min="11013" max="11013" width="13" customWidth="1"/>
    <col min="11014" max="11014" width="11.85546875" customWidth="1"/>
    <col min="11265" max="11265" width="68.85546875" customWidth="1"/>
    <col min="11266" max="11266" width="6" customWidth="1"/>
    <col min="11267" max="11267" width="6.85546875" customWidth="1"/>
    <col min="11268" max="11268" width="12.7109375" customWidth="1"/>
    <col min="11269" max="11269" width="13" customWidth="1"/>
    <col min="11270" max="11270" width="11.85546875" customWidth="1"/>
    <col min="11521" max="11521" width="68.85546875" customWidth="1"/>
    <col min="11522" max="11522" width="6" customWidth="1"/>
    <col min="11523" max="11523" width="6.85546875" customWidth="1"/>
    <col min="11524" max="11524" width="12.7109375" customWidth="1"/>
    <col min="11525" max="11525" width="13" customWidth="1"/>
    <col min="11526" max="11526" width="11.85546875" customWidth="1"/>
    <col min="11777" max="11777" width="68.85546875" customWidth="1"/>
    <col min="11778" max="11778" width="6" customWidth="1"/>
    <col min="11779" max="11779" width="6.85546875" customWidth="1"/>
    <col min="11780" max="11780" width="12.7109375" customWidth="1"/>
    <col min="11781" max="11781" width="13" customWidth="1"/>
    <col min="11782" max="11782" width="11.85546875" customWidth="1"/>
    <col min="12033" max="12033" width="68.85546875" customWidth="1"/>
    <col min="12034" max="12034" width="6" customWidth="1"/>
    <col min="12035" max="12035" width="6.85546875" customWidth="1"/>
    <col min="12036" max="12036" width="12.7109375" customWidth="1"/>
    <col min="12037" max="12037" width="13" customWidth="1"/>
    <col min="12038" max="12038" width="11.85546875" customWidth="1"/>
    <col min="12289" max="12289" width="68.85546875" customWidth="1"/>
    <col min="12290" max="12290" width="6" customWidth="1"/>
    <col min="12291" max="12291" width="6.85546875" customWidth="1"/>
    <col min="12292" max="12292" width="12.7109375" customWidth="1"/>
    <col min="12293" max="12293" width="13" customWidth="1"/>
    <col min="12294" max="12294" width="11.85546875" customWidth="1"/>
    <col min="12545" max="12545" width="68.85546875" customWidth="1"/>
    <col min="12546" max="12546" width="6" customWidth="1"/>
    <col min="12547" max="12547" width="6.85546875" customWidth="1"/>
    <col min="12548" max="12548" width="12.7109375" customWidth="1"/>
    <col min="12549" max="12549" width="13" customWidth="1"/>
    <col min="12550" max="12550" width="11.85546875" customWidth="1"/>
    <col min="12801" max="12801" width="68.85546875" customWidth="1"/>
    <col min="12802" max="12802" width="6" customWidth="1"/>
    <col min="12803" max="12803" width="6.85546875" customWidth="1"/>
    <col min="12804" max="12804" width="12.7109375" customWidth="1"/>
    <col min="12805" max="12805" width="13" customWidth="1"/>
    <col min="12806" max="12806" width="11.85546875" customWidth="1"/>
    <col min="13057" max="13057" width="68.85546875" customWidth="1"/>
    <col min="13058" max="13058" width="6" customWidth="1"/>
    <col min="13059" max="13059" width="6.85546875" customWidth="1"/>
    <col min="13060" max="13060" width="12.7109375" customWidth="1"/>
    <col min="13061" max="13061" width="13" customWidth="1"/>
    <col min="13062" max="13062" width="11.85546875" customWidth="1"/>
    <col min="13313" max="13313" width="68.85546875" customWidth="1"/>
    <col min="13314" max="13314" width="6" customWidth="1"/>
    <col min="13315" max="13315" width="6.85546875" customWidth="1"/>
    <col min="13316" max="13316" width="12.7109375" customWidth="1"/>
    <col min="13317" max="13317" width="13" customWidth="1"/>
    <col min="13318" max="13318" width="11.85546875" customWidth="1"/>
    <col min="13569" max="13569" width="68.85546875" customWidth="1"/>
    <col min="13570" max="13570" width="6" customWidth="1"/>
    <col min="13571" max="13571" width="6.85546875" customWidth="1"/>
    <col min="13572" max="13572" width="12.7109375" customWidth="1"/>
    <col min="13573" max="13573" width="13" customWidth="1"/>
    <col min="13574" max="13574" width="11.85546875" customWidth="1"/>
    <col min="13825" max="13825" width="68.85546875" customWidth="1"/>
    <col min="13826" max="13826" width="6" customWidth="1"/>
    <col min="13827" max="13827" width="6.85546875" customWidth="1"/>
    <col min="13828" max="13828" width="12.7109375" customWidth="1"/>
    <col min="13829" max="13829" width="13" customWidth="1"/>
    <col min="13830" max="13830" width="11.85546875" customWidth="1"/>
    <col min="14081" max="14081" width="68.85546875" customWidth="1"/>
    <col min="14082" max="14082" width="6" customWidth="1"/>
    <col min="14083" max="14083" width="6.85546875" customWidth="1"/>
    <col min="14084" max="14084" width="12.7109375" customWidth="1"/>
    <col min="14085" max="14085" width="13" customWidth="1"/>
    <col min="14086" max="14086" width="11.85546875" customWidth="1"/>
    <col min="14337" max="14337" width="68.85546875" customWidth="1"/>
    <col min="14338" max="14338" width="6" customWidth="1"/>
    <col min="14339" max="14339" width="6.85546875" customWidth="1"/>
    <col min="14340" max="14340" width="12.7109375" customWidth="1"/>
    <col min="14341" max="14341" width="13" customWidth="1"/>
    <col min="14342" max="14342" width="11.85546875" customWidth="1"/>
    <col min="14593" max="14593" width="68.85546875" customWidth="1"/>
    <col min="14594" max="14594" width="6" customWidth="1"/>
    <col min="14595" max="14595" width="6.85546875" customWidth="1"/>
    <col min="14596" max="14596" width="12.7109375" customWidth="1"/>
    <col min="14597" max="14597" width="13" customWidth="1"/>
    <col min="14598" max="14598" width="11.85546875" customWidth="1"/>
    <col min="14849" max="14849" width="68.85546875" customWidth="1"/>
    <col min="14850" max="14850" width="6" customWidth="1"/>
    <col min="14851" max="14851" width="6.85546875" customWidth="1"/>
    <col min="14852" max="14852" width="12.7109375" customWidth="1"/>
    <col min="14853" max="14853" width="13" customWidth="1"/>
    <col min="14854" max="14854" width="11.85546875" customWidth="1"/>
    <col min="15105" max="15105" width="68.85546875" customWidth="1"/>
    <col min="15106" max="15106" width="6" customWidth="1"/>
    <col min="15107" max="15107" width="6.85546875" customWidth="1"/>
    <col min="15108" max="15108" width="12.7109375" customWidth="1"/>
    <col min="15109" max="15109" width="13" customWidth="1"/>
    <col min="15110" max="15110" width="11.85546875" customWidth="1"/>
    <col min="15361" max="15361" width="68.85546875" customWidth="1"/>
    <col min="15362" max="15362" width="6" customWidth="1"/>
    <col min="15363" max="15363" width="6.85546875" customWidth="1"/>
    <col min="15364" max="15364" width="12.7109375" customWidth="1"/>
    <col min="15365" max="15365" width="13" customWidth="1"/>
    <col min="15366" max="15366" width="11.85546875" customWidth="1"/>
    <col min="15617" max="15617" width="68.85546875" customWidth="1"/>
    <col min="15618" max="15618" width="6" customWidth="1"/>
    <col min="15619" max="15619" width="6.85546875" customWidth="1"/>
    <col min="15620" max="15620" width="12.7109375" customWidth="1"/>
    <col min="15621" max="15621" width="13" customWidth="1"/>
    <col min="15622" max="15622" width="11.85546875" customWidth="1"/>
    <col min="15873" max="15873" width="68.85546875" customWidth="1"/>
    <col min="15874" max="15874" width="6" customWidth="1"/>
    <col min="15875" max="15875" width="6.85546875" customWidth="1"/>
    <col min="15876" max="15876" width="12.7109375" customWidth="1"/>
    <col min="15877" max="15877" width="13" customWidth="1"/>
    <col min="15878" max="15878" width="11.85546875" customWidth="1"/>
    <col min="16129" max="16129" width="68.85546875" customWidth="1"/>
    <col min="16130" max="16130" width="6" customWidth="1"/>
    <col min="16131" max="16131" width="6.85546875" customWidth="1"/>
    <col min="16132" max="16132" width="12.7109375" customWidth="1"/>
    <col min="16133" max="16133" width="13" customWidth="1"/>
    <col min="16134" max="16134" width="11.85546875" customWidth="1"/>
  </cols>
  <sheetData>
    <row r="1" spans="1:6" ht="14.1" customHeight="1">
      <c r="A1" s="1"/>
      <c r="B1" s="83" t="s">
        <v>155</v>
      </c>
      <c r="C1" s="83"/>
      <c r="D1" s="83"/>
      <c r="E1" s="83"/>
      <c r="F1" s="83"/>
    </row>
    <row r="2" spans="1:6" ht="14.1" customHeight="1">
      <c r="A2" s="1"/>
      <c r="B2" s="83" t="s">
        <v>156</v>
      </c>
      <c r="C2" s="83"/>
      <c r="D2" s="83"/>
      <c r="E2" s="83"/>
      <c r="F2" s="83"/>
    </row>
    <row r="3" spans="1:6" ht="14.1" customHeight="1">
      <c r="A3" s="1"/>
      <c r="B3" s="84" t="s">
        <v>157</v>
      </c>
      <c r="C3" s="84"/>
      <c r="D3" s="84"/>
      <c r="E3" s="84"/>
      <c r="F3" s="84"/>
    </row>
    <row r="4" spans="1:6" ht="14.1" customHeight="1">
      <c r="A4" s="1"/>
      <c r="B4" s="83" t="s">
        <v>158</v>
      </c>
      <c r="C4" s="83"/>
      <c r="D4" s="83"/>
      <c r="E4" s="83"/>
      <c r="F4" s="83"/>
    </row>
    <row r="5" spans="1:6" ht="12" customHeight="1">
      <c r="A5" s="1"/>
      <c r="B5" s="33"/>
      <c r="C5" s="2"/>
      <c r="D5" s="34"/>
      <c r="E5" s="35"/>
    </row>
    <row r="6" spans="1:6" ht="16.5" customHeight="1">
      <c r="A6" s="79" t="s">
        <v>108</v>
      </c>
      <c r="B6" s="79"/>
      <c r="C6" s="79"/>
      <c r="D6" s="79"/>
      <c r="E6" s="79"/>
      <c r="F6" s="79"/>
    </row>
    <row r="7" spans="1:6" ht="16.5" customHeight="1">
      <c r="A7" s="79" t="s">
        <v>109</v>
      </c>
      <c r="B7" s="79"/>
      <c r="C7" s="79"/>
      <c r="D7" s="79"/>
      <c r="E7" s="79"/>
      <c r="F7" s="79"/>
    </row>
    <row r="8" spans="1:6" ht="13.7" customHeight="1">
      <c r="A8" s="79" t="s">
        <v>110</v>
      </c>
      <c r="B8" s="79"/>
      <c r="C8" s="79"/>
      <c r="D8" s="79"/>
      <c r="E8" s="79"/>
      <c r="F8" s="79"/>
    </row>
    <row r="9" spans="1:6" ht="16.5" thickBot="1">
      <c r="A9" s="3" t="s">
        <v>5</v>
      </c>
      <c r="B9" s="36"/>
      <c r="C9" s="36"/>
      <c r="D9" s="36"/>
      <c r="E9" s="37"/>
    </row>
    <row r="10" spans="1:6" ht="42" customHeight="1">
      <c r="A10" s="38" t="s">
        <v>0</v>
      </c>
      <c r="B10" s="39" t="s">
        <v>111</v>
      </c>
      <c r="C10" s="39" t="s">
        <v>112</v>
      </c>
      <c r="D10" s="40" t="s">
        <v>1</v>
      </c>
      <c r="E10" s="40" t="s">
        <v>2</v>
      </c>
      <c r="F10" s="41" t="s">
        <v>3</v>
      </c>
    </row>
    <row r="11" spans="1:6" ht="15.75" thickBot="1">
      <c r="A11" s="42" t="s">
        <v>113</v>
      </c>
      <c r="B11" s="43" t="s">
        <v>4</v>
      </c>
      <c r="C11" s="43" t="s">
        <v>114</v>
      </c>
      <c r="D11" s="44">
        <v>4</v>
      </c>
      <c r="E11" s="45"/>
      <c r="F11" s="46"/>
    </row>
    <row r="12" spans="1:6">
      <c r="A12" s="47" t="s">
        <v>115</v>
      </c>
      <c r="B12" s="48" t="s">
        <v>6</v>
      </c>
      <c r="C12" s="49"/>
      <c r="D12" s="50">
        <f>SUM(D13:D20)</f>
        <v>35277634.473269843</v>
      </c>
      <c r="E12" s="50">
        <f>SUM(E13:E20)</f>
        <v>35265434.473269843</v>
      </c>
      <c r="F12" s="51">
        <f>SUM(F13:F20)</f>
        <v>35265434.473269843</v>
      </c>
    </row>
    <row r="13" spans="1:6" ht="25.5">
      <c r="A13" s="52" t="s">
        <v>116</v>
      </c>
      <c r="B13" s="53" t="s">
        <v>6</v>
      </c>
      <c r="C13" s="54" t="s">
        <v>7</v>
      </c>
      <c r="D13" s="55">
        <f>'[1]ВСРБМР 8'!G11</f>
        <v>1817634.3660800001</v>
      </c>
      <c r="E13" s="56">
        <f>D13</f>
        <v>1817634.3660800001</v>
      </c>
      <c r="F13" s="57">
        <f>D13</f>
        <v>1817634.3660800001</v>
      </c>
    </row>
    <row r="14" spans="1:6" s="4" customFormat="1" ht="38.25">
      <c r="A14" s="52" t="s">
        <v>117</v>
      </c>
      <c r="B14" s="53" t="s">
        <v>6</v>
      </c>
      <c r="C14" s="54" t="s">
        <v>8</v>
      </c>
      <c r="D14" s="55">
        <f>'[1]ВСРБМР 8'!G15</f>
        <v>1889409.6409600002</v>
      </c>
      <c r="E14" s="55">
        <f>'[1]ВСРБМР 8'!H15</f>
        <v>1889409.6409600002</v>
      </c>
      <c r="F14" s="58">
        <f>'[1]ВСРБМР 8'!I15</f>
        <v>1889409.6409600002</v>
      </c>
    </row>
    <row r="15" spans="1:6" ht="38.25">
      <c r="A15" s="52" t="s">
        <v>118</v>
      </c>
      <c r="B15" s="53" t="s">
        <v>6</v>
      </c>
      <c r="C15" s="54" t="s">
        <v>9</v>
      </c>
      <c r="D15" s="55">
        <f>'[1]ВСРБМР 8'!G19</f>
        <v>14871104.613440003</v>
      </c>
      <c r="E15" s="55">
        <f>'[1]ВСРБМР 8'!H19</f>
        <v>14871104.613440003</v>
      </c>
      <c r="F15" s="58">
        <f>'[1]ВСРБМР 8'!I19</f>
        <v>14871104.613440003</v>
      </c>
    </row>
    <row r="16" spans="1:6" ht="25.5">
      <c r="A16" s="59" t="s">
        <v>10</v>
      </c>
      <c r="B16" s="60" t="s">
        <v>6</v>
      </c>
      <c r="C16" s="61" t="s">
        <v>11</v>
      </c>
      <c r="D16" s="50">
        <f>'[1]ВСРБМР 8'!G33</f>
        <v>12200</v>
      </c>
      <c r="E16" s="50">
        <f>'[1]ВСРБМР 8'!H33</f>
        <v>0</v>
      </c>
      <c r="F16" s="51">
        <f>'[1]ВСРБМР 8'!I33</f>
        <v>0</v>
      </c>
    </row>
    <row r="17" spans="1:7" ht="25.5">
      <c r="A17" s="52" t="s">
        <v>119</v>
      </c>
      <c r="B17" s="53" t="s">
        <v>6</v>
      </c>
      <c r="C17" s="54" t="s">
        <v>12</v>
      </c>
      <c r="D17" s="55">
        <f>'[1]ВСРБМР 8'!G35</f>
        <v>7069042.2868799996</v>
      </c>
      <c r="E17" s="55">
        <f>'[1]ВСРБМР 8'!H35</f>
        <v>7069042.2868799996</v>
      </c>
      <c r="F17" s="58">
        <f>'[1]ВСРБМР 8'!I35</f>
        <v>7069042.2868799996</v>
      </c>
    </row>
    <row r="18" spans="1:7" ht="18.75">
      <c r="A18" s="52" t="s">
        <v>120</v>
      </c>
      <c r="B18" s="53" t="s">
        <v>6</v>
      </c>
      <c r="C18" s="54" t="s">
        <v>22</v>
      </c>
      <c r="D18" s="55"/>
      <c r="E18" s="56"/>
      <c r="F18" s="62"/>
    </row>
    <row r="19" spans="1:7">
      <c r="A19" s="52" t="s">
        <v>13</v>
      </c>
      <c r="B19" s="53" t="s">
        <v>6</v>
      </c>
      <c r="C19" s="54" t="s">
        <v>14</v>
      </c>
      <c r="D19" s="55">
        <f>'[1]ВСРБМР 8'!G44</f>
        <v>2500752.4027098399</v>
      </c>
      <c r="E19" s="55">
        <f>'[1]ВСРБМР 8'!H44</f>
        <v>2500752.4027098399</v>
      </c>
      <c r="F19" s="58">
        <f>'[1]ВСРБМР 8'!I44</f>
        <v>2500752.4027098399</v>
      </c>
    </row>
    <row r="20" spans="1:7">
      <c r="A20" s="52" t="s">
        <v>15</v>
      </c>
      <c r="B20" s="53" t="s">
        <v>6</v>
      </c>
      <c r="C20" s="54" t="s">
        <v>16</v>
      </c>
      <c r="D20" s="55">
        <f>'[1]ВСРБМР 8'!G47</f>
        <v>7117491.1632000003</v>
      </c>
      <c r="E20" s="55">
        <f>'[1]ВСРБМР 8'!H47</f>
        <v>7117491.1632000003</v>
      </c>
      <c r="F20" s="58">
        <f>'[1]ВСРБМР 8'!I47</f>
        <v>7117491.1632000003</v>
      </c>
    </row>
    <row r="21" spans="1:7" ht="18.75">
      <c r="A21" s="47" t="s">
        <v>121</v>
      </c>
      <c r="B21" s="48" t="s">
        <v>7</v>
      </c>
      <c r="C21" s="49"/>
      <c r="D21" s="50"/>
      <c r="E21" s="56"/>
      <c r="F21" s="62"/>
      <c r="G21" t="s">
        <v>5</v>
      </c>
    </row>
    <row r="22" spans="1:7" ht="18.75">
      <c r="A22" s="52" t="s">
        <v>122</v>
      </c>
      <c r="B22" s="53" t="s">
        <v>7</v>
      </c>
      <c r="C22" s="54" t="s">
        <v>9</v>
      </c>
      <c r="D22" s="55"/>
      <c r="E22" s="56"/>
      <c r="F22" s="62"/>
    </row>
    <row r="23" spans="1:7" ht="25.5">
      <c r="A23" s="47" t="s">
        <v>17</v>
      </c>
      <c r="B23" s="48" t="s">
        <v>8</v>
      </c>
      <c r="C23" s="49"/>
      <c r="D23" s="50">
        <f>SUM(D24:D27)</f>
        <v>3457776.0536000002</v>
      </c>
      <c r="E23" s="50">
        <f>SUM(E24:E27)</f>
        <v>3457776.0536000002</v>
      </c>
      <c r="F23" s="51">
        <f>SUM(F24:F27)</f>
        <v>3457776.0536000002</v>
      </c>
    </row>
    <row r="24" spans="1:7" ht="18.75">
      <c r="A24" s="52" t="s">
        <v>123</v>
      </c>
      <c r="B24" s="53" t="s">
        <v>8</v>
      </c>
      <c r="C24" s="54" t="s">
        <v>7</v>
      </c>
      <c r="D24" s="55"/>
      <c r="E24" s="56"/>
      <c r="F24" s="62"/>
    </row>
    <row r="25" spans="1:7">
      <c r="A25" s="52" t="s">
        <v>124</v>
      </c>
      <c r="B25" s="53" t="s">
        <v>8</v>
      </c>
      <c r="C25" s="54" t="s">
        <v>9</v>
      </c>
      <c r="D25" s="55">
        <f>'[1]ВСРБМР 8'!G61</f>
        <v>1350962.466</v>
      </c>
      <c r="E25" s="55">
        <f>'[1]ВСРБМР 8'!H61</f>
        <v>1350962.466</v>
      </c>
      <c r="F25" s="58">
        <f>'[1]ВСРБМР 8'!I61</f>
        <v>1350962.466</v>
      </c>
    </row>
    <row r="26" spans="1:7" ht="25.5">
      <c r="A26" s="52" t="s">
        <v>125</v>
      </c>
      <c r="B26" s="53" t="s">
        <v>8</v>
      </c>
      <c r="C26" s="54" t="s">
        <v>18</v>
      </c>
      <c r="D26" s="55">
        <f>'[1]ВСРБМР 8'!G64</f>
        <v>2106813.5876000002</v>
      </c>
      <c r="E26" s="55">
        <f>'[1]ВСРБМР 8'!H64</f>
        <v>2106813.5876000002</v>
      </c>
      <c r="F26" s="58">
        <f>'[1]ВСРБМР 8'!I64</f>
        <v>2106813.5876000002</v>
      </c>
    </row>
    <row r="27" spans="1:7" ht="25.5">
      <c r="A27" s="52" t="s">
        <v>126</v>
      </c>
      <c r="B27" s="53" t="s">
        <v>8</v>
      </c>
      <c r="C27" s="54" t="s">
        <v>33</v>
      </c>
      <c r="D27" s="55"/>
      <c r="E27" s="56"/>
      <c r="F27" s="62"/>
    </row>
    <row r="28" spans="1:7">
      <c r="A28" s="47" t="s">
        <v>127</v>
      </c>
      <c r="B28" s="48" t="s">
        <v>9</v>
      </c>
      <c r="C28" s="49"/>
      <c r="D28" s="50">
        <f>SUM(D29:D33)</f>
        <v>17077275.74016</v>
      </c>
      <c r="E28" s="50">
        <f>SUM(E29:E33)</f>
        <v>4187275.7401600005</v>
      </c>
      <c r="F28" s="51">
        <f>SUM(F29:F33)</f>
        <v>4187275.7401600005</v>
      </c>
    </row>
    <row r="29" spans="1:7">
      <c r="A29" s="52" t="s">
        <v>19</v>
      </c>
      <c r="B29" s="53" t="s">
        <v>9</v>
      </c>
      <c r="C29" s="54" t="s">
        <v>6</v>
      </c>
      <c r="D29" s="55">
        <f>'[1]ВСРБМР 8'!G71</f>
        <v>0</v>
      </c>
      <c r="E29" s="55">
        <f>'[1]ВСРБМР 8'!H71</f>
        <v>0</v>
      </c>
      <c r="F29" s="58">
        <f>'[1]ВСРБМР 8'!I71</f>
        <v>0</v>
      </c>
    </row>
    <row r="30" spans="1:7">
      <c r="A30" s="52" t="s">
        <v>20</v>
      </c>
      <c r="B30" s="53" t="s">
        <v>9</v>
      </c>
      <c r="C30" s="54" t="s">
        <v>11</v>
      </c>
      <c r="D30" s="55">
        <f>'[1]ВСРБМР 8'!G73</f>
        <v>4187275.7401600005</v>
      </c>
      <c r="E30" s="55">
        <f>'[1]ВСРБМР 8'!H73</f>
        <v>4187275.7401600005</v>
      </c>
      <c r="F30" s="58">
        <f>'[1]ВСРБМР 8'!I73</f>
        <v>4187275.7401600005</v>
      </c>
    </row>
    <row r="31" spans="1:7" ht="18.75">
      <c r="A31" s="52" t="s">
        <v>128</v>
      </c>
      <c r="B31" s="53" t="s">
        <v>9</v>
      </c>
      <c r="C31" s="54" t="s">
        <v>26</v>
      </c>
      <c r="D31" s="55"/>
      <c r="E31" s="56"/>
      <c r="F31" s="62"/>
    </row>
    <row r="32" spans="1:7">
      <c r="A32" s="52" t="s">
        <v>129</v>
      </c>
      <c r="B32" s="53" t="s">
        <v>9</v>
      </c>
      <c r="C32" s="54" t="s">
        <v>18</v>
      </c>
      <c r="D32" s="55">
        <f>'[1]ВСРБМР 8'!G78</f>
        <v>12890000</v>
      </c>
      <c r="E32" s="55">
        <f>'[1]ВСРБМР 8'!H78</f>
        <v>0</v>
      </c>
      <c r="F32" s="58">
        <f>'[1]ВСРБМР 8'!I78</f>
        <v>0</v>
      </c>
    </row>
    <row r="33" spans="1:6" ht="18.75">
      <c r="A33" s="52" t="s">
        <v>130</v>
      </c>
      <c r="B33" s="53" t="s">
        <v>9</v>
      </c>
      <c r="C33" s="54" t="s">
        <v>32</v>
      </c>
      <c r="D33" s="55"/>
      <c r="E33" s="56"/>
      <c r="F33" s="62"/>
    </row>
    <row r="34" spans="1:6">
      <c r="A34" s="47" t="s">
        <v>131</v>
      </c>
      <c r="B34" s="48" t="s">
        <v>11</v>
      </c>
      <c r="C34" s="49"/>
      <c r="D34" s="50">
        <f>SUM(D35:D38)</f>
        <v>9294000</v>
      </c>
      <c r="E34" s="50">
        <f>SUM(E35:E38)</f>
        <v>9294000</v>
      </c>
      <c r="F34" s="51">
        <f>SUM(F35:F38)</f>
        <v>9294000</v>
      </c>
    </row>
    <row r="35" spans="1:6" ht="18.75">
      <c r="A35" s="52" t="s">
        <v>132</v>
      </c>
      <c r="B35" s="53" t="s">
        <v>11</v>
      </c>
      <c r="C35" s="54" t="s">
        <v>6</v>
      </c>
      <c r="D35" s="55"/>
      <c r="E35" s="56"/>
      <c r="F35" s="62"/>
    </row>
    <row r="36" spans="1:6" ht="18.75">
      <c r="A36" s="52" t="s">
        <v>133</v>
      </c>
      <c r="B36" s="53" t="s">
        <v>11</v>
      </c>
      <c r="C36" s="54" t="s">
        <v>7</v>
      </c>
      <c r="D36" s="55">
        <v>0</v>
      </c>
      <c r="E36" s="56"/>
      <c r="F36" s="62"/>
    </row>
    <row r="37" spans="1:6">
      <c r="A37" s="52" t="s">
        <v>134</v>
      </c>
      <c r="B37" s="53" t="s">
        <v>11</v>
      </c>
      <c r="C37" s="54" t="s">
        <v>8</v>
      </c>
      <c r="D37" s="55">
        <f>'[1]ВСРБМР 8'!G83</f>
        <v>9294000</v>
      </c>
      <c r="E37" s="55">
        <f>'[1]ВСРБМР 8'!H83</f>
        <v>9294000</v>
      </c>
      <c r="F37" s="58">
        <f>'[1]ВСРБМР 8'!I83</f>
        <v>9294000</v>
      </c>
    </row>
    <row r="38" spans="1:6" ht="18.75">
      <c r="A38" s="52" t="s">
        <v>135</v>
      </c>
      <c r="B38" s="53" t="s">
        <v>11</v>
      </c>
      <c r="C38" s="54" t="s">
        <v>11</v>
      </c>
      <c r="D38" s="55">
        <v>0</v>
      </c>
      <c r="E38" s="56"/>
      <c r="F38" s="62"/>
    </row>
    <row r="39" spans="1:6">
      <c r="A39" s="47" t="s">
        <v>21</v>
      </c>
      <c r="B39" s="48" t="s">
        <v>22</v>
      </c>
      <c r="C39" s="49"/>
      <c r="D39" s="50">
        <f>SUM(D40:D44)</f>
        <v>658134324.01566815</v>
      </c>
      <c r="E39" s="50">
        <f>SUM(E40:E44)</f>
        <v>661243571.02806818</v>
      </c>
      <c r="F39" s="51">
        <f>SUM(F40:F44)</f>
        <v>655034571.02806818</v>
      </c>
    </row>
    <row r="40" spans="1:6">
      <c r="A40" s="52" t="s">
        <v>136</v>
      </c>
      <c r="B40" s="53" t="s">
        <v>22</v>
      </c>
      <c r="C40" s="54" t="s">
        <v>6</v>
      </c>
      <c r="D40" s="55">
        <f>'[1]ВСРБМР 8'!G90</f>
        <v>136822668.95167509</v>
      </c>
      <c r="E40" s="55">
        <f>'[1]ВСРБМР 8'!H90</f>
        <v>136822668.95167509</v>
      </c>
      <c r="F40" s="58">
        <f>'[1]ВСРБМР 8'!I90</f>
        <v>136822668.95167509</v>
      </c>
    </row>
    <row r="41" spans="1:6">
      <c r="A41" s="52" t="s">
        <v>23</v>
      </c>
      <c r="B41" s="53" t="s">
        <v>22</v>
      </c>
      <c r="C41" s="54" t="s">
        <v>7</v>
      </c>
      <c r="D41" s="55">
        <f>'[1]ВСРБМР 8'!G98</f>
        <v>459887565.51547313</v>
      </c>
      <c r="E41" s="55">
        <f>'[1]ВСРБМР 8'!H98</f>
        <v>459887565.51547313</v>
      </c>
      <c r="F41" s="58">
        <f>'[1]ВСРБМР 8'!I98</f>
        <v>459887565.51547313</v>
      </c>
    </row>
    <row r="42" spans="1:6">
      <c r="A42" s="47" t="s">
        <v>137</v>
      </c>
      <c r="B42" s="48" t="s">
        <v>22</v>
      </c>
      <c r="C42" s="63" t="s">
        <v>8</v>
      </c>
      <c r="D42" s="50">
        <f>'[1]ВСРБМР 8'!G106</f>
        <v>46299824.540600002</v>
      </c>
      <c r="E42" s="50">
        <f>'[1]ВСРБМР 8'!H106</f>
        <v>49409071.553000003</v>
      </c>
      <c r="F42" s="50">
        <f>'[1]ВСРБМР 8'!I106</f>
        <v>43200071.553000003</v>
      </c>
    </row>
    <row r="43" spans="1:6">
      <c r="A43" s="52" t="s">
        <v>24</v>
      </c>
      <c r="B43" s="53" t="s">
        <v>22</v>
      </c>
      <c r="C43" s="54" t="s">
        <v>22</v>
      </c>
      <c r="D43" s="55">
        <f>'[1]ВСРБМР 8'!G111</f>
        <v>150000</v>
      </c>
      <c r="E43" s="55">
        <f>'[1]ВСРБМР 8'!H111</f>
        <v>150000</v>
      </c>
      <c r="F43" s="58">
        <f>'[1]ВСРБМР 8'!I111</f>
        <v>150000</v>
      </c>
    </row>
    <row r="44" spans="1:6">
      <c r="A44" s="52" t="s">
        <v>25</v>
      </c>
      <c r="B44" s="53" t="s">
        <v>22</v>
      </c>
      <c r="C44" s="54" t="s">
        <v>18</v>
      </c>
      <c r="D44" s="55">
        <f>'[1]ВСРБМР 8'!G114</f>
        <v>14974265.007920001</v>
      </c>
      <c r="E44" s="55">
        <f>'[1]ВСРБМР 8'!H114</f>
        <v>14974265.007920001</v>
      </c>
      <c r="F44" s="58">
        <f>'[1]ВСРБМР 8'!I114</f>
        <v>14974265.007920001</v>
      </c>
    </row>
    <row r="45" spans="1:6">
      <c r="A45" s="47" t="s">
        <v>138</v>
      </c>
      <c r="B45" s="48" t="s">
        <v>26</v>
      </c>
      <c r="C45" s="49"/>
      <c r="D45" s="50">
        <f>SUM(D46:D47)</f>
        <v>18332498.009</v>
      </c>
      <c r="E45" s="50">
        <f>SUM(E46:E47)</f>
        <v>18332498.009</v>
      </c>
      <c r="F45" s="51">
        <f>SUM(F46:F47)</f>
        <v>18332498.009</v>
      </c>
    </row>
    <row r="46" spans="1:6">
      <c r="A46" s="52" t="s">
        <v>139</v>
      </c>
      <c r="B46" s="53" t="s">
        <v>26</v>
      </c>
      <c r="C46" s="54" t="s">
        <v>6</v>
      </c>
      <c r="D46" s="55">
        <f>'[1]ВСРБМР 8'!G132</f>
        <v>18332498.009</v>
      </c>
      <c r="E46" s="55">
        <f>'[1]ВСРБМР 8'!H132</f>
        <v>18332498.009</v>
      </c>
      <c r="F46" s="58">
        <f>'[1]ВСРБМР 8'!I132</f>
        <v>18332498.009</v>
      </c>
    </row>
    <row r="47" spans="1:6" ht="18.75">
      <c r="A47" s="52" t="s">
        <v>140</v>
      </c>
      <c r="B47" s="53" t="s">
        <v>26</v>
      </c>
      <c r="C47" s="54" t="s">
        <v>9</v>
      </c>
      <c r="D47" s="55"/>
      <c r="E47" s="56"/>
      <c r="F47" s="62"/>
    </row>
    <row r="48" spans="1:6">
      <c r="A48" s="47" t="s">
        <v>141</v>
      </c>
      <c r="B48" s="48" t="s">
        <v>27</v>
      </c>
      <c r="C48" s="49"/>
      <c r="D48" s="50">
        <f>SUM(D49:D53)</f>
        <v>6172932</v>
      </c>
      <c r="E48" s="50">
        <f>SUM(E49:E53)</f>
        <v>6184083</v>
      </c>
      <c r="F48" s="51">
        <f>SUM(F49:F53)</f>
        <v>6184083</v>
      </c>
    </row>
    <row r="49" spans="1:6">
      <c r="A49" s="52" t="s">
        <v>28</v>
      </c>
      <c r="B49" s="53" t="s">
        <v>27</v>
      </c>
      <c r="C49" s="54" t="s">
        <v>6</v>
      </c>
      <c r="D49" s="55">
        <f>'[1]ВСРБМР 8'!G143</f>
        <v>525864</v>
      </c>
      <c r="E49" s="55">
        <f>'[1]ВСРБМР 8'!H143</f>
        <v>525864</v>
      </c>
      <c r="F49" s="58">
        <f>'[1]ВСРБМР 8'!I143</f>
        <v>525864</v>
      </c>
    </row>
    <row r="50" spans="1:6" ht="18.75">
      <c r="A50" s="52" t="s">
        <v>142</v>
      </c>
      <c r="B50" s="53" t="s">
        <v>27</v>
      </c>
      <c r="C50" s="54" t="s">
        <v>7</v>
      </c>
      <c r="D50" s="55"/>
      <c r="E50" s="56"/>
      <c r="F50" s="62"/>
    </row>
    <row r="51" spans="1:6">
      <c r="A51" s="52" t="s">
        <v>29</v>
      </c>
      <c r="B51" s="53" t="s">
        <v>27</v>
      </c>
      <c r="C51" s="54" t="s">
        <v>8</v>
      </c>
      <c r="D51" s="55">
        <f>'[1]ВСРБМР 8'!G146</f>
        <v>36000</v>
      </c>
      <c r="E51" s="55">
        <f>'[1]ВСРБМР 8'!H146</f>
        <v>36000</v>
      </c>
      <c r="F51" s="58">
        <f>'[1]ВСРБМР 8'!I146</f>
        <v>36000</v>
      </c>
    </row>
    <row r="52" spans="1:6">
      <c r="A52" s="52" t="s">
        <v>30</v>
      </c>
      <c r="B52" s="53" t="s">
        <v>27</v>
      </c>
      <c r="C52" s="54" t="s">
        <v>9</v>
      </c>
      <c r="D52" s="55">
        <f>'[1]ВСРБМР 8'!G150</f>
        <v>5611068</v>
      </c>
      <c r="E52" s="55">
        <f>'[1]ВСРБМР 8'!H150</f>
        <v>5622219</v>
      </c>
      <c r="F52" s="58">
        <f>'[1]ВСРБМР 8'!I150</f>
        <v>5622219</v>
      </c>
    </row>
    <row r="53" spans="1:6" ht="18.75">
      <c r="A53" s="52" t="s">
        <v>143</v>
      </c>
      <c r="B53" s="53" t="s">
        <v>27</v>
      </c>
      <c r="C53" s="54" t="s">
        <v>12</v>
      </c>
      <c r="D53" s="55"/>
      <c r="E53" s="56"/>
      <c r="F53" s="62"/>
    </row>
    <row r="54" spans="1:6">
      <c r="A54" s="47" t="s">
        <v>144</v>
      </c>
      <c r="B54" s="48" t="s">
        <v>14</v>
      </c>
      <c r="C54" s="49"/>
      <c r="D54" s="50">
        <f>SUM(D55:D57)</f>
        <v>8616840.1722400002</v>
      </c>
      <c r="E54" s="50">
        <f>SUM(E55:E57)</f>
        <v>8616840.1722400002</v>
      </c>
      <c r="F54" s="51">
        <f>SUM(F55:F57)</f>
        <v>8616840.1722400002</v>
      </c>
    </row>
    <row r="55" spans="1:6">
      <c r="A55" s="52" t="s">
        <v>31</v>
      </c>
      <c r="B55" s="53" t="s">
        <v>14</v>
      </c>
      <c r="C55" s="54" t="s">
        <v>6</v>
      </c>
      <c r="D55" s="55">
        <f>'[1]ВСРБМР 8'!G155+'[1]ВСРБМР 8'!G153</f>
        <v>7393989.9700000007</v>
      </c>
      <c r="E55" s="55">
        <f>'[1]ВСРБМР 8'!H155+'[1]ВСРБМР 8'!H153</f>
        <v>7393989.9700000007</v>
      </c>
      <c r="F55" s="58">
        <f>'[1]ВСРБМР 8'!I155+'[1]ВСРБМР 8'!I153</f>
        <v>7393989.9700000007</v>
      </c>
    </row>
    <row r="56" spans="1:6" ht="18.75">
      <c r="A56" s="52" t="s">
        <v>145</v>
      </c>
      <c r="B56" s="53" t="s">
        <v>14</v>
      </c>
      <c r="C56" s="54" t="s">
        <v>7</v>
      </c>
      <c r="D56" s="55"/>
      <c r="E56" s="56"/>
      <c r="F56" s="62"/>
    </row>
    <row r="57" spans="1:6">
      <c r="A57" s="52" t="s">
        <v>146</v>
      </c>
      <c r="B57" s="53" t="s">
        <v>14</v>
      </c>
      <c r="C57" s="54" t="s">
        <v>11</v>
      </c>
      <c r="D57" s="55">
        <f>'[1]ВСРБМР 8'!G159</f>
        <v>1222850.20224</v>
      </c>
      <c r="E57" s="55">
        <f>'[1]ВСРБМР 8'!H159</f>
        <v>1222850.20224</v>
      </c>
      <c r="F57" s="58">
        <f>'[1]ВСРБМР 8'!I159</f>
        <v>1222850.20224</v>
      </c>
    </row>
    <row r="58" spans="1:6">
      <c r="A58" s="47" t="s">
        <v>147</v>
      </c>
      <c r="B58" s="48" t="s">
        <v>32</v>
      </c>
      <c r="C58" s="49"/>
      <c r="D58" s="50">
        <f>SUM(D59:D60)</f>
        <v>5624549.3399999999</v>
      </c>
      <c r="E58" s="50">
        <f>SUM(E59:E60)</f>
        <v>5624549.3399999999</v>
      </c>
      <c r="F58" s="51">
        <f>SUM(F59:F60)</f>
        <v>5624549.3399999999</v>
      </c>
    </row>
    <row r="59" spans="1:6">
      <c r="A59" s="52" t="s">
        <v>148</v>
      </c>
      <c r="B59" s="53" t="s">
        <v>32</v>
      </c>
      <c r="C59" s="61" t="s">
        <v>6</v>
      </c>
      <c r="D59" s="55">
        <f>'[1]ВСРБМР 8'!G165</f>
        <v>2136703.4359999998</v>
      </c>
      <c r="E59" s="55">
        <f>'[1]ВСРБМР 8'!H165</f>
        <v>2136703.4359999998</v>
      </c>
      <c r="F59" s="58">
        <f>'[1]ВСРБМР 8'!I165</f>
        <v>2136703.4359999998</v>
      </c>
    </row>
    <row r="60" spans="1:6">
      <c r="A60" s="52" t="s">
        <v>148</v>
      </c>
      <c r="B60" s="53">
        <v>12</v>
      </c>
      <c r="C60" s="61" t="s">
        <v>7</v>
      </c>
      <c r="D60" s="55">
        <f>'[1]ВСРБМР 8'!G170</f>
        <v>3487845.9040000001</v>
      </c>
      <c r="E60" s="55">
        <f>'[1]ВСРБМР 8'!H170</f>
        <v>3487845.9040000001</v>
      </c>
      <c r="F60" s="58">
        <f>'[1]ВСРБМР 8'!I170</f>
        <v>3487845.9040000001</v>
      </c>
    </row>
    <row r="61" spans="1:6">
      <c r="A61" s="64" t="s">
        <v>149</v>
      </c>
      <c r="B61" s="48">
        <v>13</v>
      </c>
      <c r="C61" s="61"/>
      <c r="D61" s="50">
        <f>SUM(D62)</f>
        <v>16200</v>
      </c>
      <c r="E61" s="50">
        <f>SUM(E62)</f>
        <v>0</v>
      </c>
      <c r="F61" s="51">
        <f>SUM(F62)</f>
        <v>0</v>
      </c>
    </row>
    <row r="62" spans="1:6">
      <c r="A62" s="6" t="s">
        <v>150</v>
      </c>
      <c r="B62" s="53">
        <v>13</v>
      </c>
      <c r="C62" s="61" t="s">
        <v>6</v>
      </c>
      <c r="D62" s="55">
        <f>'[1]ВСРБМР 8'!G174</f>
        <v>16200</v>
      </c>
      <c r="E62" s="55">
        <f>'[1]ВСРБМР 8'!H174</f>
        <v>0</v>
      </c>
      <c r="F62" s="58">
        <f>'[1]ВСРБМР 8'!I174</f>
        <v>0</v>
      </c>
    </row>
    <row r="63" spans="1:6" ht="38.25">
      <c r="A63" s="47" t="s">
        <v>151</v>
      </c>
      <c r="B63" s="48" t="s">
        <v>33</v>
      </c>
      <c r="C63" s="49"/>
      <c r="D63" s="50">
        <f>SUM(D64:D67)</f>
        <v>94351037.533999979</v>
      </c>
      <c r="E63" s="50">
        <f>SUM(E64:E67)</f>
        <v>73241037.534000009</v>
      </c>
      <c r="F63" s="51">
        <f>SUM(F64:F67)</f>
        <v>69946037.534000009</v>
      </c>
    </row>
    <row r="64" spans="1:6" ht="25.5">
      <c r="A64" s="52" t="s">
        <v>152</v>
      </c>
      <c r="B64" s="53" t="s">
        <v>33</v>
      </c>
      <c r="C64" s="54" t="s">
        <v>6</v>
      </c>
      <c r="D64" s="55">
        <f>'[1]ВСРБМР 8'!G176</f>
        <v>81566999.999999985</v>
      </c>
      <c r="E64" s="55">
        <f>'[1]ВСРБМР 8'!H176</f>
        <v>65898000</v>
      </c>
      <c r="F64" s="58">
        <f>'[1]ВСРБМР 8'!I176</f>
        <v>62603000</v>
      </c>
    </row>
    <row r="65" spans="1:6">
      <c r="A65" s="52"/>
      <c r="B65" s="65"/>
      <c r="C65" s="66"/>
      <c r="D65" s="55">
        <f>'[1]ВСРБМР 8'!G177</f>
        <v>5441000</v>
      </c>
      <c r="E65" s="55"/>
      <c r="F65" s="67"/>
    </row>
    <row r="66" spans="1:6" ht="18.75">
      <c r="A66" s="52" t="s">
        <v>153</v>
      </c>
      <c r="B66" s="60">
        <v>14</v>
      </c>
      <c r="C66" s="61" t="s">
        <v>7</v>
      </c>
      <c r="D66" s="55">
        <f>'[1]ВСРБМР 8'!G178</f>
        <v>0</v>
      </c>
      <c r="E66" s="56"/>
      <c r="F66" s="62"/>
    </row>
    <row r="67" spans="1:6" ht="15.75" thickBot="1">
      <c r="A67" s="52" t="s">
        <v>34</v>
      </c>
      <c r="B67" s="60" t="s">
        <v>33</v>
      </c>
      <c r="C67" s="61" t="s">
        <v>8</v>
      </c>
      <c r="D67" s="55">
        <f>'[1]ВСРБМР 8'!G179</f>
        <v>7343037.5340000018</v>
      </c>
      <c r="E67" s="55">
        <f>'[1]ВСРБМР 8'!H179</f>
        <v>7343037.5340000018</v>
      </c>
      <c r="F67" s="58">
        <f>'[1]ВСРБМР 8'!I179</f>
        <v>7343037.5340000018</v>
      </c>
    </row>
    <row r="68" spans="1:6" ht="15.75" thickBot="1">
      <c r="A68" s="80" t="s">
        <v>154</v>
      </c>
      <c r="B68" s="81"/>
      <c r="C68" s="82"/>
      <c r="D68" s="68">
        <f>SUM(D12,D21,D23,D28,D34,D39,D45,D48,D54,D58,D61,D63)+1</f>
        <v>856355068.33793807</v>
      </c>
      <c r="E68" s="68">
        <f>SUM(E12,E21,E23,E28,E34,E39,E45,E48,E54,E58,E61,E63)+1</f>
        <v>825447066.3503381</v>
      </c>
      <c r="F68" s="68">
        <f>SUM(F12,F21,F23,F28,F34,F39,F45,F48,F54,F58,F61,F63)+1</f>
        <v>815943066.3503381</v>
      </c>
    </row>
    <row r="70" spans="1:6">
      <c r="D70" s="69">
        <f>'[1]ВСРБМР 8'!G183-'[1]РазПодр 5'!D68</f>
        <v>0</v>
      </c>
    </row>
  </sheetData>
  <mergeCells count="8">
    <mergeCell ref="A8:F8"/>
    <mergeCell ref="A68:C68"/>
    <mergeCell ref="B1:F1"/>
    <mergeCell ref="B2:F2"/>
    <mergeCell ref="B3:F3"/>
    <mergeCell ref="B4:F4"/>
    <mergeCell ref="A6:F6"/>
    <mergeCell ref="A7:F7"/>
  </mergeCells>
  <pageMargins left="0.7" right="0.7" top="0.75" bottom="0.75" header="0.3" footer="0.3"/>
  <pageSetup paperSize="9" scale="73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2017-11-24T13:37:07Z</dcterms:modified>
</cp:coreProperties>
</file>