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/>
  </bookViews>
  <sheets>
    <sheet name="Лист1" sheetId="1" r:id="rId1"/>
  </sheets>
  <definedNames>
    <definedName name="_xlnm.Print_Area" localSheetId="0">Лист1!$A$1:$P$57</definedName>
  </definedNames>
  <calcPr calcId="145621"/>
</workbook>
</file>

<file path=xl/calcChain.xml><?xml version="1.0" encoding="utf-8"?>
<calcChain xmlns="http://schemas.openxmlformats.org/spreadsheetml/2006/main">
  <c r="O51" i="1" l="1"/>
  <c r="P51" i="1"/>
  <c r="N51" i="1"/>
  <c r="M51" i="1"/>
  <c r="O45" i="1"/>
  <c r="P45" i="1"/>
  <c r="P39" i="1"/>
  <c r="O39" i="1"/>
  <c r="O33" i="1"/>
  <c r="P33" i="1"/>
  <c r="O27" i="1"/>
  <c r="P27" i="1"/>
  <c r="O21" i="1"/>
  <c r="P21" i="1"/>
  <c r="O16" i="1"/>
  <c r="P16" i="1"/>
  <c r="O17" i="1"/>
  <c r="P17" i="1"/>
  <c r="O18" i="1"/>
  <c r="P18" i="1"/>
  <c r="O19" i="1"/>
  <c r="P19" i="1"/>
  <c r="O10" i="1"/>
  <c r="P10" i="1"/>
  <c r="O11" i="1"/>
  <c r="P11" i="1"/>
  <c r="O12" i="1"/>
  <c r="P12" i="1"/>
  <c r="O13" i="1"/>
  <c r="P13" i="1"/>
  <c r="O9" i="1"/>
  <c r="P9" i="1"/>
  <c r="P15" i="1" l="1"/>
  <c r="O15" i="1"/>
  <c r="L18" i="1"/>
  <c r="L51" i="1"/>
  <c r="K18" i="1" l="1"/>
  <c r="J18" i="1"/>
  <c r="I18" i="1" l="1"/>
  <c r="I21" i="1"/>
  <c r="K45" i="1" l="1"/>
  <c r="H52" i="1"/>
  <c r="H53" i="1"/>
  <c r="H54" i="1"/>
  <c r="H55" i="1"/>
  <c r="K51" i="1"/>
  <c r="H51" i="1" l="1"/>
  <c r="D50" i="1" s="1"/>
  <c r="H49" i="1"/>
  <c r="H48" i="1"/>
  <c r="H47" i="1"/>
  <c r="H46" i="1"/>
  <c r="N45" i="1"/>
  <c r="M45" i="1"/>
  <c r="L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H39" i="1"/>
  <c r="D44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8" i="1"/>
  <c r="M12" i="1" s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<sst xmlns="http://schemas.openxmlformats.org/spreadsheetml/2006/main" count="78" uniqueCount="46">
  <si>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</si>
  <si>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</si>
  <si>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</si>
  <si>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</si>
  <si>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</si>
  <si>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</si>
  <si>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</si>
  <si>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</si>
  <si>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</si>
  <si>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</si>
  <si>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</si>
  <si>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</si>
  <si>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</si>
  <si>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</si>
  <si>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</si>
  <si>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</si>
  <si>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</si>
  <si>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</si>
  <si>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</si>
  <si>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</si>
  <si>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</si>
  <si>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</si>
  <si>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</si>
  <si>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</si>
  <si>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</si>
  <si>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</si>
  <si>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</si>
  <si>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</si>
  <si>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</si>
  <si>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</si>
  <si>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</si>
  <si>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</si>
  <si>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</si>
  <si>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1    Строительство участка автомобильной дороги по                          ул. Мира (от Узла связи) до                             ул. 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</si>
  <si>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 Малышева, далее до поворота квартал Родничок</t>
  </si>
  <si>
    <t>Объект 3 Строительство (реконструкция) автомобильной дороги по ул. Энергетиков в                              г. Артемовский</t>
  </si>
  <si>
    <t>Исполнитель: К.Н. Усынина, тел. 2-45-60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</si>
  <si>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</si>
  <si>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</si>
  <si>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</si>
  <si>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Объект 6
 Устройство воздушной линии освещения улично-дорожной сети в районе
ул. Станционная</t>
  </si>
  <si>
    <t>2023 год</t>
  </si>
  <si>
    <t>2024 год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</si>
  <si>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2024 года» </t>
  </si>
  <si>
    <t>Приложение 2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</si>
  <si>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
и обеспечение экологической безопасности Артемовского городского округа до 2024 года»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</si>
</sst>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6" fillId="2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2" zoomScale="90" zoomScaleNormal="90" zoomScaleSheetLayoutView="75" zoomScalePageLayoutView="90" workbookViewId="0">
      <selection activeCell="M3" sqref="M3:P3"/>
    </sheetView>
  </sheetViews>
  <sheetFormatPr defaultRowHeight="15.75" x14ac:dyDescent="0.25"/>
  <cols>
    <col min="1" max="1" width="8.7109375" style="1" customWidth="1"/>
    <col min="2" max="2" width="30.85546875" style="1" customWidth="1"/>
    <col min="3" max="3" width="25" style="2" customWidth="1"/>
    <col min="4" max="4" width="15.710937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57" t="s">
        <v>17</v>
      </c>
      <c r="L1" s="57"/>
      <c r="M1" s="57"/>
      <c r="N1" s="57"/>
      <c r="O1" s="57"/>
      <c r="P1" s="57"/>
    </row>
    <row r="2" spans="1:18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L2" s="61"/>
      <c r="M2" s="62" t="s">
        <v>44</v>
      </c>
      <c r="N2" s="62"/>
      <c r="O2" s="62"/>
      <c r="P2" s="62"/>
    </row>
    <row r="3" spans="1:18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L3" s="63"/>
      <c r="M3" s="64" t="s">
        <v>45</v>
      </c>
      <c r="N3" s="64"/>
      <c r="O3" s="64"/>
      <c r="P3" s="64"/>
    </row>
    <row r="4" spans="1:18" ht="68.25" customHeight="1" x14ac:dyDescent="0.3">
      <c r="A4" s="11"/>
      <c r="B4" s="60" t="s">
        <v>43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43"/>
      <c r="O4" s="43"/>
      <c r="P4" s="12"/>
    </row>
    <row r="5" spans="1:18" ht="21.75" x14ac:dyDescent="0.3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53"/>
      <c r="M5" s="37"/>
      <c r="N5" s="43"/>
      <c r="O5" s="43"/>
      <c r="P5" s="12"/>
    </row>
    <row r="6" spans="1:18" s="5" customFormat="1" ht="181.5" customHeight="1" x14ac:dyDescent="0.25">
      <c r="A6" s="59" t="s">
        <v>19</v>
      </c>
      <c r="B6" s="59" t="s">
        <v>6</v>
      </c>
      <c r="C6" s="59" t="s">
        <v>7</v>
      </c>
      <c r="D6" s="59" t="s">
        <v>20</v>
      </c>
      <c r="E6" s="59"/>
      <c r="F6" s="59" t="s">
        <v>30</v>
      </c>
      <c r="G6" s="59"/>
      <c r="H6" s="59" t="s">
        <v>0</v>
      </c>
      <c r="I6" s="59"/>
      <c r="J6" s="59"/>
      <c r="K6" s="59"/>
      <c r="L6" s="59"/>
      <c r="M6" s="59"/>
      <c r="N6" s="59"/>
      <c r="O6" s="59"/>
      <c r="P6" s="59"/>
      <c r="Q6" s="4"/>
    </row>
    <row r="7" spans="1:18" ht="204" customHeight="1" x14ac:dyDescent="0.3">
      <c r="A7" s="59"/>
      <c r="B7" s="59"/>
      <c r="C7" s="59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4" t="s">
        <v>21</v>
      </c>
      <c r="N7" s="14" t="s">
        <v>22</v>
      </c>
      <c r="O7" s="14" t="s">
        <v>41</v>
      </c>
      <c r="P7" s="14" t="s">
        <v>42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6">
        <v>13</v>
      </c>
      <c r="N8" s="16">
        <v>14</v>
      </c>
      <c r="O8" s="16"/>
      <c r="P8" s="44"/>
      <c r="Q8" s="2"/>
    </row>
    <row r="9" spans="1:18" ht="63.7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45">
        <f>H10+H11+H12</f>
        <v>25917.279399999999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10161.079399999999</v>
      </c>
      <c r="M9" s="45">
        <f t="shared" si="0"/>
        <v>0</v>
      </c>
      <c r="N9" s="45">
        <f>N10+N11+N12</f>
        <v>0</v>
      </c>
      <c r="O9" s="45">
        <f t="shared" ref="O9:P9" si="1">O10+O11+O12</f>
        <v>0</v>
      </c>
      <c r="P9" s="45">
        <f t="shared" si="1"/>
        <v>0</v>
      </c>
      <c r="Q9" s="2"/>
      <c r="R9" s="3"/>
    </row>
    <row r="10" spans="1:18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45">
        <f t="shared" ref="H10:M12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5">
        <f t="shared" si="2"/>
        <v>0</v>
      </c>
      <c r="N10" s="45">
        <f>N16</f>
        <v>0</v>
      </c>
      <c r="O10" s="45">
        <f t="shared" ref="O10:P10" si="3">O16</f>
        <v>0</v>
      </c>
      <c r="P10" s="45">
        <f t="shared" si="3"/>
        <v>0</v>
      </c>
      <c r="Q10" s="2"/>
      <c r="R10" s="3"/>
    </row>
    <row r="11" spans="1:18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5">
        <f t="shared" si="2"/>
        <v>0</v>
      </c>
      <c r="N11" s="45">
        <f>N17</f>
        <v>0</v>
      </c>
      <c r="O11" s="45">
        <f t="shared" ref="O11:P11" si="4">O17</f>
        <v>0</v>
      </c>
      <c r="P11" s="45">
        <f t="shared" si="4"/>
        <v>0</v>
      </c>
      <c r="Q11" s="2"/>
      <c r="R11" s="3"/>
    </row>
    <row r="12" spans="1:18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45">
        <f t="shared" si="2"/>
        <v>25917.279399999999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10161.079399999999</v>
      </c>
      <c r="M12" s="45">
        <f t="shared" si="2"/>
        <v>0</v>
      </c>
      <c r="N12" s="45">
        <f>N18</f>
        <v>0</v>
      </c>
      <c r="O12" s="45">
        <f t="shared" ref="O12:P12" si="5">O18</f>
        <v>0</v>
      </c>
      <c r="P12" s="45">
        <f t="shared" si="5"/>
        <v>0</v>
      </c>
      <c r="Q12" s="2"/>
      <c r="R12" s="3"/>
    </row>
    <row r="13" spans="1:18" ht="41.25" customHeight="1" x14ac:dyDescent="0.3">
      <c r="A13" s="13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ref="I13:M13" si="6">I19</f>
        <v>0</v>
      </c>
      <c r="J13" s="47">
        <f t="shared" si="6"/>
        <v>0</v>
      </c>
      <c r="K13" s="48">
        <f t="shared" si="6"/>
        <v>0</v>
      </c>
      <c r="L13" s="48">
        <f t="shared" si="6"/>
        <v>0</v>
      </c>
      <c r="M13" s="47">
        <f t="shared" si="6"/>
        <v>0</v>
      </c>
      <c r="N13" s="47">
        <f>N19</f>
        <v>0</v>
      </c>
      <c r="O13" s="47">
        <f t="shared" ref="O13:P13" si="7">O19</f>
        <v>0</v>
      </c>
      <c r="P13" s="47">
        <f t="shared" si="7"/>
        <v>0</v>
      </c>
    </row>
    <row r="14" spans="1:18" ht="24.75" customHeight="1" x14ac:dyDescent="0.3">
      <c r="A14" s="13">
        <v>6</v>
      </c>
      <c r="B14" s="54" t="s">
        <v>23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</row>
    <row r="15" spans="1:18" ht="65.25" x14ac:dyDescent="0.3">
      <c r="A15" s="13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25917.279399999999</v>
      </c>
      <c r="I15" s="49">
        <f t="shared" ref="I15:M15" si="8">I16+I17+I18+I19</f>
        <v>5053.3</v>
      </c>
      <c r="J15" s="49">
        <f t="shared" si="8"/>
        <v>0</v>
      </c>
      <c r="K15" s="50">
        <f t="shared" si="8"/>
        <v>10702.900000000001</v>
      </c>
      <c r="L15" s="50">
        <f t="shared" si="8"/>
        <v>10161.079399999999</v>
      </c>
      <c r="M15" s="49">
        <f t="shared" si="8"/>
        <v>0</v>
      </c>
      <c r="N15" s="49">
        <f>N16+N17+N18+N19</f>
        <v>0</v>
      </c>
      <c r="O15" s="49">
        <f t="shared" ref="O15:P15" si="9">O16+O17+O18+O19</f>
        <v>0</v>
      </c>
      <c r="P15" s="49">
        <f t="shared" si="9"/>
        <v>0</v>
      </c>
    </row>
    <row r="16" spans="1:18" ht="40.5" customHeight="1" x14ac:dyDescent="0.3">
      <c r="A16" s="13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10">H22</f>
        <v>0</v>
      </c>
      <c r="I16" s="49">
        <f t="shared" si="10"/>
        <v>0</v>
      </c>
      <c r="J16" s="49">
        <f t="shared" si="10"/>
        <v>0</v>
      </c>
      <c r="K16" s="50">
        <f t="shared" si="10"/>
        <v>0</v>
      </c>
      <c r="L16" s="50">
        <f t="shared" si="10"/>
        <v>0</v>
      </c>
      <c r="M16" s="49">
        <f t="shared" si="10"/>
        <v>0</v>
      </c>
      <c r="N16" s="49">
        <f>N22</f>
        <v>0</v>
      </c>
      <c r="O16" s="49">
        <f t="shared" ref="O16:P16" si="11">O22</f>
        <v>0</v>
      </c>
      <c r="P16" s="49">
        <f t="shared" si="11"/>
        <v>0</v>
      </c>
    </row>
    <row r="17" spans="1:16" ht="21.75" x14ac:dyDescent="0.3">
      <c r="A17" s="13">
        <f t="shared" ref="A17:A55" si="12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10"/>
        <v>0</v>
      </c>
      <c r="I17" s="49">
        <f t="shared" si="10"/>
        <v>0</v>
      </c>
      <c r="J17" s="49">
        <f t="shared" si="10"/>
        <v>0</v>
      </c>
      <c r="K17" s="50">
        <f t="shared" si="10"/>
        <v>0</v>
      </c>
      <c r="L17" s="50">
        <f t="shared" si="10"/>
        <v>0</v>
      </c>
      <c r="M17" s="49">
        <f t="shared" si="10"/>
        <v>0</v>
      </c>
      <c r="N17" s="49">
        <f>N23</f>
        <v>0</v>
      </c>
      <c r="O17" s="49">
        <f t="shared" ref="O17:P17" si="13">O23</f>
        <v>0</v>
      </c>
      <c r="P17" s="49">
        <f t="shared" si="13"/>
        <v>0</v>
      </c>
    </row>
    <row r="18" spans="1:16" ht="22.5" customHeight="1" x14ac:dyDescent="0.3">
      <c r="A18" s="13">
        <f t="shared" si="12"/>
        <v>10</v>
      </c>
      <c r="B18" s="20" t="s">
        <v>9</v>
      </c>
      <c r="C18" s="21"/>
      <c r="D18" s="21"/>
      <c r="E18" s="21"/>
      <c r="F18" s="21"/>
      <c r="G18" s="21"/>
      <c r="H18" s="49">
        <f>SUM(I18:O18)</f>
        <v>25917.279399999999</v>
      </c>
      <c r="I18" s="49">
        <f>I24</f>
        <v>5053.3</v>
      </c>
      <c r="J18" s="49">
        <f t="shared" ref="J18" si="14">J24</f>
        <v>0</v>
      </c>
      <c r="K18" s="50">
        <f>K24+K30+K36+K48+K54</f>
        <v>10702.900000000001</v>
      </c>
      <c r="L18" s="50">
        <f>L24+L30+L36+L48+L54</f>
        <v>10161.079399999999</v>
      </c>
      <c r="M18" s="49">
        <f t="shared" si="10"/>
        <v>0</v>
      </c>
      <c r="N18" s="49">
        <f>N24</f>
        <v>0</v>
      </c>
      <c r="O18" s="49">
        <f t="shared" ref="O18:P18" si="15">O24</f>
        <v>0</v>
      </c>
      <c r="P18" s="49">
        <f t="shared" si="15"/>
        <v>0</v>
      </c>
    </row>
    <row r="19" spans="1:16" ht="43.5" x14ac:dyDescent="0.3">
      <c r="A19" s="13">
        <f t="shared" si="12"/>
        <v>11</v>
      </c>
      <c r="B19" s="20" t="s">
        <v>10</v>
      </c>
      <c r="C19" s="21"/>
      <c r="D19" s="21"/>
      <c r="E19" s="21"/>
      <c r="F19" s="21"/>
      <c r="G19" s="21"/>
      <c r="H19" s="49">
        <f t="shared" si="10"/>
        <v>0</v>
      </c>
      <c r="I19" s="49">
        <f t="shared" si="10"/>
        <v>0</v>
      </c>
      <c r="J19" s="49">
        <f t="shared" si="10"/>
        <v>0</v>
      </c>
      <c r="K19" s="50">
        <f t="shared" si="10"/>
        <v>0</v>
      </c>
      <c r="L19" s="50">
        <f t="shared" si="10"/>
        <v>0</v>
      </c>
      <c r="M19" s="49">
        <f t="shared" si="10"/>
        <v>0</v>
      </c>
      <c r="N19" s="49">
        <f>N25</f>
        <v>0</v>
      </c>
      <c r="O19" s="49">
        <f t="shared" ref="O19:P19" si="16">O25</f>
        <v>0</v>
      </c>
      <c r="P19" s="49">
        <f t="shared" si="16"/>
        <v>0</v>
      </c>
    </row>
    <row r="20" spans="1:16" ht="188.25" customHeight="1" x14ac:dyDescent="0.3">
      <c r="A20" s="13">
        <f t="shared" si="12"/>
        <v>12</v>
      </c>
      <c r="B20" s="22" t="s">
        <v>33</v>
      </c>
      <c r="C20" s="23" t="s">
        <v>25</v>
      </c>
      <c r="D20" s="24">
        <f>H21</f>
        <v>8696.4591</v>
      </c>
      <c r="E20" s="25"/>
      <c r="F20" s="26">
        <v>2018</v>
      </c>
      <c r="G20" s="26">
        <v>2020</v>
      </c>
      <c r="H20" s="27"/>
      <c r="I20" s="27"/>
      <c r="J20" s="27"/>
      <c r="K20" s="28"/>
      <c r="L20" s="28"/>
      <c r="M20" s="27"/>
      <c r="N20" s="27"/>
      <c r="O20" s="27"/>
      <c r="P20" s="44"/>
    </row>
    <row r="21" spans="1:16" ht="43.5" x14ac:dyDescent="0.3">
      <c r="A21" s="13">
        <f t="shared" si="12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17">H22+H23+H24+H25</f>
        <v>8696.4591</v>
      </c>
      <c r="I21" s="51">
        <f>I22+I23+I24+I25</f>
        <v>5053.3</v>
      </c>
      <c r="J21" s="51">
        <f t="shared" si="17"/>
        <v>0</v>
      </c>
      <c r="K21" s="48">
        <f t="shared" si="17"/>
        <v>2085</v>
      </c>
      <c r="L21" s="48">
        <f t="shared" si="17"/>
        <v>1558.1591000000001</v>
      </c>
      <c r="M21" s="51">
        <f t="shared" si="17"/>
        <v>0</v>
      </c>
      <c r="N21" s="51">
        <f>N22+N23+N24+N25</f>
        <v>0</v>
      </c>
      <c r="O21" s="51">
        <f t="shared" ref="O21:P21" si="18">O22+O23+O24+O25</f>
        <v>0</v>
      </c>
      <c r="P21" s="51">
        <f t="shared" si="18"/>
        <v>0</v>
      </c>
    </row>
    <row r="22" spans="1:16" ht="40.5" customHeight="1" x14ac:dyDescent="0.3">
      <c r="A22" s="13">
        <f t="shared" si="12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51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13">
        <f t="shared" si="12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51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13">
        <f t="shared" si="12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8696.4591</v>
      </c>
      <c r="I24" s="51">
        <v>5053.3</v>
      </c>
      <c r="J24" s="51">
        <v>0</v>
      </c>
      <c r="K24" s="48">
        <v>2085</v>
      </c>
      <c r="L24" s="48">
        <v>1558.1591000000001</v>
      </c>
      <c r="M24" s="51">
        <v>0</v>
      </c>
      <c r="N24" s="51">
        <v>0</v>
      </c>
      <c r="O24" s="51">
        <v>0</v>
      </c>
      <c r="P24" s="51">
        <v>0</v>
      </c>
    </row>
    <row r="25" spans="1:16" ht="43.5" x14ac:dyDescent="0.3">
      <c r="A25" s="13">
        <f t="shared" si="12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51">
        <v>0</v>
      </c>
      <c r="N25" s="51">
        <v>0</v>
      </c>
      <c r="O25" s="51">
        <v>0</v>
      </c>
      <c r="P25" s="51">
        <v>0</v>
      </c>
    </row>
    <row r="26" spans="1:16" ht="239.25" x14ac:dyDescent="0.3">
      <c r="A26" s="13">
        <f t="shared" si="12"/>
        <v>18</v>
      </c>
      <c r="B26" s="22" t="s">
        <v>34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7"/>
      <c r="N26" s="27"/>
      <c r="O26" s="27"/>
      <c r="P26" s="44"/>
    </row>
    <row r="27" spans="1:16" ht="43.5" x14ac:dyDescent="0.3">
      <c r="A27" s="13">
        <f t="shared" si="12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9">SUM(J28:J31)</f>
        <v>0</v>
      </c>
      <c r="K27" s="48">
        <f t="shared" si="19"/>
        <v>831.6</v>
      </c>
      <c r="L27" s="48">
        <f t="shared" si="19"/>
        <v>6450</v>
      </c>
      <c r="M27" s="51">
        <f t="shared" si="19"/>
        <v>0</v>
      </c>
      <c r="N27" s="51">
        <f>SUM(N28:N31)</f>
        <v>0</v>
      </c>
      <c r="O27" s="51">
        <f t="shared" ref="O27:P27" si="20">SUM(O28:O31)</f>
        <v>0</v>
      </c>
      <c r="P27" s="51">
        <f t="shared" si="20"/>
        <v>0</v>
      </c>
    </row>
    <row r="28" spans="1:16" ht="43.5" x14ac:dyDescent="0.3">
      <c r="A28" s="13">
        <f t="shared" si="12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51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13">
        <f t="shared" si="12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51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13">
        <f t="shared" si="12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51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13">
        <f t="shared" si="12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51">
        <v>0</v>
      </c>
      <c r="N31" s="51">
        <v>0</v>
      </c>
      <c r="O31" s="51">
        <v>0</v>
      </c>
      <c r="P31" s="51">
        <v>0</v>
      </c>
    </row>
    <row r="32" spans="1:16" ht="152.25" x14ac:dyDescent="0.3">
      <c r="A32" s="13">
        <f t="shared" si="12"/>
        <v>24</v>
      </c>
      <c r="B32" s="20" t="s">
        <v>35</v>
      </c>
      <c r="C32" s="23" t="s">
        <v>29</v>
      </c>
      <c r="D32" s="24">
        <f>H33</f>
        <v>3163.2323000000001</v>
      </c>
      <c r="E32" s="25"/>
      <c r="F32" s="26">
        <v>2019</v>
      </c>
      <c r="G32" s="26">
        <v>2020</v>
      </c>
      <c r="H32" s="27"/>
      <c r="I32" s="27"/>
      <c r="J32" s="27"/>
      <c r="K32" s="28"/>
      <c r="L32" s="28"/>
      <c r="M32" s="27"/>
      <c r="N32" s="27"/>
      <c r="O32" s="27"/>
      <c r="P32" s="44"/>
    </row>
    <row r="33" spans="1:22" ht="43.5" x14ac:dyDescent="0.3">
      <c r="A33" s="13">
        <f t="shared" si="12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3163.2323000000001</v>
      </c>
      <c r="I33" s="51">
        <f>SUM(I34:I37)</f>
        <v>0</v>
      </c>
      <c r="J33" s="51">
        <f t="shared" ref="J33:M33" si="21">SUM(J34:J37)</f>
        <v>0</v>
      </c>
      <c r="K33" s="48">
        <f t="shared" si="21"/>
        <v>2711.9</v>
      </c>
      <c r="L33" s="48">
        <f t="shared" si="21"/>
        <v>451.33229999999998</v>
      </c>
      <c r="M33" s="51">
        <f t="shared" si="21"/>
        <v>0</v>
      </c>
      <c r="N33" s="51">
        <f>SUM(N34:N37)</f>
        <v>0</v>
      </c>
      <c r="O33" s="51">
        <f t="shared" ref="O33:P33" si="22">SUM(O34:O37)</f>
        <v>0</v>
      </c>
      <c r="P33" s="51">
        <f t="shared" si="22"/>
        <v>0</v>
      </c>
    </row>
    <row r="34" spans="1:22" ht="43.5" x14ac:dyDescent="0.3">
      <c r="A34" s="13">
        <f t="shared" si="12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51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13">
        <f t="shared" si="12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51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13">
        <f t="shared" si="12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3163.2323000000001</v>
      </c>
      <c r="I36" s="51">
        <v>0</v>
      </c>
      <c r="J36" s="51"/>
      <c r="K36" s="48">
        <v>2711.9</v>
      </c>
      <c r="L36" s="48">
        <v>451.33229999999998</v>
      </c>
      <c r="M36" s="51">
        <v>0</v>
      </c>
      <c r="N36" s="51">
        <v>0</v>
      </c>
      <c r="O36" s="51">
        <v>0</v>
      </c>
      <c r="P36" s="51">
        <v>0</v>
      </c>
    </row>
    <row r="37" spans="1:22" ht="43.5" x14ac:dyDescent="0.3">
      <c r="A37" s="13">
        <f t="shared" si="12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51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13">
        <f t="shared" si="12"/>
        <v>30</v>
      </c>
      <c r="B38" s="20" t="s">
        <v>38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7"/>
      <c r="N38" s="27"/>
      <c r="O38" s="27"/>
      <c r="P38" s="44"/>
    </row>
    <row r="39" spans="1:22" ht="45" x14ac:dyDescent="0.4">
      <c r="A39" s="13">
        <f t="shared" si="12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23">SUM(J40:J43)</f>
        <v>0</v>
      </c>
      <c r="K39" s="48">
        <f t="shared" si="23"/>
        <v>0</v>
      </c>
      <c r="L39" s="48">
        <f t="shared" si="23"/>
        <v>0</v>
      </c>
      <c r="M39" s="51">
        <f t="shared" si="23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43.5" x14ac:dyDescent="0.3">
      <c r="A40" s="13">
        <f t="shared" si="12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51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13">
        <f t="shared" si="12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51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13">
        <f t="shared" si="12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51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13">
        <f t="shared" si="12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51">
        <v>0</v>
      </c>
      <c r="N43" s="51">
        <v>0</v>
      </c>
      <c r="O43" s="51">
        <v>0</v>
      </c>
      <c r="P43" s="51">
        <v>0</v>
      </c>
    </row>
    <row r="44" spans="1:22" ht="130.5" x14ac:dyDescent="0.3">
      <c r="A44" s="13">
        <f t="shared" si="12"/>
        <v>36</v>
      </c>
      <c r="B44" s="20" t="s">
        <v>39</v>
      </c>
      <c r="C44" s="23" t="s">
        <v>31</v>
      </c>
      <c r="D44" s="24">
        <f>H45</f>
        <v>246.18799999999999</v>
      </c>
      <c r="E44" s="25"/>
      <c r="F44" s="26">
        <v>2019</v>
      </c>
      <c r="G44" s="26">
        <v>2020</v>
      </c>
      <c r="H44" s="51"/>
      <c r="I44" s="51"/>
      <c r="J44" s="51"/>
      <c r="K44" s="48"/>
      <c r="L44" s="48"/>
      <c r="M44" s="51"/>
      <c r="N44" s="51"/>
      <c r="O44" s="51"/>
      <c r="P44" s="52"/>
    </row>
    <row r="45" spans="1:22" ht="43.5" x14ac:dyDescent="0.3">
      <c r="A45" s="13">
        <f t="shared" si="12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246.18799999999999</v>
      </c>
      <c r="I45" s="51">
        <f>SUM(I46:I49)</f>
        <v>0</v>
      </c>
      <c r="J45" s="51">
        <f t="shared" ref="J45:M45" si="24">SUM(J46:J49)</f>
        <v>0</v>
      </c>
      <c r="K45" s="48">
        <f>SUM(K46:K49)</f>
        <v>227.6</v>
      </c>
      <c r="L45" s="48">
        <f t="shared" si="24"/>
        <v>18.588000000000001</v>
      </c>
      <c r="M45" s="51">
        <f t="shared" si="24"/>
        <v>0</v>
      </c>
      <c r="N45" s="51">
        <f>SUM(N46:N49)</f>
        <v>0</v>
      </c>
      <c r="O45" s="51">
        <f t="shared" ref="O45:P45" si="25">SUM(O46:O49)</f>
        <v>0</v>
      </c>
      <c r="P45" s="51">
        <f t="shared" si="25"/>
        <v>0</v>
      </c>
    </row>
    <row r="46" spans="1:22" ht="43.5" x14ac:dyDescent="0.3">
      <c r="A46" s="13">
        <f t="shared" si="12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51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13">
        <f t="shared" si="12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51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13">
        <f t="shared" si="12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246.18799999999999</v>
      </c>
      <c r="I48" s="51">
        <v>0</v>
      </c>
      <c r="J48" s="51"/>
      <c r="K48" s="48">
        <v>227.6</v>
      </c>
      <c r="L48" s="48">
        <v>18.588000000000001</v>
      </c>
      <c r="M48" s="51">
        <v>0</v>
      </c>
      <c r="N48" s="51">
        <v>0</v>
      </c>
      <c r="O48" s="51">
        <v>0</v>
      </c>
      <c r="P48" s="51">
        <v>0</v>
      </c>
    </row>
    <row r="49" spans="1:16" ht="43.5" x14ac:dyDescent="0.3">
      <c r="A49" s="13">
        <f t="shared" si="12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51">
        <v>0</v>
      </c>
      <c r="N49" s="51">
        <v>0</v>
      </c>
      <c r="O49" s="51">
        <v>0</v>
      </c>
      <c r="P49" s="51">
        <v>0</v>
      </c>
    </row>
    <row r="50" spans="1:16" ht="152.25" x14ac:dyDescent="0.3">
      <c r="A50" s="13">
        <f t="shared" si="12"/>
        <v>42</v>
      </c>
      <c r="B50" s="20" t="s">
        <v>40</v>
      </c>
      <c r="C50" s="23" t="s">
        <v>31</v>
      </c>
      <c r="D50" s="24">
        <f>H51</f>
        <v>6529.8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51"/>
      <c r="N50" s="51"/>
      <c r="O50" s="51"/>
      <c r="P50" s="52"/>
    </row>
    <row r="51" spans="1:16" ht="43.5" x14ac:dyDescent="0.3">
      <c r="A51" s="13">
        <f t="shared" si="12"/>
        <v>43</v>
      </c>
      <c r="B51" s="20" t="s">
        <v>37</v>
      </c>
      <c r="C51" s="30"/>
      <c r="D51" s="25"/>
      <c r="E51" s="25"/>
      <c r="F51" s="25"/>
      <c r="G51" s="25"/>
      <c r="H51" s="51">
        <f>SUM(I51:O51)</f>
        <v>6529.8</v>
      </c>
      <c r="I51" s="51">
        <v>0</v>
      </c>
      <c r="J51" s="51"/>
      <c r="K51" s="48">
        <f t="shared" ref="K51:P51" si="26">K52+K53+K54</f>
        <v>4846.8</v>
      </c>
      <c r="L51" s="48">
        <f t="shared" si="26"/>
        <v>1683</v>
      </c>
      <c r="M51" s="48">
        <f t="shared" si="26"/>
        <v>0</v>
      </c>
      <c r="N51" s="48">
        <f t="shared" si="26"/>
        <v>0</v>
      </c>
      <c r="O51" s="48">
        <f t="shared" si="26"/>
        <v>0</v>
      </c>
      <c r="P51" s="48">
        <f t="shared" si="26"/>
        <v>0</v>
      </c>
    </row>
    <row r="52" spans="1:16" ht="43.5" x14ac:dyDescent="0.3">
      <c r="A52" s="13">
        <f t="shared" si="12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51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13">
        <f t="shared" si="12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51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13">
        <f t="shared" si="12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6529.8</v>
      </c>
      <c r="I54" s="51">
        <v>0</v>
      </c>
      <c r="J54" s="51"/>
      <c r="K54" s="48">
        <v>4846.8</v>
      </c>
      <c r="L54" s="48">
        <v>1683</v>
      </c>
      <c r="M54" s="51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13">
        <f t="shared" si="12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51">
        <v>0</v>
      </c>
      <c r="N55" s="51">
        <v>0</v>
      </c>
      <c r="O55" s="51">
        <v>0</v>
      </c>
      <c r="P55" s="51">
        <v>0</v>
      </c>
    </row>
    <row r="56" spans="1:16" ht="21.75" x14ac:dyDescent="0.3">
      <c r="A56" s="38"/>
      <c r="B56" s="39"/>
      <c r="C56" s="40"/>
      <c r="D56" s="41"/>
      <c r="E56" s="41"/>
      <c r="F56" s="41"/>
      <c r="G56" s="41"/>
      <c r="H56" s="33"/>
      <c r="I56" s="33"/>
      <c r="J56" s="33"/>
      <c r="K56" s="42"/>
      <c r="L56" s="42"/>
      <c r="M56" s="33"/>
      <c r="N56" s="33"/>
      <c r="O56" s="33"/>
      <c r="P56" s="33"/>
    </row>
    <row r="57" spans="1:16" ht="21.75" x14ac:dyDescent="0.3">
      <c r="A57" s="58" t="s">
        <v>36</v>
      </c>
      <c r="B57" s="58"/>
      <c r="C57" s="58"/>
      <c r="D57" s="31"/>
      <c r="E57" s="31"/>
      <c r="F57" s="31"/>
      <c r="G57" s="31"/>
      <c r="H57" s="31"/>
      <c r="I57" s="31"/>
      <c r="J57" s="31"/>
      <c r="K57" s="32"/>
      <c r="L57" s="32"/>
      <c r="M57" s="31"/>
      <c r="N57" s="31"/>
      <c r="O57" s="31"/>
      <c r="P57" s="33"/>
    </row>
    <row r="58" spans="1:16" ht="22.5" x14ac:dyDescent="0.35">
      <c r="A58" s="34"/>
      <c r="B58" s="34"/>
      <c r="C58" s="35"/>
      <c r="D58" s="34"/>
      <c r="E58" s="34"/>
      <c r="F58" s="34"/>
      <c r="G58" s="34"/>
      <c r="H58" s="34"/>
      <c r="I58" s="34"/>
      <c r="J58" s="34"/>
      <c r="K58" s="36"/>
      <c r="L58" s="36"/>
      <c r="M58" s="34"/>
      <c r="N58" s="34"/>
      <c r="O58" s="34"/>
      <c r="P58" s="34"/>
    </row>
    <row r="59" spans="1:16" ht="22.5" x14ac:dyDescent="0.35">
      <c r="A59" s="34"/>
      <c r="B59" s="34"/>
      <c r="C59" s="35"/>
      <c r="D59" s="34"/>
      <c r="E59" s="34"/>
      <c r="F59" s="34"/>
      <c r="G59" s="34"/>
      <c r="H59" s="34"/>
      <c r="I59" s="34"/>
      <c r="J59" s="34"/>
      <c r="K59" s="36"/>
      <c r="L59" s="36"/>
      <c r="M59" s="34"/>
      <c r="N59" s="34"/>
      <c r="O59" s="34"/>
      <c r="P59" s="34"/>
    </row>
  </sheetData>
  <mergeCells count="12">
    <mergeCell ref="B14:P14"/>
    <mergeCell ref="K1:P1"/>
    <mergeCell ref="A57:C57"/>
    <mergeCell ref="A6:A7"/>
    <mergeCell ref="B6:B7"/>
    <mergeCell ref="B4:M4"/>
    <mergeCell ref="C6:C7"/>
    <mergeCell ref="D6:E6"/>
    <mergeCell ref="F6:G6"/>
    <mergeCell ref="H6:P6"/>
    <mergeCell ref="M2:P2"/>
    <mergeCell ref="M3:P3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2020-10-30T05:21:47Z</dcterms:modified>
</cp:coreProperties>
</file>