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Лист2!$A$1:$I$210</definedName>
  </definedNames>
  <calcPr calcId="152511"/>
</workbook>
</file>

<file path=xl/calcChain.xml><?xml version="1.0" encoding="utf-8"?>
<calcChain xmlns="http://schemas.openxmlformats.org/spreadsheetml/2006/main">
  <c r="E26" i="2" l="1"/>
  <c r="F26" i="2"/>
  <c r="G26" i="2"/>
  <c r="H26" i="2"/>
  <c r="D26" i="2"/>
  <c r="E28" i="2"/>
  <c r="F28" i="2"/>
  <c r="G28" i="2"/>
  <c r="H28" i="2"/>
  <c r="D28" i="2"/>
  <c r="F196" i="2" l="1"/>
  <c r="G196" i="2"/>
  <c r="H196" i="2"/>
  <c r="C51" i="2"/>
  <c r="E51" i="2"/>
  <c r="F51" i="2"/>
  <c r="G51" i="2"/>
  <c r="H51" i="2"/>
  <c r="D51" i="2"/>
  <c r="C52" i="2"/>
  <c r="A51" i="2"/>
  <c r="A52" i="2"/>
  <c r="A53" i="2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E180" i="2" l="1"/>
  <c r="E196" i="2" l="1"/>
  <c r="D209" i="2"/>
  <c r="E209" i="2"/>
  <c r="F209" i="2"/>
  <c r="G209" i="2"/>
  <c r="H209" i="2"/>
  <c r="C210" i="2"/>
  <c r="C209" i="2" s="1"/>
  <c r="G45" i="2" l="1"/>
  <c r="G163" i="2" l="1"/>
  <c r="D183" i="2" l="1"/>
  <c r="E64" i="2" l="1"/>
  <c r="F64" i="2"/>
  <c r="G64" i="2"/>
  <c r="H64" i="2"/>
  <c r="D64" i="2"/>
  <c r="D180" i="2"/>
  <c r="C184" i="2"/>
  <c r="E113" i="2"/>
  <c r="F113" i="2"/>
  <c r="G113" i="2"/>
  <c r="H113" i="2"/>
  <c r="C127" i="2"/>
  <c r="D128" i="2"/>
  <c r="E126" i="2"/>
  <c r="F126" i="2"/>
  <c r="G126" i="2"/>
  <c r="H126" i="2"/>
  <c r="D126" i="2"/>
  <c r="D124" i="2"/>
  <c r="D125" i="2"/>
  <c r="D119" i="2"/>
  <c r="D113" i="2" s="1"/>
  <c r="D109" i="2" s="1"/>
  <c r="D121" i="2"/>
  <c r="D120" i="2"/>
  <c r="D117" i="2"/>
  <c r="D98" i="2"/>
  <c r="E123" i="2" l="1"/>
  <c r="F123" i="2"/>
  <c r="G123" i="2"/>
  <c r="H123" i="2"/>
  <c r="E114" i="2" l="1"/>
  <c r="F114" i="2"/>
  <c r="G114" i="2"/>
  <c r="H114" i="2"/>
  <c r="D123" i="2"/>
  <c r="C124" i="2"/>
  <c r="E154" i="2"/>
  <c r="F154" i="2"/>
  <c r="G154" i="2"/>
  <c r="H154" i="2"/>
  <c r="E155" i="2"/>
  <c r="F155" i="2"/>
  <c r="G155" i="2"/>
  <c r="H155" i="2"/>
  <c r="D154" i="2"/>
  <c r="D155" i="2"/>
  <c r="E158" i="2"/>
  <c r="F158" i="2"/>
  <c r="G158" i="2"/>
  <c r="H158" i="2"/>
  <c r="D158" i="2"/>
  <c r="C159" i="2"/>
  <c r="D114" i="2" l="1"/>
  <c r="D103" i="2" l="1"/>
  <c r="E62" i="2" l="1"/>
  <c r="F62" i="2"/>
  <c r="G62" i="2"/>
  <c r="H62" i="2"/>
  <c r="E63" i="2" l="1"/>
  <c r="F63" i="2"/>
  <c r="G63" i="2"/>
  <c r="H63" i="2"/>
  <c r="D62" i="2"/>
  <c r="D63" i="2"/>
  <c r="C130" i="2"/>
  <c r="C129" i="2" s="1"/>
  <c r="E129" i="2"/>
  <c r="F129" i="2"/>
  <c r="G129" i="2"/>
  <c r="H129" i="2"/>
  <c r="D129" i="2"/>
  <c r="E92" i="2"/>
  <c r="F92" i="2"/>
  <c r="G92" i="2"/>
  <c r="H92" i="2"/>
  <c r="D92" i="2"/>
  <c r="E93" i="2"/>
  <c r="F93" i="2"/>
  <c r="G93" i="2"/>
  <c r="H93" i="2"/>
  <c r="C105" i="2"/>
  <c r="C104" i="2"/>
  <c r="E103" i="2"/>
  <c r="F103" i="2"/>
  <c r="G103" i="2"/>
  <c r="H103" i="2"/>
  <c r="C103" i="2" l="1"/>
  <c r="D93" i="2"/>
  <c r="F182" i="2" l="1"/>
  <c r="E37" i="2" l="1"/>
  <c r="F37" i="2"/>
  <c r="G37" i="2"/>
  <c r="H37" i="2"/>
  <c r="D37" i="2"/>
  <c r="E43" i="2" l="1"/>
  <c r="F43" i="2"/>
  <c r="G43" i="2"/>
  <c r="H43" i="2"/>
  <c r="E29" i="2" l="1"/>
  <c r="F29" i="2"/>
  <c r="G29" i="2"/>
  <c r="H29" i="2"/>
  <c r="E49" i="2"/>
  <c r="F49" i="2"/>
  <c r="G49" i="2"/>
  <c r="H49" i="2"/>
  <c r="D49" i="2"/>
  <c r="C50" i="2"/>
  <c r="C49" i="2" s="1"/>
  <c r="E101" i="2" l="1"/>
  <c r="F101" i="2"/>
  <c r="G101" i="2"/>
  <c r="H101" i="2"/>
  <c r="D101" i="2"/>
  <c r="C102" i="2"/>
  <c r="C101" i="2" s="1"/>
  <c r="D142" i="2" l="1"/>
  <c r="A8" i="2" l="1"/>
  <c r="A9" i="2" s="1"/>
  <c r="A10" i="2" s="1"/>
  <c r="A11" i="2" s="1"/>
  <c r="A12" i="2" s="1"/>
  <c r="C134" i="2"/>
  <c r="D196" i="2" l="1"/>
  <c r="E207" i="2"/>
  <c r="F207" i="2"/>
  <c r="G207" i="2"/>
  <c r="H207" i="2"/>
  <c r="D207" i="2"/>
  <c r="C208" i="2"/>
  <c r="C207" i="2" s="1"/>
  <c r="H156" i="2" l="1"/>
  <c r="E169" i="2"/>
  <c r="F169" i="2"/>
  <c r="G169" i="2"/>
  <c r="H169" i="2"/>
  <c r="D169" i="2"/>
  <c r="C170" i="2"/>
  <c r="C169" i="2" l="1"/>
  <c r="D167" i="2"/>
  <c r="E167" i="2"/>
  <c r="F167" i="2"/>
  <c r="G167" i="2"/>
  <c r="H167" i="2"/>
  <c r="C168" i="2"/>
  <c r="C167" i="2" s="1"/>
  <c r="D146" i="2"/>
  <c r="E146" i="2"/>
  <c r="F146" i="2"/>
  <c r="D89" i="2"/>
  <c r="E89" i="2"/>
  <c r="F89" i="2"/>
  <c r="E203" i="2" l="1"/>
  <c r="F203" i="2"/>
  <c r="G203" i="2"/>
  <c r="H203" i="2"/>
  <c r="D203" i="2"/>
  <c r="C206" i="2"/>
  <c r="C202" i="2"/>
  <c r="C200" i="2"/>
  <c r="C198" i="2"/>
  <c r="C197" i="2" s="1"/>
  <c r="C188" i="2"/>
  <c r="C187" i="2" s="1"/>
  <c r="C185" i="2"/>
  <c r="C186" i="2"/>
  <c r="C179" i="2"/>
  <c r="E150" i="2"/>
  <c r="F150" i="2"/>
  <c r="G150" i="2"/>
  <c r="H150" i="2"/>
  <c r="D150" i="2"/>
  <c r="C154" i="2"/>
  <c r="C166" i="2"/>
  <c r="C165" i="2" s="1"/>
  <c r="C164" i="2"/>
  <c r="C163" i="2" s="1"/>
  <c r="C162" i="2"/>
  <c r="C161" i="2" s="1"/>
  <c r="C160" i="2"/>
  <c r="C158" i="2" s="1"/>
  <c r="C157" i="2"/>
  <c r="H165" i="2"/>
  <c r="G165" i="2"/>
  <c r="F165" i="2"/>
  <c r="E165" i="2"/>
  <c r="D165" i="2"/>
  <c r="H163" i="2"/>
  <c r="F163" i="2"/>
  <c r="E163" i="2"/>
  <c r="D163" i="2"/>
  <c r="H161" i="2"/>
  <c r="G161" i="2"/>
  <c r="F161" i="2"/>
  <c r="E161" i="2"/>
  <c r="D161" i="2"/>
  <c r="B157" i="2"/>
  <c r="G156" i="2"/>
  <c r="F156" i="2"/>
  <c r="E156" i="2"/>
  <c r="D156" i="2"/>
  <c r="H153" i="2"/>
  <c r="G153" i="2"/>
  <c r="F151" i="2"/>
  <c r="E153" i="2"/>
  <c r="D153" i="2"/>
  <c r="C183" i="2" l="1"/>
  <c r="H151" i="2"/>
  <c r="H149" i="2" s="1"/>
  <c r="D151" i="2"/>
  <c r="C150" i="2"/>
  <c r="C203" i="2"/>
  <c r="G151" i="2"/>
  <c r="G149" i="2" s="1"/>
  <c r="C155" i="2"/>
  <c r="C153" i="2" s="1"/>
  <c r="E151" i="2"/>
  <c r="E149" i="2" s="1"/>
  <c r="F153" i="2"/>
  <c r="F149" i="2"/>
  <c r="C156" i="2"/>
  <c r="C151" i="2" l="1"/>
  <c r="C149" i="2" s="1"/>
  <c r="D149" i="2"/>
  <c r="E139" i="2" l="1"/>
  <c r="E135" i="2" s="1"/>
  <c r="F139" i="2"/>
  <c r="F135" i="2" s="1"/>
  <c r="G139" i="2"/>
  <c r="G135" i="2" s="1"/>
  <c r="H139" i="2"/>
  <c r="H135" i="2" s="1"/>
  <c r="D139" i="2"/>
  <c r="D135" i="2" s="1"/>
  <c r="C147" i="2"/>
  <c r="C146" i="2" s="1"/>
  <c r="C145" i="2"/>
  <c r="C144" i="2" s="1"/>
  <c r="C143" i="2"/>
  <c r="C142" i="2" s="1"/>
  <c r="C141" i="2"/>
  <c r="C140" i="2" s="1"/>
  <c r="C128" i="2"/>
  <c r="C126" i="2" s="1"/>
  <c r="H146" i="2"/>
  <c r="G146" i="2"/>
  <c r="C125" i="2"/>
  <c r="C123" i="2" s="1"/>
  <c r="C122" i="2"/>
  <c r="C119" i="2"/>
  <c r="C120" i="2"/>
  <c r="C116" i="2"/>
  <c r="C117" i="2"/>
  <c r="E88" i="2"/>
  <c r="F88" i="2"/>
  <c r="G88" i="2"/>
  <c r="H88" i="2"/>
  <c r="D88" i="2"/>
  <c r="G89" i="2"/>
  <c r="H89" i="2"/>
  <c r="C100" i="2"/>
  <c r="C99" i="2" s="1"/>
  <c r="C97" i="2"/>
  <c r="C98" i="2"/>
  <c r="E99" i="2"/>
  <c r="F99" i="2"/>
  <c r="G99" i="2"/>
  <c r="H99" i="2"/>
  <c r="D99" i="2"/>
  <c r="C95" i="2"/>
  <c r="C94" i="2" s="1"/>
  <c r="C135" i="2" l="1"/>
  <c r="C92" i="2"/>
  <c r="C93" i="2"/>
  <c r="C115" i="2"/>
  <c r="G65" i="2" l="1"/>
  <c r="H65" i="2"/>
  <c r="C84" i="2"/>
  <c r="C83" i="2" s="1"/>
  <c r="C82" i="2"/>
  <c r="C81" i="2" s="1"/>
  <c r="C80" i="2"/>
  <c r="C79" i="2" s="1"/>
  <c r="C78" i="2"/>
  <c r="C77" i="2" s="1"/>
  <c r="C76" i="2" l="1"/>
  <c r="C75" i="2" s="1"/>
  <c r="C74" i="2"/>
  <c r="C73" i="2" s="1"/>
  <c r="C72" i="2"/>
  <c r="C71" i="2" s="1"/>
  <c r="C70" i="2"/>
  <c r="C68" i="2"/>
  <c r="E65" i="2" l="1"/>
  <c r="F65" i="2"/>
  <c r="D65" i="2"/>
  <c r="C66" i="2"/>
  <c r="E27" i="2"/>
  <c r="F27" i="2"/>
  <c r="G27" i="2"/>
  <c r="H27" i="2"/>
  <c r="D27" i="2"/>
  <c r="C48" i="2"/>
  <c r="C47" i="2" s="1"/>
  <c r="C46" i="2"/>
  <c r="C45" i="2" s="1"/>
  <c r="C44" i="2"/>
  <c r="C28" i="2" l="1"/>
  <c r="G24" i="2"/>
  <c r="C27" i="2"/>
  <c r="F24" i="2"/>
  <c r="C26" i="2"/>
  <c r="E24" i="2"/>
  <c r="H24" i="2"/>
  <c r="C42" i="2"/>
  <c r="C41" i="2" s="1"/>
  <c r="C40" i="2"/>
  <c r="C39" i="2" s="1"/>
  <c r="C38" i="2"/>
  <c r="C37" i="2" s="1"/>
  <c r="C36" i="2"/>
  <c r="C35" i="2" s="1"/>
  <c r="C34" i="2"/>
  <c r="C33" i="2" s="1"/>
  <c r="C32" i="2"/>
  <c r="C31" i="2" s="1"/>
  <c r="C30" i="2"/>
  <c r="E31" i="2" l="1"/>
  <c r="E45" i="2"/>
  <c r="D96" i="2" l="1"/>
  <c r="E96" i="2"/>
  <c r="F96" i="2"/>
  <c r="G96" i="2"/>
  <c r="H96" i="2"/>
  <c r="C96" i="2"/>
  <c r="G58" i="2"/>
  <c r="G181" i="2"/>
  <c r="G15" i="2" s="1"/>
  <c r="G10" i="2" s="1"/>
  <c r="E58" i="2"/>
  <c r="E181" i="2"/>
  <c r="E15" i="2" s="1"/>
  <c r="E10" i="2" s="1"/>
  <c r="D181" i="2"/>
  <c r="D15" i="2" s="1"/>
  <c r="D10" i="2" s="1"/>
  <c r="D192" i="2"/>
  <c r="D190" i="2" s="1"/>
  <c r="F22" i="2"/>
  <c r="F181" i="2"/>
  <c r="F15" i="2" s="1"/>
  <c r="F10" i="2" s="1"/>
  <c r="H132" i="2"/>
  <c r="H181" i="2"/>
  <c r="H15" i="2" s="1"/>
  <c r="H10" i="2" s="1"/>
  <c r="E86" i="2"/>
  <c r="E13" i="2"/>
  <c r="E8" i="2" s="1"/>
  <c r="F13" i="2"/>
  <c r="F8" i="2" s="1"/>
  <c r="G13" i="2"/>
  <c r="G8" i="2" s="1"/>
  <c r="D13" i="2"/>
  <c r="D8" i="2" s="1"/>
  <c r="E83" i="2"/>
  <c r="F83" i="2"/>
  <c r="G83" i="2"/>
  <c r="H83" i="2"/>
  <c r="D83" i="2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57" i="2"/>
  <c r="D187" i="2"/>
  <c r="E187" i="2"/>
  <c r="F187" i="2"/>
  <c r="F180" i="2" s="1"/>
  <c r="G187" i="2"/>
  <c r="G180" i="2" s="1"/>
  <c r="H187" i="2"/>
  <c r="H180" i="2" s="1"/>
  <c r="D94" i="2"/>
  <c r="E94" i="2"/>
  <c r="F94" i="2"/>
  <c r="G94" i="2"/>
  <c r="H94" i="2"/>
  <c r="D67" i="2"/>
  <c r="E67" i="2"/>
  <c r="F67" i="2"/>
  <c r="G67" i="2"/>
  <c r="H67" i="2"/>
  <c r="E132" i="2"/>
  <c r="C69" i="2"/>
  <c r="F91" i="2"/>
  <c r="E112" i="2"/>
  <c r="F109" i="2"/>
  <c r="G112" i="2"/>
  <c r="H109" i="2"/>
  <c r="D22" i="2"/>
  <c r="D58" i="2"/>
  <c r="D91" i="2"/>
  <c r="D194" i="2"/>
  <c r="E57" i="2"/>
  <c r="F58" i="2"/>
  <c r="H22" i="2"/>
  <c r="H110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D182" i="2"/>
  <c r="E183" i="2"/>
  <c r="F183" i="2"/>
  <c r="G183" i="2"/>
  <c r="H183" i="2"/>
  <c r="E115" i="2"/>
  <c r="F115" i="2"/>
  <c r="G115" i="2"/>
  <c r="H115" i="2"/>
  <c r="D115" i="2"/>
  <c r="D71" i="2"/>
  <c r="E71" i="2"/>
  <c r="F71" i="2"/>
  <c r="G71" i="2"/>
  <c r="H71" i="2"/>
  <c r="D110" i="2"/>
  <c r="G110" i="2"/>
  <c r="E33" i="2"/>
  <c r="D47" i="2"/>
  <c r="E182" i="2"/>
  <c r="E176" i="2" s="1"/>
  <c r="E16" i="2" s="1"/>
  <c r="E11" i="2" s="1"/>
  <c r="F176" i="2"/>
  <c r="F16" i="2" s="1"/>
  <c r="F11" i="2" s="1"/>
  <c r="G182" i="2"/>
  <c r="H182" i="2"/>
  <c r="C205" i="2"/>
  <c r="D205" i="2"/>
  <c r="D29" i="2"/>
  <c r="D45" i="2"/>
  <c r="D197" i="2"/>
  <c r="E197" i="2"/>
  <c r="F197" i="2"/>
  <c r="G197" i="2"/>
  <c r="H197" i="2"/>
  <c r="D144" i="2"/>
  <c r="E144" i="2"/>
  <c r="F144" i="2"/>
  <c r="G144" i="2"/>
  <c r="H144" i="2"/>
  <c r="E142" i="2"/>
  <c r="F142" i="2"/>
  <c r="G142" i="2"/>
  <c r="H142" i="2"/>
  <c r="D140" i="2"/>
  <c r="E140" i="2"/>
  <c r="F140" i="2"/>
  <c r="G140" i="2"/>
  <c r="H140" i="2"/>
  <c r="E121" i="2"/>
  <c r="F121" i="2"/>
  <c r="G121" i="2"/>
  <c r="H121" i="2"/>
  <c r="D118" i="2"/>
  <c r="E118" i="2"/>
  <c r="F118" i="2"/>
  <c r="G118" i="2"/>
  <c r="H118" i="2"/>
  <c r="D81" i="2"/>
  <c r="E81" i="2"/>
  <c r="F81" i="2"/>
  <c r="G81" i="2"/>
  <c r="H81" i="2"/>
  <c r="D77" i="2"/>
  <c r="E77" i="2"/>
  <c r="F77" i="2"/>
  <c r="G77" i="2"/>
  <c r="H77" i="2"/>
  <c r="D75" i="2"/>
  <c r="E75" i="2"/>
  <c r="F75" i="2"/>
  <c r="G75" i="2"/>
  <c r="H75" i="2"/>
  <c r="D73" i="2"/>
  <c r="E73" i="2"/>
  <c r="F73" i="2"/>
  <c r="G73" i="2"/>
  <c r="H73" i="2"/>
  <c r="D69" i="2"/>
  <c r="E69" i="2"/>
  <c r="F69" i="2"/>
  <c r="G69" i="2"/>
  <c r="H69" i="2"/>
  <c r="D35" i="2"/>
  <c r="E35" i="2"/>
  <c r="D33" i="2"/>
  <c r="D31" i="2"/>
  <c r="D43" i="2"/>
  <c r="C43" i="2" s="1"/>
  <c r="D79" i="2"/>
  <c r="E79" i="2"/>
  <c r="F79" i="2"/>
  <c r="G79" i="2"/>
  <c r="H79" i="2"/>
  <c r="D39" i="2"/>
  <c r="E39" i="2"/>
  <c r="F39" i="2"/>
  <c r="G39" i="2"/>
  <c r="H39" i="2"/>
  <c r="D41" i="2"/>
  <c r="E41" i="2"/>
  <c r="F41" i="2"/>
  <c r="G41" i="2"/>
  <c r="H41" i="2"/>
  <c r="G56" i="2"/>
  <c r="D201" i="2"/>
  <c r="E201" i="2"/>
  <c r="F201" i="2"/>
  <c r="G201" i="2"/>
  <c r="H201" i="2"/>
  <c r="C201" i="2"/>
  <c r="C199" i="2"/>
  <c r="D199" i="2"/>
  <c r="C121" i="2"/>
  <c r="C89" i="2"/>
  <c r="E205" i="2"/>
  <c r="E199" i="2"/>
  <c r="F205" i="2"/>
  <c r="F199" i="2"/>
  <c r="G205" i="2"/>
  <c r="G199" i="2"/>
  <c r="H205" i="2"/>
  <c r="H199" i="2"/>
  <c r="E137" i="2"/>
  <c r="G137" i="2"/>
  <c r="G132" i="2"/>
  <c r="H175" i="2"/>
  <c r="C29" i="2"/>
  <c r="E20" i="2"/>
  <c r="H58" i="2"/>
  <c r="E21" i="2"/>
  <c r="F192" i="2"/>
  <c r="F190" i="2" s="1"/>
  <c r="G22" i="2"/>
  <c r="F194" i="2"/>
  <c r="G91" i="2"/>
  <c r="H91" i="2"/>
  <c r="E22" i="2"/>
  <c r="G175" i="2"/>
  <c r="H112" i="2"/>
  <c r="D132" i="2"/>
  <c r="F110" i="2"/>
  <c r="G21" i="2"/>
  <c r="E56" i="2"/>
  <c r="H176" i="2" l="1"/>
  <c r="H16" i="2" s="1"/>
  <c r="H11" i="2" s="1"/>
  <c r="F178" i="2"/>
  <c r="G176" i="2"/>
  <c r="G16" i="2" s="1"/>
  <c r="G11" i="2" s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F107" i="2"/>
  <c r="H107" i="2"/>
  <c r="D107" i="2"/>
  <c r="D112" i="2"/>
  <c r="C10" i="2"/>
  <c r="F175" i="2"/>
  <c r="E109" i="2"/>
  <c r="F112" i="2"/>
  <c r="D56" i="2"/>
  <c r="E175" i="2"/>
  <c r="F56" i="2"/>
  <c r="D14" i="2"/>
  <c r="D9" i="2" s="1"/>
  <c r="D175" i="2"/>
  <c r="E14" i="2"/>
  <c r="E9" i="2" s="1"/>
  <c r="E7" i="2" s="1"/>
  <c r="H56" i="2"/>
  <c r="H54" i="2" s="1"/>
  <c r="H13" i="2"/>
  <c r="H174" i="2"/>
  <c r="H14" i="2"/>
  <c r="H9" i="2" s="1"/>
  <c r="G174" i="2"/>
  <c r="G172" i="2" s="1"/>
  <c r="G14" i="2"/>
  <c r="G9" i="2" s="1"/>
  <c r="F174" i="2"/>
  <c r="F14" i="2"/>
  <c r="F9" i="2" s="1"/>
  <c r="F7" i="2" s="1"/>
  <c r="C22" i="2"/>
  <c r="D176" i="2"/>
  <c r="D16" i="2" s="1"/>
  <c r="C182" i="2"/>
  <c r="C176" i="2" s="1"/>
  <c r="E178" i="2"/>
  <c r="C181" i="2"/>
  <c r="C175" i="2" s="1"/>
  <c r="E174" i="2"/>
  <c r="C180" i="2"/>
  <c r="C174" i="2" s="1"/>
  <c r="D137" i="2"/>
  <c r="C139" i="2"/>
  <c r="C88" i="2"/>
  <c r="C67" i="2"/>
  <c r="C114" i="2"/>
  <c r="H60" i="2"/>
  <c r="D57" i="2"/>
  <c r="C63" i="2"/>
  <c r="E110" i="2"/>
  <c r="C62" i="2"/>
  <c r="E60" i="2"/>
  <c r="H137" i="2"/>
  <c r="C58" i="2"/>
  <c r="D60" i="2"/>
  <c r="C65" i="2"/>
  <c r="D24" i="2"/>
  <c r="C64" i="2"/>
  <c r="H178" i="2"/>
  <c r="G178" i="2"/>
  <c r="F21" i="2"/>
  <c r="F20" i="2"/>
  <c r="C118" i="2"/>
  <c r="D20" i="2"/>
  <c r="D21" i="2"/>
  <c r="G20" i="2"/>
  <c r="G18" i="2" s="1"/>
  <c r="H21" i="2"/>
  <c r="E91" i="2"/>
  <c r="C91" i="2" s="1"/>
  <c r="H20" i="2"/>
  <c r="H86" i="2"/>
  <c r="C20" i="2"/>
  <c r="F86" i="2"/>
  <c r="G86" i="2"/>
  <c r="D86" i="2"/>
  <c r="H172" i="2"/>
  <c r="E18" i="2"/>
  <c r="E54" i="2"/>
  <c r="F172" i="2"/>
  <c r="F137" i="2"/>
  <c r="F132" i="2"/>
  <c r="G60" i="2"/>
  <c r="G57" i="2"/>
  <c r="G54" i="2" s="1"/>
  <c r="F57" i="2"/>
  <c r="F60" i="2"/>
  <c r="D174" i="2"/>
  <c r="D178" i="2"/>
  <c r="G109" i="2"/>
  <c r="G107" i="2" s="1"/>
  <c r="C113" i="2"/>
  <c r="C204" i="2"/>
  <c r="G7" i="2" l="1"/>
  <c r="A49" i="2"/>
  <c r="A50" i="2" s="1"/>
  <c r="E107" i="2"/>
  <c r="E172" i="2"/>
  <c r="C112" i="2"/>
  <c r="C16" i="2"/>
  <c r="D11" i="2"/>
  <c r="C11" i="2" s="1"/>
  <c r="C13" i="2"/>
  <c r="H8" i="2"/>
  <c r="C9" i="2"/>
  <c r="D7" i="2"/>
  <c r="C56" i="2"/>
  <c r="D54" i="2"/>
  <c r="D172" i="2"/>
  <c r="C21" i="2"/>
  <c r="C18" i="2" s="1"/>
  <c r="C110" i="2"/>
  <c r="C86" i="2"/>
  <c r="C60" i="2"/>
  <c r="C57" i="2"/>
  <c r="C172" i="2"/>
  <c r="H18" i="2"/>
  <c r="F18" i="2"/>
  <c r="D18" i="2"/>
  <c r="C178" i="2"/>
  <c r="D12" i="2"/>
  <c r="E12" i="2"/>
  <c r="C24" i="2"/>
  <c r="E194" i="2"/>
  <c r="E192" i="2"/>
  <c r="E190" i="2" s="1"/>
  <c r="G192" i="2"/>
  <c r="G190" i="2" s="1"/>
  <c r="G194" i="2"/>
  <c r="C196" i="2"/>
  <c r="F54" i="2"/>
  <c r="C109" i="2"/>
  <c r="C132" i="2"/>
  <c r="C137" i="2"/>
  <c r="C107" i="2" l="1"/>
  <c r="C54" i="2"/>
  <c r="H7" i="2"/>
  <c r="C7" i="2" s="1"/>
  <c r="C8" i="2"/>
  <c r="F12" i="2"/>
  <c r="C192" i="2"/>
  <c r="C190" i="2" s="1"/>
  <c r="C194" i="2"/>
  <c r="H194" i="2"/>
  <c r="H192" i="2"/>
  <c r="H190" i="2" s="1"/>
  <c r="G12" i="2" l="1"/>
  <c r="H12" i="2" l="1"/>
  <c r="C12" i="2" s="1"/>
  <c r="C15" i="2" l="1"/>
  <c r="C14" i="2"/>
</calcChain>
</file>

<file path=xl/sharedStrings.xml><?xml version="1.0" encoding="utf-8"?>
<sst xmlns="http://schemas.openxmlformats.org/spreadsheetml/2006/main" count="357" uniqueCount="106">
  <si>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</si>
  <si>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</si>
  <si>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</si>
  <si>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</si>
  <si>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</si>
  <si>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</si>
  <si>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</si>
  <si>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</si>
  <si>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</si>
  <si>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</si>
  <si>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</si>
  <si>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</si>
  <si>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</si>
  <si>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</si>
  <si>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</si>
  <si>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</si>
  <si>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</si>
  <si>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</si>
  <si>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</si>
  <si>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</si>
  <si>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</si>
  <si>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</si>
  <si>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</si>
  <si>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</si>
  <si>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</si>
  <si>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</si>
  <si>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</si>
  <si>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</si>
  <si>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</si>
  <si>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</si>
  <si>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</si>
  <si>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</si>
  <si>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</si>
  <si>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</si>
  <si>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</si>
  <si>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</si>
  <si>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</si>
  <si>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</si>
  <si>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</si>
  <si>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Х</t>
  </si>
  <si>
    <t>Внебюджетные источники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</si>
  <si>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</si>
  <si>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</si>
  <si>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</si>
  <si>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</si>
  <si>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</si>
  <si>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</si>
  <si>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</si>
  <si>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</si>
  <si>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</si>
  <si>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</si>
  <si>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</si>
  <si>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</si>
  <si>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</si>
  <si>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</si>
  <si>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</si>
  <si>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</si>
  <si>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</si>
  <si>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</si>
  <si>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</si>
  <si>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</si>
  <si>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</si>
  <si>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</si>
  <si>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</si>
  <si>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в Артемовском городском округе на период до 2022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</si>
  <si>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2022 года»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</si>
  <si>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</si>
  <si>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88,89,90</t>
  </si>
  <si>
    <t>Подпрограмма 8 «Обеспечение реализации муниципальной программы»</t>
  </si>
  <si>
    <t>71,72,73</t>
  </si>
  <si>
    <t>79,81,83</t>
  </si>
  <si>
    <t>Мероприятие 4 Создание новых спортивных площадок и  обустройство действующих спортивных объектов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</si>
  <si>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</si>
  <si>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</si>
  <si>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</si>
  <si>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</si>
  <si>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45.1</t>
  </si>
  <si>
    <t>18.2</t>
  </si>
  <si>
    <t>Мероприятие 3  Ведение информационной системы обеспечения градостроительной деятельности (ИСОГД)</t>
  </si>
  <si>
    <t>Мероприятие 4 Проведение комплексных кадастровых работ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</si>
  <si>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</si>
  <si>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</si>
  <si>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1 Развитие информационных технологий на территории Артемовского городского округа, всего из них </t>
  </si>
  <si>
    <t>Мероприятие 4 Освещение деятельности органов местного самоуправления и социально-значимых вопросов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</si>
  <si>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</si>
  <si>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38,39,40,41,42,43,44,45,42.1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</si>
  <si>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</si>
  <si>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</si>
  <si>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</si>
  <si>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</si>
  <si>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</si>
  <si>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6 Организация и проведение мероприятий по профилактике ВИЧ - инфекции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</si>
  <si>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</si>
  <si>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</si>
  <si>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</si>
  <si>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</si>
  <si>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</si>
  <si>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</si>
  <si>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>Мероприятие 7 Мероприятия по капитальному ремонту муниципальных административных зданий</t>
  </si>
  <si>
    <t>Мероприятие 12 Осуществление государственного полномочия Российской Федерации по подготовке и проведению Всероссийской переписи населения</t>
  </si>
  <si>
    <t>18.4</t>
  </si>
  <si>
    <t>56, 56.1, 56.2</t>
  </si>
  <si>
    <t>52,53,53.1,54</t>
  </si>
  <si>
    <t>102,102.1, 104, 106, 106.1, 106.2, 106.4, 106.5</t>
  </si>
  <si>
    <t>102,102.1,104, 106, 106.1, 106.5</t>
  </si>
  <si>
    <t xml:space="preserve">Приложение 2                                                                                                                  к постановлению Администрации Артемовского городского округа                                     от ______________ № ______ 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</si>
</sst>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9" xfId="0" applyNumberFormat="1" applyFont="1" applyFill="1" applyBorder="1" applyAlignment="1">
      <alignment wrapText="1"/>
    </xf>
    <xf numFmtId="165" fontId="4" fillId="0" borderId="9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9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tabSelected="1" view="pageBreakPreview" zoomScale="75" zoomScaleNormal="90" zoomScaleSheetLayoutView="75" zoomScalePageLayoutView="90" workbookViewId="0">
      <selection activeCell="D4" sqref="D4:H5"/>
    </sheetView>
  </sheetViews>
  <sheetFormatPr defaultRowHeight="14.25" x14ac:dyDescent="0.2"/>
  <cols>
    <col min="1" max="1" width="10.85546875" style="51" customWidth="1"/>
    <col min="2" max="2" width="52.7109375" style="52" customWidth="1"/>
    <col min="3" max="3" width="19.140625" style="5" customWidth="1"/>
    <col min="4" max="4" width="18.140625" style="5" customWidth="1"/>
    <col min="5" max="5" width="18.5703125" style="53" customWidth="1"/>
    <col min="6" max="6" width="18.85546875" style="5" customWidth="1"/>
    <col min="7" max="7" width="18.140625" style="5" customWidth="1"/>
    <col min="8" max="8" width="19.140625" style="5" customWidth="1"/>
    <col min="9" max="9" width="21" style="5" customWidth="1"/>
    <col min="10" max="10" width="9.28515625" style="5" bestFit="1" customWidth="1"/>
    <col min="11" max="11" width="9.42578125" style="5" customWidth="1"/>
    <col min="12" max="12" width="9.42578125" style="5" bestFit="1" customWidth="1"/>
    <col min="13" max="13" width="9.28515625" style="5" bestFit="1" customWidth="1"/>
    <col min="14" max="15" width="9.42578125" style="5" bestFit="1" customWidth="1"/>
    <col min="16" max="16384" width="9.140625" style="5"/>
  </cols>
  <sheetData>
    <row r="1" spans="1:12" ht="96.75" customHeight="1" x14ac:dyDescent="0.2">
      <c r="A1" s="1"/>
      <c r="B1" s="2"/>
      <c r="C1" s="3"/>
      <c r="D1" s="3"/>
      <c r="E1" s="3"/>
      <c r="F1" s="4"/>
      <c r="G1" s="69" t="s">
        <v>105</v>
      </c>
      <c r="H1" s="69"/>
      <c r="I1" s="69"/>
    </row>
    <row r="2" spans="1:12" ht="102.75" customHeight="1" x14ac:dyDescent="0.2">
      <c r="A2" s="1"/>
      <c r="B2" s="2"/>
      <c r="C2" s="3"/>
      <c r="D2" s="3"/>
      <c r="E2" s="3"/>
      <c r="F2" s="70" t="s">
        <v>65</v>
      </c>
      <c r="G2" s="70"/>
      <c r="H2" s="70"/>
      <c r="I2" s="70"/>
      <c r="J2" s="4"/>
      <c r="K2" s="4"/>
      <c r="L2" s="4"/>
    </row>
    <row r="3" spans="1:12" ht="90.75" customHeight="1" x14ac:dyDescent="0.2">
      <c r="A3" s="82" t="s">
        <v>64</v>
      </c>
      <c r="B3" s="83"/>
      <c r="C3" s="83"/>
      <c r="D3" s="83"/>
      <c r="E3" s="83"/>
      <c r="F3" s="83"/>
      <c r="G3" s="83"/>
      <c r="H3" s="83"/>
      <c r="I3" s="84"/>
    </row>
    <row r="4" spans="1:12" ht="123.75" customHeight="1" x14ac:dyDescent="0.2">
      <c r="A4" s="85" t="s">
        <v>45</v>
      </c>
      <c r="B4" s="85" t="s">
        <v>24</v>
      </c>
      <c r="C4" s="85" t="s">
        <v>73</v>
      </c>
      <c r="D4" s="88" t="s">
        <v>74</v>
      </c>
      <c r="E4" s="89"/>
      <c r="F4" s="89"/>
      <c r="G4" s="89"/>
      <c r="H4" s="90"/>
      <c r="I4" s="85" t="s">
        <v>27</v>
      </c>
    </row>
    <row r="5" spans="1:12" ht="9.75" customHeight="1" x14ac:dyDescent="0.2">
      <c r="A5" s="86"/>
      <c r="B5" s="86"/>
      <c r="C5" s="86"/>
      <c r="D5" s="91"/>
      <c r="E5" s="92"/>
      <c r="F5" s="92"/>
      <c r="G5" s="92"/>
      <c r="H5" s="93"/>
      <c r="I5" s="86"/>
    </row>
    <row r="6" spans="1:12" ht="24" customHeight="1" x14ac:dyDescent="0.2">
      <c r="A6" s="87"/>
      <c r="B6" s="87"/>
      <c r="C6" s="87"/>
      <c r="D6" s="6">
        <v>2018</v>
      </c>
      <c r="E6" s="6">
        <v>2019</v>
      </c>
      <c r="F6" s="6">
        <v>2020</v>
      </c>
      <c r="G6" s="6">
        <v>2021</v>
      </c>
      <c r="H6" s="6">
        <v>2022</v>
      </c>
      <c r="I6" s="87"/>
    </row>
    <row r="7" spans="1:12" ht="40.5" x14ac:dyDescent="0.3">
      <c r="A7" s="7">
        <v>1</v>
      </c>
      <c r="B7" s="8" t="s">
        <v>0</v>
      </c>
      <c r="C7" s="9">
        <f t="shared" ref="C7:C10" si="0">SUM(D7:H7)</f>
        <v>2252992.912</v>
      </c>
      <c r="D7" s="10">
        <f>D8+D9+D10+D11</f>
        <v>431723.8</v>
      </c>
      <c r="E7" s="10">
        <f t="shared" ref="E7:H7" si="1">E8+E9+E10+E11</f>
        <v>438329.42999999993</v>
      </c>
      <c r="F7" s="10">
        <f t="shared" si="1"/>
        <v>458199.30000000005</v>
      </c>
      <c r="G7" s="10">
        <f t="shared" si="1"/>
        <v>457398.48199999996</v>
      </c>
      <c r="H7" s="10">
        <f t="shared" si="1"/>
        <v>467341.89999999997</v>
      </c>
      <c r="I7" s="11" t="s">
        <v>34</v>
      </c>
    </row>
    <row r="8" spans="1:12" ht="20.25" x14ac:dyDescent="0.3">
      <c r="A8" s="7">
        <f>A7+1</f>
        <v>2</v>
      </c>
      <c r="B8" s="8" t="s">
        <v>1</v>
      </c>
      <c r="C8" s="9">
        <f t="shared" si="0"/>
        <v>209209.5</v>
      </c>
      <c r="D8" s="10">
        <f>D13</f>
        <v>55641.899999999994</v>
      </c>
      <c r="E8" s="10">
        <f t="shared" ref="E8:H8" si="2">E13</f>
        <v>38544.6</v>
      </c>
      <c r="F8" s="10">
        <f t="shared" si="2"/>
        <v>38712.5</v>
      </c>
      <c r="G8" s="10">
        <f t="shared" si="2"/>
        <v>37966.400000000001</v>
      </c>
      <c r="H8" s="10">
        <f t="shared" si="2"/>
        <v>38344.1</v>
      </c>
      <c r="I8" s="11" t="s">
        <v>34</v>
      </c>
    </row>
    <row r="9" spans="1:12" ht="20.25" x14ac:dyDescent="0.3">
      <c r="A9" s="7">
        <f t="shared" ref="A9:A12" si="3">A8+1</f>
        <v>3</v>
      </c>
      <c r="B9" s="8" t="s">
        <v>2</v>
      </c>
      <c r="C9" s="9">
        <f t="shared" si="0"/>
        <v>1126051.0999999999</v>
      </c>
      <c r="D9" s="10">
        <f>D14</f>
        <v>225416.6</v>
      </c>
      <c r="E9" s="10">
        <f t="shared" ref="E9:H9" si="4">E14</f>
        <v>228118.5</v>
      </c>
      <c r="F9" s="10">
        <f t="shared" si="4"/>
        <v>221205</v>
      </c>
      <c r="G9" s="10">
        <f t="shared" si="4"/>
        <v>224701.59999999998</v>
      </c>
      <c r="H9" s="10">
        <f t="shared" si="4"/>
        <v>226609.39999999997</v>
      </c>
      <c r="I9" s="11" t="s">
        <v>34</v>
      </c>
    </row>
    <row r="10" spans="1:12" ht="20.25" x14ac:dyDescent="0.3">
      <c r="A10" s="7">
        <f t="shared" si="3"/>
        <v>4</v>
      </c>
      <c r="B10" s="8" t="s">
        <v>3</v>
      </c>
      <c r="C10" s="9">
        <f t="shared" si="0"/>
        <v>917032.41200000001</v>
      </c>
      <c r="D10" s="10">
        <f>D15</f>
        <v>150585.29999999999</v>
      </c>
      <c r="E10" s="10">
        <f t="shared" ref="E10:H10" si="5">E15</f>
        <v>171586.33</v>
      </c>
      <c r="F10" s="10">
        <f t="shared" si="5"/>
        <v>197901.9</v>
      </c>
      <c r="G10" s="10">
        <f t="shared" si="5"/>
        <v>194650.48199999999</v>
      </c>
      <c r="H10" s="10">
        <f t="shared" si="5"/>
        <v>202308.40000000002</v>
      </c>
      <c r="I10" s="11" t="s">
        <v>34</v>
      </c>
    </row>
    <row r="11" spans="1:12" ht="20.25" x14ac:dyDescent="0.3">
      <c r="A11" s="7">
        <f t="shared" si="3"/>
        <v>5</v>
      </c>
      <c r="B11" s="8" t="s">
        <v>40</v>
      </c>
      <c r="C11" s="9">
        <f t="shared" ref="C11:C15" si="6">SUM(D11:H11)</f>
        <v>699.9</v>
      </c>
      <c r="D11" s="10">
        <f>D16</f>
        <v>80</v>
      </c>
      <c r="E11" s="10">
        <f t="shared" ref="E11:H11" si="7">E16</f>
        <v>80</v>
      </c>
      <c r="F11" s="10">
        <f t="shared" si="7"/>
        <v>379.9</v>
      </c>
      <c r="G11" s="10">
        <f t="shared" si="7"/>
        <v>80</v>
      </c>
      <c r="H11" s="10">
        <f t="shared" si="7"/>
        <v>80</v>
      </c>
      <c r="I11" s="11" t="s">
        <v>34</v>
      </c>
    </row>
    <row r="12" spans="1:12" ht="40.5" customHeight="1" x14ac:dyDescent="0.3">
      <c r="A12" s="7">
        <f t="shared" si="3"/>
        <v>6</v>
      </c>
      <c r="B12" s="8" t="s">
        <v>23</v>
      </c>
      <c r="C12" s="9">
        <f t="shared" si="6"/>
        <v>2252992.912</v>
      </c>
      <c r="D12" s="9">
        <f t="shared" ref="D12:H12" si="8">D13+D14+D15+D16</f>
        <v>431723.8</v>
      </c>
      <c r="E12" s="9">
        <f t="shared" si="8"/>
        <v>438329.42999999993</v>
      </c>
      <c r="F12" s="9">
        <f t="shared" si="8"/>
        <v>458199.30000000005</v>
      </c>
      <c r="G12" s="9">
        <f t="shared" si="8"/>
        <v>457398.48199999996</v>
      </c>
      <c r="H12" s="9">
        <f t="shared" si="8"/>
        <v>467341.89999999997</v>
      </c>
      <c r="I12" s="11" t="s">
        <v>34</v>
      </c>
    </row>
    <row r="13" spans="1:12" ht="20.25" x14ac:dyDescent="0.3">
      <c r="A13" s="11">
        <f t="shared" ref="A13:A48" si="9">A12+1</f>
        <v>7</v>
      </c>
      <c r="B13" s="8" t="s">
        <v>1</v>
      </c>
      <c r="C13" s="9">
        <f t="shared" si="6"/>
        <v>209209.5</v>
      </c>
      <c r="D13" s="9">
        <f>D26+D62+D179</f>
        <v>55641.899999999994</v>
      </c>
      <c r="E13" s="9">
        <f>E26+E62+E179</f>
        <v>38544.6</v>
      </c>
      <c r="F13" s="9">
        <f>F26+F62+F179</f>
        <v>38712.5</v>
      </c>
      <c r="G13" s="9">
        <f>G26+G62+G179</f>
        <v>37966.400000000001</v>
      </c>
      <c r="H13" s="9">
        <f>H26+H62+H179</f>
        <v>38344.1</v>
      </c>
      <c r="I13" s="11" t="s">
        <v>34</v>
      </c>
    </row>
    <row r="14" spans="1:12" ht="20.25" x14ac:dyDescent="0.3">
      <c r="A14" s="11">
        <f t="shared" si="9"/>
        <v>8</v>
      </c>
      <c r="B14" s="8" t="s">
        <v>2</v>
      </c>
      <c r="C14" s="9">
        <f t="shared" si="6"/>
        <v>1126051.0999999999</v>
      </c>
      <c r="D14" s="9">
        <f>D27+D63+D92+D113+D154+D180+D195</f>
        <v>225416.6</v>
      </c>
      <c r="E14" s="9">
        <f>E27+E63+E92+E113+E154+E180+E195</f>
        <v>228118.5</v>
      </c>
      <c r="F14" s="9">
        <f>F27+F63+F92+F113+F154+F180+F195</f>
        <v>221205</v>
      </c>
      <c r="G14" s="9">
        <f>G27+G63+G92+G113+G154+G180+G195</f>
        <v>224701.59999999998</v>
      </c>
      <c r="H14" s="9">
        <f>H27+H63+H92+H113+H154+H180+H195</f>
        <v>226609.39999999997</v>
      </c>
      <c r="I14" s="11" t="s">
        <v>34</v>
      </c>
    </row>
    <row r="15" spans="1:12" ht="20.25" x14ac:dyDescent="0.3">
      <c r="A15" s="11">
        <f t="shared" si="9"/>
        <v>9</v>
      </c>
      <c r="B15" s="8" t="s">
        <v>3</v>
      </c>
      <c r="C15" s="9">
        <f t="shared" si="6"/>
        <v>917032.41200000001</v>
      </c>
      <c r="D15" s="9">
        <f>D28+D64+D93+D114+D139+D155+D181+D196</f>
        <v>150585.29999999999</v>
      </c>
      <c r="E15" s="9">
        <f>E28+E64+E93+E114+E139+E155+E181+E196</f>
        <v>171586.33</v>
      </c>
      <c r="F15" s="9">
        <f>F28+F64+F93+F114+F139+F155+F181+F196</f>
        <v>197901.9</v>
      </c>
      <c r="G15" s="9">
        <f>G28+G64+G93+G114+G139+G155+G181+G196</f>
        <v>194650.48199999999</v>
      </c>
      <c r="H15" s="9">
        <f>H28+H64+H93+H114+H139+H155+H181+H196</f>
        <v>202308.40000000002</v>
      </c>
      <c r="I15" s="11" t="s">
        <v>34</v>
      </c>
    </row>
    <row r="16" spans="1:12" ht="20.25" x14ac:dyDescent="0.3">
      <c r="A16" s="11">
        <f t="shared" si="9"/>
        <v>10</v>
      </c>
      <c r="B16" s="8" t="s">
        <v>40</v>
      </c>
      <c r="C16" s="9">
        <f>D16+E16+F16+G16+H16</f>
        <v>699.9</v>
      </c>
      <c r="D16" s="9">
        <f>D176</f>
        <v>80</v>
      </c>
      <c r="E16" s="9">
        <f t="shared" ref="E16:H16" si="10">E176</f>
        <v>80</v>
      </c>
      <c r="F16" s="9">
        <f t="shared" si="10"/>
        <v>379.9</v>
      </c>
      <c r="G16" s="9">
        <f t="shared" si="10"/>
        <v>80</v>
      </c>
      <c r="H16" s="9">
        <f t="shared" si="10"/>
        <v>80</v>
      </c>
      <c r="I16" s="11" t="s">
        <v>34</v>
      </c>
    </row>
    <row r="17" spans="1:9" ht="39" customHeight="1" x14ac:dyDescent="0.3">
      <c r="A17" s="11">
        <f t="shared" si="9"/>
        <v>11</v>
      </c>
      <c r="B17" s="62" t="s">
        <v>37</v>
      </c>
      <c r="C17" s="62"/>
      <c r="D17" s="62"/>
      <c r="E17" s="62"/>
      <c r="F17" s="62"/>
      <c r="G17" s="62"/>
      <c r="H17" s="62"/>
      <c r="I17" s="62"/>
    </row>
    <row r="18" spans="1:9" ht="20.25" x14ac:dyDescent="0.3">
      <c r="A18" s="11">
        <f t="shared" si="9"/>
        <v>12</v>
      </c>
      <c r="B18" s="8" t="s">
        <v>4</v>
      </c>
      <c r="C18" s="12">
        <f>C20+C21+C22</f>
        <v>47252.914000000004</v>
      </c>
      <c r="D18" s="12">
        <f t="shared" ref="D18:H18" si="11">D20+D21+D22</f>
        <v>11285.6</v>
      </c>
      <c r="E18" s="12">
        <f t="shared" si="11"/>
        <v>8356.15</v>
      </c>
      <c r="F18" s="12">
        <f t="shared" si="11"/>
        <v>9682.6999999999989</v>
      </c>
      <c r="G18" s="12">
        <f t="shared" si="11"/>
        <v>8695.5640000000003</v>
      </c>
      <c r="H18" s="12">
        <f t="shared" si="11"/>
        <v>9232.9000000000015</v>
      </c>
      <c r="I18" s="11" t="s">
        <v>34</v>
      </c>
    </row>
    <row r="19" spans="1:9" ht="20.25" x14ac:dyDescent="0.3">
      <c r="A19" s="11">
        <f t="shared" si="9"/>
        <v>13</v>
      </c>
      <c r="B19" s="8" t="s">
        <v>5</v>
      </c>
      <c r="C19" s="12"/>
      <c r="D19" s="12"/>
      <c r="E19" s="12"/>
      <c r="F19" s="12"/>
      <c r="G19" s="12"/>
      <c r="H19" s="12"/>
      <c r="I19" s="11" t="s">
        <v>34</v>
      </c>
    </row>
    <row r="20" spans="1:9" ht="20.25" x14ac:dyDescent="0.3">
      <c r="A20" s="11">
        <f t="shared" si="9"/>
        <v>14</v>
      </c>
      <c r="B20" s="8" t="s">
        <v>1</v>
      </c>
      <c r="C20" s="12">
        <f t="shared" ref="C20:H20" si="12">C26</f>
        <v>15989.9</v>
      </c>
      <c r="D20" s="12">
        <f t="shared" si="12"/>
        <v>3037.7</v>
      </c>
      <c r="E20" s="12">
        <f t="shared" si="12"/>
        <v>2976.3999999999996</v>
      </c>
      <c r="F20" s="12">
        <f t="shared" si="12"/>
        <v>3742.3999999999996</v>
      </c>
      <c r="G20" s="12">
        <f t="shared" si="12"/>
        <v>2927.5</v>
      </c>
      <c r="H20" s="12">
        <f t="shared" si="12"/>
        <v>3305.9</v>
      </c>
      <c r="I20" s="11" t="s">
        <v>34</v>
      </c>
    </row>
    <row r="21" spans="1:9" ht="20.25" x14ac:dyDescent="0.3">
      <c r="A21" s="11">
        <f t="shared" si="9"/>
        <v>15</v>
      </c>
      <c r="B21" s="8" t="s">
        <v>2</v>
      </c>
      <c r="C21" s="9">
        <f>D21+E21+F21+G21+H21</f>
        <v>573.19999999999993</v>
      </c>
      <c r="D21" s="12">
        <f>D27</f>
        <v>106.5</v>
      </c>
      <c r="E21" s="12">
        <f t="shared" ref="D21:H22" si="13">E27</f>
        <v>106.5</v>
      </c>
      <c r="F21" s="12">
        <f t="shared" si="13"/>
        <v>115.4</v>
      </c>
      <c r="G21" s="12">
        <f t="shared" si="13"/>
        <v>120</v>
      </c>
      <c r="H21" s="12">
        <f t="shared" si="13"/>
        <v>124.8</v>
      </c>
      <c r="I21" s="11" t="s">
        <v>34</v>
      </c>
    </row>
    <row r="22" spans="1:9" ht="20.25" x14ac:dyDescent="0.3">
      <c r="A22" s="11">
        <f t="shared" si="9"/>
        <v>16</v>
      </c>
      <c r="B22" s="8" t="s">
        <v>3</v>
      </c>
      <c r="C22" s="9">
        <f>D22+E22+F22+G22+H22</f>
        <v>30689.814000000002</v>
      </c>
      <c r="D22" s="12">
        <f t="shared" si="13"/>
        <v>8141.4000000000005</v>
      </c>
      <c r="E22" s="12">
        <f t="shared" si="13"/>
        <v>5273.25</v>
      </c>
      <c r="F22" s="12">
        <f t="shared" si="13"/>
        <v>5824.9</v>
      </c>
      <c r="G22" s="12">
        <f t="shared" si="13"/>
        <v>5648.0640000000003</v>
      </c>
      <c r="H22" s="12">
        <f t="shared" si="13"/>
        <v>5802.2000000000007</v>
      </c>
      <c r="I22" s="11" t="s">
        <v>34</v>
      </c>
    </row>
    <row r="23" spans="1:9" ht="20.25" x14ac:dyDescent="0.3">
      <c r="A23" s="11">
        <f t="shared" si="9"/>
        <v>17</v>
      </c>
      <c r="B23" s="63" t="s">
        <v>6</v>
      </c>
      <c r="C23" s="64"/>
      <c r="D23" s="64"/>
      <c r="E23" s="64"/>
      <c r="F23" s="64"/>
      <c r="G23" s="64"/>
      <c r="H23" s="64"/>
      <c r="I23" s="65"/>
    </row>
    <row r="24" spans="1:9" ht="40.5" x14ac:dyDescent="0.3">
      <c r="A24" s="11">
        <f t="shared" si="9"/>
        <v>18</v>
      </c>
      <c r="B24" s="8" t="s">
        <v>7</v>
      </c>
      <c r="C24" s="9">
        <f>C26+C27+C28</f>
        <v>47252.914000000004</v>
      </c>
      <c r="D24" s="12">
        <f t="shared" ref="D24:H24" si="14">D26+D27+D28</f>
        <v>11285.6</v>
      </c>
      <c r="E24" s="12">
        <f t="shared" si="14"/>
        <v>8356.15</v>
      </c>
      <c r="F24" s="12">
        <f t="shared" si="14"/>
        <v>9682.6999999999989</v>
      </c>
      <c r="G24" s="12">
        <f t="shared" si="14"/>
        <v>8695.5640000000003</v>
      </c>
      <c r="H24" s="12">
        <f t="shared" si="14"/>
        <v>9232.9000000000015</v>
      </c>
      <c r="I24" s="11" t="s">
        <v>34</v>
      </c>
    </row>
    <row r="25" spans="1:9" ht="20.25" x14ac:dyDescent="0.3">
      <c r="A25" s="11">
        <f t="shared" si="9"/>
        <v>19</v>
      </c>
      <c r="B25" s="8" t="s">
        <v>8</v>
      </c>
      <c r="C25" s="9"/>
      <c r="D25" s="12"/>
      <c r="E25" s="12"/>
      <c r="F25" s="12"/>
      <c r="G25" s="12"/>
      <c r="H25" s="12"/>
      <c r="I25" s="11" t="s">
        <v>34</v>
      </c>
    </row>
    <row r="26" spans="1:9" ht="20.25" x14ac:dyDescent="0.3">
      <c r="A26" s="11">
        <f t="shared" si="9"/>
        <v>20</v>
      </c>
      <c r="B26" s="8" t="s">
        <v>1</v>
      </c>
      <c r="C26" s="9">
        <f>D26+E26+F26+G26+H26</f>
        <v>15989.9</v>
      </c>
      <c r="D26" s="12">
        <f>D42+D44+D52</f>
        <v>3037.7</v>
      </c>
      <c r="E26" s="12">
        <f t="shared" ref="E26:H26" si="15">E42+E44+E52</f>
        <v>2976.3999999999996</v>
      </c>
      <c r="F26" s="12">
        <f t="shared" si="15"/>
        <v>3742.3999999999996</v>
      </c>
      <c r="G26" s="12">
        <f t="shared" si="15"/>
        <v>2927.5</v>
      </c>
      <c r="H26" s="12">
        <f t="shared" si="15"/>
        <v>3305.9</v>
      </c>
      <c r="I26" s="11" t="s">
        <v>34</v>
      </c>
    </row>
    <row r="27" spans="1:9" ht="20.25" x14ac:dyDescent="0.3">
      <c r="A27" s="11">
        <f t="shared" si="9"/>
        <v>21</v>
      </c>
      <c r="B27" s="8" t="s">
        <v>2</v>
      </c>
      <c r="C27" s="9">
        <f>D27+E27+F27+G27+H27</f>
        <v>573.19999999999993</v>
      </c>
      <c r="D27" s="12">
        <f>D38+D40</f>
        <v>106.5</v>
      </c>
      <c r="E27" s="12">
        <f t="shared" ref="E27:H27" si="16">E38+E40</f>
        <v>106.5</v>
      </c>
      <c r="F27" s="12">
        <f t="shared" si="16"/>
        <v>115.4</v>
      </c>
      <c r="G27" s="12">
        <f t="shared" si="16"/>
        <v>120</v>
      </c>
      <c r="H27" s="12">
        <f t="shared" si="16"/>
        <v>124.8</v>
      </c>
      <c r="I27" s="11" t="s">
        <v>34</v>
      </c>
    </row>
    <row r="28" spans="1:9" ht="20.25" x14ac:dyDescent="0.3">
      <c r="A28" s="11">
        <f t="shared" si="9"/>
        <v>22</v>
      </c>
      <c r="B28" s="8" t="s">
        <v>3</v>
      </c>
      <c r="C28" s="9">
        <f>D28+E28+F28+G28+H28</f>
        <v>30689.814000000002</v>
      </c>
      <c r="D28" s="12">
        <f>D30+D32+D34+D36+D46+D48+D50</f>
        <v>8141.4000000000005</v>
      </c>
      <c r="E28" s="12">
        <f t="shared" ref="E28:H28" si="17">E30+E32+E34+E36+E46+E48+E50</f>
        <v>5273.25</v>
      </c>
      <c r="F28" s="12">
        <f t="shared" si="17"/>
        <v>5824.9</v>
      </c>
      <c r="G28" s="12">
        <f t="shared" si="17"/>
        <v>5648.0640000000003</v>
      </c>
      <c r="H28" s="12">
        <f t="shared" si="17"/>
        <v>5802.2000000000007</v>
      </c>
      <c r="I28" s="11" t="s">
        <v>34</v>
      </c>
    </row>
    <row r="29" spans="1:9" ht="80.25" customHeight="1" x14ac:dyDescent="0.3">
      <c r="A29" s="11">
        <f t="shared" si="9"/>
        <v>23</v>
      </c>
      <c r="B29" s="8" t="s">
        <v>82</v>
      </c>
      <c r="C29" s="9">
        <f>C30</f>
        <v>4909.24</v>
      </c>
      <c r="D29" s="12">
        <f t="shared" ref="D29:H29" si="18">D30</f>
        <v>558</v>
      </c>
      <c r="E29" s="12">
        <f t="shared" si="18"/>
        <v>632.72</v>
      </c>
      <c r="F29" s="12">
        <f t="shared" si="18"/>
        <v>1219</v>
      </c>
      <c r="G29" s="12">
        <f t="shared" si="18"/>
        <v>1246.32</v>
      </c>
      <c r="H29" s="12">
        <f t="shared" si="18"/>
        <v>1253.2</v>
      </c>
      <c r="I29" s="11">
        <v>3</v>
      </c>
    </row>
    <row r="30" spans="1:9" ht="20.25" x14ac:dyDescent="0.3">
      <c r="A30" s="11">
        <f t="shared" si="9"/>
        <v>24</v>
      </c>
      <c r="B30" s="8" t="s">
        <v>3</v>
      </c>
      <c r="C30" s="9">
        <f>D30+E30+F30+G30+H30</f>
        <v>4909.24</v>
      </c>
      <c r="D30" s="12">
        <v>558</v>
      </c>
      <c r="E30" s="12">
        <v>632.72</v>
      </c>
      <c r="F30" s="12">
        <v>1219</v>
      </c>
      <c r="G30" s="12">
        <v>1246.32</v>
      </c>
      <c r="H30" s="12">
        <v>1253.2</v>
      </c>
      <c r="I30" s="13" t="s">
        <v>34</v>
      </c>
    </row>
    <row r="31" spans="1:9" ht="132.75" customHeight="1" x14ac:dyDescent="0.3">
      <c r="A31" s="11">
        <f t="shared" si="9"/>
        <v>25</v>
      </c>
      <c r="B31" s="8" t="s">
        <v>41</v>
      </c>
      <c r="C31" s="9">
        <f>C32</f>
        <v>2253</v>
      </c>
      <c r="D31" s="12">
        <f t="shared" ref="D31:H31" si="19">D32</f>
        <v>300</v>
      </c>
      <c r="E31" s="12">
        <f t="shared" si="19"/>
        <v>700</v>
      </c>
      <c r="F31" s="12">
        <f t="shared" si="19"/>
        <v>809</v>
      </c>
      <c r="G31" s="12">
        <f t="shared" si="19"/>
        <v>218</v>
      </c>
      <c r="H31" s="12">
        <f t="shared" si="19"/>
        <v>226</v>
      </c>
      <c r="I31" s="11">
        <v>5</v>
      </c>
    </row>
    <row r="32" spans="1:9" ht="20.25" x14ac:dyDescent="0.3">
      <c r="A32" s="11">
        <f t="shared" si="9"/>
        <v>26</v>
      </c>
      <c r="B32" s="8" t="s">
        <v>3</v>
      </c>
      <c r="C32" s="9">
        <f>D32+E32+F32+G32+H32</f>
        <v>2253</v>
      </c>
      <c r="D32" s="12">
        <v>300</v>
      </c>
      <c r="E32" s="12">
        <v>700</v>
      </c>
      <c r="F32" s="12">
        <v>809</v>
      </c>
      <c r="G32" s="12">
        <v>218</v>
      </c>
      <c r="H32" s="12">
        <v>226</v>
      </c>
      <c r="I32" s="13" t="s">
        <v>34</v>
      </c>
    </row>
    <row r="33" spans="1:9" ht="63.75" customHeight="1" x14ac:dyDescent="0.3">
      <c r="A33" s="11">
        <f t="shared" si="9"/>
        <v>27</v>
      </c>
      <c r="B33" s="8" t="s">
        <v>28</v>
      </c>
      <c r="C33" s="9">
        <f>C34</f>
        <v>13478.43</v>
      </c>
      <c r="D33" s="12">
        <f t="shared" ref="D33:H33" si="20">D34</f>
        <v>2910.5</v>
      </c>
      <c r="E33" s="12">
        <f t="shared" si="20"/>
        <v>2460.13</v>
      </c>
      <c r="F33" s="12">
        <f t="shared" si="20"/>
        <v>2733.5</v>
      </c>
      <c r="G33" s="12">
        <f t="shared" si="20"/>
        <v>2634.4</v>
      </c>
      <c r="H33" s="12">
        <f t="shared" si="20"/>
        <v>2739.9</v>
      </c>
      <c r="I33" s="11">
        <v>7</v>
      </c>
    </row>
    <row r="34" spans="1:9" ht="20.25" x14ac:dyDescent="0.3">
      <c r="A34" s="11">
        <f t="shared" si="9"/>
        <v>28</v>
      </c>
      <c r="B34" s="8" t="s">
        <v>3</v>
      </c>
      <c r="C34" s="9">
        <f>D34+E34+F34+G34+H34</f>
        <v>13478.43</v>
      </c>
      <c r="D34" s="12">
        <v>2910.5</v>
      </c>
      <c r="E34" s="12">
        <v>2460.13</v>
      </c>
      <c r="F34" s="12">
        <v>2733.5</v>
      </c>
      <c r="G34" s="12">
        <v>2634.4</v>
      </c>
      <c r="H34" s="12">
        <v>2739.9</v>
      </c>
      <c r="I34" s="13" t="s">
        <v>34</v>
      </c>
    </row>
    <row r="35" spans="1:9" ht="88.5" customHeight="1" x14ac:dyDescent="0.3">
      <c r="A35" s="11">
        <f>A34+1</f>
        <v>29</v>
      </c>
      <c r="B35" s="8" t="s">
        <v>83</v>
      </c>
      <c r="C35" s="9">
        <f>C36</f>
        <v>1799.2040000000002</v>
      </c>
      <c r="D35" s="12">
        <f t="shared" ref="D35:H35" si="21">D36</f>
        <v>400</v>
      </c>
      <c r="E35" s="12">
        <f t="shared" si="21"/>
        <v>435.86</v>
      </c>
      <c r="F35" s="12">
        <f t="shared" si="21"/>
        <v>0</v>
      </c>
      <c r="G35" s="12">
        <f t="shared" si="21"/>
        <v>472.24400000000003</v>
      </c>
      <c r="H35" s="12">
        <f t="shared" si="21"/>
        <v>491.1</v>
      </c>
      <c r="I35" s="11">
        <v>8</v>
      </c>
    </row>
    <row r="36" spans="1:9" ht="20.25" x14ac:dyDescent="0.3">
      <c r="A36" s="11">
        <f t="shared" si="9"/>
        <v>30</v>
      </c>
      <c r="B36" s="8" t="s">
        <v>3</v>
      </c>
      <c r="C36" s="9">
        <f>D36+E36+F36+G36+H36</f>
        <v>1799.2040000000002</v>
      </c>
      <c r="D36" s="12">
        <v>400</v>
      </c>
      <c r="E36" s="12">
        <v>435.86</v>
      </c>
      <c r="F36" s="12">
        <v>0</v>
      </c>
      <c r="G36" s="12">
        <v>472.24400000000003</v>
      </c>
      <c r="H36" s="12">
        <v>491.1</v>
      </c>
      <c r="I36" s="13" t="s">
        <v>34</v>
      </c>
    </row>
    <row r="37" spans="1:9" ht="187.5" customHeight="1" x14ac:dyDescent="0.3">
      <c r="A37" s="11">
        <f t="shared" si="9"/>
        <v>31</v>
      </c>
      <c r="B37" s="8" t="s">
        <v>31</v>
      </c>
      <c r="C37" s="12">
        <f>C38</f>
        <v>0.8</v>
      </c>
      <c r="D37" s="12">
        <f>D38</f>
        <v>0.1</v>
      </c>
      <c r="E37" s="12">
        <f t="shared" ref="E37:H37" si="22">E38</f>
        <v>0.1</v>
      </c>
      <c r="F37" s="12">
        <f t="shared" si="22"/>
        <v>0.2</v>
      </c>
      <c r="G37" s="12">
        <f t="shared" si="22"/>
        <v>0.2</v>
      </c>
      <c r="H37" s="12">
        <f t="shared" si="22"/>
        <v>0.2</v>
      </c>
      <c r="I37" s="11">
        <v>10</v>
      </c>
    </row>
    <row r="38" spans="1:9" ht="20.25" x14ac:dyDescent="0.3">
      <c r="A38" s="11">
        <f t="shared" si="9"/>
        <v>32</v>
      </c>
      <c r="B38" s="8" t="s">
        <v>9</v>
      </c>
      <c r="C38" s="9">
        <f>D38+E38+F38+G38+H38</f>
        <v>0.8</v>
      </c>
      <c r="D38" s="12">
        <v>0.1</v>
      </c>
      <c r="E38" s="12">
        <v>0.1</v>
      </c>
      <c r="F38" s="12">
        <v>0.2</v>
      </c>
      <c r="G38" s="12">
        <v>0.2</v>
      </c>
      <c r="H38" s="12">
        <v>0.2</v>
      </c>
      <c r="I38" s="13" t="s">
        <v>34</v>
      </c>
    </row>
    <row r="39" spans="1:9" ht="99" customHeight="1" x14ac:dyDescent="0.3">
      <c r="A39" s="11">
        <f t="shared" si="9"/>
        <v>33</v>
      </c>
      <c r="B39" s="8" t="s">
        <v>29</v>
      </c>
      <c r="C39" s="12">
        <f>C40</f>
        <v>572.4</v>
      </c>
      <c r="D39" s="12">
        <f t="shared" ref="D39:H39" si="23">D40</f>
        <v>106.4</v>
      </c>
      <c r="E39" s="12">
        <f t="shared" si="23"/>
        <v>106.4</v>
      </c>
      <c r="F39" s="12">
        <f t="shared" si="23"/>
        <v>115.2</v>
      </c>
      <c r="G39" s="12">
        <f t="shared" si="23"/>
        <v>119.8</v>
      </c>
      <c r="H39" s="12">
        <f t="shared" si="23"/>
        <v>124.6</v>
      </c>
      <c r="I39" s="11">
        <v>10</v>
      </c>
    </row>
    <row r="40" spans="1:9" ht="20.25" x14ac:dyDescent="0.3">
      <c r="A40" s="11">
        <f t="shared" si="9"/>
        <v>34</v>
      </c>
      <c r="B40" s="8" t="s">
        <v>9</v>
      </c>
      <c r="C40" s="9">
        <f>D40+E40+F40+G40+H40</f>
        <v>572.4</v>
      </c>
      <c r="D40" s="12">
        <v>106.4</v>
      </c>
      <c r="E40" s="12">
        <v>106.4</v>
      </c>
      <c r="F40" s="12">
        <v>115.2</v>
      </c>
      <c r="G40" s="12">
        <v>119.8</v>
      </c>
      <c r="H40" s="12">
        <v>124.6</v>
      </c>
      <c r="I40" s="11" t="s">
        <v>34</v>
      </c>
    </row>
    <row r="41" spans="1:9" ht="103.5" customHeight="1" x14ac:dyDescent="0.3">
      <c r="A41" s="11">
        <f t="shared" si="9"/>
        <v>35</v>
      </c>
      <c r="B41" s="8" t="s">
        <v>30</v>
      </c>
      <c r="C41" s="12">
        <f>C42</f>
        <v>14487.1</v>
      </c>
      <c r="D41" s="12">
        <f t="shared" ref="D41:H41" si="24">D42</f>
        <v>2692.2</v>
      </c>
      <c r="E41" s="12">
        <f t="shared" si="24"/>
        <v>2955.2</v>
      </c>
      <c r="F41" s="12">
        <f t="shared" si="24"/>
        <v>2847</v>
      </c>
      <c r="G41" s="12">
        <f t="shared" si="24"/>
        <v>2905.3</v>
      </c>
      <c r="H41" s="12">
        <f t="shared" si="24"/>
        <v>3087.4</v>
      </c>
      <c r="I41" s="11">
        <v>12</v>
      </c>
    </row>
    <row r="42" spans="1:9" ht="22.5" customHeight="1" x14ac:dyDescent="0.3">
      <c r="A42" s="11">
        <f t="shared" si="9"/>
        <v>36</v>
      </c>
      <c r="B42" s="8" t="s">
        <v>19</v>
      </c>
      <c r="C42" s="9">
        <f>D42+E42+F42+G42+H42</f>
        <v>14487.1</v>
      </c>
      <c r="D42" s="12">
        <v>2692.2</v>
      </c>
      <c r="E42" s="12">
        <v>2955.2</v>
      </c>
      <c r="F42" s="12">
        <v>2847</v>
      </c>
      <c r="G42" s="12">
        <v>2905.3</v>
      </c>
      <c r="H42" s="12">
        <v>3087.4</v>
      </c>
      <c r="I42" s="11" t="s">
        <v>34</v>
      </c>
    </row>
    <row r="43" spans="1:9" ht="141.75" customHeight="1" x14ac:dyDescent="0.3">
      <c r="A43" s="11">
        <f t="shared" si="9"/>
        <v>37</v>
      </c>
      <c r="B43" s="8" t="s">
        <v>51</v>
      </c>
      <c r="C43" s="12">
        <f>D43+E43+F43+G43+H43</f>
        <v>628.09999999999991</v>
      </c>
      <c r="D43" s="12">
        <f>D44</f>
        <v>345.5</v>
      </c>
      <c r="E43" s="12">
        <f t="shared" ref="E43:H43" si="25">E44</f>
        <v>21.2</v>
      </c>
      <c r="F43" s="12">
        <f t="shared" si="25"/>
        <v>20.7</v>
      </c>
      <c r="G43" s="12">
        <f t="shared" si="25"/>
        <v>22.2</v>
      </c>
      <c r="H43" s="12">
        <f t="shared" si="25"/>
        <v>218.5</v>
      </c>
      <c r="I43" s="11">
        <v>14</v>
      </c>
    </row>
    <row r="44" spans="1:9" ht="20.25" x14ac:dyDescent="0.3">
      <c r="A44" s="11">
        <f t="shared" si="9"/>
        <v>38</v>
      </c>
      <c r="B44" s="8" t="s">
        <v>10</v>
      </c>
      <c r="C44" s="9">
        <f>D44+E44+F44+G44+H44</f>
        <v>628.09999999999991</v>
      </c>
      <c r="D44" s="12">
        <v>345.5</v>
      </c>
      <c r="E44" s="12">
        <v>21.2</v>
      </c>
      <c r="F44" s="12">
        <v>20.7</v>
      </c>
      <c r="G44" s="12">
        <v>22.2</v>
      </c>
      <c r="H44" s="12">
        <v>218.5</v>
      </c>
      <c r="I44" s="11" t="s">
        <v>34</v>
      </c>
    </row>
    <row r="45" spans="1:9" ht="62.25" customHeight="1" x14ac:dyDescent="0.3">
      <c r="A45" s="11">
        <f t="shared" si="9"/>
        <v>39</v>
      </c>
      <c r="B45" s="8" t="s">
        <v>63</v>
      </c>
      <c r="C45" s="9">
        <f>C46</f>
        <v>3143.6</v>
      </c>
      <c r="D45" s="12">
        <f>D46</f>
        <v>3143.6</v>
      </c>
      <c r="E45" s="12">
        <f>E46</f>
        <v>0</v>
      </c>
      <c r="F45" s="12">
        <v>0</v>
      </c>
      <c r="G45" s="12">
        <f>G46</f>
        <v>0</v>
      </c>
      <c r="H45" s="12">
        <v>0</v>
      </c>
      <c r="I45" s="11">
        <v>18</v>
      </c>
    </row>
    <row r="46" spans="1:9" ht="20.25" x14ac:dyDescent="0.3">
      <c r="A46" s="11">
        <f t="shared" si="9"/>
        <v>40</v>
      </c>
      <c r="B46" s="8" t="s">
        <v>21</v>
      </c>
      <c r="C46" s="9">
        <f>D46+E46+F46+G46+H46</f>
        <v>3143.6</v>
      </c>
      <c r="D46" s="12">
        <v>3143.6</v>
      </c>
      <c r="E46" s="12">
        <v>0</v>
      </c>
      <c r="F46" s="12">
        <v>0</v>
      </c>
      <c r="G46" s="12">
        <v>0</v>
      </c>
      <c r="H46" s="12">
        <v>0</v>
      </c>
      <c r="I46" s="11" t="s">
        <v>34</v>
      </c>
    </row>
    <row r="47" spans="1:9" ht="85.5" customHeight="1" x14ac:dyDescent="0.3">
      <c r="A47" s="11">
        <f t="shared" si="9"/>
        <v>41</v>
      </c>
      <c r="B47" s="8" t="s">
        <v>52</v>
      </c>
      <c r="C47" s="9">
        <f>C48</f>
        <v>3298.3</v>
      </c>
      <c r="D47" s="12">
        <f t="shared" ref="D47:H47" si="26">D48</f>
        <v>498.3</v>
      </c>
      <c r="E47" s="12">
        <f t="shared" si="26"/>
        <v>700</v>
      </c>
      <c r="F47" s="12">
        <f t="shared" si="26"/>
        <v>700</v>
      </c>
      <c r="G47" s="12">
        <f t="shared" si="26"/>
        <v>700</v>
      </c>
      <c r="H47" s="12">
        <f t="shared" si="26"/>
        <v>700</v>
      </c>
      <c r="I47" s="11">
        <v>16</v>
      </c>
    </row>
    <row r="48" spans="1:9" ht="20.25" x14ac:dyDescent="0.3">
      <c r="A48" s="11">
        <f t="shared" si="9"/>
        <v>42</v>
      </c>
      <c r="B48" s="8" t="s">
        <v>21</v>
      </c>
      <c r="C48" s="9">
        <f>D48+E48+F48+G48+H48</f>
        <v>3298.3</v>
      </c>
      <c r="D48" s="12">
        <v>498.3</v>
      </c>
      <c r="E48" s="12">
        <v>700</v>
      </c>
      <c r="F48" s="12">
        <v>700</v>
      </c>
      <c r="G48" s="12">
        <v>700</v>
      </c>
      <c r="H48" s="12">
        <v>700</v>
      </c>
      <c r="I48" s="11" t="s">
        <v>34</v>
      </c>
    </row>
    <row r="49" spans="1:9" ht="222.75" x14ac:dyDescent="0.3">
      <c r="A49" s="11">
        <f>A48+1</f>
        <v>43</v>
      </c>
      <c r="B49" s="8" t="s">
        <v>72</v>
      </c>
      <c r="C49" s="9">
        <f>C50</f>
        <v>1808.04</v>
      </c>
      <c r="D49" s="12">
        <f>D50</f>
        <v>331</v>
      </c>
      <c r="E49" s="12">
        <f t="shared" ref="E49:H49" si="27">E50</f>
        <v>344.54</v>
      </c>
      <c r="F49" s="12">
        <f t="shared" si="27"/>
        <v>363.4</v>
      </c>
      <c r="G49" s="12">
        <f t="shared" si="27"/>
        <v>377.1</v>
      </c>
      <c r="H49" s="12">
        <f t="shared" si="27"/>
        <v>392</v>
      </c>
      <c r="I49" s="14" t="s">
        <v>77</v>
      </c>
    </row>
    <row r="50" spans="1:9" ht="20.25" x14ac:dyDescent="0.3">
      <c r="A50" s="11">
        <f>A49+1</f>
        <v>44</v>
      </c>
      <c r="B50" s="8" t="s">
        <v>21</v>
      </c>
      <c r="C50" s="9">
        <f>D50+E50+F50+G50+H50</f>
        <v>1808.04</v>
      </c>
      <c r="D50" s="12">
        <v>331</v>
      </c>
      <c r="E50" s="12">
        <v>344.54</v>
      </c>
      <c r="F50" s="12">
        <v>363.4</v>
      </c>
      <c r="G50" s="12">
        <v>377.1</v>
      </c>
      <c r="H50" s="12">
        <v>392</v>
      </c>
      <c r="I50" s="11" t="s">
        <v>34</v>
      </c>
    </row>
    <row r="51" spans="1:9" ht="101.25" x14ac:dyDescent="0.3">
      <c r="A51" s="11">
        <f t="shared" ref="A51:A114" si="28">A50+1</f>
        <v>45</v>
      </c>
      <c r="B51" s="8" t="s">
        <v>99</v>
      </c>
      <c r="C51" s="9">
        <f>C52</f>
        <v>874.7</v>
      </c>
      <c r="D51" s="12">
        <f>D52</f>
        <v>0</v>
      </c>
      <c r="E51" s="12">
        <f t="shared" ref="E51:H51" si="29">E52</f>
        <v>0</v>
      </c>
      <c r="F51" s="12">
        <f t="shared" si="29"/>
        <v>874.7</v>
      </c>
      <c r="G51" s="12">
        <f t="shared" si="29"/>
        <v>0</v>
      </c>
      <c r="H51" s="12">
        <f t="shared" si="29"/>
        <v>0</v>
      </c>
      <c r="I51" s="14" t="s">
        <v>100</v>
      </c>
    </row>
    <row r="52" spans="1:9" ht="20.25" x14ac:dyDescent="0.3">
      <c r="A52" s="11">
        <f t="shared" si="28"/>
        <v>46</v>
      </c>
      <c r="B52" s="8" t="s">
        <v>18</v>
      </c>
      <c r="C52" s="9">
        <f>D52+E52+F52+G52+H52</f>
        <v>874.7</v>
      </c>
      <c r="D52" s="12">
        <v>0</v>
      </c>
      <c r="E52" s="12">
        <v>0</v>
      </c>
      <c r="F52" s="12">
        <v>874.7</v>
      </c>
      <c r="G52" s="12">
        <v>0</v>
      </c>
      <c r="H52" s="12">
        <v>0</v>
      </c>
      <c r="I52" s="11" t="s">
        <v>34</v>
      </c>
    </row>
    <row r="53" spans="1:9" ht="21.75" customHeight="1" x14ac:dyDescent="0.3">
      <c r="A53" s="11">
        <f t="shared" si="28"/>
        <v>47</v>
      </c>
      <c r="B53" s="66" t="s">
        <v>26</v>
      </c>
      <c r="C53" s="67"/>
      <c r="D53" s="67"/>
      <c r="E53" s="67"/>
      <c r="F53" s="67"/>
      <c r="G53" s="67"/>
      <c r="H53" s="67"/>
      <c r="I53" s="68"/>
    </row>
    <row r="54" spans="1:9" ht="20.25" x14ac:dyDescent="0.3">
      <c r="A54" s="11">
        <f t="shared" si="28"/>
        <v>48</v>
      </c>
      <c r="B54" s="8" t="s">
        <v>4</v>
      </c>
      <c r="C54" s="12">
        <f>C56+C57+C58</f>
        <v>1365681.2260000003</v>
      </c>
      <c r="D54" s="12">
        <f t="shared" ref="D54:H54" si="30">D56+D57+D58</f>
        <v>284227.7</v>
      </c>
      <c r="E54" s="12">
        <f t="shared" si="30"/>
        <v>271904.77</v>
      </c>
      <c r="F54" s="12">
        <f t="shared" si="30"/>
        <v>266449.40000000002</v>
      </c>
      <c r="G54" s="12">
        <f t="shared" si="30"/>
        <v>270389.05599999998</v>
      </c>
      <c r="H54" s="12">
        <f t="shared" si="30"/>
        <v>272710.3</v>
      </c>
      <c r="I54" s="11" t="s">
        <v>34</v>
      </c>
    </row>
    <row r="55" spans="1:9" ht="20.25" x14ac:dyDescent="0.3">
      <c r="A55" s="11">
        <f t="shared" si="28"/>
        <v>49</v>
      </c>
      <c r="B55" s="8" t="s">
        <v>5</v>
      </c>
      <c r="C55" s="12"/>
      <c r="D55" s="12"/>
      <c r="E55" s="12"/>
      <c r="F55" s="12"/>
      <c r="G55" s="12"/>
      <c r="H55" s="12"/>
      <c r="I55" s="11" t="s">
        <v>34</v>
      </c>
    </row>
    <row r="56" spans="1:9" ht="20.25" x14ac:dyDescent="0.3">
      <c r="A56" s="11">
        <f t="shared" si="28"/>
        <v>50</v>
      </c>
      <c r="B56" s="8" t="s">
        <v>11</v>
      </c>
      <c r="C56" s="9">
        <f>D56+E56+F56+G56+H56</f>
        <v>193219.59999999998</v>
      </c>
      <c r="D56" s="12">
        <f t="shared" ref="D56:H58" si="31">D62</f>
        <v>52604.2</v>
      </c>
      <c r="E56" s="12">
        <f t="shared" si="31"/>
        <v>35568.199999999997</v>
      </c>
      <c r="F56" s="12">
        <f t="shared" si="31"/>
        <v>34970.1</v>
      </c>
      <c r="G56" s="12">
        <f t="shared" si="31"/>
        <v>35038.9</v>
      </c>
      <c r="H56" s="12">
        <f t="shared" si="31"/>
        <v>35038.199999999997</v>
      </c>
      <c r="I56" s="11" t="s">
        <v>34</v>
      </c>
    </row>
    <row r="57" spans="1:9" ht="20.25" x14ac:dyDescent="0.3">
      <c r="A57" s="11">
        <f t="shared" si="28"/>
        <v>51</v>
      </c>
      <c r="B57" s="8" t="s">
        <v>2</v>
      </c>
      <c r="C57" s="9">
        <f>D57+E57+F57+G57+H57</f>
        <v>1119503.6000000001</v>
      </c>
      <c r="D57" s="12">
        <f>D63</f>
        <v>222623.3</v>
      </c>
      <c r="E57" s="12">
        <f t="shared" si="31"/>
        <v>226803.5</v>
      </c>
      <c r="F57" s="12">
        <f t="shared" si="31"/>
        <v>220423.6</v>
      </c>
      <c r="G57" s="12">
        <f t="shared" si="31"/>
        <v>223888.59999999998</v>
      </c>
      <c r="H57" s="12">
        <f t="shared" si="31"/>
        <v>225764.59999999998</v>
      </c>
      <c r="I57" s="11" t="s">
        <v>34</v>
      </c>
    </row>
    <row r="58" spans="1:9" ht="20.25" x14ac:dyDescent="0.3">
      <c r="A58" s="11">
        <f t="shared" si="28"/>
        <v>52</v>
      </c>
      <c r="B58" s="8" t="s">
        <v>3</v>
      </c>
      <c r="C58" s="9">
        <f>D58+E58+F58+G58+H58</f>
        <v>52958.025999999998</v>
      </c>
      <c r="D58" s="12">
        <f t="shared" si="31"/>
        <v>9000.1999999999989</v>
      </c>
      <c r="E58" s="12">
        <f t="shared" si="31"/>
        <v>9533.0700000000015</v>
      </c>
      <c r="F58" s="12">
        <f t="shared" si="31"/>
        <v>11055.7</v>
      </c>
      <c r="G58" s="12">
        <f t="shared" si="31"/>
        <v>11461.555999999999</v>
      </c>
      <c r="H58" s="12">
        <f t="shared" si="31"/>
        <v>11907.5</v>
      </c>
      <c r="I58" s="11" t="s">
        <v>34</v>
      </c>
    </row>
    <row r="59" spans="1:9" ht="20.25" x14ac:dyDescent="0.3">
      <c r="A59" s="11">
        <f t="shared" si="28"/>
        <v>53</v>
      </c>
      <c r="B59" s="63" t="s">
        <v>12</v>
      </c>
      <c r="C59" s="64"/>
      <c r="D59" s="64"/>
      <c r="E59" s="64"/>
      <c r="F59" s="64"/>
      <c r="G59" s="64"/>
      <c r="H59" s="64"/>
      <c r="I59" s="65"/>
    </row>
    <row r="60" spans="1:9" ht="40.5" x14ac:dyDescent="0.3">
      <c r="A60" s="11">
        <f t="shared" si="28"/>
        <v>54</v>
      </c>
      <c r="B60" s="8" t="s">
        <v>13</v>
      </c>
      <c r="C60" s="12">
        <f>C62+C63+C64</f>
        <v>1365681.2260000003</v>
      </c>
      <c r="D60" s="12">
        <f t="shared" ref="D60:H60" si="32">D62+D63+D64</f>
        <v>284227.7</v>
      </c>
      <c r="E60" s="12">
        <f t="shared" si="32"/>
        <v>271904.77</v>
      </c>
      <c r="F60" s="12">
        <f t="shared" si="32"/>
        <v>266449.40000000002</v>
      </c>
      <c r="G60" s="12">
        <f t="shared" si="32"/>
        <v>270389.05599999998</v>
      </c>
      <c r="H60" s="12">
        <f t="shared" si="32"/>
        <v>272710.3</v>
      </c>
      <c r="I60" s="11" t="s">
        <v>34</v>
      </c>
    </row>
    <row r="61" spans="1:9" ht="20.25" x14ac:dyDescent="0.3">
      <c r="A61" s="11">
        <f t="shared" si="28"/>
        <v>55</v>
      </c>
      <c r="B61" s="8" t="s">
        <v>8</v>
      </c>
      <c r="C61" s="12"/>
      <c r="D61" s="12"/>
      <c r="E61" s="12"/>
      <c r="F61" s="12"/>
      <c r="G61" s="12"/>
      <c r="H61" s="12"/>
      <c r="I61" s="11" t="s">
        <v>34</v>
      </c>
    </row>
    <row r="62" spans="1:9" ht="20.25" x14ac:dyDescent="0.3">
      <c r="A62" s="11">
        <f t="shared" si="28"/>
        <v>56</v>
      </c>
      <c r="B62" s="8" t="s">
        <v>11</v>
      </c>
      <c r="C62" s="12">
        <f>D62+E62+F62+G62+H62</f>
        <v>193219.59999999998</v>
      </c>
      <c r="D62" s="12">
        <f>D68+D84</f>
        <v>52604.2</v>
      </c>
      <c r="E62" s="12">
        <f>E68+E84</f>
        <v>35568.199999999997</v>
      </c>
      <c r="F62" s="12">
        <f>F68+F84</f>
        <v>34970.1</v>
      </c>
      <c r="G62" s="12">
        <f>G68+G84</f>
        <v>35038.9</v>
      </c>
      <c r="H62" s="12">
        <f>H68+H84</f>
        <v>35038.199999999997</v>
      </c>
      <c r="I62" s="11" t="s">
        <v>34</v>
      </c>
    </row>
    <row r="63" spans="1:9" ht="20.25" x14ac:dyDescent="0.3">
      <c r="A63" s="11">
        <f t="shared" si="28"/>
        <v>57</v>
      </c>
      <c r="B63" s="8" t="s">
        <v>2</v>
      </c>
      <c r="C63" s="12">
        <f>D63+E63+F63+G63+H63</f>
        <v>1119503.6000000001</v>
      </c>
      <c r="D63" s="12">
        <f>D66+D70+D76+D80</f>
        <v>222623.3</v>
      </c>
      <c r="E63" s="12">
        <f>E66+E70+E76+E80</f>
        <v>226803.5</v>
      </c>
      <c r="F63" s="12">
        <f>F66+F70+F76+F80</f>
        <v>220423.6</v>
      </c>
      <c r="G63" s="12">
        <f>G66+G70+G76+G80</f>
        <v>223888.59999999998</v>
      </c>
      <c r="H63" s="12">
        <f>H66+H70+H76+H80</f>
        <v>225764.59999999998</v>
      </c>
      <c r="I63" s="11" t="s">
        <v>34</v>
      </c>
    </row>
    <row r="64" spans="1:9" ht="20.25" x14ac:dyDescent="0.3">
      <c r="A64" s="11">
        <f t="shared" si="28"/>
        <v>58</v>
      </c>
      <c r="B64" s="8" t="s">
        <v>3</v>
      </c>
      <c r="C64" s="12">
        <f>D64+E64+F64+G64+H64</f>
        <v>52958.025999999998</v>
      </c>
      <c r="D64" s="12">
        <f>D72+D74+D78+D82</f>
        <v>9000.1999999999989</v>
      </c>
      <c r="E64" s="12">
        <f t="shared" ref="E64:H64" si="33">E72+E74+E78+E82</f>
        <v>9533.0700000000015</v>
      </c>
      <c r="F64" s="12">
        <f t="shared" si="33"/>
        <v>11055.7</v>
      </c>
      <c r="G64" s="12">
        <f t="shared" si="33"/>
        <v>11461.555999999999</v>
      </c>
      <c r="H64" s="12">
        <f t="shared" si="33"/>
        <v>11907.5</v>
      </c>
      <c r="I64" s="11" t="s">
        <v>34</v>
      </c>
    </row>
    <row r="65" spans="1:9" ht="345" customHeight="1" x14ac:dyDescent="0.3">
      <c r="A65" s="11">
        <f t="shared" si="28"/>
        <v>59</v>
      </c>
      <c r="B65" s="15" t="s">
        <v>95</v>
      </c>
      <c r="C65" s="12">
        <f>D65+E65+F65+G65+H65</f>
        <v>355087.1</v>
      </c>
      <c r="D65" s="12">
        <f>D66</f>
        <v>72288</v>
      </c>
      <c r="E65" s="12">
        <f t="shared" ref="E65:H65" si="34">E66</f>
        <v>68946</v>
      </c>
      <c r="F65" s="12">
        <f t="shared" si="34"/>
        <v>73357.5</v>
      </c>
      <c r="G65" s="12">
        <f t="shared" si="34"/>
        <v>70247.8</v>
      </c>
      <c r="H65" s="12">
        <f t="shared" si="34"/>
        <v>70247.8</v>
      </c>
      <c r="I65" s="16">
        <v>21</v>
      </c>
    </row>
    <row r="66" spans="1:9" ht="23.25" customHeight="1" x14ac:dyDescent="0.3">
      <c r="A66" s="11">
        <f t="shared" si="28"/>
        <v>60</v>
      </c>
      <c r="B66" s="15" t="s">
        <v>9</v>
      </c>
      <c r="C66" s="12">
        <f>D66+E66+F66+G66+H66</f>
        <v>355087.1</v>
      </c>
      <c r="D66" s="12">
        <v>72288</v>
      </c>
      <c r="E66" s="12">
        <v>68946</v>
      </c>
      <c r="F66" s="12">
        <v>73357.5</v>
      </c>
      <c r="G66" s="12">
        <v>70247.8</v>
      </c>
      <c r="H66" s="12">
        <v>70247.8</v>
      </c>
      <c r="I66" s="11" t="s">
        <v>34</v>
      </c>
    </row>
    <row r="67" spans="1:9" ht="367.5" customHeight="1" x14ac:dyDescent="0.3">
      <c r="A67" s="11">
        <f t="shared" si="28"/>
        <v>61</v>
      </c>
      <c r="B67" s="15" t="s">
        <v>96</v>
      </c>
      <c r="C67" s="12">
        <f>SUM(D67:H67)</f>
        <v>192939.7</v>
      </c>
      <c r="D67" s="17">
        <f t="shared" ref="D67:H67" si="35">D68</f>
        <v>52469</v>
      </c>
      <c r="E67" s="17">
        <f t="shared" si="35"/>
        <v>35423.5</v>
      </c>
      <c r="F67" s="17">
        <f t="shared" si="35"/>
        <v>34970.1</v>
      </c>
      <c r="G67" s="17">
        <f t="shared" si="35"/>
        <v>35038.9</v>
      </c>
      <c r="H67" s="17">
        <f t="shared" si="35"/>
        <v>35038.199999999997</v>
      </c>
      <c r="I67" s="16">
        <v>23</v>
      </c>
    </row>
    <row r="68" spans="1:9" ht="27" customHeight="1" x14ac:dyDescent="0.3">
      <c r="A68" s="11">
        <f t="shared" si="28"/>
        <v>62</v>
      </c>
      <c r="B68" s="8" t="s">
        <v>10</v>
      </c>
      <c r="C68" s="9">
        <f>D68+E68+F68+G68+H68</f>
        <v>192939.7</v>
      </c>
      <c r="D68" s="17">
        <v>52469</v>
      </c>
      <c r="E68" s="17">
        <v>35423.5</v>
      </c>
      <c r="F68" s="17">
        <v>34970.1</v>
      </c>
      <c r="G68" s="17">
        <v>35038.9</v>
      </c>
      <c r="H68" s="17">
        <v>35038.199999999997</v>
      </c>
      <c r="I68" s="11" t="s">
        <v>34</v>
      </c>
    </row>
    <row r="69" spans="1:9" s="21" customFormat="1" ht="304.5" customHeight="1" x14ac:dyDescent="0.3">
      <c r="A69" s="11">
        <f t="shared" si="28"/>
        <v>63</v>
      </c>
      <c r="B69" s="18" t="s">
        <v>92</v>
      </c>
      <c r="C69" s="19">
        <f>C70</f>
        <v>728620.2</v>
      </c>
      <c r="D69" s="19">
        <f t="shared" ref="D69:H69" si="36">D70</f>
        <v>141986</v>
      </c>
      <c r="E69" s="19">
        <f t="shared" si="36"/>
        <v>147708</v>
      </c>
      <c r="F69" s="19">
        <f t="shared" si="36"/>
        <v>141563.6</v>
      </c>
      <c r="G69" s="19">
        <f t="shared" si="36"/>
        <v>148681.29999999999</v>
      </c>
      <c r="H69" s="19">
        <f t="shared" si="36"/>
        <v>148681.29999999999</v>
      </c>
      <c r="I69" s="20">
        <v>23</v>
      </c>
    </row>
    <row r="70" spans="1:9" s="21" customFormat="1" ht="28.5" customHeight="1" x14ac:dyDescent="0.3">
      <c r="A70" s="11">
        <f t="shared" si="28"/>
        <v>64</v>
      </c>
      <c r="B70" s="18" t="s">
        <v>9</v>
      </c>
      <c r="C70" s="19">
        <f>D70+E70+F70+G70+H70</f>
        <v>728620.2</v>
      </c>
      <c r="D70" s="19">
        <v>141986</v>
      </c>
      <c r="E70" s="19">
        <v>147708</v>
      </c>
      <c r="F70" s="19">
        <v>141563.6</v>
      </c>
      <c r="G70" s="19">
        <v>148681.29999999999</v>
      </c>
      <c r="H70" s="19">
        <v>148681.29999999999</v>
      </c>
      <c r="I70" s="11" t="s">
        <v>34</v>
      </c>
    </row>
    <row r="71" spans="1:9" ht="104.25" customHeight="1" x14ac:dyDescent="0.3">
      <c r="A71" s="11">
        <f t="shared" si="28"/>
        <v>65</v>
      </c>
      <c r="B71" s="8" t="s">
        <v>36</v>
      </c>
      <c r="C71" s="9">
        <f>C72</f>
        <v>1354</v>
      </c>
      <c r="D71" s="12">
        <f t="shared" ref="D71:H71" si="37">D72</f>
        <v>248</v>
      </c>
      <c r="E71" s="12">
        <f t="shared" si="37"/>
        <v>220</v>
      </c>
      <c r="F71" s="12">
        <f t="shared" si="37"/>
        <v>284</v>
      </c>
      <c r="G71" s="12">
        <f t="shared" si="37"/>
        <v>295</v>
      </c>
      <c r="H71" s="12">
        <f t="shared" si="37"/>
        <v>307</v>
      </c>
      <c r="I71" s="11">
        <v>25</v>
      </c>
    </row>
    <row r="72" spans="1:9" ht="20.25" x14ac:dyDescent="0.3">
      <c r="A72" s="11">
        <f t="shared" si="28"/>
        <v>66</v>
      </c>
      <c r="B72" s="8" t="s">
        <v>3</v>
      </c>
      <c r="C72" s="9">
        <f>D72+E72+F72+G72+H72</f>
        <v>1354</v>
      </c>
      <c r="D72" s="12">
        <v>248</v>
      </c>
      <c r="E72" s="12">
        <v>220</v>
      </c>
      <c r="F72" s="12">
        <v>284</v>
      </c>
      <c r="G72" s="12">
        <v>295</v>
      </c>
      <c r="H72" s="12">
        <v>307</v>
      </c>
      <c r="I72" s="11" t="s">
        <v>34</v>
      </c>
    </row>
    <row r="73" spans="1:9" ht="125.25" customHeight="1" x14ac:dyDescent="0.3">
      <c r="A73" s="11">
        <f t="shared" si="28"/>
        <v>67</v>
      </c>
      <c r="B73" s="8" t="s">
        <v>38</v>
      </c>
      <c r="C73" s="9">
        <f>C74</f>
        <v>350</v>
      </c>
      <c r="D73" s="12">
        <f t="shared" ref="D73:H73" si="38">D74</f>
        <v>70</v>
      </c>
      <c r="E73" s="12">
        <f t="shared" si="38"/>
        <v>70</v>
      </c>
      <c r="F73" s="12">
        <f t="shared" si="38"/>
        <v>70</v>
      </c>
      <c r="G73" s="12">
        <f t="shared" si="38"/>
        <v>70</v>
      </c>
      <c r="H73" s="12">
        <f t="shared" si="38"/>
        <v>70</v>
      </c>
      <c r="I73" s="11">
        <v>25</v>
      </c>
    </row>
    <row r="74" spans="1:9" ht="20.25" x14ac:dyDescent="0.3">
      <c r="A74" s="11">
        <f t="shared" si="28"/>
        <v>68</v>
      </c>
      <c r="B74" s="8" t="s">
        <v>3</v>
      </c>
      <c r="C74" s="9">
        <f>D74+E74+F74+G74+H74</f>
        <v>350</v>
      </c>
      <c r="D74" s="12">
        <v>70</v>
      </c>
      <c r="E74" s="12">
        <v>70</v>
      </c>
      <c r="F74" s="12">
        <v>70</v>
      </c>
      <c r="G74" s="12">
        <v>70</v>
      </c>
      <c r="H74" s="12">
        <v>70</v>
      </c>
      <c r="I74" s="11" t="s">
        <v>34</v>
      </c>
    </row>
    <row r="75" spans="1:9" ht="204.75" customHeight="1" x14ac:dyDescent="0.3">
      <c r="A75" s="11">
        <f t="shared" si="28"/>
        <v>69</v>
      </c>
      <c r="B75" s="8" t="s">
        <v>93</v>
      </c>
      <c r="C75" s="9">
        <f>C76</f>
        <v>35793.300000000003</v>
      </c>
      <c r="D75" s="12">
        <f t="shared" ref="D75:H75" si="39">D76</f>
        <v>8348.5</v>
      </c>
      <c r="E75" s="12">
        <f t="shared" si="39"/>
        <v>10148.799999999999</v>
      </c>
      <c r="F75" s="12">
        <f t="shared" si="39"/>
        <v>5502</v>
      </c>
      <c r="G75" s="12">
        <f t="shared" si="39"/>
        <v>4959</v>
      </c>
      <c r="H75" s="12">
        <f t="shared" si="39"/>
        <v>6835</v>
      </c>
      <c r="I75" s="11">
        <v>27</v>
      </c>
    </row>
    <row r="76" spans="1:9" ht="20.25" x14ac:dyDescent="0.3">
      <c r="A76" s="11">
        <f t="shared" si="28"/>
        <v>70</v>
      </c>
      <c r="B76" s="8" t="s">
        <v>9</v>
      </c>
      <c r="C76" s="9">
        <f>D76+E76+F76+G76+H76</f>
        <v>35793.300000000003</v>
      </c>
      <c r="D76" s="12">
        <v>8348.5</v>
      </c>
      <c r="E76" s="12">
        <v>10148.799999999999</v>
      </c>
      <c r="F76" s="12">
        <v>5502</v>
      </c>
      <c r="G76" s="12">
        <v>4959</v>
      </c>
      <c r="H76" s="12">
        <v>6835</v>
      </c>
      <c r="I76" s="11" t="s">
        <v>34</v>
      </c>
    </row>
    <row r="77" spans="1:9" ht="186.75" customHeight="1" x14ac:dyDescent="0.3">
      <c r="A77" s="11">
        <f t="shared" si="28"/>
        <v>71</v>
      </c>
      <c r="B77" s="8" t="s">
        <v>88</v>
      </c>
      <c r="C77" s="9">
        <f>C78</f>
        <v>349.47799999999995</v>
      </c>
      <c r="D77" s="12">
        <f t="shared" ref="D77:H77" si="40">D78</f>
        <v>68.8</v>
      </c>
      <c r="E77" s="12">
        <f t="shared" si="40"/>
        <v>46.37</v>
      </c>
      <c r="F77" s="12">
        <f t="shared" si="40"/>
        <v>82.5</v>
      </c>
      <c r="G77" s="12">
        <f t="shared" si="40"/>
        <v>74.908000000000001</v>
      </c>
      <c r="H77" s="12">
        <f t="shared" si="40"/>
        <v>76.900000000000006</v>
      </c>
      <c r="I77" s="11">
        <v>31</v>
      </c>
    </row>
    <row r="78" spans="1:9" ht="20.25" x14ac:dyDescent="0.3">
      <c r="A78" s="11">
        <f t="shared" si="28"/>
        <v>72</v>
      </c>
      <c r="B78" s="8" t="s">
        <v>3</v>
      </c>
      <c r="C78" s="9">
        <f>D78+E78+F78+G78+H78</f>
        <v>349.47799999999995</v>
      </c>
      <c r="D78" s="12">
        <v>68.8</v>
      </c>
      <c r="E78" s="12">
        <v>46.37</v>
      </c>
      <c r="F78" s="12">
        <v>82.5</v>
      </c>
      <c r="G78" s="12">
        <v>74.908000000000001</v>
      </c>
      <c r="H78" s="12">
        <v>76.900000000000006</v>
      </c>
      <c r="I78" s="11" t="s">
        <v>34</v>
      </c>
    </row>
    <row r="79" spans="1:9" ht="286.5" customHeight="1" x14ac:dyDescent="0.3">
      <c r="A79" s="11">
        <f t="shared" si="28"/>
        <v>73</v>
      </c>
      <c r="B79" s="8" t="s">
        <v>94</v>
      </c>
      <c r="C79" s="9">
        <f>C80</f>
        <v>3</v>
      </c>
      <c r="D79" s="12">
        <f t="shared" ref="D79:H79" si="41">D80</f>
        <v>0.8</v>
      </c>
      <c r="E79" s="12">
        <f t="shared" si="41"/>
        <v>0.7</v>
      </c>
      <c r="F79" s="12">
        <f t="shared" si="41"/>
        <v>0.5</v>
      </c>
      <c r="G79" s="12">
        <f t="shared" si="41"/>
        <v>0.5</v>
      </c>
      <c r="H79" s="12">
        <f t="shared" si="41"/>
        <v>0.5</v>
      </c>
      <c r="I79" s="11">
        <v>33</v>
      </c>
    </row>
    <row r="80" spans="1:9" ht="20.25" x14ac:dyDescent="0.3">
      <c r="A80" s="11">
        <f t="shared" si="28"/>
        <v>74</v>
      </c>
      <c r="B80" s="8" t="s">
        <v>14</v>
      </c>
      <c r="C80" s="9">
        <f>D80+E80+F80+G80+H80</f>
        <v>3</v>
      </c>
      <c r="D80" s="12">
        <v>0.8</v>
      </c>
      <c r="E80" s="12">
        <v>0.7</v>
      </c>
      <c r="F80" s="12">
        <v>0.5</v>
      </c>
      <c r="G80" s="12">
        <v>0.5</v>
      </c>
      <c r="H80" s="12">
        <v>0.5</v>
      </c>
      <c r="I80" s="11" t="s">
        <v>34</v>
      </c>
    </row>
    <row r="81" spans="1:9" ht="102.75" customHeight="1" x14ac:dyDescent="0.3">
      <c r="A81" s="11">
        <f t="shared" si="28"/>
        <v>75</v>
      </c>
      <c r="B81" s="8" t="s">
        <v>89</v>
      </c>
      <c r="C81" s="9">
        <f>C82</f>
        <v>50904.547999999995</v>
      </c>
      <c r="D81" s="12">
        <f t="shared" ref="D81:H81" si="42">D82</f>
        <v>8613.4</v>
      </c>
      <c r="E81" s="12">
        <f t="shared" si="42"/>
        <v>9196.7000000000007</v>
      </c>
      <c r="F81" s="12">
        <f t="shared" si="42"/>
        <v>10619.2</v>
      </c>
      <c r="G81" s="12">
        <f t="shared" si="42"/>
        <v>11021.647999999999</v>
      </c>
      <c r="H81" s="12">
        <f t="shared" si="42"/>
        <v>11453.6</v>
      </c>
      <c r="I81" s="11">
        <v>25</v>
      </c>
    </row>
    <row r="82" spans="1:9" ht="20.25" x14ac:dyDescent="0.3">
      <c r="A82" s="11">
        <f t="shared" si="28"/>
        <v>76</v>
      </c>
      <c r="B82" s="8" t="s">
        <v>3</v>
      </c>
      <c r="C82" s="9">
        <f>D82+E82+F82+G82+H82</f>
        <v>50904.547999999995</v>
      </c>
      <c r="D82" s="12">
        <v>8613.4</v>
      </c>
      <c r="E82" s="12">
        <v>9196.7000000000007</v>
      </c>
      <c r="F82" s="12">
        <v>10619.2</v>
      </c>
      <c r="G82" s="12">
        <v>11021.647999999999</v>
      </c>
      <c r="H82" s="12">
        <v>11453.6</v>
      </c>
      <c r="I82" s="11" t="s">
        <v>34</v>
      </c>
    </row>
    <row r="83" spans="1:9" ht="180" customHeight="1" x14ac:dyDescent="0.3">
      <c r="A83" s="11">
        <f t="shared" si="28"/>
        <v>77</v>
      </c>
      <c r="B83" s="8" t="s">
        <v>90</v>
      </c>
      <c r="C83" s="9">
        <f t="shared" ref="C83:H83" si="43">C84</f>
        <v>279.89999999999998</v>
      </c>
      <c r="D83" s="12">
        <f t="shared" si="43"/>
        <v>135.19999999999999</v>
      </c>
      <c r="E83" s="12">
        <f t="shared" si="43"/>
        <v>144.69999999999999</v>
      </c>
      <c r="F83" s="12">
        <f t="shared" si="43"/>
        <v>0</v>
      </c>
      <c r="G83" s="12">
        <f t="shared" si="43"/>
        <v>0</v>
      </c>
      <c r="H83" s="12">
        <f t="shared" si="43"/>
        <v>0</v>
      </c>
      <c r="I83" s="11">
        <v>35</v>
      </c>
    </row>
    <row r="84" spans="1:9" ht="20.25" x14ac:dyDescent="0.3">
      <c r="A84" s="11">
        <f t="shared" si="28"/>
        <v>78</v>
      </c>
      <c r="B84" s="8" t="s">
        <v>10</v>
      </c>
      <c r="C84" s="9">
        <f>D84+E84+F84+G84+H84</f>
        <v>279.89999999999998</v>
      </c>
      <c r="D84" s="22">
        <v>135.19999999999999</v>
      </c>
      <c r="E84" s="12">
        <v>144.69999999999999</v>
      </c>
      <c r="F84" s="22">
        <v>0</v>
      </c>
      <c r="G84" s="22">
        <v>0</v>
      </c>
      <c r="H84" s="22">
        <v>0</v>
      </c>
      <c r="I84" s="11" t="s">
        <v>34</v>
      </c>
    </row>
    <row r="85" spans="1:9" ht="20.25" x14ac:dyDescent="0.3">
      <c r="A85" s="11">
        <f t="shared" si="28"/>
        <v>79</v>
      </c>
      <c r="B85" s="61" t="s">
        <v>53</v>
      </c>
      <c r="C85" s="56"/>
      <c r="D85" s="56"/>
      <c r="E85" s="56"/>
      <c r="F85" s="56"/>
      <c r="G85" s="56"/>
      <c r="H85" s="56"/>
      <c r="I85" s="57"/>
    </row>
    <row r="86" spans="1:9" ht="20.25" x14ac:dyDescent="0.3">
      <c r="A86" s="11">
        <f t="shared" si="28"/>
        <v>80</v>
      </c>
      <c r="B86" s="23" t="s">
        <v>4</v>
      </c>
      <c r="C86" s="24">
        <f>D86+E86+F86+G86+H86</f>
        <v>196032.16</v>
      </c>
      <c r="D86" s="24">
        <f t="shared" ref="D86:H86" si="44">D88+D89</f>
        <v>25896.5</v>
      </c>
      <c r="E86" s="25">
        <f t="shared" si="44"/>
        <v>33717.279999999999</v>
      </c>
      <c r="F86" s="24">
        <f t="shared" si="44"/>
        <v>48010.6</v>
      </c>
      <c r="G86" s="24">
        <f t="shared" si="44"/>
        <v>43353.279999999999</v>
      </c>
      <c r="H86" s="24">
        <f t="shared" si="44"/>
        <v>45054.5</v>
      </c>
      <c r="I86" s="26" t="s">
        <v>34</v>
      </c>
    </row>
    <row r="87" spans="1:9" ht="20.25" x14ac:dyDescent="0.3">
      <c r="A87" s="11">
        <f t="shared" si="28"/>
        <v>81</v>
      </c>
      <c r="B87" s="23" t="s">
        <v>5</v>
      </c>
      <c r="C87" s="24"/>
      <c r="D87" s="24"/>
      <c r="E87" s="25"/>
      <c r="F87" s="24"/>
      <c r="G87" s="24"/>
      <c r="H87" s="24"/>
      <c r="I87" s="26" t="s">
        <v>34</v>
      </c>
    </row>
    <row r="88" spans="1:9" ht="20.25" x14ac:dyDescent="0.3">
      <c r="A88" s="11">
        <f t="shared" si="28"/>
        <v>82</v>
      </c>
      <c r="B88" s="23" t="s">
        <v>2</v>
      </c>
      <c r="C88" s="24">
        <f>D88+E88+F88+G88+H88</f>
        <v>238.2</v>
      </c>
      <c r="D88" s="24">
        <f>D92</f>
        <v>124.6</v>
      </c>
      <c r="E88" s="24">
        <f t="shared" ref="E88:H88" si="45">E92</f>
        <v>113.6</v>
      </c>
      <c r="F88" s="24">
        <f t="shared" si="45"/>
        <v>0</v>
      </c>
      <c r="G88" s="24">
        <f t="shared" si="45"/>
        <v>0</v>
      </c>
      <c r="H88" s="24">
        <f t="shared" si="45"/>
        <v>0</v>
      </c>
      <c r="I88" s="26" t="s">
        <v>34</v>
      </c>
    </row>
    <row r="89" spans="1:9" ht="20.25" x14ac:dyDescent="0.3">
      <c r="A89" s="11">
        <f t="shared" si="28"/>
        <v>83</v>
      </c>
      <c r="B89" s="23" t="s">
        <v>3</v>
      </c>
      <c r="C89" s="24">
        <f>D89+E89+F89+G89+H89</f>
        <v>195793.96</v>
      </c>
      <c r="D89" s="24">
        <f>D93</f>
        <v>25771.9</v>
      </c>
      <c r="E89" s="24">
        <f t="shared" ref="E89:H89" si="46">E93</f>
        <v>33603.68</v>
      </c>
      <c r="F89" s="24">
        <f t="shared" si="46"/>
        <v>48010.6</v>
      </c>
      <c r="G89" s="24">
        <f t="shared" si="46"/>
        <v>43353.279999999999</v>
      </c>
      <c r="H89" s="24">
        <f t="shared" si="46"/>
        <v>45054.5</v>
      </c>
      <c r="I89" s="26" t="s">
        <v>34</v>
      </c>
    </row>
    <row r="90" spans="1:9" ht="20.25" x14ac:dyDescent="0.3">
      <c r="A90" s="11">
        <f t="shared" si="28"/>
        <v>84</v>
      </c>
      <c r="B90" s="58" t="s">
        <v>6</v>
      </c>
      <c r="C90" s="59"/>
      <c r="D90" s="59"/>
      <c r="E90" s="59"/>
      <c r="F90" s="59"/>
      <c r="G90" s="59"/>
      <c r="H90" s="59"/>
      <c r="I90" s="60"/>
    </row>
    <row r="91" spans="1:9" ht="40.5" customHeight="1" x14ac:dyDescent="0.3">
      <c r="A91" s="11">
        <f t="shared" si="28"/>
        <v>85</v>
      </c>
      <c r="B91" s="8" t="s">
        <v>23</v>
      </c>
      <c r="C91" s="27">
        <f>D91+E91+F91+G91+H91</f>
        <v>196032.16</v>
      </c>
      <c r="D91" s="24">
        <f t="shared" ref="D91:H91" si="47">D92+D93</f>
        <v>25896.5</v>
      </c>
      <c r="E91" s="24">
        <f>E92+E93</f>
        <v>33717.279999999999</v>
      </c>
      <c r="F91" s="24">
        <f t="shared" si="47"/>
        <v>48010.6</v>
      </c>
      <c r="G91" s="24">
        <f t="shared" si="47"/>
        <v>43353.279999999999</v>
      </c>
      <c r="H91" s="24">
        <f t="shared" si="47"/>
        <v>45054.5</v>
      </c>
      <c r="I91" s="11" t="s">
        <v>34</v>
      </c>
    </row>
    <row r="92" spans="1:9" ht="20.25" x14ac:dyDescent="0.3">
      <c r="A92" s="11">
        <f t="shared" si="28"/>
        <v>86</v>
      </c>
      <c r="B92" s="8" t="s">
        <v>9</v>
      </c>
      <c r="C92" s="27">
        <f>D92+E92+F92+G92+H92</f>
        <v>238.2</v>
      </c>
      <c r="D92" s="24">
        <f>D97+D104</f>
        <v>124.6</v>
      </c>
      <c r="E92" s="24">
        <f t="shared" ref="E92:H92" si="48">E97+E104</f>
        <v>113.6</v>
      </c>
      <c r="F92" s="24">
        <f t="shared" si="48"/>
        <v>0</v>
      </c>
      <c r="G92" s="24">
        <f t="shared" si="48"/>
        <v>0</v>
      </c>
      <c r="H92" s="24">
        <f t="shared" si="48"/>
        <v>0</v>
      </c>
      <c r="I92" s="11" t="s">
        <v>34</v>
      </c>
    </row>
    <row r="93" spans="1:9" ht="20.25" x14ac:dyDescent="0.3">
      <c r="A93" s="11">
        <f t="shared" si="28"/>
        <v>87</v>
      </c>
      <c r="B93" s="28" t="s">
        <v>3</v>
      </c>
      <c r="C93" s="27">
        <f>D93+E93+F93+G93+H93</f>
        <v>195793.96</v>
      </c>
      <c r="D93" s="27">
        <f>D95+D98+D100+D102+D105</f>
        <v>25771.9</v>
      </c>
      <c r="E93" s="27">
        <f t="shared" ref="E93:H93" si="49">E95+E98+E100+E102+E105</f>
        <v>33603.68</v>
      </c>
      <c r="F93" s="27">
        <f t="shared" si="49"/>
        <v>48010.6</v>
      </c>
      <c r="G93" s="27">
        <f t="shared" si="49"/>
        <v>43353.279999999999</v>
      </c>
      <c r="H93" s="27">
        <f t="shared" si="49"/>
        <v>45054.5</v>
      </c>
      <c r="I93" s="29" t="s">
        <v>34</v>
      </c>
    </row>
    <row r="94" spans="1:9" ht="142.5" customHeight="1" x14ac:dyDescent="0.3">
      <c r="A94" s="11">
        <f t="shared" si="28"/>
        <v>88</v>
      </c>
      <c r="B94" s="8" t="s">
        <v>46</v>
      </c>
      <c r="C94" s="9">
        <f>C95</f>
        <v>180122.48</v>
      </c>
      <c r="D94" s="9">
        <f t="shared" ref="D94:H94" si="50">D95</f>
        <v>19524.400000000001</v>
      </c>
      <c r="E94" s="9">
        <f t="shared" si="50"/>
        <v>24830.9</v>
      </c>
      <c r="F94" s="9">
        <f t="shared" si="50"/>
        <v>47359.4</v>
      </c>
      <c r="G94" s="9">
        <f t="shared" si="50"/>
        <v>43353.279999999999</v>
      </c>
      <c r="H94" s="9">
        <f t="shared" si="50"/>
        <v>45054.5</v>
      </c>
      <c r="I94" s="11" t="s">
        <v>85</v>
      </c>
    </row>
    <row r="95" spans="1:9" ht="23.25" customHeight="1" x14ac:dyDescent="0.3">
      <c r="A95" s="11">
        <f t="shared" si="28"/>
        <v>89</v>
      </c>
      <c r="B95" s="30" t="s">
        <v>3</v>
      </c>
      <c r="C95" s="31">
        <f>D95+E95+F95+G95+H95</f>
        <v>180122.48</v>
      </c>
      <c r="D95" s="32">
        <v>19524.400000000001</v>
      </c>
      <c r="E95" s="32">
        <v>24830.9</v>
      </c>
      <c r="F95" s="32">
        <v>47359.4</v>
      </c>
      <c r="G95" s="32">
        <v>43353.279999999999</v>
      </c>
      <c r="H95" s="32">
        <v>45054.5</v>
      </c>
      <c r="I95" s="7" t="s">
        <v>34</v>
      </c>
    </row>
    <row r="96" spans="1:9" ht="81" x14ac:dyDescent="0.3">
      <c r="A96" s="11">
        <f t="shared" si="28"/>
        <v>90</v>
      </c>
      <c r="B96" s="8" t="s">
        <v>49</v>
      </c>
      <c r="C96" s="10">
        <f>C97+C98</f>
        <v>1635.6</v>
      </c>
      <c r="D96" s="10">
        <f t="shared" ref="D96:H96" si="51">D97+D98</f>
        <v>1035.5999999999999</v>
      </c>
      <c r="E96" s="10">
        <f t="shared" si="51"/>
        <v>0</v>
      </c>
      <c r="F96" s="10">
        <f t="shared" si="51"/>
        <v>600</v>
      </c>
      <c r="G96" s="10">
        <f t="shared" si="51"/>
        <v>0</v>
      </c>
      <c r="H96" s="10">
        <f t="shared" si="51"/>
        <v>0</v>
      </c>
      <c r="I96" s="11">
        <v>48</v>
      </c>
    </row>
    <row r="97" spans="1:9" ht="23.25" customHeight="1" x14ac:dyDescent="0.3">
      <c r="A97" s="11">
        <f t="shared" si="28"/>
        <v>91</v>
      </c>
      <c r="B97" s="8" t="s">
        <v>14</v>
      </c>
      <c r="C97" s="31">
        <f>D97+E97+F97+G97+H97</f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11" t="s">
        <v>34</v>
      </c>
    </row>
    <row r="98" spans="1:9" ht="23.25" customHeight="1" x14ac:dyDescent="0.3">
      <c r="A98" s="11">
        <f t="shared" si="28"/>
        <v>92</v>
      </c>
      <c r="B98" s="8" t="s">
        <v>21</v>
      </c>
      <c r="C98" s="31">
        <f>D98+E98+F98+G98+H98</f>
        <v>1635.6</v>
      </c>
      <c r="D98" s="33">
        <f>1035.6</f>
        <v>1035.5999999999999</v>
      </c>
      <c r="E98" s="33">
        <v>0</v>
      </c>
      <c r="F98" s="33">
        <v>600</v>
      </c>
      <c r="G98" s="33">
        <v>0</v>
      </c>
      <c r="H98" s="33">
        <v>0</v>
      </c>
      <c r="I98" s="11" t="s">
        <v>34</v>
      </c>
    </row>
    <row r="99" spans="1:9" ht="84.75" customHeight="1" x14ac:dyDescent="0.3">
      <c r="A99" s="11">
        <f t="shared" si="28"/>
        <v>93</v>
      </c>
      <c r="B99" s="8" t="s">
        <v>50</v>
      </c>
      <c r="C99" s="10">
        <f>C100</f>
        <v>0</v>
      </c>
      <c r="D99" s="9">
        <f>D100</f>
        <v>0</v>
      </c>
      <c r="E99" s="9">
        <f t="shared" ref="E99:H99" si="52">E100</f>
        <v>0</v>
      </c>
      <c r="F99" s="9">
        <f t="shared" si="52"/>
        <v>0</v>
      </c>
      <c r="G99" s="9">
        <f t="shared" si="52"/>
        <v>0</v>
      </c>
      <c r="H99" s="9">
        <f t="shared" si="52"/>
        <v>0</v>
      </c>
      <c r="I99" s="11" t="s">
        <v>39</v>
      </c>
    </row>
    <row r="100" spans="1:9" ht="22.5" customHeight="1" x14ac:dyDescent="0.3">
      <c r="A100" s="11">
        <f t="shared" si="28"/>
        <v>94</v>
      </c>
      <c r="B100" s="8" t="s">
        <v>21</v>
      </c>
      <c r="C100" s="24">
        <f>D100+E100+F100+G100+H100</f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11" t="s">
        <v>34</v>
      </c>
    </row>
    <row r="101" spans="1:9" ht="66.75" customHeight="1" x14ac:dyDescent="0.3">
      <c r="A101" s="11">
        <f t="shared" si="28"/>
        <v>95</v>
      </c>
      <c r="B101" s="8" t="s">
        <v>71</v>
      </c>
      <c r="C101" s="10">
        <f>C102</f>
        <v>13882.08</v>
      </c>
      <c r="D101" s="9">
        <f>D102</f>
        <v>5158</v>
      </c>
      <c r="E101" s="9">
        <f t="shared" ref="E101:H101" si="53">E102</f>
        <v>8724.08</v>
      </c>
      <c r="F101" s="9">
        <f t="shared" si="53"/>
        <v>0</v>
      </c>
      <c r="G101" s="9">
        <f t="shared" si="53"/>
        <v>0</v>
      </c>
      <c r="H101" s="34">
        <f t="shared" si="53"/>
        <v>0</v>
      </c>
      <c r="I101" s="11">
        <v>43</v>
      </c>
    </row>
    <row r="102" spans="1:9" ht="22.5" customHeight="1" x14ac:dyDescent="0.3">
      <c r="A102" s="11">
        <f t="shared" si="28"/>
        <v>96</v>
      </c>
      <c r="B102" s="8" t="s">
        <v>21</v>
      </c>
      <c r="C102" s="31">
        <f>D102+E102+F102+G102+H102</f>
        <v>13882.08</v>
      </c>
      <c r="D102" s="35">
        <v>5158</v>
      </c>
      <c r="E102" s="33">
        <v>8724.08</v>
      </c>
      <c r="F102" s="35">
        <v>0</v>
      </c>
      <c r="G102" s="33">
        <v>0</v>
      </c>
      <c r="H102" s="35">
        <v>0</v>
      </c>
      <c r="I102" s="11" t="s">
        <v>34</v>
      </c>
    </row>
    <row r="103" spans="1:9" ht="84" customHeight="1" x14ac:dyDescent="0.3">
      <c r="A103" s="11">
        <f t="shared" si="28"/>
        <v>97</v>
      </c>
      <c r="B103" s="8" t="s">
        <v>75</v>
      </c>
      <c r="C103" s="10">
        <f>C104+C105</f>
        <v>392</v>
      </c>
      <c r="D103" s="9">
        <f>D104+D105</f>
        <v>178.5</v>
      </c>
      <c r="E103" s="9">
        <f t="shared" ref="E103:H103" si="54">E104+E105</f>
        <v>162.30000000000001</v>
      </c>
      <c r="F103" s="9">
        <f t="shared" si="54"/>
        <v>51.2</v>
      </c>
      <c r="G103" s="9">
        <f t="shared" si="54"/>
        <v>0</v>
      </c>
      <c r="H103" s="9">
        <f t="shared" si="54"/>
        <v>0</v>
      </c>
      <c r="I103" s="11" t="s">
        <v>76</v>
      </c>
    </row>
    <row r="104" spans="1:9" ht="26.25" customHeight="1" x14ac:dyDescent="0.3">
      <c r="A104" s="11">
        <f t="shared" si="28"/>
        <v>98</v>
      </c>
      <c r="B104" s="8" t="s">
        <v>14</v>
      </c>
      <c r="C104" s="31">
        <f>D104+E104+F104+G104+H104</f>
        <v>238.2</v>
      </c>
      <c r="D104" s="33">
        <v>124.6</v>
      </c>
      <c r="E104" s="33">
        <v>113.6</v>
      </c>
      <c r="F104" s="33">
        <v>0</v>
      </c>
      <c r="G104" s="33">
        <v>0</v>
      </c>
      <c r="H104" s="33">
        <v>0</v>
      </c>
      <c r="I104" s="11" t="s">
        <v>34</v>
      </c>
    </row>
    <row r="105" spans="1:9" ht="22.5" customHeight="1" x14ac:dyDescent="0.3">
      <c r="A105" s="11">
        <f t="shared" si="28"/>
        <v>99</v>
      </c>
      <c r="B105" s="8" t="s">
        <v>21</v>
      </c>
      <c r="C105" s="31">
        <f>D105+E105+F105+G105+H105</f>
        <v>153.80000000000001</v>
      </c>
      <c r="D105" s="33">
        <v>53.9</v>
      </c>
      <c r="E105" s="33">
        <v>48.7</v>
      </c>
      <c r="F105" s="33">
        <v>51.2</v>
      </c>
      <c r="G105" s="33">
        <v>0</v>
      </c>
      <c r="H105" s="33">
        <v>0</v>
      </c>
      <c r="I105" s="11" t="s">
        <v>34</v>
      </c>
    </row>
    <row r="106" spans="1:9" ht="45.75" customHeight="1" x14ac:dyDescent="0.3">
      <c r="A106" s="11">
        <f t="shared" si="28"/>
        <v>100</v>
      </c>
      <c r="B106" s="61" t="s">
        <v>87</v>
      </c>
      <c r="C106" s="56"/>
      <c r="D106" s="56"/>
      <c r="E106" s="56"/>
      <c r="F106" s="56"/>
      <c r="G106" s="56"/>
      <c r="H106" s="56"/>
      <c r="I106" s="57"/>
    </row>
    <row r="107" spans="1:9" ht="20.25" x14ac:dyDescent="0.3">
      <c r="A107" s="11">
        <f t="shared" si="28"/>
        <v>101</v>
      </c>
      <c r="B107" s="8" t="s">
        <v>4</v>
      </c>
      <c r="C107" s="24">
        <f>C109+C110</f>
        <v>57242.862000000001</v>
      </c>
      <c r="D107" s="24">
        <f t="shared" ref="D107:H107" si="55">D109+D110</f>
        <v>8790</v>
      </c>
      <c r="E107" s="24">
        <f t="shared" si="55"/>
        <v>13763.69</v>
      </c>
      <c r="F107" s="24">
        <f t="shared" si="55"/>
        <v>12505.9</v>
      </c>
      <c r="G107" s="24">
        <f t="shared" si="55"/>
        <v>10874.172</v>
      </c>
      <c r="H107" s="24">
        <f t="shared" si="55"/>
        <v>11309.1</v>
      </c>
      <c r="I107" s="11" t="s">
        <v>34</v>
      </c>
    </row>
    <row r="108" spans="1:9" ht="20.25" x14ac:dyDescent="0.3">
      <c r="A108" s="11">
        <f t="shared" si="28"/>
        <v>102</v>
      </c>
      <c r="B108" s="8" t="s">
        <v>5</v>
      </c>
      <c r="C108" s="24"/>
      <c r="D108" s="24"/>
      <c r="E108" s="24"/>
      <c r="F108" s="24"/>
      <c r="G108" s="24"/>
      <c r="H108" s="24"/>
      <c r="I108" s="11" t="s">
        <v>34</v>
      </c>
    </row>
    <row r="109" spans="1:9" ht="20.25" x14ac:dyDescent="0.3">
      <c r="A109" s="11">
        <f t="shared" si="28"/>
        <v>103</v>
      </c>
      <c r="B109" s="8" t="s">
        <v>2</v>
      </c>
      <c r="C109" s="24">
        <f>SUM(D109:H109)</f>
        <v>723.90000000000009</v>
      </c>
      <c r="D109" s="24">
        <f>D113</f>
        <v>466.3</v>
      </c>
      <c r="E109" s="24">
        <f t="shared" ref="D109:H110" si="56">E113</f>
        <v>257.60000000000002</v>
      </c>
      <c r="F109" s="24">
        <f t="shared" si="56"/>
        <v>0</v>
      </c>
      <c r="G109" s="24">
        <f t="shared" si="56"/>
        <v>0</v>
      </c>
      <c r="H109" s="24">
        <f t="shared" si="56"/>
        <v>0</v>
      </c>
      <c r="I109" s="11" t="s">
        <v>34</v>
      </c>
    </row>
    <row r="110" spans="1:9" ht="20.25" x14ac:dyDescent="0.3">
      <c r="A110" s="11">
        <f t="shared" si="28"/>
        <v>104</v>
      </c>
      <c r="B110" s="8" t="s">
        <v>3</v>
      </c>
      <c r="C110" s="24">
        <f>SUM(D110:H110)</f>
        <v>56518.962</v>
      </c>
      <c r="D110" s="24">
        <f t="shared" si="56"/>
        <v>8323.7000000000007</v>
      </c>
      <c r="E110" s="24">
        <f t="shared" si="56"/>
        <v>13506.09</v>
      </c>
      <c r="F110" s="24">
        <f t="shared" si="56"/>
        <v>12505.9</v>
      </c>
      <c r="G110" s="24">
        <f t="shared" si="56"/>
        <v>10874.172</v>
      </c>
      <c r="H110" s="24">
        <f t="shared" si="56"/>
        <v>11309.1</v>
      </c>
      <c r="I110" s="11" t="s">
        <v>34</v>
      </c>
    </row>
    <row r="111" spans="1:9" ht="20.25" x14ac:dyDescent="0.3">
      <c r="A111" s="11">
        <f t="shared" si="28"/>
        <v>105</v>
      </c>
      <c r="B111" s="55" t="s">
        <v>6</v>
      </c>
      <c r="C111" s="56"/>
      <c r="D111" s="56"/>
      <c r="E111" s="56"/>
      <c r="F111" s="56"/>
      <c r="G111" s="56"/>
      <c r="H111" s="56"/>
      <c r="I111" s="57"/>
    </row>
    <row r="112" spans="1:9" ht="42" customHeight="1" x14ac:dyDescent="0.3">
      <c r="A112" s="11">
        <f t="shared" si="28"/>
        <v>106</v>
      </c>
      <c r="B112" s="8" t="s">
        <v>23</v>
      </c>
      <c r="C112" s="24">
        <f>SUM(D112:H112)</f>
        <v>57242.862000000001</v>
      </c>
      <c r="D112" s="24">
        <f t="shared" ref="D112:H112" si="57">D113+D114</f>
        <v>8790</v>
      </c>
      <c r="E112" s="24">
        <f t="shared" si="57"/>
        <v>13763.69</v>
      </c>
      <c r="F112" s="24">
        <f t="shared" si="57"/>
        <v>12505.9</v>
      </c>
      <c r="G112" s="24">
        <f t="shared" si="57"/>
        <v>10874.172</v>
      </c>
      <c r="H112" s="24">
        <f t="shared" si="57"/>
        <v>11309.1</v>
      </c>
      <c r="I112" s="11" t="s">
        <v>34</v>
      </c>
    </row>
    <row r="113" spans="1:9" ht="20.25" x14ac:dyDescent="0.3">
      <c r="A113" s="11">
        <f t="shared" si="28"/>
        <v>107</v>
      </c>
      <c r="B113" s="8" t="s">
        <v>9</v>
      </c>
      <c r="C113" s="24">
        <f>SUM(D113:H113)</f>
        <v>723.90000000000009</v>
      </c>
      <c r="D113" s="33">
        <f>D116+D119+D124+D127</f>
        <v>466.3</v>
      </c>
      <c r="E113" s="33">
        <f t="shared" ref="E113:H113" si="58">E116+E119+E124+E127</f>
        <v>257.60000000000002</v>
      </c>
      <c r="F113" s="33">
        <f t="shared" si="58"/>
        <v>0</v>
      </c>
      <c r="G113" s="33">
        <f t="shared" si="58"/>
        <v>0</v>
      </c>
      <c r="H113" s="33">
        <f t="shared" si="58"/>
        <v>0</v>
      </c>
      <c r="I113" s="11" t="s">
        <v>34</v>
      </c>
    </row>
    <row r="114" spans="1:9" ht="20.25" x14ac:dyDescent="0.3">
      <c r="A114" s="11">
        <f t="shared" si="28"/>
        <v>108</v>
      </c>
      <c r="B114" s="8" t="s">
        <v>3</v>
      </c>
      <c r="C114" s="24">
        <f>SUM(D114:H114)</f>
        <v>56518.962</v>
      </c>
      <c r="D114" s="33">
        <f>D117+D120+D122+D125+D128+D130</f>
        <v>8323.7000000000007</v>
      </c>
      <c r="E114" s="33">
        <f t="shared" ref="E114:H114" si="59">E117+E120+E122+E125+E128+E130</f>
        <v>13506.09</v>
      </c>
      <c r="F114" s="33">
        <f t="shared" si="59"/>
        <v>12505.9</v>
      </c>
      <c r="G114" s="33">
        <f t="shared" si="59"/>
        <v>10874.172</v>
      </c>
      <c r="H114" s="33">
        <f t="shared" si="59"/>
        <v>11309.1</v>
      </c>
      <c r="I114" s="11" t="s">
        <v>34</v>
      </c>
    </row>
    <row r="115" spans="1:9" ht="81" x14ac:dyDescent="0.3">
      <c r="A115" s="11">
        <f t="shared" ref="A115:A178" si="60">A114+1</f>
        <v>109</v>
      </c>
      <c r="B115" s="8" t="s">
        <v>42</v>
      </c>
      <c r="C115" s="36">
        <f>C116+C117</f>
        <v>1949</v>
      </c>
      <c r="D115" s="12">
        <f t="shared" ref="D115:H115" si="61">D116+D117</f>
        <v>559</v>
      </c>
      <c r="E115" s="12">
        <f t="shared" si="61"/>
        <v>690</v>
      </c>
      <c r="F115" s="12">
        <f t="shared" si="61"/>
        <v>700</v>
      </c>
      <c r="G115" s="12">
        <f t="shared" si="61"/>
        <v>0</v>
      </c>
      <c r="H115" s="12">
        <f t="shared" si="61"/>
        <v>0</v>
      </c>
      <c r="I115" s="11" t="s">
        <v>102</v>
      </c>
    </row>
    <row r="116" spans="1:9" ht="20.25" x14ac:dyDescent="0.3">
      <c r="A116" s="11">
        <f t="shared" si="60"/>
        <v>110</v>
      </c>
      <c r="B116" s="8" t="s">
        <v>14</v>
      </c>
      <c r="C116" s="31">
        <f>D116+E116+F116+G116+H116</f>
        <v>169</v>
      </c>
      <c r="D116" s="12">
        <v>79</v>
      </c>
      <c r="E116" s="12">
        <v>90</v>
      </c>
      <c r="F116" s="12">
        <v>0</v>
      </c>
      <c r="G116" s="12">
        <v>0</v>
      </c>
      <c r="H116" s="12">
        <v>0</v>
      </c>
      <c r="I116" s="11" t="s">
        <v>34</v>
      </c>
    </row>
    <row r="117" spans="1:9" ht="20.25" x14ac:dyDescent="0.3">
      <c r="A117" s="11">
        <f t="shared" si="60"/>
        <v>111</v>
      </c>
      <c r="B117" s="28" t="s">
        <v>21</v>
      </c>
      <c r="C117" s="31">
        <f>D117+E117+F117+G117+H117</f>
        <v>1780</v>
      </c>
      <c r="D117" s="37">
        <f>401+79</f>
        <v>480</v>
      </c>
      <c r="E117" s="37">
        <v>600</v>
      </c>
      <c r="F117" s="37">
        <v>700</v>
      </c>
      <c r="G117" s="37">
        <v>0</v>
      </c>
      <c r="H117" s="37">
        <v>0</v>
      </c>
      <c r="I117" s="29" t="s">
        <v>34</v>
      </c>
    </row>
    <row r="118" spans="1:9" ht="102" customHeight="1" x14ac:dyDescent="0.3">
      <c r="A118" s="11">
        <f t="shared" si="60"/>
        <v>112</v>
      </c>
      <c r="B118" s="8" t="s">
        <v>47</v>
      </c>
      <c r="C118" s="36">
        <f t="shared" ref="C118:H118" si="62">C119+C120</f>
        <v>1936.3000000000002</v>
      </c>
      <c r="D118" s="36">
        <f t="shared" si="62"/>
        <v>668.7</v>
      </c>
      <c r="E118" s="36">
        <f t="shared" si="62"/>
        <v>667.6</v>
      </c>
      <c r="F118" s="36">
        <f t="shared" si="62"/>
        <v>600</v>
      </c>
      <c r="G118" s="36">
        <f t="shared" si="62"/>
        <v>0</v>
      </c>
      <c r="H118" s="36">
        <f t="shared" si="62"/>
        <v>0</v>
      </c>
      <c r="I118" s="11">
        <v>61</v>
      </c>
    </row>
    <row r="119" spans="1:9" ht="20.25" x14ac:dyDescent="0.3">
      <c r="A119" s="11">
        <f t="shared" si="60"/>
        <v>113</v>
      </c>
      <c r="B119" s="8" t="s">
        <v>14</v>
      </c>
      <c r="C119" s="31">
        <f>D119+E119+F119+G119+H119</f>
        <v>440.6</v>
      </c>
      <c r="D119" s="38">
        <f>63+210</f>
        <v>273</v>
      </c>
      <c r="E119" s="38">
        <v>167.6</v>
      </c>
      <c r="F119" s="38">
        <v>0</v>
      </c>
      <c r="G119" s="38">
        <v>0</v>
      </c>
      <c r="H119" s="38">
        <v>0</v>
      </c>
      <c r="I119" s="7" t="s">
        <v>34</v>
      </c>
    </row>
    <row r="120" spans="1:9" ht="20.25" x14ac:dyDescent="0.3">
      <c r="A120" s="11">
        <f t="shared" si="60"/>
        <v>114</v>
      </c>
      <c r="B120" s="28" t="s">
        <v>21</v>
      </c>
      <c r="C120" s="31">
        <f>D120+E120+F120+G120+H120</f>
        <v>1495.7</v>
      </c>
      <c r="D120" s="39">
        <f>122.7+63+210</f>
        <v>395.7</v>
      </c>
      <c r="E120" s="39">
        <v>500</v>
      </c>
      <c r="F120" s="39">
        <v>600</v>
      </c>
      <c r="G120" s="39">
        <v>0</v>
      </c>
      <c r="H120" s="39">
        <v>0</v>
      </c>
      <c r="I120" s="11" t="s">
        <v>34</v>
      </c>
    </row>
    <row r="121" spans="1:9" ht="84.75" customHeight="1" x14ac:dyDescent="0.3">
      <c r="A121" s="11">
        <f t="shared" si="60"/>
        <v>115</v>
      </c>
      <c r="B121" s="8" t="s">
        <v>43</v>
      </c>
      <c r="C121" s="36">
        <f t="shared" ref="C121:H121" si="63">C122</f>
        <v>1900</v>
      </c>
      <c r="D121" s="12">
        <f t="shared" si="63"/>
        <v>600</v>
      </c>
      <c r="E121" s="12">
        <f t="shared" si="63"/>
        <v>600</v>
      </c>
      <c r="F121" s="12">
        <f t="shared" si="63"/>
        <v>700</v>
      </c>
      <c r="G121" s="12">
        <f t="shared" si="63"/>
        <v>0</v>
      </c>
      <c r="H121" s="12">
        <f t="shared" si="63"/>
        <v>0</v>
      </c>
      <c r="I121" s="11">
        <v>58</v>
      </c>
    </row>
    <row r="122" spans="1:9" ht="20.25" x14ac:dyDescent="0.3">
      <c r="A122" s="11">
        <f t="shared" si="60"/>
        <v>116</v>
      </c>
      <c r="B122" s="8" t="s">
        <v>3</v>
      </c>
      <c r="C122" s="31">
        <f>D122+E122+F122+G122+H122</f>
        <v>1900</v>
      </c>
      <c r="D122" s="12">
        <v>600</v>
      </c>
      <c r="E122" s="12">
        <v>600</v>
      </c>
      <c r="F122" s="12">
        <v>700</v>
      </c>
      <c r="G122" s="12">
        <v>0</v>
      </c>
      <c r="H122" s="12">
        <v>0</v>
      </c>
      <c r="I122" s="11" t="s">
        <v>34</v>
      </c>
    </row>
    <row r="123" spans="1:9" ht="44.25" customHeight="1" x14ac:dyDescent="0.3">
      <c r="A123" s="11">
        <f t="shared" si="60"/>
        <v>117</v>
      </c>
      <c r="B123" s="8" t="s">
        <v>44</v>
      </c>
      <c r="C123" s="36">
        <f>C125+C124</f>
        <v>51067.561999999998</v>
      </c>
      <c r="D123" s="36">
        <f>D124+D125</f>
        <v>6672.3</v>
      </c>
      <c r="E123" s="36">
        <f t="shared" ref="E123:H123" si="64">E124+E125</f>
        <v>11756.09</v>
      </c>
      <c r="F123" s="36">
        <f t="shared" si="64"/>
        <v>10455.9</v>
      </c>
      <c r="G123" s="36">
        <f t="shared" si="64"/>
        <v>10874.172</v>
      </c>
      <c r="H123" s="36">
        <f t="shared" si="64"/>
        <v>11309.1</v>
      </c>
      <c r="I123" s="16" t="s">
        <v>101</v>
      </c>
    </row>
    <row r="124" spans="1:9" ht="24" customHeight="1" x14ac:dyDescent="0.3">
      <c r="A124" s="11">
        <f t="shared" si="60"/>
        <v>118</v>
      </c>
      <c r="B124" s="8" t="s">
        <v>14</v>
      </c>
      <c r="C124" s="24">
        <f>D124+E124+F124+G124+H124</f>
        <v>74.3</v>
      </c>
      <c r="D124" s="36">
        <f>54.3+20</f>
        <v>74.3</v>
      </c>
      <c r="E124" s="36">
        <v>0</v>
      </c>
      <c r="F124" s="36">
        <v>0</v>
      </c>
      <c r="G124" s="36">
        <v>0</v>
      </c>
      <c r="H124" s="36">
        <v>0</v>
      </c>
      <c r="I124" s="11" t="s">
        <v>34</v>
      </c>
    </row>
    <row r="125" spans="1:9" ht="20.25" x14ac:dyDescent="0.3">
      <c r="A125" s="11">
        <f t="shared" si="60"/>
        <v>119</v>
      </c>
      <c r="B125" s="8" t="s">
        <v>21</v>
      </c>
      <c r="C125" s="24">
        <f>D125+E125+F125+G125+H125</f>
        <v>50993.261999999995</v>
      </c>
      <c r="D125" s="12">
        <f>6523.7+54.3+20</f>
        <v>6598</v>
      </c>
      <c r="E125" s="12">
        <v>11756.09</v>
      </c>
      <c r="F125" s="12">
        <v>10455.9</v>
      </c>
      <c r="G125" s="12">
        <v>10874.172</v>
      </c>
      <c r="H125" s="12">
        <v>11309.1</v>
      </c>
      <c r="I125" s="11" t="s">
        <v>34</v>
      </c>
    </row>
    <row r="126" spans="1:9" ht="103.5" customHeight="1" x14ac:dyDescent="0.3">
      <c r="A126" s="11">
        <f t="shared" si="60"/>
        <v>120</v>
      </c>
      <c r="B126" s="8" t="s">
        <v>54</v>
      </c>
      <c r="C126" s="12">
        <f>C127+C128</f>
        <v>240</v>
      </c>
      <c r="D126" s="12">
        <f>D127+D128</f>
        <v>240</v>
      </c>
      <c r="E126" s="12">
        <f t="shared" ref="E126:H126" si="65">E127+E128</f>
        <v>0</v>
      </c>
      <c r="F126" s="12">
        <f t="shared" si="65"/>
        <v>0</v>
      </c>
      <c r="G126" s="12">
        <f t="shared" si="65"/>
        <v>0</v>
      </c>
      <c r="H126" s="12">
        <f t="shared" si="65"/>
        <v>0</v>
      </c>
      <c r="I126" s="11" t="s">
        <v>34</v>
      </c>
    </row>
    <row r="127" spans="1:9" ht="21.75" customHeight="1" x14ac:dyDescent="0.3">
      <c r="A127" s="11">
        <f t="shared" si="60"/>
        <v>121</v>
      </c>
      <c r="B127" s="8" t="s">
        <v>14</v>
      </c>
      <c r="C127" s="24">
        <f>D127+E127+F127+G127+H127</f>
        <v>40</v>
      </c>
      <c r="D127" s="12">
        <v>40</v>
      </c>
      <c r="E127" s="12">
        <v>0</v>
      </c>
      <c r="F127" s="12">
        <v>0</v>
      </c>
      <c r="G127" s="12">
        <v>0</v>
      </c>
      <c r="H127" s="12">
        <v>0</v>
      </c>
      <c r="I127" s="11" t="s">
        <v>34</v>
      </c>
    </row>
    <row r="128" spans="1:9" ht="20.25" x14ac:dyDescent="0.3">
      <c r="A128" s="11">
        <f t="shared" si="60"/>
        <v>122</v>
      </c>
      <c r="B128" s="8" t="s">
        <v>3</v>
      </c>
      <c r="C128" s="24">
        <f>D128+E128+F128+G128+H128</f>
        <v>200</v>
      </c>
      <c r="D128" s="12">
        <f>160+40</f>
        <v>200</v>
      </c>
      <c r="E128" s="12">
        <v>0</v>
      </c>
      <c r="F128" s="12">
        <v>0</v>
      </c>
      <c r="G128" s="12">
        <v>0</v>
      </c>
      <c r="H128" s="12">
        <v>0</v>
      </c>
      <c r="I128" s="11" t="s">
        <v>34</v>
      </c>
    </row>
    <row r="129" spans="1:9" ht="60.75" x14ac:dyDescent="0.3">
      <c r="A129" s="11">
        <f t="shared" si="60"/>
        <v>123</v>
      </c>
      <c r="B129" s="8" t="s">
        <v>91</v>
      </c>
      <c r="C129" s="40">
        <f>C130</f>
        <v>150</v>
      </c>
      <c r="D129" s="12">
        <f>D130</f>
        <v>50</v>
      </c>
      <c r="E129" s="12">
        <f t="shared" ref="E129:H129" si="66">E130</f>
        <v>50</v>
      </c>
      <c r="F129" s="12">
        <f t="shared" si="66"/>
        <v>50</v>
      </c>
      <c r="G129" s="12">
        <f t="shared" si="66"/>
        <v>0</v>
      </c>
      <c r="H129" s="12">
        <f t="shared" si="66"/>
        <v>0</v>
      </c>
      <c r="I129" s="11">
        <v>54</v>
      </c>
    </row>
    <row r="130" spans="1:9" ht="20.25" x14ac:dyDescent="0.3">
      <c r="A130" s="11">
        <f t="shared" si="60"/>
        <v>124</v>
      </c>
      <c r="B130" s="8" t="s">
        <v>3</v>
      </c>
      <c r="C130" s="31">
        <f>D130+E130+F130+G130+H130</f>
        <v>150</v>
      </c>
      <c r="D130" s="12">
        <v>50</v>
      </c>
      <c r="E130" s="12">
        <v>50</v>
      </c>
      <c r="F130" s="12">
        <v>50</v>
      </c>
      <c r="G130" s="12">
        <v>0</v>
      </c>
      <c r="H130" s="12">
        <v>0</v>
      </c>
      <c r="I130" s="11" t="s">
        <v>34</v>
      </c>
    </row>
    <row r="131" spans="1:9" ht="61.5" customHeight="1" x14ac:dyDescent="0.3">
      <c r="A131" s="11">
        <f t="shared" si="60"/>
        <v>125</v>
      </c>
      <c r="B131" s="94" t="s">
        <v>84</v>
      </c>
      <c r="C131" s="94"/>
      <c r="D131" s="94"/>
      <c r="E131" s="94"/>
      <c r="F131" s="94"/>
      <c r="G131" s="94"/>
      <c r="H131" s="94"/>
      <c r="I131" s="94"/>
    </row>
    <row r="132" spans="1:9" ht="20.25" x14ac:dyDescent="0.3">
      <c r="A132" s="11">
        <f t="shared" si="60"/>
        <v>126</v>
      </c>
      <c r="B132" s="8" t="s">
        <v>4</v>
      </c>
      <c r="C132" s="12">
        <f>C134+C135</f>
        <v>70661.982000000004</v>
      </c>
      <c r="D132" s="12">
        <f t="shared" ref="D132:H132" si="67">D135</f>
        <v>14291.72</v>
      </c>
      <c r="E132" s="12">
        <f t="shared" si="67"/>
        <v>14903.87</v>
      </c>
      <c r="F132" s="12">
        <f t="shared" si="67"/>
        <v>13725.7</v>
      </c>
      <c r="G132" s="12">
        <f t="shared" si="67"/>
        <v>13628.092000000001</v>
      </c>
      <c r="H132" s="12">
        <f t="shared" si="67"/>
        <v>14112.6</v>
      </c>
      <c r="I132" s="11" t="s">
        <v>34</v>
      </c>
    </row>
    <row r="133" spans="1:9" ht="20.25" x14ac:dyDescent="0.3">
      <c r="A133" s="11">
        <f t="shared" si="60"/>
        <v>127</v>
      </c>
      <c r="B133" s="8" t="s">
        <v>5</v>
      </c>
      <c r="C133" s="12"/>
      <c r="D133" s="12"/>
      <c r="E133" s="12"/>
      <c r="F133" s="12"/>
      <c r="G133" s="12"/>
      <c r="H133" s="12"/>
      <c r="I133" s="11" t="s">
        <v>34</v>
      </c>
    </row>
    <row r="134" spans="1:9" ht="20.25" x14ac:dyDescent="0.3">
      <c r="A134" s="11">
        <f t="shared" si="60"/>
        <v>128</v>
      </c>
      <c r="B134" s="8" t="s">
        <v>14</v>
      </c>
      <c r="C134" s="31">
        <f>D134+E134+F134+G134+H134</f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1" t="s">
        <v>34</v>
      </c>
    </row>
    <row r="135" spans="1:9" ht="20.25" x14ac:dyDescent="0.3">
      <c r="A135" s="11">
        <f t="shared" si="60"/>
        <v>129</v>
      </c>
      <c r="B135" s="8" t="s">
        <v>3</v>
      </c>
      <c r="C135" s="31">
        <f>D135+E135+F135+G135+H135</f>
        <v>70661.982000000004</v>
      </c>
      <c r="D135" s="12">
        <f>D139</f>
        <v>14291.72</v>
      </c>
      <c r="E135" s="12">
        <f t="shared" ref="E135:H135" si="68">E139</f>
        <v>14903.87</v>
      </c>
      <c r="F135" s="12">
        <f t="shared" si="68"/>
        <v>13725.7</v>
      </c>
      <c r="G135" s="12">
        <f t="shared" si="68"/>
        <v>13628.092000000001</v>
      </c>
      <c r="H135" s="12">
        <f t="shared" si="68"/>
        <v>14112.6</v>
      </c>
      <c r="I135" s="11" t="s">
        <v>34</v>
      </c>
    </row>
    <row r="136" spans="1:9" ht="20.25" x14ac:dyDescent="0.3">
      <c r="A136" s="11">
        <f t="shared" si="60"/>
        <v>130</v>
      </c>
      <c r="B136" s="76" t="s">
        <v>12</v>
      </c>
      <c r="C136" s="77"/>
      <c r="D136" s="77"/>
      <c r="E136" s="77"/>
      <c r="F136" s="77"/>
      <c r="G136" s="77"/>
      <c r="H136" s="77"/>
      <c r="I136" s="78"/>
    </row>
    <row r="137" spans="1:9" ht="40.5" x14ac:dyDescent="0.3">
      <c r="A137" s="11">
        <f t="shared" si="60"/>
        <v>131</v>
      </c>
      <c r="B137" s="8" t="s">
        <v>13</v>
      </c>
      <c r="C137" s="12">
        <f>C139</f>
        <v>70661.982000000004</v>
      </c>
      <c r="D137" s="12">
        <f t="shared" ref="D137:H137" si="69">D139</f>
        <v>14291.72</v>
      </c>
      <c r="E137" s="12">
        <f t="shared" si="69"/>
        <v>14903.87</v>
      </c>
      <c r="F137" s="12">
        <f t="shared" si="69"/>
        <v>13725.7</v>
      </c>
      <c r="G137" s="12">
        <f t="shared" si="69"/>
        <v>13628.092000000001</v>
      </c>
      <c r="H137" s="12">
        <f t="shared" si="69"/>
        <v>14112.6</v>
      </c>
      <c r="I137" s="11" t="s">
        <v>34</v>
      </c>
    </row>
    <row r="138" spans="1:9" ht="20.25" x14ac:dyDescent="0.3">
      <c r="A138" s="11">
        <f t="shared" si="60"/>
        <v>132</v>
      </c>
      <c r="B138" s="8" t="s">
        <v>8</v>
      </c>
      <c r="C138" s="12"/>
      <c r="D138" s="12"/>
      <c r="E138" s="12"/>
      <c r="F138" s="12"/>
      <c r="G138" s="12"/>
      <c r="H138" s="12"/>
      <c r="I138" s="11" t="s">
        <v>34</v>
      </c>
    </row>
    <row r="139" spans="1:9" ht="20.25" x14ac:dyDescent="0.3">
      <c r="A139" s="11">
        <f t="shared" si="60"/>
        <v>133</v>
      </c>
      <c r="B139" s="8" t="s">
        <v>3</v>
      </c>
      <c r="C139" s="31">
        <f>D139+E139+F139+G139+H139</f>
        <v>70661.982000000004</v>
      </c>
      <c r="D139" s="12">
        <f>D141+D143+D145+D147</f>
        <v>14291.72</v>
      </c>
      <c r="E139" s="12">
        <f t="shared" ref="E139:H139" si="70">E141+E143+E145+E147</f>
        <v>14903.87</v>
      </c>
      <c r="F139" s="12">
        <f t="shared" si="70"/>
        <v>13725.7</v>
      </c>
      <c r="G139" s="12">
        <f t="shared" si="70"/>
        <v>13628.092000000001</v>
      </c>
      <c r="H139" s="12">
        <f t="shared" si="70"/>
        <v>14112.6</v>
      </c>
      <c r="I139" s="11" t="s">
        <v>34</v>
      </c>
    </row>
    <row r="140" spans="1:9" ht="122.25" customHeight="1" x14ac:dyDescent="0.3">
      <c r="A140" s="11">
        <f t="shared" si="60"/>
        <v>134</v>
      </c>
      <c r="B140" s="8" t="s">
        <v>22</v>
      </c>
      <c r="C140" s="12">
        <f>C141</f>
        <v>1237.3599999999999</v>
      </c>
      <c r="D140" s="12">
        <f t="shared" ref="D140:H140" si="71">D141</f>
        <v>138.07</v>
      </c>
      <c r="E140" s="12">
        <f t="shared" si="71"/>
        <v>443.19</v>
      </c>
      <c r="F140" s="12">
        <f t="shared" si="71"/>
        <v>214.3</v>
      </c>
      <c r="G140" s="12">
        <f t="shared" si="71"/>
        <v>218.7</v>
      </c>
      <c r="H140" s="12">
        <f t="shared" si="71"/>
        <v>223.1</v>
      </c>
      <c r="I140" s="11">
        <v>67.680000000000007</v>
      </c>
    </row>
    <row r="141" spans="1:9" ht="20.25" x14ac:dyDescent="0.3">
      <c r="A141" s="11">
        <f t="shared" si="60"/>
        <v>135</v>
      </c>
      <c r="B141" s="8" t="s">
        <v>20</v>
      </c>
      <c r="C141" s="31">
        <f>D141+E141+F141+G141+H141</f>
        <v>1237.3599999999999</v>
      </c>
      <c r="D141" s="12">
        <v>138.07</v>
      </c>
      <c r="E141" s="12">
        <v>443.19</v>
      </c>
      <c r="F141" s="12">
        <v>214.3</v>
      </c>
      <c r="G141" s="12">
        <v>218.7</v>
      </c>
      <c r="H141" s="12">
        <v>223.1</v>
      </c>
      <c r="I141" s="11" t="s">
        <v>34</v>
      </c>
    </row>
    <row r="142" spans="1:9" ht="88.5" customHeight="1" x14ac:dyDescent="0.3">
      <c r="A142" s="11">
        <f t="shared" si="60"/>
        <v>136</v>
      </c>
      <c r="B142" s="8" t="s">
        <v>35</v>
      </c>
      <c r="C142" s="12">
        <f>C143</f>
        <v>21400.132000000001</v>
      </c>
      <c r="D142" s="12">
        <f>D143</f>
        <v>5055.8500000000004</v>
      </c>
      <c r="E142" s="12">
        <f t="shared" ref="E142:H142" si="72">E143</f>
        <v>5031.8900000000003</v>
      </c>
      <c r="F142" s="12">
        <f t="shared" si="72"/>
        <v>3656.5</v>
      </c>
      <c r="G142" s="12">
        <f t="shared" si="72"/>
        <v>3776.3919999999998</v>
      </c>
      <c r="H142" s="12">
        <f t="shared" si="72"/>
        <v>3879.5</v>
      </c>
      <c r="I142" s="11" t="s">
        <v>69</v>
      </c>
    </row>
    <row r="143" spans="1:9" ht="20.25" x14ac:dyDescent="0.3">
      <c r="A143" s="11">
        <f t="shared" si="60"/>
        <v>137</v>
      </c>
      <c r="B143" s="8" t="s">
        <v>20</v>
      </c>
      <c r="C143" s="24">
        <f>D143+E143+F143+G143+H143</f>
        <v>21400.132000000001</v>
      </c>
      <c r="D143" s="12">
        <v>5055.8500000000004</v>
      </c>
      <c r="E143" s="12">
        <v>5031.8900000000003</v>
      </c>
      <c r="F143" s="12">
        <v>3656.5</v>
      </c>
      <c r="G143" s="12">
        <v>3776.3919999999998</v>
      </c>
      <c r="H143" s="12">
        <v>3879.5</v>
      </c>
      <c r="I143" s="11" t="s">
        <v>34</v>
      </c>
    </row>
    <row r="144" spans="1:9" ht="122.25" customHeight="1" x14ac:dyDescent="0.3">
      <c r="A144" s="11">
        <f t="shared" si="60"/>
        <v>138</v>
      </c>
      <c r="B144" s="8" t="s">
        <v>86</v>
      </c>
      <c r="C144" s="12">
        <f>C145</f>
        <v>46904.49</v>
      </c>
      <c r="D144" s="12">
        <f t="shared" ref="D144:H144" si="73">D145</f>
        <v>8777.7999999999993</v>
      </c>
      <c r="E144" s="12">
        <f t="shared" si="73"/>
        <v>9228.7900000000009</v>
      </c>
      <c r="F144" s="12">
        <f t="shared" si="73"/>
        <v>9654.9</v>
      </c>
      <c r="G144" s="12">
        <f t="shared" si="73"/>
        <v>9433</v>
      </c>
      <c r="H144" s="12">
        <f t="shared" si="73"/>
        <v>9810</v>
      </c>
      <c r="I144" s="11">
        <v>76</v>
      </c>
    </row>
    <row r="145" spans="1:9" ht="20.25" x14ac:dyDescent="0.3">
      <c r="A145" s="11">
        <f t="shared" si="60"/>
        <v>139</v>
      </c>
      <c r="B145" s="8" t="s">
        <v>21</v>
      </c>
      <c r="C145" s="24">
        <f>D145+E145+F145+G145+H145</f>
        <v>46904.49</v>
      </c>
      <c r="D145" s="12">
        <v>8777.7999999999993</v>
      </c>
      <c r="E145" s="12">
        <v>9228.7900000000009</v>
      </c>
      <c r="F145" s="12">
        <v>9654.9</v>
      </c>
      <c r="G145" s="12">
        <v>9433</v>
      </c>
      <c r="H145" s="12">
        <v>9810</v>
      </c>
      <c r="I145" s="11" t="s">
        <v>34</v>
      </c>
    </row>
    <row r="146" spans="1:9" ht="101.25" customHeight="1" x14ac:dyDescent="0.3">
      <c r="A146" s="11">
        <f t="shared" si="60"/>
        <v>140</v>
      </c>
      <c r="B146" s="8" t="s">
        <v>55</v>
      </c>
      <c r="C146" s="12">
        <f>C147</f>
        <v>1120</v>
      </c>
      <c r="D146" s="12">
        <f t="shared" ref="D146:H146" si="74">D147</f>
        <v>320</v>
      </c>
      <c r="E146" s="12">
        <f t="shared" si="74"/>
        <v>200</v>
      </c>
      <c r="F146" s="12">
        <f t="shared" si="74"/>
        <v>200</v>
      </c>
      <c r="G146" s="12">
        <f t="shared" si="74"/>
        <v>200</v>
      </c>
      <c r="H146" s="12">
        <f t="shared" si="74"/>
        <v>200</v>
      </c>
      <c r="I146" s="11" t="s">
        <v>70</v>
      </c>
    </row>
    <row r="147" spans="1:9" ht="20.25" x14ac:dyDescent="0.3">
      <c r="A147" s="11">
        <f t="shared" si="60"/>
        <v>141</v>
      </c>
      <c r="B147" s="8" t="s">
        <v>20</v>
      </c>
      <c r="C147" s="24">
        <f>D147+E147+F147+G147+H147</f>
        <v>1120</v>
      </c>
      <c r="D147" s="12">
        <v>320</v>
      </c>
      <c r="E147" s="12">
        <v>200</v>
      </c>
      <c r="F147" s="12">
        <v>200</v>
      </c>
      <c r="G147" s="12">
        <v>200</v>
      </c>
      <c r="H147" s="12">
        <v>200</v>
      </c>
      <c r="I147" s="11" t="s">
        <v>34</v>
      </c>
    </row>
    <row r="148" spans="1:9" ht="24" customHeight="1" x14ac:dyDescent="0.3">
      <c r="A148" s="11">
        <f t="shared" si="60"/>
        <v>142</v>
      </c>
      <c r="B148" s="79" t="s">
        <v>61</v>
      </c>
      <c r="C148" s="80"/>
      <c r="D148" s="80"/>
      <c r="E148" s="80"/>
      <c r="F148" s="80"/>
      <c r="G148" s="80"/>
      <c r="H148" s="80"/>
      <c r="I148" s="81"/>
    </row>
    <row r="149" spans="1:9" ht="20.25" x14ac:dyDescent="0.3">
      <c r="A149" s="11">
        <f t="shared" si="60"/>
        <v>143</v>
      </c>
      <c r="B149" s="41" t="s">
        <v>15</v>
      </c>
      <c r="C149" s="42">
        <f>C150+C151</f>
        <v>15535.25</v>
      </c>
      <c r="D149" s="42">
        <f t="shared" ref="D149:H149" si="75">D150+D151</f>
        <v>2680.6000000000004</v>
      </c>
      <c r="E149" s="42">
        <f t="shared" si="75"/>
        <v>4682.6499999999996</v>
      </c>
      <c r="F149" s="42">
        <f t="shared" si="75"/>
        <v>2700</v>
      </c>
      <c r="G149" s="42">
        <f t="shared" si="75"/>
        <v>2724</v>
      </c>
      <c r="H149" s="42">
        <f t="shared" si="75"/>
        <v>2748</v>
      </c>
      <c r="I149" s="43" t="s">
        <v>34</v>
      </c>
    </row>
    <row r="150" spans="1:9" ht="20.25" x14ac:dyDescent="0.3">
      <c r="A150" s="11">
        <f t="shared" si="60"/>
        <v>144</v>
      </c>
      <c r="B150" s="8" t="s">
        <v>2</v>
      </c>
      <c r="C150" s="12">
        <f>D150+E150+F150+G150+H150</f>
        <v>1166.7</v>
      </c>
      <c r="D150" s="12">
        <f>D154</f>
        <v>1166.7</v>
      </c>
      <c r="E150" s="12">
        <f t="shared" ref="E150:H150" si="76">E154</f>
        <v>0</v>
      </c>
      <c r="F150" s="12">
        <f t="shared" si="76"/>
        <v>0</v>
      </c>
      <c r="G150" s="12">
        <f t="shared" si="76"/>
        <v>0</v>
      </c>
      <c r="H150" s="12">
        <f t="shared" si="76"/>
        <v>0</v>
      </c>
      <c r="I150" s="11" t="s">
        <v>34</v>
      </c>
    </row>
    <row r="151" spans="1:9" ht="20.25" x14ac:dyDescent="0.3">
      <c r="A151" s="11">
        <f t="shared" si="60"/>
        <v>145</v>
      </c>
      <c r="B151" s="8" t="s">
        <v>3</v>
      </c>
      <c r="C151" s="12">
        <f>D151+E151+F151+G151+H151</f>
        <v>14368.55</v>
      </c>
      <c r="D151" s="12">
        <f>D155</f>
        <v>1513.9</v>
      </c>
      <c r="E151" s="12">
        <f t="shared" ref="E151:H151" si="77">E155</f>
        <v>4682.6499999999996</v>
      </c>
      <c r="F151" s="12">
        <f t="shared" si="77"/>
        <v>2700</v>
      </c>
      <c r="G151" s="12">
        <f t="shared" si="77"/>
        <v>2724</v>
      </c>
      <c r="H151" s="12">
        <f t="shared" si="77"/>
        <v>2748</v>
      </c>
      <c r="I151" s="11" t="s">
        <v>34</v>
      </c>
    </row>
    <row r="152" spans="1:9" ht="20.25" x14ac:dyDescent="0.3">
      <c r="A152" s="11">
        <f t="shared" si="60"/>
        <v>146</v>
      </c>
      <c r="B152" s="63" t="s">
        <v>16</v>
      </c>
      <c r="C152" s="64"/>
      <c r="D152" s="64"/>
      <c r="E152" s="64"/>
      <c r="F152" s="64"/>
      <c r="G152" s="64"/>
      <c r="H152" s="64"/>
      <c r="I152" s="65"/>
    </row>
    <row r="153" spans="1:9" ht="39" customHeight="1" x14ac:dyDescent="0.3">
      <c r="A153" s="11">
        <f t="shared" si="60"/>
        <v>147</v>
      </c>
      <c r="B153" s="8" t="s">
        <v>17</v>
      </c>
      <c r="C153" s="12">
        <f>C154+C155</f>
        <v>15535.25</v>
      </c>
      <c r="D153" s="12">
        <f t="shared" ref="D153:H153" si="78">D154+D155</f>
        <v>2680.6000000000004</v>
      </c>
      <c r="E153" s="12">
        <f t="shared" si="78"/>
        <v>4682.6499999999996</v>
      </c>
      <c r="F153" s="12">
        <f t="shared" si="78"/>
        <v>2700</v>
      </c>
      <c r="G153" s="12">
        <f t="shared" si="78"/>
        <v>2724</v>
      </c>
      <c r="H153" s="12">
        <f t="shared" si="78"/>
        <v>2748</v>
      </c>
      <c r="I153" s="43" t="s">
        <v>34</v>
      </c>
    </row>
    <row r="154" spans="1:9" ht="20.25" x14ac:dyDescent="0.3">
      <c r="A154" s="11">
        <f t="shared" si="60"/>
        <v>148</v>
      </c>
      <c r="B154" s="8" t="s">
        <v>2</v>
      </c>
      <c r="C154" s="12">
        <f>D154+E154+F154+G154+H154</f>
        <v>1166.7</v>
      </c>
      <c r="D154" s="12">
        <f>D159</f>
        <v>1166.7</v>
      </c>
      <c r="E154" s="12">
        <f t="shared" ref="E154:H154" si="79">E159</f>
        <v>0</v>
      </c>
      <c r="F154" s="12">
        <f t="shared" si="79"/>
        <v>0</v>
      </c>
      <c r="G154" s="12">
        <f t="shared" si="79"/>
        <v>0</v>
      </c>
      <c r="H154" s="12">
        <f t="shared" si="79"/>
        <v>0</v>
      </c>
      <c r="I154" s="11" t="s">
        <v>34</v>
      </c>
    </row>
    <row r="155" spans="1:9" ht="20.25" x14ac:dyDescent="0.3">
      <c r="A155" s="11">
        <f t="shared" si="60"/>
        <v>149</v>
      </c>
      <c r="B155" s="8" t="s">
        <v>3</v>
      </c>
      <c r="C155" s="12">
        <f>D155+E155+F155+G155+H155</f>
        <v>14368.55</v>
      </c>
      <c r="D155" s="12">
        <f>D157+D160+D162+D164+D166+D168+D170</f>
        <v>1513.9</v>
      </c>
      <c r="E155" s="12">
        <f t="shared" ref="E155:H155" si="80">E157+E160+E162+E164+E166+E168+E170</f>
        <v>4682.6499999999996</v>
      </c>
      <c r="F155" s="12">
        <f t="shared" si="80"/>
        <v>2700</v>
      </c>
      <c r="G155" s="12">
        <f t="shared" si="80"/>
        <v>2724</v>
      </c>
      <c r="H155" s="12">
        <f t="shared" si="80"/>
        <v>2748</v>
      </c>
      <c r="I155" s="11" t="s">
        <v>34</v>
      </c>
    </row>
    <row r="156" spans="1:9" ht="106.5" customHeight="1" x14ac:dyDescent="0.3">
      <c r="A156" s="11">
        <f t="shared" si="60"/>
        <v>150</v>
      </c>
      <c r="B156" s="8" t="s">
        <v>33</v>
      </c>
      <c r="C156" s="12">
        <f>C157</f>
        <v>4100</v>
      </c>
      <c r="D156" s="12">
        <f t="shared" ref="D156:H156" si="81">D157</f>
        <v>500</v>
      </c>
      <c r="E156" s="12">
        <f t="shared" si="81"/>
        <v>1200</v>
      </c>
      <c r="F156" s="12">
        <f t="shared" si="81"/>
        <v>800</v>
      </c>
      <c r="G156" s="12">
        <f t="shared" si="81"/>
        <v>800</v>
      </c>
      <c r="H156" s="12">
        <f t="shared" si="81"/>
        <v>800</v>
      </c>
      <c r="I156" s="43">
        <v>86</v>
      </c>
    </row>
    <row r="157" spans="1:9" ht="20.25" x14ac:dyDescent="0.3">
      <c r="A157" s="11">
        <f t="shared" si="60"/>
        <v>151</v>
      </c>
      <c r="B157" s="44" t="str">
        <f>B155</f>
        <v xml:space="preserve">Местный бюджет           </v>
      </c>
      <c r="C157" s="31">
        <f>D157+E157+F157+G157+H157</f>
        <v>4100</v>
      </c>
      <c r="D157" s="12">
        <v>500</v>
      </c>
      <c r="E157" s="12">
        <v>1200</v>
      </c>
      <c r="F157" s="12">
        <v>800</v>
      </c>
      <c r="G157" s="12">
        <v>800</v>
      </c>
      <c r="H157" s="12">
        <v>800</v>
      </c>
      <c r="I157" s="11" t="s">
        <v>34</v>
      </c>
    </row>
    <row r="158" spans="1:9" ht="87" customHeight="1" x14ac:dyDescent="0.3">
      <c r="A158" s="11">
        <f t="shared" si="60"/>
        <v>152</v>
      </c>
      <c r="B158" s="8" t="s">
        <v>32</v>
      </c>
      <c r="C158" s="12">
        <f>C160+C159</f>
        <v>3964.25</v>
      </c>
      <c r="D158" s="12">
        <f>D160+D159</f>
        <v>1680.6</v>
      </c>
      <c r="E158" s="12">
        <f t="shared" ref="E158:H158" si="82">E160+E159</f>
        <v>1383.65</v>
      </c>
      <c r="F158" s="12">
        <f t="shared" si="82"/>
        <v>300</v>
      </c>
      <c r="G158" s="12">
        <f t="shared" si="82"/>
        <v>300</v>
      </c>
      <c r="H158" s="12">
        <f t="shared" si="82"/>
        <v>300</v>
      </c>
      <c r="I158" s="11" t="s">
        <v>67</v>
      </c>
    </row>
    <row r="159" spans="1:9" ht="24" customHeight="1" x14ac:dyDescent="0.3">
      <c r="A159" s="11">
        <f t="shared" si="60"/>
        <v>153</v>
      </c>
      <c r="B159" s="8" t="s">
        <v>14</v>
      </c>
      <c r="C159" s="31">
        <f>D159+E159+F159+G159+H159</f>
        <v>1166.7</v>
      </c>
      <c r="D159" s="12">
        <v>1166.7</v>
      </c>
      <c r="E159" s="12">
        <v>0</v>
      </c>
      <c r="F159" s="12">
        <v>0</v>
      </c>
      <c r="G159" s="12">
        <v>0</v>
      </c>
      <c r="H159" s="12">
        <v>0</v>
      </c>
      <c r="I159" s="11" t="s">
        <v>34</v>
      </c>
    </row>
    <row r="160" spans="1:9" ht="20.25" x14ac:dyDescent="0.3">
      <c r="A160" s="11">
        <f t="shared" si="60"/>
        <v>154</v>
      </c>
      <c r="B160" s="44" t="s">
        <v>21</v>
      </c>
      <c r="C160" s="31">
        <f>D160+E160+F160+G160+H160</f>
        <v>2797.55</v>
      </c>
      <c r="D160" s="12">
        <v>513.9</v>
      </c>
      <c r="E160" s="12">
        <v>1383.65</v>
      </c>
      <c r="F160" s="12">
        <v>300</v>
      </c>
      <c r="G160" s="12">
        <v>300</v>
      </c>
      <c r="H160" s="12">
        <v>300</v>
      </c>
      <c r="I160" s="11" t="s">
        <v>34</v>
      </c>
    </row>
    <row r="161" spans="1:10" ht="87" customHeight="1" x14ac:dyDescent="0.3">
      <c r="A161" s="11">
        <f t="shared" si="60"/>
        <v>155</v>
      </c>
      <c r="B161" s="44" t="s">
        <v>78</v>
      </c>
      <c r="C161" s="12">
        <f t="shared" ref="C161:H161" si="83">C162</f>
        <v>2872</v>
      </c>
      <c r="D161" s="12">
        <f t="shared" si="83"/>
        <v>500</v>
      </c>
      <c r="E161" s="12">
        <f t="shared" si="83"/>
        <v>500</v>
      </c>
      <c r="F161" s="12">
        <f t="shared" si="83"/>
        <v>600</v>
      </c>
      <c r="G161" s="12">
        <f t="shared" si="83"/>
        <v>624</v>
      </c>
      <c r="H161" s="12">
        <f t="shared" si="83"/>
        <v>648</v>
      </c>
      <c r="I161" s="11">
        <v>92.93</v>
      </c>
    </row>
    <row r="162" spans="1:10" ht="20.25" x14ac:dyDescent="0.3">
      <c r="A162" s="11">
        <f t="shared" si="60"/>
        <v>156</v>
      </c>
      <c r="B162" s="44" t="s">
        <v>21</v>
      </c>
      <c r="C162" s="24">
        <f>D162+E162+F162+G162+H162</f>
        <v>2872</v>
      </c>
      <c r="D162" s="12">
        <v>500</v>
      </c>
      <c r="E162" s="12">
        <v>500</v>
      </c>
      <c r="F162" s="12">
        <v>600</v>
      </c>
      <c r="G162" s="12">
        <v>624</v>
      </c>
      <c r="H162" s="12">
        <v>648</v>
      </c>
      <c r="I162" s="11" t="s">
        <v>34</v>
      </c>
    </row>
    <row r="163" spans="1:10" ht="44.25" customHeight="1" x14ac:dyDescent="0.3">
      <c r="A163" s="11">
        <f t="shared" si="60"/>
        <v>157</v>
      </c>
      <c r="B163" s="44" t="s">
        <v>79</v>
      </c>
      <c r="C163" s="9">
        <f>C164</f>
        <v>0</v>
      </c>
      <c r="D163" s="9">
        <f>D164</f>
        <v>0</v>
      </c>
      <c r="E163" s="9">
        <f t="shared" ref="E163:H163" si="84">E164</f>
        <v>0</v>
      </c>
      <c r="F163" s="9">
        <f t="shared" si="84"/>
        <v>0</v>
      </c>
      <c r="G163" s="9">
        <f t="shared" si="84"/>
        <v>0</v>
      </c>
      <c r="H163" s="9">
        <f t="shared" si="84"/>
        <v>0</v>
      </c>
      <c r="I163" s="43"/>
    </row>
    <row r="164" spans="1:10" ht="23.25" customHeight="1" x14ac:dyDescent="0.3">
      <c r="A164" s="11">
        <f t="shared" si="60"/>
        <v>158</v>
      </c>
      <c r="B164" s="44" t="s">
        <v>21</v>
      </c>
      <c r="C164" s="31">
        <f>D164+E164+F164+G164+H164</f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11" t="s">
        <v>34</v>
      </c>
    </row>
    <row r="165" spans="1:10" ht="84" customHeight="1" x14ac:dyDescent="0.3">
      <c r="A165" s="11">
        <f t="shared" si="60"/>
        <v>159</v>
      </c>
      <c r="B165" s="44" t="s">
        <v>80</v>
      </c>
      <c r="C165" s="9">
        <f>C166</f>
        <v>0</v>
      </c>
      <c r="D165" s="9">
        <f>D166</f>
        <v>0</v>
      </c>
      <c r="E165" s="9">
        <f t="shared" ref="E165:H165" si="85">E166</f>
        <v>0</v>
      </c>
      <c r="F165" s="9">
        <f t="shared" si="85"/>
        <v>0</v>
      </c>
      <c r="G165" s="9">
        <f t="shared" si="85"/>
        <v>0</v>
      </c>
      <c r="H165" s="9">
        <f t="shared" si="85"/>
        <v>0</v>
      </c>
      <c r="I165" s="11">
        <v>95</v>
      </c>
    </row>
    <row r="166" spans="1:10" ht="20.25" x14ac:dyDescent="0.3">
      <c r="A166" s="11">
        <f t="shared" si="60"/>
        <v>160</v>
      </c>
      <c r="B166" s="44" t="s">
        <v>21</v>
      </c>
      <c r="C166" s="31">
        <f>D166+E166+F166+G166+H166</f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11" t="s">
        <v>34</v>
      </c>
    </row>
    <row r="167" spans="1:10" ht="121.5" x14ac:dyDescent="0.3">
      <c r="A167" s="11">
        <f t="shared" si="60"/>
        <v>161</v>
      </c>
      <c r="B167" s="44" t="s">
        <v>81</v>
      </c>
      <c r="C167" s="10">
        <f>C168</f>
        <v>4599</v>
      </c>
      <c r="D167" s="10">
        <f t="shared" ref="D167:H167" si="86">D168</f>
        <v>0</v>
      </c>
      <c r="E167" s="10">
        <f t="shared" si="86"/>
        <v>1599</v>
      </c>
      <c r="F167" s="10">
        <f t="shared" si="86"/>
        <v>1000</v>
      </c>
      <c r="G167" s="10">
        <f t="shared" si="86"/>
        <v>1000</v>
      </c>
      <c r="H167" s="10">
        <f t="shared" si="86"/>
        <v>1000</v>
      </c>
      <c r="I167" s="11">
        <v>97</v>
      </c>
    </row>
    <row r="168" spans="1:10" ht="20.25" x14ac:dyDescent="0.3">
      <c r="A168" s="11">
        <f t="shared" si="60"/>
        <v>162</v>
      </c>
      <c r="B168" s="44" t="s">
        <v>21</v>
      </c>
      <c r="C168" s="31">
        <f>D168+E168+F168+G168+H168</f>
        <v>4599</v>
      </c>
      <c r="D168" s="9">
        <v>0</v>
      </c>
      <c r="E168" s="9">
        <v>1599</v>
      </c>
      <c r="F168" s="9">
        <v>1000</v>
      </c>
      <c r="G168" s="9">
        <v>1000</v>
      </c>
      <c r="H168" s="9">
        <v>1000</v>
      </c>
      <c r="I168" s="45" t="s">
        <v>34</v>
      </c>
    </row>
    <row r="169" spans="1:10" ht="81" x14ac:dyDescent="0.3">
      <c r="A169" s="11">
        <f t="shared" si="60"/>
        <v>163</v>
      </c>
      <c r="B169" s="44" t="s">
        <v>66</v>
      </c>
      <c r="C169" s="40">
        <f>D169+E169+F169+G169+H169</f>
        <v>0</v>
      </c>
      <c r="D169" s="9">
        <f>D170</f>
        <v>0</v>
      </c>
      <c r="E169" s="9">
        <f t="shared" ref="E169:H169" si="87">E170</f>
        <v>0</v>
      </c>
      <c r="F169" s="9">
        <f t="shared" si="87"/>
        <v>0</v>
      </c>
      <c r="G169" s="9">
        <f t="shared" si="87"/>
        <v>0</v>
      </c>
      <c r="H169" s="9">
        <f t="shared" si="87"/>
        <v>0</v>
      </c>
      <c r="I169" s="11">
        <v>99</v>
      </c>
    </row>
    <row r="170" spans="1:10" ht="20.25" x14ac:dyDescent="0.3">
      <c r="A170" s="11">
        <f t="shared" si="60"/>
        <v>164</v>
      </c>
      <c r="B170" s="44" t="s">
        <v>21</v>
      </c>
      <c r="C170" s="31">
        <f>D170+E170+F170+G170+H170</f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45" t="s">
        <v>34</v>
      </c>
    </row>
    <row r="171" spans="1:10" ht="24.75" customHeight="1" x14ac:dyDescent="0.3">
      <c r="A171" s="11">
        <f t="shared" si="60"/>
        <v>165</v>
      </c>
      <c r="B171" s="61" t="s">
        <v>62</v>
      </c>
      <c r="C171" s="74"/>
      <c r="D171" s="74"/>
      <c r="E171" s="74"/>
      <c r="F171" s="74"/>
      <c r="G171" s="74"/>
      <c r="H171" s="74"/>
      <c r="I171" s="75"/>
      <c r="J171" s="4"/>
    </row>
    <row r="172" spans="1:10" ht="20.25" x14ac:dyDescent="0.3">
      <c r="A172" s="11">
        <f t="shared" si="60"/>
        <v>166</v>
      </c>
      <c r="B172" s="23" t="s">
        <v>15</v>
      </c>
      <c r="C172" s="9">
        <f t="shared" ref="C172:H172" si="88">C173+C174+C175+C176</f>
        <v>70678.600000000006</v>
      </c>
      <c r="D172" s="9">
        <f t="shared" si="88"/>
        <v>12557.7</v>
      </c>
      <c r="E172" s="9">
        <f t="shared" si="88"/>
        <v>13738.8</v>
      </c>
      <c r="F172" s="9">
        <f t="shared" si="88"/>
        <v>14424.699999999999</v>
      </c>
      <c r="G172" s="9">
        <f t="shared" si="88"/>
        <v>14686.9</v>
      </c>
      <c r="H172" s="9">
        <f t="shared" si="88"/>
        <v>15270.5</v>
      </c>
      <c r="I172" s="45" t="s">
        <v>34</v>
      </c>
    </row>
    <row r="173" spans="1:10" ht="20.25" x14ac:dyDescent="0.3">
      <c r="A173" s="11">
        <f t="shared" si="60"/>
        <v>167</v>
      </c>
      <c r="B173" s="23" t="s">
        <v>18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45" t="s">
        <v>34</v>
      </c>
    </row>
    <row r="174" spans="1:10" ht="20.25" x14ac:dyDescent="0.3">
      <c r="A174" s="11">
        <f t="shared" si="60"/>
        <v>168</v>
      </c>
      <c r="B174" s="23" t="s">
        <v>9</v>
      </c>
      <c r="C174" s="9">
        <f t="shared" ref="C174:H174" si="89">C180</f>
        <v>3845.5</v>
      </c>
      <c r="D174" s="9">
        <f>D180</f>
        <v>929.2</v>
      </c>
      <c r="E174" s="9">
        <f t="shared" si="89"/>
        <v>837.3</v>
      </c>
      <c r="F174" s="9">
        <f t="shared" si="89"/>
        <v>666</v>
      </c>
      <c r="G174" s="9">
        <f t="shared" si="89"/>
        <v>693</v>
      </c>
      <c r="H174" s="9">
        <f t="shared" si="89"/>
        <v>720</v>
      </c>
      <c r="I174" s="45" t="s">
        <v>34</v>
      </c>
    </row>
    <row r="175" spans="1:10" ht="20.25" x14ac:dyDescent="0.3">
      <c r="A175" s="11">
        <f t="shared" si="60"/>
        <v>169</v>
      </c>
      <c r="B175" s="23" t="s">
        <v>20</v>
      </c>
      <c r="C175" s="9">
        <f>C181</f>
        <v>66133.200000000012</v>
      </c>
      <c r="D175" s="9">
        <f t="shared" ref="D175:H175" si="90">D181</f>
        <v>11548.5</v>
      </c>
      <c r="E175" s="9">
        <f t="shared" si="90"/>
        <v>12821.5</v>
      </c>
      <c r="F175" s="9">
        <f t="shared" si="90"/>
        <v>13378.8</v>
      </c>
      <c r="G175" s="9">
        <f t="shared" si="90"/>
        <v>13913.9</v>
      </c>
      <c r="H175" s="9">
        <f t="shared" si="90"/>
        <v>14470.5</v>
      </c>
      <c r="I175" s="45" t="s">
        <v>34</v>
      </c>
    </row>
    <row r="176" spans="1:10" ht="20.25" x14ac:dyDescent="0.3">
      <c r="A176" s="11">
        <f t="shared" si="60"/>
        <v>170</v>
      </c>
      <c r="B176" s="23" t="s">
        <v>40</v>
      </c>
      <c r="C176" s="9">
        <f>C182</f>
        <v>699.9</v>
      </c>
      <c r="D176" s="9">
        <f t="shared" ref="D176:H176" si="91">D182</f>
        <v>80</v>
      </c>
      <c r="E176" s="9">
        <f t="shared" si="91"/>
        <v>80</v>
      </c>
      <c r="F176" s="9">
        <f t="shared" si="91"/>
        <v>379.9</v>
      </c>
      <c r="G176" s="9">
        <f t="shared" si="91"/>
        <v>80</v>
      </c>
      <c r="H176" s="9">
        <f t="shared" si="91"/>
        <v>80</v>
      </c>
      <c r="I176" s="45"/>
    </row>
    <row r="177" spans="1:9" ht="20.25" x14ac:dyDescent="0.3">
      <c r="A177" s="11">
        <f t="shared" si="60"/>
        <v>171</v>
      </c>
      <c r="B177" s="71" t="s">
        <v>6</v>
      </c>
      <c r="C177" s="72"/>
      <c r="D177" s="72"/>
      <c r="E177" s="72"/>
      <c r="F177" s="72"/>
      <c r="G177" s="72"/>
      <c r="H177" s="72"/>
      <c r="I177" s="73"/>
    </row>
    <row r="178" spans="1:9" ht="40.5" customHeight="1" x14ac:dyDescent="0.3">
      <c r="A178" s="11">
        <f t="shared" si="60"/>
        <v>172</v>
      </c>
      <c r="B178" s="8" t="s">
        <v>17</v>
      </c>
      <c r="C178" s="9">
        <f t="shared" ref="C178:H178" si="92">C181+C180+C179+C182</f>
        <v>70678.600000000006</v>
      </c>
      <c r="D178" s="46">
        <f t="shared" si="92"/>
        <v>12557.7</v>
      </c>
      <c r="E178" s="46">
        <f t="shared" si="92"/>
        <v>13738.8</v>
      </c>
      <c r="F178" s="46">
        <f t="shared" si="92"/>
        <v>14424.699999999999</v>
      </c>
      <c r="G178" s="46">
        <f t="shared" si="92"/>
        <v>14686.9</v>
      </c>
      <c r="H178" s="9">
        <f t="shared" si="92"/>
        <v>15270.5</v>
      </c>
      <c r="I178" s="43" t="s">
        <v>34</v>
      </c>
    </row>
    <row r="179" spans="1:9" ht="22.5" customHeight="1" x14ac:dyDescent="0.3">
      <c r="A179" s="11">
        <f t="shared" ref="A179:A210" si="93">A178+1</f>
        <v>173</v>
      </c>
      <c r="B179" s="8" t="s">
        <v>18</v>
      </c>
      <c r="C179" s="31">
        <f>D179+E179+F179+G179+H179</f>
        <v>0</v>
      </c>
      <c r="D179" s="46">
        <v>0</v>
      </c>
      <c r="E179" s="46">
        <v>0</v>
      </c>
      <c r="F179" s="46">
        <v>0</v>
      </c>
      <c r="G179" s="46">
        <v>0</v>
      </c>
      <c r="H179" s="9">
        <v>0</v>
      </c>
      <c r="I179" s="43" t="s">
        <v>34</v>
      </c>
    </row>
    <row r="180" spans="1:9" ht="20.25" x14ac:dyDescent="0.3">
      <c r="A180" s="11">
        <f t="shared" si="93"/>
        <v>174</v>
      </c>
      <c r="B180" s="8" t="s">
        <v>9</v>
      </c>
      <c r="C180" s="24">
        <f>D180+E180+F180+G180+H180</f>
        <v>3845.5</v>
      </c>
      <c r="D180" s="46">
        <f>D184+D188</f>
        <v>929.2</v>
      </c>
      <c r="E180" s="46">
        <f>E187+E184</f>
        <v>837.3</v>
      </c>
      <c r="F180" s="46">
        <f t="shared" ref="F180:H180" si="94">F187</f>
        <v>666</v>
      </c>
      <c r="G180" s="46">
        <f t="shared" si="94"/>
        <v>693</v>
      </c>
      <c r="H180" s="9">
        <f t="shared" si="94"/>
        <v>720</v>
      </c>
      <c r="I180" s="43" t="s">
        <v>34</v>
      </c>
    </row>
    <row r="181" spans="1:9" ht="20.25" x14ac:dyDescent="0.3">
      <c r="A181" s="11">
        <f t="shared" si="93"/>
        <v>175</v>
      </c>
      <c r="B181" s="8" t="s">
        <v>3</v>
      </c>
      <c r="C181" s="24">
        <f>D181+E181+F181+G181+H181</f>
        <v>66133.200000000012</v>
      </c>
      <c r="D181" s="46">
        <f t="shared" ref="D181:H181" si="95">D185</f>
        <v>11548.5</v>
      </c>
      <c r="E181" s="46">
        <f t="shared" si="95"/>
        <v>12821.5</v>
      </c>
      <c r="F181" s="46">
        <f t="shared" si="95"/>
        <v>13378.8</v>
      </c>
      <c r="G181" s="46">
        <f t="shared" si="95"/>
        <v>13913.9</v>
      </c>
      <c r="H181" s="9">
        <f t="shared" si="95"/>
        <v>14470.5</v>
      </c>
      <c r="I181" s="43" t="s">
        <v>34</v>
      </c>
    </row>
    <row r="182" spans="1:9" ht="20.25" x14ac:dyDescent="0.3">
      <c r="A182" s="11">
        <f t="shared" si="93"/>
        <v>176</v>
      </c>
      <c r="B182" s="8" t="s">
        <v>40</v>
      </c>
      <c r="C182" s="24">
        <f>D182+E182+F182+G182+H182</f>
        <v>699.9</v>
      </c>
      <c r="D182" s="46">
        <f t="shared" ref="D182:H182" si="96">D186</f>
        <v>80</v>
      </c>
      <c r="E182" s="46">
        <f t="shared" si="96"/>
        <v>80</v>
      </c>
      <c r="F182" s="46">
        <f t="shared" si="96"/>
        <v>379.9</v>
      </c>
      <c r="G182" s="46">
        <f t="shared" si="96"/>
        <v>80</v>
      </c>
      <c r="H182" s="9">
        <f t="shared" si="96"/>
        <v>80</v>
      </c>
      <c r="I182" s="43"/>
    </row>
    <row r="183" spans="1:9" ht="61.5" customHeight="1" x14ac:dyDescent="0.3">
      <c r="A183" s="11">
        <f t="shared" si="93"/>
        <v>177</v>
      </c>
      <c r="B183" s="8" t="s">
        <v>25</v>
      </c>
      <c r="C183" s="9">
        <f>C185+C186+C184</f>
        <v>67344.600000000006</v>
      </c>
      <c r="D183" s="46">
        <f>D185+D186+D184</f>
        <v>11944.7</v>
      </c>
      <c r="E183" s="46">
        <f t="shared" ref="E183:H183" si="97">E185+E186</f>
        <v>12901.5</v>
      </c>
      <c r="F183" s="46">
        <f t="shared" si="97"/>
        <v>13758.699999999999</v>
      </c>
      <c r="G183" s="46">
        <f t="shared" si="97"/>
        <v>13993.9</v>
      </c>
      <c r="H183" s="9">
        <f t="shared" si="97"/>
        <v>14550.5</v>
      </c>
      <c r="I183" s="11" t="s">
        <v>103</v>
      </c>
    </row>
    <row r="184" spans="1:9" ht="21.75" customHeight="1" x14ac:dyDescent="0.3">
      <c r="A184" s="11">
        <f t="shared" si="93"/>
        <v>178</v>
      </c>
      <c r="B184" s="23" t="s">
        <v>9</v>
      </c>
      <c r="C184" s="24">
        <f>D184+E184+F184+G184+H184</f>
        <v>511.5</v>
      </c>
      <c r="D184" s="46">
        <v>316.2</v>
      </c>
      <c r="E184" s="46">
        <v>195.3</v>
      </c>
      <c r="F184" s="46">
        <v>0</v>
      </c>
      <c r="G184" s="46">
        <v>0</v>
      </c>
      <c r="H184" s="9">
        <v>0</v>
      </c>
      <c r="I184" s="43" t="s">
        <v>34</v>
      </c>
    </row>
    <row r="185" spans="1:9" ht="20.25" x14ac:dyDescent="0.3">
      <c r="A185" s="11">
        <f t="shared" si="93"/>
        <v>179</v>
      </c>
      <c r="B185" s="8" t="s">
        <v>21</v>
      </c>
      <c r="C185" s="24">
        <f>D185+E185+F185+G185+H185</f>
        <v>66133.200000000012</v>
      </c>
      <c r="D185" s="46">
        <v>11548.5</v>
      </c>
      <c r="E185" s="46">
        <v>12821.5</v>
      </c>
      <c r="F185" s="46">
        <v>13378.8</v>
      </c>
      <c r="G185" s="46">
        <v>13913.9</v>
      </c>
      <c r="H185" s="9">
        <v>14470.5</v>
      </c>
      <c r="I185" s="43" t="s">
        <v>34</v>
      </c>
    </row>
    <row r="186" spans="1:9" ht="20.25" x14ac:dyDescent="0.3">
      <c r="A186" s="11">
        <f t="shared" si="93"/>
        <v>180</v>
      </c>
      <c r="B186" s="95" t="s">
        <v>40</v>
      </c>
      <c r="C186" s="96">
        <f>D186+E186+F186+G186+H186</f>
        <v>699.9</v>
      </c>
      <c r="D186" s="97">
        <v>80</v>
      </c>
      <c r="E186" s="97">
        <v>80</v>
      </c>
      <c r="F186" s="97">
        <v>379.9</v>
      </c>
      <c r="G186" s="97">
        <v>80</v>
      </c>
      <c r="H186" s="98">
        <v>80</v>
      </c>
      <c r="I186" s="99" t="s">
        <v>34</v>
      </c>
    </row>
    <row r="187" spans="1:9" ht="141.75" customHeight="1" x14ac:dyDescent="0.3">
      <c r="A187" s="11">
        <f t="shared" si="93"/>
        <v>181</v>
      </c>
      <c r="B187" s="8" t="s">
        <v>48</v>
      </c>
      <c r="C187" s="9">
        <f>C188</f>
        <v>3334</v>
      </c>
      <c r="D187" s="9">
        <f t="shared" ref="D187:H187" si="98">D188</f>
        <v>613</v>
      </c>
      <c r="E187" s="9">
        <f t="shared" si="98"/>
        <v>642</v>
      </c>
      <c r="F187" s="9">
        <f t="shared" si="98"/>
        <v>666</v>
      </c>
      <c r="G187" s="9">
        <f t="shared" si="98"/>
        <v>693</v>
      </c>
      <c r="H187" s="9">
        <f t="shared" si="98"/>
        <v>720</v>
      </c>
      <c r="I187" s="11" t="s">
        <v>104</v>
      </c>
    </row>
    <row r="188" spans="1:9" ht="20.25" x14ac:dyDescent="0.3">
      <c r="A188" s="11">
        <f t="shared" si="93"/>
        <v>182</v>
      </c>
      <c r="B188" s="30" t="s">
        <v>2</v>
      </c>
      <c r="C188" s="31">
        <f>D188+E188+F188+G188+H188</f>
        <v>3334</v>
      </c>
      <c r="D188" s="47">
        <v>613</v>
      </c>
      <c r="E188" s="47">
        <v>642</v>
      </c>
      <c r="F188" s="47">
        <v>666</v>
      </c>
      <c r="G188" s="47">
        <v>693</v>
      </c>
      <c r="H188" s="47">
        <v>720</v>
      </c>
      <c r="I188" s="48" t="s">
        <v>34</v>
      </c>
    </row>
    <row r="189" spans="1:9" ht="30.75" customHeight="1" x14ac:dyDescent="0.3">
      <c r="A189" s="11">
        <f t="shared" si="93"/>
        <v>183</v>
      </c>
      <c r="B189" s="66" t="s">
        <v>68</v>
      </c>
      <c r="C189" s="67"/>
      <c r="D189" s="67"/>
      <c r="E189" s="67"/>
      <c r="F189" s="67"/>
      <c r="G189" s="67"/>
      <c r="H189" s="67"/>
      <c r="I189" s="68"/>
    </row>
    <row r="190" spans="1:9" ht="20.25" x14ac:dyDescent="0.3">
      <c r="A190" s="11">
        <f t="shared" si="93"/>
        <v>184</v>
      </c>
      <c r="B190" s="8" t="s">
        <v>15</v>
      </c>
      <c r="C190" s="9">
        <f t="shared" ref="C190:H190" si="99">C191+C192</f>
        <v>429907.91800000001</v>
      </c>
      <c r="D190" s="9">
        <f t="shared" si="99"/>
        <v>71993.98000000001</v>
      </c>
      <c r="E190" s="9">
        <f t="shared" si="99"/>
        <v>77262.22</v>
      </c>
      <c r="F190" s="9">
        <f t="shared" si="99"/>
        <v>90700.3</v>
      </c>
      <c r="G190" s="9">
        <f t="shared" si="99"/>
        <v>93047.417999999991</v>
      </c>
      <c r="H190" s="9">
        <f t="shared" si="99"/>
        <v>96904</v>
      </c>
      <c r="I190" s="43" t="s">
        <v>34</v>
      </c>
    </row>
    <row r="191" spans="1:9" ht="20.25" x14ac:dyDescent="0.3">
      <c r="A191" s="11">
        <f t="shared" si="93"/>
        <v>185</v>
      </c>
      <c r="B191" s="8" t="s">
        <v>2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43" t="s">
        <v>34</v>
      </c>
    </row>
    <row r="192" spans="1:9" ht="20.25" x14ac:dyDescent="0.3">
      <c r="A192" s="11">
        <f t="shared" si="93"/>
        <v>186</v>
      </c>
      <c r="B192" s="8" t="s">
        <v>3</v>
      </c>
      <c r="C192" s="9">
        <f t="shared" ref="C192:H192" si="100">C196</f>
        <v>429907.91800000001</v>
      </c>
      <c r="D192" s="9">
        <f t="shared" si="100"/>
        <v>71993.98000000001</v>
      </c>
      <c r="E192" s="9">
        <f t="shared" si="100"/>
        <v>77262.22</v>
      </c>
      <c r="F192" s="9">
        <f t="shared" si="100"/>
        <v>90700.3</v>
      </c>
      <c r="G192" s="9">
        <f t="shared" si="100"/>
        <v>93047.417999999991</v>
      </c>
      <c r="H192" s="9">
        <f t="shared" si="100"/>
        <v>96904</v>
      </c>
      <c r="I192" s="43" t="s">
        <v>34</v>
      </c>
    </row>
    <row r="193" spans="1:9" ht="20.25" x14ac:dyDescent="0.3">
      <c r="A193" s="11">
        <f t="shared" si="93"/>
        <v>187</v>
      </c>
      <c r="B193" s="63" t="s">
        <v>6</v>
      </c>
      <c r="C193" s="64"/>
      <c r="D193" s="64"/>
      <c r="E193" s="64"/>
      <c r="F193" s="64"/>
      <c r="G193" s="64"/>
      <c r="H193" s="64"/>
      <c r="I193" s="65"/>
    </row>
    <row r="194" spans="1:9" ht="39.75" customHeight="1" x14ac:dyDescent="0.3">
      <c r="A194" s="11">
        <f t="shared" si="93"/>
        <v>188</v>
      </c>
      <c r="B194" s="8" t="s">
        <v>17</v>
      </c>
      <c r="C194" s="9">
        <f>C195+C196</f>
        <v>429907.91800000001</v>
      </c>
      <c r="D194" s="9">
        <f t="shared" ref="D194:H194" si="101">D195+D196</f>
        <v>71993.98000000001</v>
      </c>
      <c r="E194" s="46">
        <f t="shared" si="101"/>
        <v>77262.22</v>
      </c>
      <c r="F194" s="46">
        <f t="shared" si="101"/>
        <v>90700.3</v>
      </c>
      <c r="G194" s="46">
        <f t="shared" si="101"/>
        <v>93047.417999999991</v>
      </c>
      <c r="H194" s="9">
        <f t="shared" si="101"/>
        <v>96904</v>
      </c>
      <c r="I194" s="43" t="s">
        <v>34</v>
      </c>
    </row>
    <row r="195" spans="1:9" ht="20.25" x14ac:dyDescent="0.3">
      <c r="A195" s="11">
        <f t="shared" si="93"/>
        <v>189</v>
      </c>
      <c r="B195" s="8" t="s">
        <v>2</v>
      </c>
      <c r="C195" s="9">
        <v>0</v>
      </c>
      <c r="D195" s="9">
        <v>0</v>
      </c>
      <c r="E195" s="46">
        <v>0</v>
      </c>
      <c r="F195" s="46">
        <v>0</v>
      </c>
      <c r="G195" s="46">
        <v>0</v>
      </c>
      <c r="H195" s="9">
        <v>0</v>
      </c>
      <c r="I195" s="43" t="s">
        <v>34</v>
      </c>
    </row>
    <row r="196" spans="1:9" ht="20.25" x14ac:dyDescent="0.3">
      <c r="A196" s="11">
        <f t="shared" si="93"/>
        <v>190</v>
      </c>
      <c r="B196" s="8" t="s">
        <v>3</v>
      </c>
      <c r="C196" s="31">
        <f>D196+E196+F196+G196+H196</f>
        <v>429907.91800000001</v>
      </c>
      <c r="D196" s="9">
        <f>D198+D200+D202+D204+D206+D208</f>
        <v>71993.98000000001</v>
      </c>
      <c r="E196" s="9">
        <f>E198+E200+E202+E204+E206+E208+E210</f>
        <v>77262.22</v>
      </c>
      <c r="F196" s="9">
        <f t="shared" ref="F196:H196" si="102">F198+F200+F202+F204+F206+F208+F210</f>
        <v>90700.3</v>
      </c>
      <c r="G196" s="9">
        <f t="shared" si="102"/>
        <v>93047.417999999991</v>
      </c>
      <c r="H196" s="9">
        <f t="shared" si="102"/>
        <v>96904</v>
      </c>
      <c r="I196" s="11" t="s">
        <v>34</v>
      </c>
    </row>
    <row r="197" spans="1:9" ht="86.25" customHeight="1" x14ac:dyDescent="0.3">
      <c r="A197" s="11">
        <f t="shared" si="93"/>
        <v>191</v>
      </c>
      <c r="B197" s="8" t="s">
        <v>56</v>
      </c>
      <c r="C197" s="9">
        <f>C198</f>
        <v>269456.65000000002</v>
      </c>
      <c r="D197" s="9">
        <f t="shared" ref="D197:H197" si="103">D198</f>
        <v>44882.94</v>
      </c>
      <c r="E197" s="46">
        <f t="shared" si="103"/>
        <v>47952</v>
      </c>
      <c r="F197" s="46">
        <f t="shared" si="103"/>
        <v>56938.3</v>
      </c>
      <c r="G197" s="46">
        <f t="shared" si="103"/>
        <v>58694.41</v>
      </c>
      <c r="H197" s="9">
        <f t="shared" si="103"/>
        <v>60989</v>
      </c>
      <c r="I197" s="11">
        <v>109</v>
      </c>
    </row>
    <row r="198" spans="1:9" ht="20.25" x14ac:dyDescent="0.3">
      <c r="A198" s="11">
        <f t="shared" si="93"/>
        <v>192</v>
      </c>
      <c r="B198" s="8" t="s">
        <v>3</v>
      </c>
      <c r="C198" s="31">
        <f>D198+E198+F198+G198+H198</f>
        <v>269456.65000000002</v>
      </c>
      <c r="D198" s="9">
        <v>44882.94</v>
      </c>
      <c r="E198" s="9">
        <v>47952</v>
      </c>
      <c r="F198" s="9">
        <v>56938.3</v>
      </c>
      <c r="G198" s="9">
        <v>58694.41</v>
      </c>
      <c r="H198" s="9">
        <v>60989</v>
      </c>
      <c r="I198" s="11" t="s">
        <v>34</v>
      </c>
    </row>
    <row r="199" spans="1:9" ht="79.5" customHeight="1" x14ac:dyDescent="0.3">
      <c r="A199" s="11">
        <f t="shared" si="93"/>
        <v>193</v>
      </c>
      <c r="B199" s="8" t="s">
        <v>57</v>
      </c>
      <c r="C199" s="12">
        <f>C200</f>
        <v>157624.38999999998</v>
      </c>
      <c r="D199" s="12">
        <f t="shared" ref="D199:H199" si="104">D200</f>
        <v>26461.54</v>
      </c>
      <c r="E199" s="12">
        <f t="shared" si="104"/>
        <v>28588.1</v>
      </c>
      <c r="F199" s="12">
        <f t="shared" si="104"/>
        <v>33122.6</v>
      </c>
      <c r="G199" s="12">
        <f t="shared" si="104"/>
        <v>33952.15</v>
      </c>
      <c r="H199" s="12">
        <f t="shared" si="104"/>
        <v>35500</v>
      </c>
      <c r="I199" s="11">
        <v>109</v>
      </c>
    </row>
    <row r="200" spans="1:9" ht="20.25" x14ac:dyDescent="0.3">
      <c r="A200" s="11">
        <f t="shared" si="93"/>
        <v>194</v>
      </c>
      <c r="B200" s="8" t="s">
        <v>3</v>
      </c>
      <c r="C200" s="31">
        <f>D200+E200+F200+G200+H200</f>
        <v>157624.38999999998</v>
      </c>
      <c r="D200" s="12">
        <v>26461.54</v>
      </c>
      <c r="E200" s="12">
        <v>28588.1</v>
      </c>
      <c r="F200" s="12">
        <v>33122.6</v>
      </c>
      <c r="G200" s="12">
        <v>33952.15</v>
      </c>
      <c r="H200" s="12">
        <v>35500</v>
      </c>
      <c r="I200" s="11" t="s">
        <v>34</v>
      </c>
    </row>
    <row r="201" spans="1:9" ht="83.25" customHeight="1" x14ac:dyDescent="0.3">
      <c r="A201" s="11">
        <f t="shared" si="93"/>
        <v>195</v>
      </c>
      <c r="B201" s="8" t="s">
        <v>58</v>
      </c>
      <c r="C201" s="12">
        <f>C202</f>
        <v>0</v>
      </c>
      <c r="D201" s="12">
        <f t="shared" ref="D201:H201" si="105">D202</f>
        <v>0</v>
      </c>
      <c r="E201" s="12">
        <f t="shared" si="105"/>
        <v>0</v>
      </c>
      <c r="F201" s="12">
        <f t="shared" si="105"/>
        <v>0</v>
      </c>
      <c r="G201" s="12">
        <f t="shared" si="105"/>
        <v>0</v>
      </c>
      <c r="H201" s="12">
        <f t="shared" si="105"/>
        <v>0</v>
      </c>
      <c r="I201" s="11">
        <v>112</v>
      </c>
    </row>
    <row r="202" spans="1:9" ht="20.25" x14ac:dyDescent="0.3">
      <c r="A202" s="11">
        <f t="shared" si="93"/>
        <v>196</v>
      </c>
      <c r="B202" s="8" t="s">
        <v>21</v>
      </c>
      <c r="C202" s="24">
        <f>D202+E202+F202+G202+H202</f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1" t="s">
        <v>34</v>
      </c>
    </row>
    <row r="203" spans="1:9" ht="101.25" customHeight="1" x14ac:dyDescent="0.3">
      <c r="A203" s="11">
        <f t="shared" si="93"/>
        <v>197</v>
      </c>
      <c r="B203" s="15" t="s">
        <v>59</v>
      </c>
      <c r="C203" s="10">
        <f>D203+E203+F203+G203+H203</f>
        <v>1483.28</v>
      </c>
      <c r="D203" s="12">
        <f>D204</f>
        <v>504.5</v>
      </c>
      <c r="E203" s="12">
        <f t="shared" ref="E203:H203" si="106">E204</f>
        <v>267.7</v>
      </c>
      <c r="F203" s="12">
        <f t="shared" si="106"/>
        <v>227.8</v>
      </c>
      <c r="G203" s="12">
        <f t="shared" si="106"/>
        <v>236.98</v>
      </c>
      <c r="H203" s="12">
        <f t="shared" si="106"/>
        <v>246.3</v>
      </c>
      <c r="I203" s="11">
        <v>109</v>
      </c>
    </row>
    <row r="204" spans="1:9" ht="20.25" x14ac:dyDescent="0.3">
      <c r="A204" s="11">
        <f t="shared" si="93"/>
        <v>198</v>
      </c>
      <c r="B204" s="8" t="s">
        <v>3</v>
      </c>
      <c r="C204" s="24">
        <f>D204+E204+F204+G204+H204</f>
        <v>1483.28</v>
      </c>
      <c r="D204" s="12">
        <v>504.5</v>
      </c>
      <c r="E204" s="12">
        <v>267.7</v>
      </c>
      <c r="F204" s="12">
        <v>227.8</v>
      </c>
      <c r="G204" s="12">
        <v>236.98</v>
      </c>
      <c r="H204" s="12">
        <v>246.3</v>
      </c>
      <c r="I204" s="11" t="s">
        <v>34</v>
      </c>
    </row>
    <row r="205" spans="1:9" ht="81.75" customHeight="1" x14ac:dyDescent="0.3">
      <c r="A205" s="11">
        <f t="shared" si="93"/>
        <v>199</v>
      </c>
      <c r="B205" s="15" t="s">
        <v>60</v>
      </c>
      <c r="C205" s="12">
        <f t="shared" ref="C205:H205" si="107">C206</f>
        <v>232.8</v>
      </c>
      <c r="D205" s="12">
        <f t="shared" si="107"/>
        <v>40</v>
      </c>
      <c r="E205" s="12">
        <f t="shared" si="107"/>
        <v>36.799999999999997</v>
      </c>
      <c r="F205" s="12">
        <f t="shared" si="107"/>
        <v>52</v>
      </c>
      <c r="G205" s="12">
        <f t="shared" si="107"/>
        <v>52</v>
      </c>
      <c r="H205" s="12">
        <f t="shared" si="107"/>
        <v>52</v>
      </c>
      <c r="I205" s="11">
        <v>110</v>
      </c>
    </row>
    <row r="206" spans="1:9" ht="20.25" x14ac:dyDescent="0.3">
      <c r="A206" s="11">
        <f t="shared" si="93"/>
        <v>200</v>
      </c>
      <c r="B206" s="8" t="s">
        <v>3</v>
      </c>
      <c r="C206" s="24">
        <f>D206+E206+F206+G206+H206</f>
        <v>232.8</v>
      </c>
      <c r="D206" s="12">
        <v>40</v>
      </c>
      <c r="E206" s="12">
        <v>36.799999999999997</v>
      </c>
      <c r="F206" s="12">
        <v>52</v>
      </c>
      <c r="G206" s="12">
        <v>52</v>
      </c>
      <c r="H206" s="12">
        <v>52</v>
      </c>
      <c r="I206" s="11" t="s">
        <v>34</v>
      </c>
    </row>
    <row r="207" spans="1:9" ht="121.5" x14ac:dyDescent="0.3">
      <c r="A207" s="11">
        <f t="shared" si="93"/>
        <v>201</v>
      </c>
      <c r="B207" s="49" t="s">
        <v>97</v>
      </c>
      <c r="C207" s="50">
        <f>C208</f>
        <v>551.19799999999998</v>
      </c>
      <c r="D207" s="22">
        <f>D208</f>
        <v>105</v>
      </c>
      <c r="E207" s="22">
        <f t="shared" ref="E207:H207" si="108">E208</f>
        <v>117.62</v>
      </c>
      <c r="F207" s="22">
        <f t="shared" si="108"/>
        <v>100</v>
      </c>
      <c r="G207" s="22">
        <f t="shared" si="108"/>
        <v>111.878</v>
      </c>
      <c r="H207" s="22">
        <f t="shared" si="108"/>
        <v>116.7</v>
      </c>
      <c r="I207" s="54"/>
    </row>
    <row r="208" spans="1:9" ht="20.25" x14ac:dyDescent="0.3">
      <c r="A208" s="11">
        <f t="shared" si="93"/>
        <v>202</v>
      </c>
      <c r="B208" s="8" t="s">
        <v>3</v>
      </c>
      <c r="C208" s="24">
        <f>D208+E208+F208+G208+H208</f>
        <v>551.19799999999998</v>
      </c>
      <c r="D208" s="22">
        <v>105</v>
      </c>
      <c r="E208" s="12">
        <v>117.62</v>
      </c>
      <c r="F208" s="22">
        <v>100</v>
      </c>
      <c r="G208" s="22">
        <v>111.878</v>
      </c>
      <c r="H208" s="22">
        <v>116.7</v>
      </c>
      <c r="I208" s="11" t="s">
        <v>34</v>
      </c>
    </row>
    <row r="209" spans="1:9" ht="60.75" x14ac:dyDescent="0.3">
      <c r="A209" s="11">
        <f t="shared" si="93"/>
        <v>203</v>
      </c>
      <c r="B209" s="49" t="s">
        <v>98</v>
      </c>
      <c r="C209" s="50">
        <f>C210</f>
        <v>559.6</v>
      </c>
      <c r="D209" s="50">
        <f t="shared" ref="D209:H209" si="109">D210</f>
        <v>0</v>
      </c>
      <c r="E209" s="50">
        <f t="shared" si="109"/>
        <v>300</v>
      </c>
      <c r="F209" s="50">
        <f t="shared" si="109"/>
        <v>259.60000000000002</v>
      </c>
      <c r="G209" s="50">
        <f t="shared" si="109"/>
        <v>0</v>
      </c>
      <c r="H209" s="50">
        <f t="shared" si="109"/>
        <v>0</v>
      </c>
      <c r="I209" s="54">
        <v>109</v>
      </c>
    </row>
    <row r="210" spans="1:9" ht="20.25" x14ac:dyDescent="0.3">
      <c r="A210" s="11">
        <f t="shared" si="93"/>
        <v>204</v>
      </c>
      <c r="B210" s="8" t="s">
        <v>3</v>
      </c>
      <c r="C210" s="24">
        <f>D210+E210+F210+G210+H210</f>
        <v>559.6</v>
      </c>
      <c r="D210" s="22">
        <v>0</v>
      </c>
      <c r="E210" s="12">
        <v>300</v>
      </c>
      <c r="F210" s="22">
        <v>259.60000000000002</v>
      </c>
      <c r="G210" s="22">
        <v>0</v>
      </c>
      <c r="H210" s="22">
        <v>0</v>
      </c>
      <c r="I210" s="11" t="s">
        <v>34</v>
      </c>
    </row>
    <row r="211" spans="1:9" x14ac:dyDescent="0.2">
      <c r="E211" s="3"/>
    </row>
    <row r="212" spans="1:9" x14ac:dyDescent="0.2">
      <c r="E212" s="3"/>
    </row>
    <row r="213" spans="1:9" x14ac:dyDescent="0.2">
      <c r="E213" s="3"/>
    </row>
    <row r="214" spans="1:9" x14ac:dyDescent="0.2">
      <c r="E214" s="3"/>
    </row>
    <row r="215" spans="1:9" x14ac:dyDescent="0.2">
      <c r="E215" s="3"/>
    </row>
    <row r="216" spans="1:9" x14ac:dyDescent="0.2">
      <c r="E216" s="3"/>
    </row>
    <row r="217" spans="1:9" x14ac:dyDescent="0.2">
      <c r="E217" s="3"/>
    </row>
    <row r="218" spans="1:9" x14ac:dyDescent="0.2">
      <c r="E218" s="3"/>
    </row>
    <row r="219" spans="1:9" x14ac:dyDescent="0.2">
      <c r="E219" s="3"/>
    </row>
    <row r="220" spans="1:9" x14ac:dyDescent="0.2">
      <c r="E220" s="3"/>
    </row>
    <row r="221" spans="1:9" x14ac:dyDescent="0.2">
      <c r="E221" s="3"/>
    </row>
    <row r="222" spans="1:9" x14ac:dyDescent="0.2">
      <c r="E222" s="3"/>
    </row>
  </sheetData>
  <mergeCells count="24">
    <mergeCell ref="G1:I1"/>
    <mergeCell ref="F2:I2"/>
    <mergeCell ref="B193:I193"/>
    <mergeCell ref="B177:I177"/>
    <mergeCell ref="B189:I189"/>
    <mergeCell ref="B171:I171"/>
    <mergeCell ref="B136:I136"/>
    <mergeCell ref="B148:I148"/>
    <mergeCell ref="B152:I152"/>
    <mergeCell ref="A3:I3"/>
    <mergeCell ref="A4:A6"/>
    <mergeCell ref="B4:B6"/>
    <mergeCell ref="I4:I6"/>
    <mergeCell ref="C4:C6"/>
    <mergeCell ref="D4:H5"/>
    <mergeCell ref="B131:I131"/>
    <mergeCell ref="B111:I111"/>
    <mergeCell ref="B90:I90"/>
    <mergeCell ref="B106:I106"/>
    <mergeCell ref="B17:I17"/>
    <mergeCell ref="B85:I85"/>
    <mergeCell ref="B23:I23"/>
    <mergeCell ref="B53:I53"/>
    <mergeCell ref="B59:I59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63" fitToHeight="0" orientation="landscape" horizontalDpi="1200" r:id="rId1"/>
  <headerFooter differentFirst="1">
    <oddHeader>&amp;C&amp;P</oddHeader>
  </headerFooter>
  <rowBreaks count="10" manualBreakCount="10">
    <brk id="16" max="8" man="1"/>
    <brk id="36" max="8" man="1"/>
    <brk id="46" max="8" man="1"/>
    <brk id="64" max="8" man="1"/>
    <brk id="67" max="8" man="1"/>
    <brk id="74" max="8" man="1"/>
    <brk id="80" max="8" man="1"/>
    <brk id="95" max="8" man="1"/>
    <brk id="114" max="8" man="1"/>
    <brk id="130" max="8" man="1"/>
  </rowBreaks>
  <ignoredErrors>
    <ignoredError sqref="C69 D69:H6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2020-02-10T07:02:23Z</dcterms:modified>
</cp:coreProperties>
</file>