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185" windowWidth="16335" windowHeight="10575" tabRatio="819"/>
  </bookViews>
  <sheets>
    <sheet name="Лист2" sheetId="2" r:id="rId1"/>
    <sheet name="Лист1" sheetId="3" r:id="rId2"/>
    <sheet name="Лист2 (2)" sheetId="4" r:id="rId3"/>
  </sheets>
  <definedNames>
    <definedName name="_xlnm.Print_Area" localSheetId="0">Лист2!$A$1:$I$25</definedName>
  </definedNames>
  <calcPr calcId="152511"/>
</workbook>
</file>

<file path=xl/calcChain.xml><?xml version="1.0" encoding="utf-8"?>
<calcChain xmlns="http://schemas.openxmlformats.org/spreadsheetml/2006/main">
  <c r="C21" i="2" l="1"/>
  <c r="C22" i="2"/>
  <c r="C19" i="2"/>
  <c r="C20" i="2" l="1"/>
  <c r="F20" i="2"/>
  <c r="D20" i="2"/>
  <c r="E18" i="2"/>
  <c r="F18" i="2"/>
  <c r="G18" i="2"/>
  <c r="H18" i="2"/>
  <c r="D18" i="2"/>
  <c r="G13" i="2"/>
  <c r="G9" i="2" s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9" i="2" l="1"/>
  <c r="A20" i="2" s="1"/>
  <c r="A21" i="2" s="1"/>
  <c r="A22" i="2" s="1"/>
  <c r="I44" i="3" l="1"/>
  <c r="C45" i="4"/>
  <c r="C50" i="4"/>
  <c r="C29" i="4" s="1"/>
  <c r="C58" i="4"/>
  <c r="C79" i="4"/>
  <c r="C70" i="4" s="1"/>
  <c r="D364" i="4"/>
  <c r="E364" i="4"/>
  <c r="E358" i="4" s="1"/>
  <c r="F364" i="4"/>
  <c r="G364" i="4"/>
  <c r="G358" i="4"/>
  <c r="H364" i="4"/>
  <c r="H358" i="4" s="1"/>
  <c r="I364" i="4"/>
  <c r="I358" i="4" s="1"/>
  <c r="D381" i="4"/>
  <c r="E381" i="4"/>
  <c r="E16" i="4" s="1"/>
  <c r="E8" i="4" s="1"/>
  <c r="F381" i="4"/>
  <c r="G381" i="4"/>
  <c r="H381" i="4"/>
  <c r="I381" i="4"/>
  <c r="I16" i="4" s="1"/>
  <c r="I8" i="4" s="1"/>
  <c r="C398" i="4"/>
  <c r="C125" i="4"/>
  <c r="D13" i="4"/>
  <c r="E13" i="4"/>
  <c r="F13" i="4"/>
  <c r="G13" i="4"/>
  <c r="H13" i="4"/>
  <c r="I13" i="4"/>
  <c r="C41" i="4"/>
  <c r="C43" i="4"/>
  <c r="C48" i="4"/>
  <c r="C75" i="4"/>
  <c r="C83" i="4"/>
  <c r="C82" i="4" s="1"/>
  <c r="C89" i="4"/>
  <c r="C95" i="4"/>
  <c r="C71" i="4" s="1"/>
  <c r="C118" i="4"/>
  <c r="C126" i="4"/>
  <c r="F142" i="4"/>
  <c r="G142" i="4"/>
  <c r="G141" i="4" s="1"/>
  <c r="H142" i="4"/>
  <c r="I142" i="4"/>
  <c r="C243" i="4"/>
  <c r="D267" i="4"/>
  <c r="D259" i="4" s="1"/>
  <c r="E267" i="4"/>
  <c r="F267" i="4"/>
  <c r="G267" i="4"/>
  <c r="G266" i="4" s="1"/>
  <c r="H267" i="4"/>
  <c r="I267" i="4"/>
  <c r="I259" i="4"/>
  <c r="D365" i="4"/>
  <c r="D359" i="4" s="1"/>
  <c r="E365" i="4"/>
  <c r="E359" i="4" s="1"/>
  <c r="F365" i="4"/>
  <c r="F359" i="4" s="1"/>
  <c r="G365" i="4"/>
  <c r="G359" i="4" s="1"/>
  <c r="H365" i="4"/>
  <c r="H359" i="4" s="1"/>
  <c r="I365" i="4"/>
  <c r="D382" i="4"/>
  <c r="E382" i="4"/>
  <c r="F382" i="4"/>
  <c r="G382" i="4"/>
  <c r="H382" i="4"/>
  <c r="H376" i="4" s="1"/>
  <c r="I382" i="4"/>
  <c r="C222" i="4"/>
  <c r="D399" i="4"/>
  <c r="E399" i="4"/>
  <c r="F399" i="4"/>
  <c r="G399" i="4"/>
  <c r="H399" i="4"/>
  <c r="H393" i="4" s="1"/>
  <c r="I399" i="4"/>
  <c r="E435" i="4"/>
  <c r="C435" i="4" s="1"/>
  <c r="D468" i="4"/>
  <c r="D467" i="4" s="1"/>
  <c r="E451" i="4"/>
  <c r="E448" i="4" s="1"/>
  <c r="E444" i="4" s="1"/>
  <c r="F451" i="4"/>
  <c r="F448" i="4"/>
  <c r="G451" i="4"/>
  <c r="H451" i="4"/>
  <c r="H448" i="4"/>
  <c r="I451" i="4"/>
  <c r="I450" i="4" s="1"/>
  <c r="D154" i="4"/>
  <c r="E154" i="4"/>
  <c r="F154" i="4"/>
  <c r="G154" i="4"/>
  <c r="H154" i="4"/>
  <c r="H150" i="4" s="1"/>
  <c r="H149" i="4" s="1"/>
  <c r="I154" i="4"/>
  <c r="D206" i="4"/>
  <c r="D14" i="4"/>
  <c r="E206" i="4"/>
  <c r="E14" i="4" s="1"/>
  <c r="F206" i="4"/>
  <c r="F14" i="4" s="1"/>
  <c r="G206" i="4"/>
  <c r="G14" i="4" s="1"/>
  <c r="H206" i="4"/>
  <c r="H14" i="4" s="1"/>
  <c r="I206" i="4"/>
  <c r="I14" i="4" s="1"/>
  <c r="C14" i="4" s="1"/>
  <c r="D31" i="4"/>
  <c r="D72" i="4"/>
  <c r="D116" i="4"/>
  <c r="D104" i="4" s="1"/>
  <c r="D143" i="4"/>
  <c r="D193" i="4"/>
  <c r="D191" i="4" s="1"/>
  <c r="D223" i="4"/>
  <c r="D221" i="4" s="1"/>
  <c r="D244" i="4"/>
  <c r="D268" i="4"/>
  <c r="D350" i="4"/>
  <c r="D366" i="4"/>
  <c r="D360" i="4"/>
  <c r="D383" i="4"/>
  <c r="D377" i="4" s="1"/>
  <c r="D400" i="4"/>
  <c r="D394" i="4" s="1"/>
  <c r="D415" i="4"/>
  <c r="D155" i="4"/>
  <c r="D175" i="4"/>
  <c r="E31" i="4"/>
  <c r="E25" i="4" s="1"/>
  <c r="E72" i="4"/>
  <c r="E66" i="4" s="1"/>
  <c r="E116" i="4"/>
  <c r="E143" i="4"/>
  <c r="E193" i="4"/>
  <c r="E223" i="4"/>
  <c r="E250" i="4"/>
  <c r="E244" i="4" s="1"/>
  <c r="E241" i="4" s="1"/>
  <c r="E268" i="4"/>
  <c r="E350" i="4"/>
  <c r="E366" i="4"/>
  <c r="E360" i="4" s="1"/>
  <c r="E357" i="4" s="1"/>
  <c r="E383" i="4"/>
  <c r="E377" i="4" s="1"/>
  <c r="E400" i="4"/>
  <c r="E415" i="4"/>
  <c r="E411" i="4"/>
  <c r="E409" i="4" s="1"/>
  <c r="E155" i="4"/>
  <c r="E175" i="4"/>
  <c r="E171" i="4" s="1"/>
  <c r="E436" i="4"/>
  <c r="E452" i="4"/>
  <c r="E316" i="4"/>
  <c r="F31" i="4"/>
  <c r="F72" i="4"/>
  <c r="F66" i="4" s="1"/>
  <c r="F116" i="4"/>
  <c r="F104" i="4" s="1"/>
  <c r="F143" i="4"/>
  <c r="F141" i="4" s="1"/>
  <c r="F193" i="4"/>
  <c r="F223" i="4"/>
  <c r="F268" i="4"/>
  <c r="F260" i="4" s="1"/>
  <c r="F350" i="4"/>
  <c r="F366" i="4"/>
  <c r="F383" i="4"/>
  <c r="F377" i="4" s="1"/>
  <c r="F400" i="4"/>
  <c r="F394" i="4" s="1"/>
  <c r="F391" i="4" s="1"/>
  <c r="F423" i="4"/>
  <c r="F415" i="4"/>
  <c r="F413" i="4" s="1"/>
  <c r="F155" i="4"/>
  <c r="F151" i="4" s="1"/>
  <c r="F175" i="4"/>
  <c r="F436" i="4"/>
  <c r="F452" i="4"/>
  <c r="G31" i="4"/>
  <c r="G25" i="4"/>
  <c r="C25" i="4" s="1"/>
  <c r="G72" i="4"/>
  <c r="G116" i="4"/>
  <c r="G143" i="4"/>
  <c r="G135" i="4" s="1"/>
  <c r="G193" i="4"/>
  <c r="G184" i="4" s="1"/>
  <c r="G181" i="4" s="1"/>
  <c r="G223" i="4"/>
  <c r="G215" i="4" s="1"/>
  <c r="G268" i="4"/>
  <c r="G350" i="4"/>
  <c r="G366" i="4"/>
  <c r="G363" i="4" s="1"/>
  <c r="G383" i="4"/>
  <c r="G377" i="4" s="1"/>
  <c r="G400" i="4"/>
  <c r="G415" i="4"/>
  <c r="G155" i="4"/>
  <c r="G151" i="4" s="1"/>
  <c r="G175" i="4"/>
  <c r="G173" i="4" s="1"/>
  <c r="G168" i="4" s="1"/>
  <c r="G436" i="4"/>
  <c r="G452" i="4"/>
  <c r="G449" i="4" s="1"/>
  <c r="H31" i="4"/>
  <c r="H25" i="4" s="1"/>
  <c r="H72" i="4"/>
  <c r="H66" i="4" s="1"/>
  <c r="H116" i="4"/>
  <c r="H143" i="4"/>
  <c r="H193" i="4"/>
  <c r="H191" i="4" s="1"/>
  <c r="H223" i="4"/>
  <c r="H221" i="4" s="1"/>
  <c r="H268" i="4"/>
  <c r="H350" i="4"/>
  <c r="H349" i="4" s="1"/>
  <c r="H366" i="4"/>
  <c r="H360" i="4" s="1"/>
  <c r="H383" i="4"/>
  <c r="H377" i="4" s="1"/>
  <c r="H400" i="4"/>
  <c r="H423" i="4"/>
  <c r="H415" i="4" s="1"/>
  <c r="H413" i="4" s="1"/>
  <c r="H155" i="4"/>
  <c r="H175" i="4"/>
  <c r="H173" i="4"/>
  <c r="H168" i="4" s="1"/>
  <c r="H436" i="4"/>
  <c r="H452" i="4"/>
  <c r="H449" i="4" s="1"/>
  <c r="H445" i="4" s="1"/>
  <c r="I31" i="4"/>
  <c r="I25" i="4"/>
  <c r="I72" i="4"/>
  <c r="I66" i="4" s="1"/>
  <c r="I116" i="4"/>
  <c r="I143" i="4"/>
  <c r="I193" i="4"/>
  <c r="I184" i="4" s="1"/>
  <c r="I181" i="4" s="1"/>
  <c r="I223" i="4"/>
  <c r="I268" i="4"/>
  <c r="I350" i="4"/>
  <c r="I343" i="4" s="1"/>
  <c r="I366" i="4"/>
  <c r="I383" i="4"/>
  <c r="I400" i="4"/>
  <c r="I155" i="4"/>
  <c r="I151" i="4" s="1"/>
  <c r="I175" i="4"/>
  <c r="I173" i="4" s="1"/>
  <c r="I168" i="4" s="1"/>
  <c r="I436" i="4"/>
  <c r="I431" i="4" s="1"/>
  <c r="I429" i="4" s="1"/>
  <c r="I452" i="4"/>
  <c r="I449" i="4" s="1"/>
  <c r="I445" i="4" s="1"/>
  <c r="D367" i="4"/>
  <c r="D361" i="4" s="1"/>
  <c r="D384" i="4"/>
  <c r="D401" i="4"/>
  <c r="E367" i="4"/>
  <c r="E384" i="4"/>
  <c r="E378" i="4" s="1"/>
  <c r="E401" i="4"/>
  <c r="E395" i="4" s="1"/>
  <c r="F367" i="4"/>
  <c r="F384" i="4"/>
  <c r="F401" i="4"/>
  <c r="F395" i="4" s="1"/>
  <c r="G367" i="4"/>
  <c r="G361" i="4" s="1"/>
  <c r="G384" i="4"/>
  <c r="G378" i="4" s="1"/>
  <c r="G401" i="4"/>
  <c r="H367" i="4"/>
  <c r="H384" i="4"/>
  <c r="H401" i="4"/>
  <c r="H395" i="4" s="1"/>
  <c r="I367" i="4"/>
  <c r="I361" i="4" s="1"/>
  <c r="I384" i="4"/>
  <c r="I401" i="4"/>
  <c r="I395" i="4" s="1"/>
  <c r="D29" i="4"/>
  <c r="D70" i="4"/>
  <c r="D64" i="4" s="1"/>
  <c r="D114" i="4"/>
  <c r="D30" i="4"/>
  <c r="D71" i="4"/>
  <c r="D65" i="4" s="1"/>
  <c r="D115" i="4"/>
  <c r="D103" i="4" s="1"/>
  <c r="D101" i="4" s="1"/>
  <c r="E29" i="4"/>
  <c r="E70" i="4"/>
  <c r="E30" i="4"/>
  <c r="E24" i="4" s="1"/>
  <c r="E71" i="4"/>
  <c r="E115" i="4"/>
  <c r="F29" i="4"/>
  <c r="F70" i="4"/>
  <c r="F30" i="4"/>
  <c r="F24" i="4" s="1"/>
  <c r="F71" i="4"/>
  <c r="F115" i="4"/>
  <c r="G29" i="4"/>
  <c r="G70" i="4"/>
  <c r="G30" i="4"/>
  <c r="G24" i="4" s="1"/>
  <c r="G71" i="4"/>
  <c r="G65" i="4" s="1"/>
  <c r="G115" i="4"/>
  <c r="H29" i="4"/>
  <c r="H70" i="4"/>
  <c r="H68" i="4" s="1"/>
  <c r="H30" i="4"/>
  <c r="H24" i="4"/>
  <c r="H71" i="4"/>
  <c r="H115" i="4"/>
  <c r="I29" i="4"/>
  <c r="I23" i="4" s="1"/>
  <c r="I70" i="4"/>
  <c r="I64" i="4" s="1"/>
  <c r="I30" i="4"/>
  <c r="I24" i="4" s="1"/>
  <c r="I21" i="4" s="1"/>
  <c r="I71" i="4"/>
  <c r="I115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5" i="4" s="1"/>
  <c r="A76" i="4" s="1"/>
  <c r="A79" i="4" s="1"/>
  <c r="A80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D25" i="4"/>
  <c r="E23" i="4"/>
  <c r="F25" i="4"/>
  <c r="G23" i="4"/>
  <c r="C22" i="4"/>
  <c r="C33" i="4"/>
  <c r="C32" i="4" s="1"/>
  <c r="D32" i="4"/>
  <c r="E32" i="4"/>
  <c r="F32" i="4"/>
  <c r="G32" i="4"/>
  <c r="H32" i="4"/>
  <c r="I32" i="4"/>
  <c r="D34" i="4"/>
  <c r="C34" i="4" s="1"/>
  <c r="E34" i="4"/>
  <c r="F34" i="4"/>
  <c r="C35" i="4"/>
  <c r="D36" i="4"/>
  <c r="C36" i="4" s="1"/>
  <c r="E36" i="4"/>
  <c r="F36" i="4"/>
  <c r="C37" i="4"/>
  <c r="D38" i="4"/>
  <c r="C38" i="4" s="1"/>
  <c r="E38" i="4"/>
  <c r="F38" i="4"/>
  <c r="C39" i="4"/>
  <c r="C40" i="4"/>
  <c r="D42" i="4"/>
  <c r="E42" i="4"/>
  <c r="F42" i="4"/>
  <c r="G42" i="4"/>
  <c r="H42" i="4"/>
  <c r="I42" i="4"/>
  <c r="D44" i="4"/>
  <c r="E44" i="4"/>
  <c r="C44" i="4" s="1"/>
  <c r="F44" i="4"/>
  <c r="G44" i="4"/>
  <c r="H44" i="4"/>
  <c r="I44" i="4"/>
  <c r="D46" i="4"/>
  <c r="E46" i="4"/>
  <c r="F46" i="4"/>
  <c r="G46" i="4"/>
  <c r="C46" i="4" s="1"/>
  <c r="H46" i="4"/>
  <c r="I46" i="4"/>
  <c r="C47" i="4"/>
  <c r="E49" i="4"/>
  <c r="C49" i="4" s="1"/>
  <c r="E51" i="4"/>
  <c r="C51" i="4" s="1"/>
  <c r="C52" i="4"/>
  <c r="D53" i="4"/>
  <c r="E53" i="4"/>
  <c r="C54" i="4"/>
  <c r="C56" i="4"/>
  <c r="C55" i="4" s="1"/>
  <c r="D55" i="4"/>
  <c r="E55" i="4"/>
  <c r="F55" i="4"/>
  <c r="G55" i="4"/>
  <c r="H55" i="4"/>
  <c r="I55" i="4"/>
  <c r="C57" i="4"/>
  <c r="E57" i="4"/>
  <c r="E59" i="4"/>
  <c r="E65" i="4"/>
  <c r="F64" i="4"/>
  <c r="H64" i="4"/>
  <c r="H65" i="4"/>
  <c r="D73" i="4"/>
  <c r="E73" i="4"/>
  <c r="F73" i="4"/>
  <c r="G73" i="4"/>
  <c r="H73" i="4"/>
  <c r="I73" i="4"/>
  <c r="D76" i="4"/>
  <c r="E76" i="4"/>
  <c r="F76" i="4"/>
  <c r="G76" i="4"/>
  <c r="H76" i="4"/>
  <c r="I76" i="4"/>
  <c r="D82" i="4"/>
  <c r="E82" i="4"/>
  <c r="F82" i="4"/>
  <c r="G82" i="4"/>
  <c r="H82" i="4"/>
  <c r="I82" i="4"/>
  <c r="D84" i="4"/>
  <c r="E84" i="4"/>
  <c r="F84" i="4"/>
  <c r="G84" i="4"/>
  <c r="H84" i="4"/>
  <c r="I84" i="4"/>
  <c r="C85" i="4"/>
  <c r="D86" i="4"/>
  <c r="E86" i="4"/>
  <c r="F86" i="4"/>
  <c r="G86" i="4"/>
  <c r="H86" i="4"/>
  <c r="I86" i="4"/>
  <c r="C87" i="4"/>
  <c r="D88" i="4"/>
  <c r="E88" i="4"/>
  <c r="F88" i="4"/>
  <c r="G88" i="4"/>
  <c r="H88" i="4"/>
  <c r="I88" i="4"/>
  <c r="D90" i="4"/>
  <c r="E90" i="4"/>
  <c r="F90" i="4"/>
  <c r="G90" i="4"/>
  <c r="H90" i="4"/>
  <c r="I90" i="4"/>
  <c r="C91" i="4"/>
  <c r="D92" i="4"/>
  <c r="E92" i="4"/>
  <c r="F92" i="4"/>
  <c r="G92" i="4"/>
  <c r="H92" i="4"/>
  <c r="I92" i="4"/>
  <c r="C93" i="4"/>
  <c r="D94" i="4"/>
  <c r="E94" i="4"/>
  <c r="F94" i="4"/>
  <c r="G94" i="4"/>
  <c r="H94" i="4"/>
  <c r="I94" i="4"/>
  <c r="D96" i="4"/>
  <c r="E96" i="4"/>
  <c r="F96" i="4"/>
  <c r="G96" i="4"/>
  <c r="H96" i="4"/>
  <c r="I96" i="4"/>
  <c r="C97" i="4"/>
  <c r="D98" i="4"/>
  <c r="E98" i="4"/>
  <c r="F98" i="4"/>
  <c r="G98" i="4"/>
  <c r="H98" i="4"/>
  <c r="I98" i="4"/>
  <c r="C99" i="4"/>
  <c r="C109" i="4"/>
  <c r="C110" i="4"/>
  <c r="C108" i="4"/>
  <c r="D102" i="4"/>
  <c r="E103" i="4"/>
  <c r="E114" i="4"/>
  <c r="E102" i="4" s="1"/>
  <c r="F114" i="4"/>
  <c r="F102" i="4" s="1"/>
  <c r="G103" i="4"/>
  <c r="G104" i="4"/>
  <c r="G114" i="4"/>
  <c r="H104" i="4"/>
  <c r="H114" i="4"/>
  <c r="H102" i="4" s="1"/>
  <c r="I103" i="4"/>
  <c r="I104" i="4"/>
  <c r="I114" i="4"/>
  <c r="D106" i="4"/>
  <c r="E106" i="4"/>
  <c r="F106" i="4"/>
  <c r="G106" i="4"/>
  <c r="H106" i="4"/>
  <c r="I106" i="4"/>
  <c r="C119" i="4"/>
  <c r="D117" i="4"/>
  <c r="E117" i="4"/>
  <c r="F117" i="4"/>
  <c r="G117" i="4"/>
  <c r="H117" i="4"/>
  <c r="I117" i="4"/>
  <c r="C121" i="4"/>
  <c r="C120" i="4" s="1"/>
  <c r="D120" i="4"/>
  <c r="E120" i="4"/>
  <c r="F120" i="4"/>
  <c r="G120" i="4"/>
  <c r="H120" i="4"/>
  <c r="I120" i="4"/>
  <c r="C123" i="4"/>
  <c r="C122" i="4" s="1"/>
  <c r="D122" i="4"/>
  <c r="E122" i="4"/>
  <c r="F122" i="4"/>
  <c r="G122" i="4"/>
  <c r="H122" i="4"/>
  <c r="I122" i="4"/>
  <c r="C127" i="4"/>
  <c r="D124" i="4"/>
  <c r="E124" i="4"/>
  <c r="F124" i="4"/>
  <c r="G124" i="4"/>
  <c r="H124" i="4"/>
  <c r="I124" i="4"/>
  <c r="C128" i="4"/>
  <c r="A129" i="4"/>
  <c r="A130" i="4" s="1"/>
  <c r="A131" i="4" s="1"/>
  <c r="A132" i="4" s="1"/>
  <c r="A133" i="4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C129" i="4"/>
  <c r="C130" i="4"/>
  <c r="C138" i="4"/>
  <c r="C139" i="4"/>
  <c r="D134" i="4"/>
  <c r="E134" i="4"/>
  <c r="F135" i="4"/>
  <c r="G134" i="4"/>
  <c r="G132" i="4" s="1"/>
  <c r="I135" i="4"/>
  <c r="D137" i="4"/>
  <c r="E137" i="4"/>
  <c r="F137" i="4"/>
  <c r="G137" i="4"/>
  <c r="H137" i="4"/>
  <c r="I137" i="4"/>
  <c r="C146" i="4"/>
  <c r="C144" i="4" s="1"/>
  <c r="D144" i="4"/>
  <c r="E144" i="4"/>
  <c r="F144" i="4"/>
  <c r="G144" i="4"/>
  <c r="H144" i="4"/>
  <c r="I144" i="4"/>
  <c r="F150" i="4"/>
  <c r="F149" i="4" s="1"/>
  <c r="D156" i="4"/>
  <c r="E156" i="4"/>
  <c r="F156" i="4"/>
  <c r="G156" i="4"/>
  <c r="H156" i="4"/>
  <c r="I156" i="4"/>
  <c r="C157" i="4"/>
  <c r="C158" i="4"/>
  <c r="C161" i="4"/>
  <c r="C162" i="4"/>
  <c r="C159" i="4" s="1"/>
  <c r="D159" i="4"/>
  <c r="E159" i="4"/>
  <c r="F159" i="4"/>
  <c r="G159" i="4"/>
  <c r="H159" i="4"/>
  <c r="I159" i="4"/>
  <c r="C164" i="4"/>
  <c r="C163" i="4" s="1"/>
  <c r="D163" i="4"/>
  <c r="E163" i="4"/>
  <c r="F163" i="4"/>
  <c r="G163" i="4"/>
  <c r="H163" i="4"/>
  <c r="I163" i="4"/>
  <c r="C166" i="4"/>
  <c r="C165" i="4" s="1"/>
  <c r="D165" i="4"/>
  <c r="E165" i="4"/>
  <c r="F165" i="4"/>
  <c r="G165" i="4"/>
  <c r="H165" i="4"/>
  <c r="I165" i="4"/>
  <c r="E173" i="4"/>
  <c r="E168" i="4" s="1"/>
  <c r="C170" i="4"/>
  <c r="D176" i="4"/>
  <c r="C176" i="4" s="1"/>
  <c r="E176" i="4"/>
  <c r="F176" i="4"/>
  <c r="C177" i="4"/>
  <c r="D178" i="4"/>
  <c r="E178" i="4"/>
  <c r="F178" i="4"/>
  <c r="C179" i="4"/>
  <c r="C188" i="4"/>
  <c r="C183" i="4" s="1"/>
  <c r="C189" i="4"/>
  <c r="D184" i="4"/>
  <c r="D181" i="4" s="1"/>
  <c r="E184" i="4"/>
  <c r="E181" i="4"/>
  <c r="D183" i="4"/>
  <c r="E183" i="4"/>
  <c r="F183" i="4"/>
  <c r="G183" i="4"/>
  <c r="H183" i="4"/>
  <c r="I183" i="4"/>
  <c r="C187" i="4"/>
  <c r="D186" i="4"/>
  <c r="E186" i="4"/>
  <c r="F186" i="4"/>
  <c r="G186" i="4"/>
  <c r="H186" i="4"/>
  <c r="I186" i="4"/>
  <c r="D194" i="4"/>
  <c r="E194" i="4"/>
  <c r="F194" i="4"/>
  <c r="C194" i="4" s="1"/>
  <c r="G194" i="4"/>
  <c r="H194" i="4"/>
  <c r="I194" i="4"/>
  <c r="C195" i="4"/>
  <c r="D196" i="4"/>
  <c r="E196" i="4"/>
  <c r="F196" i="4"/>
  <c r="G196" i="4"/>
  <c r="C196" i="4" s="1"/>
  <c r="H196" i="4"/>
  <c r="I196" i="4"/>
  <c r="C197" i="4"/>
  <c r="C199" i="4"/>
  <c r="C198" i="4" s="1"/>
  <c r="D198" i="4"/>
  <c r="E198" i="4"/>
  <c r="F198" i="4"/>
  <c r="G198" i="4"/>
  <c r="H198" i="4"/>
  <c r="I198" i="4"/>
  <c r="D200" i="4"/>
  <c r="E200" i="4"/>
  <c r="F200" i="4"/>
  <c r="G200" i="4"/>
  <c r="H200" i="4"/>
  <c r="I200" i="4"/>
  <c r="C201" i="4"/>
  <c r="D205" i="4"/>
  <c r="D203" i="4" s="1"/>
  <c r="E205" i="4"/>
  <c r="E203" i="4" s="1"/>
  <c r="F205" i="4"/>
  <c r="F203" i="4" s="1"/>
  <c r="G205" i="4"/>
  <c r="G203" i="4"/>
  <c r="H205" i="4"/>
  <c r="H203" i="4" s="1"/>
  <c r="I205" i="4"/>
  <c r="I203" i="4" s="1"/>
  <c r="D208" i="4"/>
  <c r="E208" i="4"/>
  <c r="F208" i="4"/>
  <c r="G208" i="4"/>
  <c r="H208" i="4"/>
  <c r="I208" i="4"/>
  <c r="C210" i="4"/>
  <c r="C211" i="4"/>
  <c r="D214" i="4"/>
  <c r="E214" i="4"/>
  <c r="E215" i="4"/>
  <c r="F214" i="4"/>
  <c r="G214" i="4"/>
  <c r="H214" i="4"/>
  <c r="I214" i="4"/>
  <c r="C218" i="4"/>
  <c r="C214" i="4" s="1"/>
  <c r="D217" i="4"/>
  <c r="E217" i="4"/>
  <c r="F217" i="4"/>
  <c r="G217" i="4"/>
  <c r="H217" i="4"/>
  <c r="I217" i="4"/>
  <c r="C219" i="4"/>
  <c r="E221" i="4"/>
  <c r="G221" i="4"/>
  <c r="C225" i="4"/>
  <c r="C227" i="4"/>
  <c r="C229" i="4"/>
  <c r="C228" i="4" s="1"/>
  <c r="C231" i="4"/>
  <c r="C230" i="4" s="1"/>
  <c r="C224" i="4"/>
  <c r="D224" i="4"/>
  <c r="E224" i="4"/>
  <c r="F224" i="4"/>
  <c r="G224" i="4"/>
  <c r="H224" i="4"/>
  <c r="I224" i="4"/>
  <c r="B225" i="4"/>
  <c r="D226" i="4"/>
  <c r="E226" i="4"/>
  <c r="F226" i="4"/>
  <c r="G226" i="4"/>
  <c r="H226" i="4"/>
  <c r="I226" i="4"/>
  <c r="D228" i="4"/>
  <c r="E228" i="4"/>
  <c r="F228" i="4"/>
  <c r="G228" i="4"/>
  <c r="H228" i="4"/>
  <c r="I228" i="4"/>
  <c r="D230" i="4"/>
  <c r="E230" i="4"/>
  <c r="F230" i="4"/>
  <c r="G230" i="4"/>
  <c r="H230" i="4"/>
  <c r="I230" i="4"/>
  <c r="D234" i="4"/>
  <c r="E234" i="4"/>
  <c r="F234" i="4"/>
  <c r="G234" i="4"/>
  <c r="H234" i="4"/>
  <c r="I234" i="4"/>
  <c r="C239" i="4"/>
  <c r="C238" i="4"/>
  <c r="D237" i="4"/>
  <c r="E237" i="4"/>
  <c r="F237" i="4"/>
  <c r="G237" i="4"/>
  <c r="H237" i="4"/>
  <c r="I237" i="4"/>
  <c r="C246" i="4"/>
  <c r="C245" i="4"/>
  <c r="D245" i="4"/>
  <c r="E245" i="4"/>
  <c r="F245" i="4"/>
  <c r="G245" i="4"/>
  <c r="H245" i="4"/>
  <c r="I245" i="4"/>
  <c r="C248" i="4"/>
  <c r="C247" i="4"/>
  <c r="D247" i="4"/>
  <c r="E247" i="4"/>
  <c r="F247" i="4"/>
  <c r="G247" i="4"/>
  <c r="H247" i="4"/>
  <c r="I247" i="4"/>
  <c r="D249" i="4"/>
  <c r="E249" i="4"/>
  <c r="F249" i="4" s="1"/>
  <c r="G249" i="4" s="1"/>
  <c r="H249" i="4" s="1"/>
  <c r="I249" i="4" s="1"/>
  <c r="C252" i="4"/>
  <c r="C251" i="4" s="1"/>
  <c r="D251" i="4"/>
  <c r="E251" i="4"/>
  <c r="F251" i="4"/>
  <c r="G251" i="4"/>
  <c r="H251" i="4"/>
  <c r="I251" i="4"/>
  <c r="C254" i="4"/>
  <c r="C253" i="4" s="1"/>
  <c r="D253" i="4"/>
  <c r="E253" i="4"/>
  <c r="F253" i="4"/>
  <c r="G253" i="4"/>
  <c r="H253" i="4"/>
  <c r="I253" i="4"/>
  <c r="C256" i="4"/>
  <c r="C255" i="4" s="1"/>
  <c r="D255" i="4"/>
  <c r="E255" i="4"/>
  <c r="F255" i="4"/>
  <c r="G255" i="4"/>
  <c r="H255" i="4"/>
  <c r="I255" i="4"/>
  <c r="A258" i="4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6" i="4" s="1"/>
  <c r="A307" i="4" s="1"/>
  <c r="E260" i="4"/>
  <c r="H259" i="4"/>
  <c r="I260" i="4"/>
  <c r="G259" i="4"/>
  <c r="G258" i="4" s="1"/>
  <c r="G260" i="4"/>
  <c r="C263" i="4"/>
  <c r="C264" i="4"/>
  <c r="D262" i="4"/>
  <c r="C262" i="4" s="1"/>
  <c r="E262" i="4"/>
  <c r="F262" i="4"/>
  <c r="G262" i="4"/>
  <c r="H262" i="4"/>
  <c r="I262" i="4"/>
  <c r="C271" i="4"/>
  <c r="C272" i="4"/>
  <c r="C270" i="4" s="1"/>
  <c r="D270" i="4"/>
  <c r="E270" i="4"/>
  <c r="F270" i="4"/>
  <c r="G270" i="4"/>
  <c r="H270" i="4"/>
  <c r="I270" i="4"/>
  <c r="C274" i="4"/>
  <c r="C273" i="4"/>
  <c r="D273" i="4"/>
  <c r="E273" i="4"/>
  <c r="F273" i="4"/>
  <c r="G273" i="4"/>
  <c r="H273" i="4"/>
  <c r="I273" i="4"/>
  <c r="C276" i="4"/>
  <c r="C275" i="4"/>
  <c r="D275" i="4"/>
  <c r="E275" i="4"/>
  <c r="F275" i="4"/>
  <c r="G275" i="4"/>
  <c r="H275" i="4"/>
  <c r="I275" i="4"/>
  <c r="C278" i="4"/>
  <c r="C277" i="4"/>
  <c r="D277" i="4"/>
  <c r="E277" i="4"/>
  <c r="F277" i="4"/>
  <c r="G277" i="4"/>
  <c r="H277" i="4"/>
  <c r="I277" i="4"/>
  <c r="C280" i="4"/>
  <c r="C279" i="4" s="1"/>
  <c r="D279" i="4"/>
  <c r="E279" i="4"/>
  <c r="F279" i="4"/>
  <c r="G279" i="4"/>
  <c r="H279" i="4"/>
  <c r="I279" i="4"/>
  <c r="C282" i="4"/>
  <c r="C281" i="4" s="1"/>
  <c r="D281" i="4"/>
  <c r="E281" i="4"/>
  <c r="F281" i="4"/>
  <c r="C284" i="4"/>
  <c r="C283" i="4" s="1"/>
  <c r="D283" i="4"/>
  <c r="E283" i="4"/>
  <c r="F283" i="4"/>
  <c r="G283" i="4"/>
  <c r="H283" i="4"/>
  <c r="I283" i="4"/>
  <c r="C286" i="4"/>
  <c r="C285" i="4" s="1"/>
  <c r="D285" i="4"/>
  <c r="E285" i="4"/>
  <c r="F285" i="4"/>
  <c r="G285" i="4"/>
  <c r="H285" i="4"/>
  <c r="I285" i="4"/>
  <c r="C288" i="4"/>
  <c r="C287" i="4" s="1"/>
  <c r="D287" i="4"/>
  <c r="E287" i="4"/>
  <c r="F287" i="4"/>
  <c r="G287" i="4"/>
  <c r="H287" i="4"/>
  <c r="I287" i="4"/>
  <c r="D289" i="4"/>
  <c r="C289" i="4" s="1"/>
  <c r="C290" i="4"/>
  <c r="D291" i="4"/>
  <c r="C291" i="4" s="1"/>
  <c r="E291" i="4"/>
  <c r="F291" i="4"/>
  <c r="C293" i="4"/>
  <c r="C294" i="4"/>
  <c r="D295" i="4"/>
  <c r="E295" i="4"/>
  <c r="F295" i="4"/>
  <c r="G295" i="4"/>
  <c r="C295" i="4" s="1"/>
  <c r="H295" i="4"/>
  <c r="I295" i="4"/>
  <c r="C296" i="4"/>
  <c r="C297" i="4"/>
  <c r="D298" i="4"/>
  <c r="E298" i="4"/>
  <c r="C299" i="4"/>
  <c r="C300" i="4"/>
  <c r="D301" i="4"/>
  <c r="E301" i="4"/>
  <c r="F301" i="4"/>
  <c r="G301" i="4"/>
  <c r="H301" i="4"/>
  <c r="I301" i="4"/>
  <c r="C302" i="4"/>
  <c r="C303" i="4"/>
  <c r="D304" i="4"/>
  <c r="E304" i="4"/>
  <c r="F304" i="4"/>
  <c r="G304" i="4"/>
  <c r="H304" i="4"/>
  <c r="I304" i="4"/>
  <c r="C306" i="4"/>
  <c r="C307" i="4"/>
  <c r="A309" i="4"/>
  <c r="D310" i="4"/>
  <c r="D311" i="4"/>
  <c r="D312" i="4"/>
  <c r="E310" i="4"/>
  <c r="E312" i="4"/>
  <c r="F310" i="4"/>
  <c r="F311" i="4"/>
  <c r="F312" i="4"/>
  <c r="G310" i="4"/>
  <c r="G311" i="4"/>
  <c r="G309" i="4" s="1"/>
  <c r="G312" i="4"/>
  <c r="H310" i="4"/>
  <c r="H311" i="4"/>
  <c r="H312" i="4"/>
  <c r="I310" i="4"/>
  <c r="I311" i="4"/>
  <c r="I312" i="4"/>
  <c r="A314" i="4"/>
  <c r="A315" i="4" s="1"/>
  <c r="E318" i="4"/>
  <c r="A341" i="4"/>
  <c r="A342" i="4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C346" i="4"/>
  <c r="C342" i="4" s="1"/>
  <c r="C347" i="4"/>
  <c r="D342" i="4"/>
  <c r="D343" i="4"/>
  <c r="E342" i="4"/>
  <c r="E341" i="4" s="1"/>
  <c r="E343" i="4"/>
  <c r="F342" i="4"/>
  <c r="G342" i="4"/>
  <c r="H342" i="4"/>
  <c r="I342" i="4"/>
  <c r="I341" i="4" s="1"/>
  <c r="B342" i="4"/>
  <c r="B343" i="4"/>
  <c r="D345" i="4"/>
  <c r="E345" i="4"/>
  <c r="F345" i="4"/>
  <c r="G345" i="4"/>
  <c r="H345" i="4"/>
  <c r="I345" i="4"/>
  <c r="D349" i="4"/>
  <c r="E349" i="4"/>
  <c r="C349" i="4" s="1"/>
  <c r="I349" i="4"/>
  <c r="D351" i="4"/>
  <c r="C351" i="4" s="1"/>
  <c r="E351" i="4"/>
  <c r="I351" i="4"/>
  <c r="F351" i="4"/>
  <c r="G351" i="4"/>
  <c r="H351" i="4"/>
  <c r="C352" i="4"/>
  <c r="D354" i="4"/>
  <c r="E354" i="4"/>
  <c r="C354" i="4" s="1"/>
  <c r="I354" i="4"/>
  <c r="F354" i="4"/>
  <c r="G354" i="4"/>
  <c r="H354" i="4"/>
  <c r="C355" i="4"/>
  <c r="E361" i="4"/>
  <c r="F358" i="4"/>
  <c r="H361" i="4"/>
  <c r="I359" i="4"/>
  <c r="D368" i="4"/>
  <c r="E368" i="4"/>
  <c r="F368" i="4"/>
  <c r="G368" i="4"/>
  <c r="H368" i="4"/>
  <c r="I368" i="4"/>
  <c r="B369" i="4"/>
  <c r="C369" i="4"/>
  <c r="C370" i="4"/>
  <c r="B371" i="4"/>
  <c r="C371" i="4"/>
  <c r="C372" i="4"/>
  <c r="D375" i="4"/>
  <c r="D376" i="4"/>
  <c r="F375" i="4"/>
  <c r="F376" i="4"/>
  <c r="F378" i="4"/>
  <c r="H375" i="4"/>
  <c r="I377" i="4"/>
  <c r="C377" i="4" s="1"/>
  <c r="I378" i="4"/>
  <c r="C386" i="4"/>
  <c r="C387" i="4"/>
  <c r="C388" i="4"/>
  <c r="C385" i="4" s="1"/>
  <c r="C389" i="4"/>
  <c r="D385" i="4"/>
  <c r="E385" i="4"/>
  <c r="F385" i="4"/>
  <c r="G385" i="4"/>
  <c r="H385" i="4"/>
  <c r="I385" i="4"/>
  <c r="D393" i="4"/>
  <c r="D395" i="4"/>
  <c r="E393" i="4"/>
  <c r="G393" i="4"/>
  <c r="G391" i="4" s="1"/>
  <c r="G394" i="4"/>
  <c r="G395" i="4"/>
  <c r="H394" i="4"/>
  <c r="I393" i="4"/>
  <c r="I394" i="4"/>
  <c r="G397" i="4"/>
  <c r="C403" i="4"/>
  <c r="C404" i="4"/>
  <c r="D402" i="4"/>
  <c r="E402" i="4"/>
  <c r="F402" i="4"/>
  <c r="G402" i="4"/>
  <c r="H402" i="4"/>
  <c r="I402" i="4"/>
  <c r="C405" i="4"/>
  <c r="C407" i="4"/>
  <c r="C417" i="4"/>
  <c r="C419" i="4"/>
  <c r="C418" i="4" s="1"/>
  <c r="C421" i="4"/>
  <c r="C420" i="4" s="1"/>
  <c r="C425" i="4"/>
  <c r="C424" i="4" s="1"/>
  <c r="H427" i="4"/>
  <c r="I427" i="4" s="1"/>
  <c r="I426" i="4" s="1"/>
  <c r="D411" i="4"/>
  <c r="D409" i="4" s="1"/>
  <c r="F411" i="4"/>
  <c r="F409" i="4" s="1"/>
  <c r="H411" i="4"/>
  <c r="H409" i="4" s="1"/>
  <c r="D413" i="4"/>
  <c r="D416" i="4"/>
  <c r="E416" i="4"/>
  <c r="F416" i="4"/>
  <c r="G416" i="4"/>
  <c r="H416" i="4"/>
  <c r="I416" i="4"/>
  <c r="D418" i="4"/>
  <c r="E418" i="4"/>
  <c r="F418" i="4"/>
  <c r="G418" i="4"/>
  <c r="H418" i="4"/>
  <c r="I418" i="4"/>
  <c r="D420" i="4"/>
  <c r="E420" i="4"/>
  <c r="F420" i="4"/>
  <c r="G420" i="4"/>
  <c r="H420" i="4"/>
  <c r="I420" i="4"/>
  <c r="D422" i="4"/>
  <c r="E422" i="4" s="1"/>
  <c r="F422" i="4" s="1"/>
  <c r="H422" i="4"/>
  <c r="D424" i="4"/>
  <c r="E424" i="4"/>
  <c r="F424" i="4"/>
  <c r="G424" i="4"/>
  <c r="H424" i="4"/>
  <c r="I424" i="4"/>
  <c r="D426" i="4"/>
  <c r="E426" i="4"/>
  <c r="F426" i="4"/>
  <c r="G426" i="4"/>
  <c r="C432" i="4"/>
  <c r="F431" i="4"/>
  <c r="F429" i="4" s="1"/>
  <c r="G431" i="4"/>
  <c r="G429" i="4" s="1"/>
  <c r="C437" i="4"/>
  <c r="E438" i="4"/>
  <c r="E434" i="4" s="1"/>
  <c r="C439" i="4"/>
  <c r="C440" i="4"/>
  <c r="C441" i="4"/>
  <c r="G445" i="4"/>
  <c r="H444" i="4"/>
  <c r="H450" i="4"/>
  <c r="E453" i="4"/>
  <c r="F453" i="4"/>
  <c r="G453" i="4"/>
  <c r="H453" i="4"/>
  <c r="I453" i="4"/>
  <c r="E456" i="4"/>
  <c r="F456" i="4"/>
  <c r="G456" i="4"/>
  <c r="H456" i="4"/>
  <c r="I456" i="4"/>
  <c r="E459" i="4"/>
  <c r="F459" i="4"/>
  <c r="G459" i="4"/>
  <c r="H459" i="4"/>
  <c r="I459" i="4"/>
  <c r="E462" i="4"/>
  <c r="F462" i="4"/>
  <c r="G462" i="4"/>
  <c r="H462" i="4"/>
  <c r="I462" i="4"/>
  <c r="E465" i="4"/>
  <c r="F465" i="4"/>
  <c r="G465" i="4"/>
  <c r="H465" i="4"/>
  <c r="I465" i="4"/>
  <c r="E468" i="4"/>
  <c r="F468" i="4"/>
  <c r="G468" i="4"/>
  <c r="H468" i="4"/>
  <c r="I468" i="4"/>
  <c r="C469" i="4"/>
  <c r="C470" i="4"/>
  <c r="D473" i="4"/>
  <c r="E473" i="4"/>
  <c r="F473" i="4"/>
  <c r="G473" i="4"/>
  <c r="H473" i="4"/>
  <c r="I473" i="4"/>
  <c r="C474" i="4"/>
  <c r="C475" i="4"/>
  <c r="D476" i="4"/>
  <c r="E476" i="4"/>
  <c r="F476" i="4"/>
  <c r="G476" i="4"/>
  <c r="H476" i="4"/>
  <c r="I476" i="4"/>
  <c r="C477" i="4"/>
  <c r="C478" i="4"/>
  <c r="D13" i="2"/>
  <c r="F13" i="2"/>
  <c r="C45" i="3"/>
  <c r="D45" i="3"/>
  <c r="E45" i="3"/>
  <c r="F45" i="3"/>
  <c r="G45" i="3"/>
  <c r="B45" i="3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H397" i="4"/>
  <c r="F380" i="4"/>
  <c r="H215" i="4"/>
  <c r="H213" i="4" s="1"/>
  <c r="E191" i="4"/>
  <c r="H171" i="4"/>
  <c r="E430" i="4"/>
  <c r="C268" i="4"/>
  <c r="C260" i="4" s="1"/>
  <c r="E413" i="4"/>
  <c r="G171" i="4"/>
  <c r="H134" i="4"/>
  <c r="F15" i="2"/>
  <c r="D68" i="4"/>
  <c r="C114" i="4"/>
  <c r="C102" i="4" s="1"/>
  <c r="E64" i="4"/>
  <c r="E68" i="4"/>
  <c r="H380" i="4"/>
  <c r="H378" i="4"/>
  <c r="H374" i="4" s="1"/>
  <c r="D378" i="4"/>
  <c r="C384" i="4"/>
  <c r="I171" i="4"/>
  <c r="I360" i="4"/>
  <c r="I357" i="4" s="1"/>
  <c r="I363" i="4"/>
  <c r="H151" i="4"/>
  <c r="H153" i="4"/>
  <c r="F153" i="4"/>
  <c r="F360" i="4"/>
  <c r="F184" i="4"/>
  <c r="F181" i="4" s="1"/>
  <c r="F191" i="4"/>
  <c r="E431" i="4"/>
  <c r="E394" i="4"/>
  <c r="E141" i="4"/>
  <c r="E135" i="4"/>
  <c r="E132" i="4" s="1"/>
  <c r="D241" i="4"/>
  <c r="D235" i="4"/>
  <c r="I448" i="4"/>
  <c r="I444" i="4" s="1"/>
  <c r="I443" i="4" s="1"/>
  <c r="F444" i="4"/>
  <c r="C13" i="4"/>
  <c r="G64" i="4"/>
  <c r="G375" i="4"/>
  <c r="G380" i="4"/>
  <c r="E363" i="4"/>
  <c r="I191" i="4"/>
  <c r="C31" i="4"/>
  <c r="F393" i="4"/>
  <c r="I376" i="4"/>
  <c r="E376" i="4"/>
  <c r="E259" i="4"/>
  <c r="E258" i="4" s="1"/>
  <c r="E266" i="4"/>
  <c r="D309" i="4"/>
  <c r="C117" i="4"/>
  <c r="E21" i="4"/>
  <c r="D16" i="4"/>
  <c r="C115" i="4"/>
  <c r="E213" i="4"/>
  <c r="C106" i="4"/>
  <c r="C143" i="4"/>
  <c r="C345" i="4"/>
  <c r="I266" i="4"/>
  <c r="I153" i="4"/>
  <c r="D15" i="2"/>
  <c r="H447" i="4"/>
  <c r="H443" i="4"/>
  <c r="F12" i="4"/>
  <c r="C467" i="4"/>
  <c r="D466" i="4"/>
  <c r="D215" i="4"/>
  <c r="D213" i="4" s="1"/>
  <c r="I150" i="4"/>
  <c r="I149" i="4"/>
  <c r="F134" i="4"/>
  <c r="F132" i="4" s="1"/>
  <c r="D66" i="4"/>
  <c r="D23" i="4"/>
  <c r="C365" i="4"/>
  <c r="D363" i="4"/>
  <c r="C298" i="4"/>
  <c r="C217" i="4"/>
  <c r="G213" i="4"/>
  <c r="I65" i="4"/>
  <c r="I62" i="4"/>
  <c r="C42" i="4"/>
  <c r="E27" i="4"/>
  <c r="H19" i="4"/>
  <c r="H11" i="4" s="1"/>
  <c r="D19" i="4"/>
  <c r="C402" i="4"/>
  <c r="C367" i="4"/>
  <c r="D341" i="4"/>
  <c r="C206" i="4"/>
  <c r="E150" i="4"/>
  <c r="C137" i="4"/>
  <c r="H112" i="4"/>
  <c r="F16" i="4"/>
  <c r="F8" i="4" s="1"/>
  <c r="I19" i="4"/>
  <c r="I11" i="4" s="1"/>
  <c r="E19" i="4"/>
  <c r="E11" i="4" s="1"/>
  <c r="F17" i="4"/>
  <c r="F9" i="4" s="1"/>
  <c r="C399" i="4"/>
  <c r="C393" i="4" s="1"/>
  <c r="C468" i="4"/>
  <c r="C368" i="4"/>
  <c r="C438" i="4"/>
  <c r="C301" i="4"/>
  <c r="C237" i="4"/>
  <c r="C234" i="4"/>
  <c r="C73" i="4"/>
  <c r="D8" i="4"/>
  <c r="E12" i="4"/>
  <c r="G12" i="4"/>
  <c r="I12" i="4"/>
  <c r="C23" i="4"/>
  <c r="D27" i="4"/>
  <c r="D24" i="4"/>
  <c r="I423" i="4"/>
  <c r="I415" i="4" s="1"/>
  <c r="C64" i="4"/>
  <c r="D62" i="4"/>
  <c r="C466" i="4" l="1"/>
  <c r="D465" i="4"/>
  <c r="F309" i="4"/>
  <c r="C310" i="4"/>
  <c r="H27" i="4"/>
  <c r="F397" i="4"/>
  <c r="D233" i="4"/>
  <c r="H426" i="4"/>
  <c r="C135" i="4"/>
  <c r="C400" i="4"/>
  <c r="D391" i="4"/>
  <c r="I68" i="4"/>
  <c r="H103" i="4"/>
  <c r="H101" i="4" s="1"/>
  <c r="H17" i="4"/>
  <c r="H9" i="4" s="1"/>
  <c r="G21" i="4"/>
  <c r="F65" i="4"/>
  <c r="F62" i="4" s="1"/>
  <c r="F68" i="4"/>
  <c r="F343" i="4"/>
  <c r="F341" i="4" s="1"/>
  <c r="F349" i="4"/>
  <c r="E314" i="4"/>
  <c r="E311" i="4"/>
  <c r="C311" i="4" s="1"/>
  <c r="E104" i="4"/>
  <c r="E101" i="4" s="1"/>
  <c r="C116" i="4"/>
  <c r="C104" i="4" s="1"/>
  <c r="D151" i="4"/>
  <c r="C155" i="4"/>
  <c r="C27" i="4"/>
  <c r="G360" i="4"/>
  <c r="G357" i="4" s="1"/>
  <c r="C366" i="4"/>
  <c r="F171" i="4"/>
  <c r="C175" i="4"/>
  <c r="F173" i="4"/>
  <c r="F168" i="4" s="1"/>
  <c r="I375" i="4"/>
  <c r="I374" i="4" s="1"/>
  <c r="I380" i="4"/>
  <c r="E375" i="4"/>
  <c r="C375" i="4" s="1"/>
  <c r="C381" i="4"/>
  <c r="C304" i="4"/>
  <c r="C200" i="4"/>
  <c r="C53" i="4"/>
  <c r="F363" i="4"/>
  <c r="F19" i="4"/>
  <c r="F11" i="4" s="1"/>
  <c r="F361" i="4"/>
  <c r="C401" i="4"/>
  <c r="C395" i="4" s="1"/>
  <c r="I215" i="4"/>
  <c r="I221" i="4"/>
  <c r="H431" i="4"/>
  <c r="H429" i="4" s="1"/>
  <c r="C436" i="4"/>
  <c r="C434" i="4" s="1"/>
  <c r="H391" i="4"/>
  <c r="D397" i="4"/>
  <c r="G376" i="4"/>
  <c r="C382" i="4"/>
  <c r="H184" i="4"/>
  <c r="H181" i="4" s="1"/>
  <c r="C223" i="4"/>
  <c r="C226" i="4"/>
  <c r="C208" i="4"/>
  <c r="C186" i="4"/>
  <c r="I102" i="4"/>
  <c r="I101" i="4" s="1"/>
  <c r="I112" i="4"/>
  <c r="C98" i="4"/>
  <c r="C96" i="4"/>
  <c r="C94" i="4"/>
  <c r="C92" i="4"/>
  <c r="C90" i="4"/>
  <c r="C88" i="4"/>
  <c r="C86" i="4"/>
  <c r="C84" i="4"/>
  <c r="C76" i="4"/>
  <c r="D135" i="4"/>
  <c r="D141" i="4"/>
  <c r="D150" i="4"/>
  <c r="C154" i="4"/>
  <c r="D153" i="4"/>
  <c r="G448" i="4"/>
  <c r="G450" i="4"/>
  <c r="H12" i="4"/>
  <c r="C12" i="4" s="1"/>
  <c r="D12" i="4"/>
  <c r="C476" i="4"/>
  <c r="C178" i="4"/>
  <c r="H363" i="4"/>
  <c r="I258" i="4"/>
  <c r="C267" i="4"/>
  <c r="C142" i="4"/>
  <c r="C124" i="4"/>
  <c r="C30" i="4"/>
  <c r="G16" i="4"/>
  <c r="G8" i="4" s="1"/>
  <c r="I27" i="4"/>
  <c r="G19" i="4"/>
  <c r="G11" i="4" s="1"/>
  <c r="E62" i="4"/>
  <c r="D112" i="4"/>
  <c r="H343" i="4"/>
  <c r="H341" i="4" s="1"/>
  <c r="D132" i="4"/>
  <c r="I397" i="4"/>
  <c r="E397" i="4"/>
  <c r="I413" i="4"/>
  <c r="I411" i="4"/>
  <c r="I409" i="4" s="1"/>
  <c r="C431" i="4"/>
  <c r="E112" i="4"/>
  <c r="C19" i="4"/>
  <c r="C11" i="4" s="1"/>
  <c r="H309" i="4"/>
  <c r="G191" i="4"/>
  <c r="C416" i="4"/>
  <c r="F374" i="4"/>
  <c r="I213" i="4"/>
  <c r="C156" i="4"/>
  <c r="H23" i="4"/>
  <c r="H21" i="4" s="1"/>
  <c r="H16" i="4"/>
  <c r="H8" i="4" s="1"/>
  <c r="H141" i="4"/>
  <c r="H135" i="4"/>
  <c r="G411" i="4"/>
  <c r="G409" i="4" s="1"/>
  <c r="G413" i="4"/>
  <c r="G343" i="4"/>
  <c r="G341" i="4" s="1"/>
  <c r="G349" i="4"/>
  <c r="C350" i="4"/>
  <c r="C343" i="4" s="1"/>
  <c r="C341" i="4" s="1"/>
  <c r="E449" i="4"/>
  <c r="E450" i="4"/>
  <c r="C359" i="4"/>
  <c r="C364" i="4"/>
  <c r="D358" i="4"/>
  <c r="C112" i="4"/>
  <c r="E153" i="4"/>
  <c r="E151" i="4"/>
  <c r="E149" i="4" s="1"/>
  <c r="C423" i="4"/>
  <c r="C24" i="4"/>
  <c r="E380" i="4"/>
  <c r="C205" i="4"/>
  <c r="H132" i="4"/>
  <c r="I422" i="4"/>
  <c r="C422" i="4"/>
  <c r="E235" i="4"/>
  <c r="E233" i="4" s="1"/>
  <c r="G112" i="4"/>
  <c r="G102" i="4"/>
  <c r="G101" i="4" s="1"/>
  <c r="H260" i="4"/>
  <c r="H258" i="4" s="1"/>
  <c r="H266" i="4"/>
  <c r="F450" i="4"/>
  <c r="F449" i="4"/>
  <c r="F215" i="4"/>
  <c r="F213" i="4" s="1"/>
  <c r="C213" i="4" s="1"/>
  <c r="F221" i="4"/>
  <c r="C221" i="4" s="1"/>
  <c r="C72" i="4"/>
  <c r="C427" i="4"/>
  <c r="C426" i="4" s="1"/>
  <c r="C378" i="4"/>
  <c r="F250" i="4"/>
  <c r="G27" i="4"/>
  <c r="C103" i="4"/>
  <c r="C101" i="4" s="1"/>
  <c r="E374" i="4"/>
  <c r="C473" i="4"/>
  <c r="D374" i="4"/>
  <c r="C312" i="4"/>
  <c r="F112" i="4"/>
  <c r="F103" i="4"/>
  <c r="F101" i="4" s="1"/>
  <c r="F23" i="4"/>
  <c r="F21" i="4" s="1"/>
  <c r="F27" i="4"/>
  <c r="H357" i="4"/>
  <c r="G68" i="4"/>
  <c r="C68" i="4" s="1"/>
  <c r="G66" i="4"/>
  <c r="G62" i="4" s="1"/>
  <c r="D171" i="4"/>
  <c r="C171" i="4" s="1"/>
  <c r="D173" i="4"/>
  <c r="D168" i="4" s="1"/>
  <c r="C168" i="4" s="1"/>
  <c r="D260" i="4"/>
  <c r="D258" i="4" s="1"/>
  <c r="D266" i="4"/>
  <c r="D380" i="4"/>
  <c r="E429" i="4"/>
  <c r="I391" i="4"/>
  <c r="E309" i="4"/>
  <c r="C203" i="4"/>
  <c r="E391" i="4"/>
  <c r="C430" i="4"/>
  <c r="C429" i="4" s="1"/>
  <c r="I309" i="4"/>
  <c r="F14" i="2"/>
  <c r="F12" i="2" s="1"/>
  <c r="C17" i="2"/>
  <c r="C16" i="2"/>
  <c r="D9" i="2"/>
  <c r="C13" i="2"/>
  <c r="C9" i="2" s="1"/>
  <c r="D14" i="2"/>
  <c r="D10" i="2" s="1"/>
  <c r="D8" i="2" s="1"/>
  <c r="E15" i="2"/>
  <c r="E9" i="2"/>
  <c r="F9" i="2"/>
  <c r="D11" i="4"/>
  <c r="D21" i="4"/>
  <c r="C21" i="4" s="1"/>
  <c r="D464" i="4"/>
  <c r="C465" i="4"/>
  <c r="I447" i="4"/>
  <c r="I17" i="4"/>
  <c r="I9" i="4" s="1"/>
  <c r="D149" i="4"/>
  <c r="C16" i="4"/>
  <c r="C8" i="4" s="1"/>
  <c r="C363" i="4"/>
  <c r="E17" i="4"/>
  <c r="C360" i="4"/>
  <c r="G150" i="4"/>
  <c r="G153" i="4"/>
  <c r="C153" i="4" s="1"/>
  <c r="F259" i="4"/>
  <c r="F258" i="4" s="1"/>
  <c r="C258" i="4" s="1"/>
  <c r="F266" i="4"/>
  <c r="I134" i="4"/>
  <c r="I132" i="4" s="1"/>
  <c r="I141" i="4"/>
  <c r="H62" i="4"/>
  <c r="C383" i="4"/>
  <c r="C193" i="4"/>
  <c r="C173" i="4" l="1"/>
  <c r="C309" i="4"/>
  <c r="C259" i="4"/>
  <c r="C266" i="4"/>
  <c r="G447" i="4"/>
  <c r="G444" i="4"/>
  <c r="G443" i="4" s="1"/>
  <c r="G17" i="4"/>
  <c r="G9" i="4" s="1"/>
  <c r="C380" i="4"/>
  <c r="C397" i="4"/>
  <c r="C394" i="4"/>
  <c r="C391" i="4" s="1"/>
  <c r="C134" i="4"/>
  <c r="C132" i="4" s="1"/>
  <c r="C141" i="4"/>
  <c r="G374" i="4"/>
  <c r="C376" i="4"/>
  <c r="C361" i="4"/>
  <c r="F357" i="4"/>
  <c r="C65" i="4"/>
  <c r="E445" i="4"/>
  <c r="E443" i="4" s="1"/>
  <c r="E447" i="4"/>
  <c r="C374" i="4"/>
  <c r="C215" i="4"/>
  <c r="F445" i="4"/>
  <c r="F443" i="4" s="1"/>
  <c r="F447" i="4"/>
  <c r="C62" i="4"/>
  <c r="E18" i="4"/>
  <c r="E10" i="4" s="1"/>
  <c r="C66" i="4"/>
  <c r="D357" i="4"/>
  <c r="C357" i="4" s="1"/>
  <c r="C358" i="4"/>
  <c r="C151" i="4"/>
  <c r="F244" i="4"/>
  <c r="G250" i="4"/>
  <c r="C415" i="4"/>
  <c r="C14" i="2"/>
  <c r="C10" i="2" s="1"/>
  <c r="C8" i="2" s="1"/>
  <c r="F10" i="2"/>
  <c r="F8" i="2" s="1"/>
  <c r="C15" i="2"/>
  <c r="D12" i="2"/>
  <c r="C191" i="4"/>
  <c r="C184" i="4"/>
  <c r="C181" i="4" s="1"/>
  <c r="G149" i="4"/>
  <c r="C149" i="4" s="1"/>
  <c r="C150" i="4"/>
  <c r="E9" i="4"/>
  <c r="D463" i="4"/>
  <c r="C464" i="4"/>
  <c r="C413" i="4" l="1"/>
  <c r="C411" i="4"/>
  <c r="C409" i="4" s="1"/>
  <c r="G244" i="4"/>
  <c r="H250" i="4"/>
  <c r="E15" i="4"/>
  <c r="E7" i="4"/>
  <c r="F18" i="4"/>
  <c r="F241" i="4"/>
  <c r="F235" i="4"/>
  <c r="F233" i="4" s="1"/>
  <c r="C12" i="2"/>
  <c r="C463" i="4"/>
  <c r="D462" i="4"/>
  <c r="H244" i="4" l="1"/>
  <c r="I250" i="4"/>
  <c r="G235" i="4"/>
  <c r="G233" i="4" s="1"/>
  <c r="G241" i="4"/>
  <c r="G18" i="4"/>
  <c r="F10" i="4"/>
  <c r="F7" i="4" s="1"/>
  <c r="F15" i="4"/>
  <c r="D461" i="4"/>
  <c r="C462" i="4"/>
  <c r="I244" i="4" l="1"/>
  <c r="C250" i="4"/>
  <c r="C249" i="4" s="1"/>
  <c r="G10" i="4"/>
  <c r="G7" i="4" s="1"/>
  <c r="G15" i="4"/>
  <c r="H235" i="4"/>
  <c r="H233" i="4" s="1"/>
  <c r="H241" i="4"/>
  <c r="H18" i="4"/>
  <c r="D460" i="4"/>
  <c r="C461" i="4"/>
  <c r="H10" i="4" l="1"/>
  <c r="H7" i="4" s="1"/>
  <c r="H15" i="4"/>
  <c r="C244" i="4"/>
  <c r="I235" i="4"/>
  <c r="I233" i="4" s="1"/>
  <c r="C233" i="4" s="1"/>
  <c r="I241" i="4"/>
  <c r="I18" i="4"/>
  <c r="D459" i="4"/>
  <c r="C460" i="4"/>
  <c r="I15" i="4" l="1"/>
  <c r="I10" i="4"/>
  <c r="I7" i="4" s="1"/>
  <c r="C241" i="4"/>
  <c r="C235" i="4"/>
  <c r="D458" i="4"/>
  <c r="C459" i="4"/>
  <c r="C458" i="4" l="1"/>
  <c r="D457" i="4"/>
  <c r="D456" i="4" l="1"/>
  <c r="C457" i="4"/>
  <c r="D455" i="4" l="1"/>
  <c r="C456" i="4"/>
  <c r="D454" i="4" l="1"/>
  <c r="D452" i="4"/>
  <c r="C455" i="4"/>
  <c r="D449" i="4" l="1"/>
  <c r="C452" i="4"/>
  <c r="D453" i="4"/>
  <c r="D451" i="4"/>
  <c r="C454" i="4"/>
  <c r="C453" i="4" s="1"/>
  <c r="D448" i="4" l="1"/>
  <c r="D450" i="4"/>
  <c r="D445" i="4" s="1"/>
  <c r="D444" i="4" s="1"/>
  <c r="D443" i="4" s="1"/>
  <c r="C451" i="4"/>
  <c r="C450" i="4" s="1"/>
  <c r="C449" i="4"/>
  <c r="C445" i="4" s="1"/>
  <c r="D18" i="4"/>
  <c r="D10" i="4" l="1"/>
  <c r="C18" i="4"/>
  <c r="C10" i="4" s="1"/>
  <c r="C448" i="4"/>
  <c r="D447" i="4"/>
  <c r="C447" i="4" s="1"/>
  <c r="D17" i="4"/>
  <c r="C444" i="4" l="1"/>
  <c r="C443" i="4" s="1"/>
  <c r="C17" i="4"/>
  <c r="C9" i="4" s="1"/>
  <c r="C7" i="4" s="1"/>
  <c r="D9" i="4"/>
  <c r="D7" i="4" s="1"/>
  <c r="D15" i="4"/>
  <c r="C15" i="4" s="1"/>
</calcChain>
</file>

<file path=xl/sharedStrings.xml><?xml version="1.0" encoding="utf-8"?>
<sst xmlns="http://schemas.openxmlformats.org/spreadsheetml/2006/main" count="838" uniqueCount="221">
  <si>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</si>
  <si>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</si>
  <si>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</si>
  <si>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</si>
  <si>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</si>
  <si>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</si>
  <si>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</si>
  <si>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</si>
  <si>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</si>
  <si>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</si>
  <si>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</si>
  <si>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</si>
  <si>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</si>
  <si>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</si>
  <si>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</si>
  <si>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</si>
  <si>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</si>
  <si>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</si>
  <si>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</si>
  <si>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</si>
  <si>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</si>
  <si>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</si>
  <si>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</si>
  <si>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</si>
  <si>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</si>
  <si>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</si>
  <si>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 «Капитальные вложения», в том числе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</si>
  <si>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</si>
  <si>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</si>
  <si>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</si>
  <si>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</si>
  <si>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</si>
  <si>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</si>
  <si>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</si>
  <si>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</si>
  <si>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</si>
  <si>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</si>
  <si>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</si>
  <si>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</si>
  <si>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</si>
  <si>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</si>
  <si>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</si>
  <si>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</si>
  <si>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</si>
  <si>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</si>
  <si>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</si>
  <si>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</si>
  <si>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</si>
  <si>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</si>
  <si>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</si>
  <si>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</si>
  <si>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11 Создание доступной среды для людей с ограниченными возможностями</t>
  </si>
  <si>
    <t>Мероприятие 3 Ликвидация баз сжиженного газа Артемовского городского округа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</si>
  <si>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</si>
  <si>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</si>
  <si>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</si>
  <si>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</si>
  <si>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</si>
  <si>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</si>
  <si>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</si>
  <si>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</si>
  <si>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</si>
  <si>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</si>
  <si>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</si>
  <si>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</si>
  <si>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</si>
  <si>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</si>
  <si>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</si>
  <si>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</si>
  <si>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</si>
  <si>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</si>
  <si>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</si>
  <si>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</si>
  <si>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</si>
  <si>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</si>
  <si>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</si>
  <si>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</si>
  <si>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</si>
  <si>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</si>
  <si>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</si>
  <si>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</si>
  <si>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</si>
  <si>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</si>
  <si>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</si>
  <si>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</si>
  <si>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</si>
  <si>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</si>
  <si>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</si>
  <si>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</si>
  <si>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</si>
  <si>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</si>
  <si>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</si>
  <si>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</si>
  <si>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</si>
  <si>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</si>
  <si>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</si>
  <si>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</si>
  <si>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</si>
  <si>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</si>
  <si>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</si>
  <si>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</si>
  <si>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</si>
  <si>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</si>
  <si>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</si>
  <si>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</si>
  <si>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</si>
  <si>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</si>
  <si>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</si>
  <si>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</si>
  <si>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</si>
  <si>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</si>
  <si>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</si>
  <si>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</si>
  <si>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</si>
  <si>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Внебюджетные средства</t>
  </si>
  <si>
    <t>Х</t>
  </si>
  <si>
    <t>Внебюджетные источники</t>
  </si>
  <si>
    <t xml:space="preserve">Подпрограмма 4 «Обеспечение условий для развития массовой физической культуры и спорта» 
</t>
  </si>
  <si>
    <t xml:space="preserve">Подпрограмма 5 «Организация и осуществление мероприятий по работе с детьми и молодежью» 
</t>
  </si>
  <si>
    <t>Подпрограмма 6 «Осуществление мер по  предупреждению терроризма, профилактике экстремизма  и охране общественного порядка»</t>
  </si>
  <si>
    <t xml:space="preserve">Мероприятие 1 Организация и проведение мероприятий по профилактике правонарушений на территории Артемовского городского округа
</t>
  </si>
  <si>
    <t>Мероприятие 2 Реализация мероприятий по профилактике экстремизма, терроризма на территории Артемовского городского округа</t>
  </si>
  <si>
    <t>Мероприятие 3 Эксплуатация природоохранного объекта шахтный водоотлив поселка Буланаш всего, из них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</si>
  <si>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</si>
  <si>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</si>
  <si>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</si>
  <si>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11 «Обеспечение и развитие дорожного хозяйства, систем наружного освещения и благоустройства»</t>
  </si>
  <si>
    <t>Подпрограмма 12 «Энергосбережение на территории Артемовского городского округа»</t>
  </si>
  <si>
    <t>Подпрограмма 13 «Газификация  Артемовского городского округа»</t>
  </si>
  <si>
    <t>Подпрограмма 14 «Устойчивое развитие сельских территорий Артемовского городского округа»</t>
  </si>
  <si>
    <t>Подпрограмма 15 «Обеспечение жильем молодых семей Артемовского городского округа»</t>
  </si>
  <si>
    <t>Подпрограмма 16  «Обеспечение развития архивного дела в Артемовском городском округе»</t>
  </si>
  <si>
    <t>Мероприятие 3 Содействие развитию туризма</t>
  </si>
  <si>
    <t xml:space="preserve">Областной  бюджет           </t>
  </si>
  <si>
    <t xml:space="preserve">Местный  бюджет           </t>
  </si>
  <si>
    <t>179,180,182</t>
  </si>
  <si>
    <t>Мероприятие 2  Ведение реестра субъектов малого и среднего предпринимательства -  получателей поддержки</t>
  </si>
  <si>
    <t>22.2</t>
  </si>
  <si>
    <t>22.4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</si>
  <si>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</si>
  <si>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1 Предоставление региональных социальных выплат молодым семьям на улучшение жилищных условий всего, из них: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</si>
  <si>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</si>
  <si>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>1.3  проведение мероприятий, направленных на продвижение территории Артемовского городского округа (привлечение инвесторов на территорию Артемовского городского округа)</t>
  </si>
  <si>
    <t>1.4   развитие молодежного предпринимательства – «Школа бизнеса»</t>
  </si>
  <si>
    <t xml:space="preserve">1.5  оказание информационной поддержки субъектам малого и среднего предпринимательства </t>
  </si>
  <si>
    <t>1.6   пропаганда и популяризация  предпринимательской деятельности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</si>
  <si>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</si>
  <si>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Подпрограмма 19 «Содействие развитию малого и среднего предпринимательства и туризма в  Артемовском городском округе» </t>
  </si>
  <si>
    <t>Мероприятие 8  Осуществление расходов по перевозке безродных трупов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</si>
  <si>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</si>
  <si>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 xml:space="preserve"> </t>
  </si>
  <si>
    <t xml:space="preserve">Всего по направлению «Капитальные вложения», в том числе     </t>
  </si>
  <si>
    <t>1.1 формирование базы данных инвестиционных площадок, расположенных на территории Артемовского городского округа</t>
  </si>
  <si>
    <t>1.2  разработка бизнес-планов, актуальных для территории Артемовского городского округа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</si>
  <si>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</si>
  <si>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</si>
  <si>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</si>
  <si>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135.1</t>
  </si>
  <si>
    <t>Мероприятие 13  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</t>
  </si>
  <si>
    <t>Мероприятие 14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</si>
  <si>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>Мероприятие 4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</si>
  <si>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Всего по направлению «Капитальные вложения», в том числе</t>
  </si>
  <si>
    <t>Подпрограмма 18  «Предоставление региональной поддержки молодым семьям на улучшение жилищных условий»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</si>
  <si>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</t>
  </si>
  <si>
    <t>региональном и российском уровнях всего, из них</t>
  </si>
  <si>
    <t xml:space="preserve">Мероприятие 2 Проведение мероприятий  патриотического воспитания на муниципальном, </t>
  </si>
  <si>
    <t>финансовой поддержки спортивным организациям, общественным федерациям, всего, из них</t>
  </si>
  <si>
    <t xml:space="preserve">Мероприятие 1 Организация и проведение мероприятий, оказание услуг в сфере физической культуры и спорта, оказание </t>
  </si>
  <si>
    <t xml:space="preserve"> общего пользования местного значения в границах городского округа всего, из них</t>
  </si>
  <si>
    <t>Мероприятие 11 Капитальный ремонт автомобильных дорог</t>
  </si>
  <si>
    <t>свалок на территории Артемовского городского округа, всего, из них</t>
  </si>
  <si>
    <t xml:space="preserve">Мероприятие 14 Разработка проектов и проведение работ по рекультивации </t>
  </si>
  <si>
    <t>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</si>
  <si>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2 Осуществление государственных полномочий органами местного самоуправления по хранению, </t>
  </si>
  <si>
    <t xml:space="preserve">Мероприятие 2 Осуществление государственного полномочия Российской Федерации по предоставлению отдельным </t>
  </si>
  <si>
    <t>Подпрограмма 7 «Осуществление мер по защите населения и территорий от чрезвычайных ситуаций природного и техногенного характера,  обеспечению пожарной безопасности»</t>
  </si>
  <si>
    <t>Подпрограмма 17 «Обеспечение реализации муниципальной программы «Развитие Артемовского городского округа                                                  на период до 2020 года»</t>
  </si>
  <si>
    <t>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</si>
  <si>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</t>
  </si>
  <si>
    <t xml:space="preserve"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</t>
  </si>
  <si>
    <t>многоквартирных домов населенных пунктов, всего, из них</t>
  </si>
  <si>
    <t xml:space="preserve"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</t>
  </si>
  <si>
    <t>наладочных работ и прочих проектно-изыскательских и строительно-монтажных работ</t>
  </si>
  <si>
    <t>Мероприятие 2 Оформление землеотводных документов, технических условий, технической информации БТИ, выполнение пуско-</t>
  </si>
  <si>
    <t>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</si>
  <si>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 xml:space="preserve">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</t>
  </si>
  <si>
    <t xml:space="preserve">Областной  бюджет   </t>
  </si>
  <si>
    <t>42,43,44,45,46,  47, 48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</si>
  <si>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</si>
  <si>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</si>
  <si>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139, 140, 141, 142, 143, 145, 145.1, 145.2, 145.3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</si>
  <si>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</si>
  <si>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139, 140, 141, 142, 143, 145.5, 145.6, 145.7, 145.8, 145.9, 145.10, 145.11</t>
  </si>
  <si>
    <t>Мероприятие 3.
Выполнение мероприятий в области энергосбережения и повышения энергетической эффективности в системах коммунальной инфраструктуры</t>
  </si>
  <si>
    <t>139, 140, 141, 142, 143, 145.13, 145.14, 145.15, 145.16, 145.17, 145.18, 145.19</t>
  </si>
  <si>
    <t>в том числе
3.1. Мероприятия по сокращению потерь тепловой энергии при ее передаче путем замены ветхих тепловых сетей на теплопроводы с предизоляцией</t>
  </si>
  <si>
    <t>3.2. Мероприятия по сокращению потерь воды при ее передаче путем замены ветхих водопроводных сетей на водопроводы из пластика</t>
  </si>
  <si>
    <t>3.3. Мероприятия по замене водогрейных котлов на котлы с более высоким коэффициентом полезного действия</t>
  </si>
  <si>
    <t>3.4. Мероприятия по установке пластинчатых теплообменников</t>
  </si>
  <si>
    <t>Мероприятие 5 Реализация мероприятий по сохранению природных памятников на территории Артемовского городского округа</t>
  </si>
  <si>
    <t>Мероприятие 6 Капитальный ремонт оборудования котельной в пос.Сосновый Бор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</si>
  <si>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</si>
  <si>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</t>
  </si>
  <si>
    <t xml:space="preserve"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</si>
  <si>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</si>
  <si>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 xml:space="preserve"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</si>
  <si>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</si>
  <si>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</t>
  </si>
  <si>
    <t>Всего по подпрограмме, в том числе</t>
  </si>
  <si>
    <t>№ стро   ки</t>
  </si>
  <si>
    <t xml:space="preserve">Программа  «Содействие развитию малого и среднего предпринимательства и туризма в  Артемовском городском округе» </t>
  </si>
  <si>
    <t xml:space="preserve">Всего по программе, в том числе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</si>
  <si>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«Содействие развитию малого и среднего предпринимательства и туризма в                                                                                                                                                                          Артемовском городском округе на период до 2022 года»</t>
  </si>
  <si>
    <t>Мероприятие 3  Содействие развитию  туризма</t>
  </si>
  <si>
    <t>3,4,5,6,8,9,10, 12,13</t>
  </si>
  <si>
    <t>18,19,20,21</t>
  </si>
  <si>
    <t>Всего, тыс.рублей</t>
  </si>
  <si>
    <t>В том числе по годам выполнения</t>
  </si>
  <si>
    <t>Логинова Н.А.  (34363) 59304 доб. 147</t>
  </si>
  <si>
    <t xml:space="preserve">Приложение 2
к постановлению Администрации 
Артемовского городского округа 
от                                  №                  -ПА </t>
  </si>
  <si>
    <t>Приложение № 2 к
 муниципальной программе «Содействие развитию 
малого и среднего предпринимательства и туризма в 
Артемовском городском округе на 
период  до 2022 года», утвержденной постановлением Администрации Артемовского городского округа от 02.10.2017 № 1072-ПА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</si>
</sst>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10"/>
      <color theme="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87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" fontId="1" fillId="0" borderId="0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1" applyNumberFormat="1" applyFont="1" applyFill="1" applyBorder="1" applyAlignment="1">
      <alignment wrapText="1"/>
    </xf>
    <xf numFmtId="2" fontId="4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vertical="top" wrapText="1"/>
    </xf>
    <xf numFmtId="4" fontId="4" fillId="0" borderId="3" xfId="1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wrapText="1"/>
    </xf>
    <xf numFmtId="0" fontId="4" fillId="0" borderId="2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4" fillId="0" borderId="5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vertical="top" wrapText="1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4" fillId="0" borderId="6" xfId="0" applyFont="1" applyFill="1" applyBorder="1" applyAlignment="1" applyProtection="1">
      <alignment vertical="top" wrapText="1"/>
      <protection locked="0"/>
    </xf>
    <xf numFmtId="4" fontId="4" fillId="0" borderId="7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 applyProtection="1">
      <alignment wrapText="1"/>
      <protection locked="0"/>
    </xf>
    <xf numFmtId="4" fontId="4" fillId="0" borderId="6" xfId="0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horizontal="center" wrapText="1"/>
    </xf>
    <xf numFmtId="0" fontId="4" fillId="0" borderId="3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/>
    <xf numFmtId="4" fontId="8" fillId="0" borderId="1" xfId="0" applyNumberFormat="1" applyFont="1" applyFill="1" applyBorder="1" applyAlignment="1"/>
    <xf numFmtId="4" fontId="9" fillId="0" borderId="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left" wrapText="1"/>
    </xf>
    <xf numFmtId="2" fontId="1" fillId="0" borderId="1" xfId="0" applyNumberFormat="1" applyFont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vertical="top" wrapText="1"/>
    </xf>
    <xf numFmtId="165" fontId="12" fillId="0" borderId="1" xfId="0" applyNumberFormat="1" applyFont="1" applyFill="1" applyBorder="1" applyAlignment="1">
      <alignment wrapText="1"/>
    </xf>
    <xf numFmtId="4" fontId="12" fillId="0" borderId="1" xfId="0" applyNumberFormat="1" applyFont="1" applyFill="1" applyBorder="1" applyAlignment="1">
      <alignment horizontal="center" wrapText="1"/>
    </xf>
    <xf numFmtId="165" fontId="12" fillId="0" borderId="1" xfId="1" applyNumberFormat="1" applyFont="1" applyFill="1" applyBorder="1" applyAlignment="1">
      <alignment wrapText="1"/>
    </xf>
    <xf numFmtId="0" fontId="12" fillId="0" borderId="1" xfId="0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wrapText="1"/>
    </xf>
    <xf numFmtId="165" fontId="15" fillId="0" borderId="1" xfId="0" applyNumberFormat="1" applyFont="1" applyFill="1" applyBorder="1" applyAlignment="1">
      <alignment wrapText="1"/>
    </xf>
    <xf numFmtId="164" fontId="12" fillId="0" borderId="1" xfId="1" applyNumberFormat="1" applyFont="1" applyFill="1" applyBorder="1" applyAlignment="1">
      <alignment wrapText="1"/>
    </xf>
    <xf numFmtId="0" fontId="12" fillId="0" borderId="1" xfId="1" applyFont="1" applyFill="1" applyBorder="1" applyAlignment="1">
      <alignment horizontal="center" wrapText="1"/>
    </xf>
    <xf numFmtId="164" fontId="12" fillId="0" borderId="3" xfId="1" applyNumberFormat="1" applyFont="1" applyFill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6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4" fontId="14" fillId="0" borderId="1" xfId="1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wrapText="1"/>
    </xf>
    <xf numFmtId="4" fontId="8" fillId="0" borderId="8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view="pageBreakPreview" topLeftCell="A7" zoomScale="75" zoomScaleNormal="90" zoomScaleSheetLayoutView="75" zoomScalePageLayoutView="90" workbookViewId="0">
      <selection activeCell="H23" sqref="H23"/>
    </sheetView>
  </sheetViews>
  <sheetFormatPr defaultRowHeight="14.25" x14ac:dyDescent="0.2"/>
  <cols>
    <col min="1" max="1" width="10.85546875" style="113" customWidth="1"/>
    <col min="2" max="2" width="49.85546875" style="114" customWidth="1"/>
    <col min="3" max="3" width="17.7109375" style="100" customWidth="1"/>
    <col min="4" max="4" width="19.28515625" style="100" customWidth="1"/>
    <col min="5" max="5" width="17.85546875" style="100" customWidth="1"/>
    <col min="6" max="6" width="18.140625" style="100" customWidth="1"/>
    <col min="7" max="7" width="17.7109375" style="100" customWidth="1"/>
    <col min="8" max="8" width="18.42578125" style="100" customWidth="1"/>
    <col min="9" max="9" width="20.85546875" style="100" customWidth="1"/>
    <col min="10" max="10" width="9.140625" style="100"/>
    <col min="11" max="11" width="9.28515625" style="100" bestFit="1" customWidth="1"/>
    <col min="12" max="12" width="9.42578125" style="100" customWidth="1"/>
    <col min="13" max="13" width="9.42578125" style="100" bestFit="1" customWidth="1"/>
    <col min="14" max="14" width="9.28515625" style="100" bestFit="1" customWidth="1"/>
    <col min="15" max="16" width="9.42578125" style="100" bestFit="1" customWidth="1"/>
    <col min="17" max="16384" width="9.140625" style="100"/>
  </cols>
  <sheetData>
    <row r="1" spans="1:13" ht="97.5" customHeight="1" x14ac:dyDescent="0.2">
      <c r="A1" s="96"/>
      <c r="B1" s="97"/>
      <c r="C1" s="98"/>
      <c r="D1" s="98"/>
      <c r="E1" s="99"/>
      <c r="F1" s="116" t="s">
        <v>219</v>
      </c>
      <c r="G1" s="116"/>
      <c r="H1" s="116"/>
      <c r="I1" s="116"/>
    </row>
    <row r="2" spans="1:13" ht="152.25" customHeight="1" x14ac:dyDescent="0.2">
      <c r="A2" s="96"/>
      <c r="B2" s="97"/>
      <c r="C2" s="98"/>
      <c r="D2" s="98"/>
      <c r="F2" s="117" t="s">
        <v>220</v>
      </c>
      <c r="G2" s="117"/>
      <c r="H2" s="117"/>
      <c r="I2" s="117"/>
      <c r="J2" s="99"/>
      <c r="K2" s="99"/>
      <c r="L2" s="99"/>
      <c r="M2" s="99"/>
    </row>
    <row r="3" spans="1:13" ht="80.25" customHeight="1" x14ac:dyDescent="0.2">
      <c r="A3" s="123" t="s">
        <v>212</v>
      </c>
      <c r="B3" s="124"/>
      <c r="C3" s="124"/>
      <c r="D3" s="124"/>
      <c r="E3" s="124"/>
      <c r="F3" s="124"/>
      <c r="G3" s="124"/>
      <c r="H3" s="124"/>
      <c r="I3" s="125"/>
    </row>
    <row r="4" spans="1:13" ht="156" customHeight="1" x14ac:dyDescent="0.2">
      <c r="A4" s="126" t="s">
        <v>209</v>
      </c>
      <c r="B4" s="126" t="s">
        <v>44</v>
      </c>
      <c r="C4" s="129" t="s">
        <v>216</v>
      </c>
      <c r="D4" s="132" t="s">
        <v>217</v>
      </c>
      <c r="E4" s="133"/>
      <c r="F4" s="133"/>
      <c r="G4" s="133"/>
      <c r="H4" s="134"/>
      <c r="I4" s="129" t="s">
        <v>50</v>
      </c>
    </row>
    <row r="5" spans="1:13" ht="21.75" customHeight="1" x14ac:dyDescent="0.2">
      <c r="A5" s="127"/>
      <c r="B5" s="127"/>
      <c r="C5" s="130"/>
      <c r="D5" s="135"/>
      <c r="E5" s="136"/>
      <c r="F5" s="136"/>
      <c r="G5" s="136"/>
      <c r="H5" s="137"/>
      <c r="I5" s="130"/>
    </row>
    <row r="6" spans="1:13" ht="20.25" x14ac:dyDescent="0.2">
      <c r="A6" s="128"/>
      <c r="B6" s="128"/>
      <c r="C6" s="131"/>
      <c r="D6" s="73">
        <v>2018</v>
      </c>
      <c r="E6" s="73">
        <v>2019</v>
      </c>
      <c r="F6" s="73">
        <v>2020</v>
      </c>
      <c r="G6" s="73">
        <v>2021</v>
      </c>
      <c r="H6" s="73">
        <v>2022</v>
      </c>
      <c r="I6" s="131"/>
    </row>
    <row r="7" spans="1:13" ht="20.25" x14ac:dyDescent="0.3">
      <c r="A7" s="102">
        <v>1</v>
      </c>
      <c r="B7" s="121" t="s">
        <v>210</v>
      </c>
      <c r="C7" s="121"/>
      <c r="D7" s="121"/>
      <c r="E7" s="121"/>
      <c r="F7" s="121"/>
      <c r="G7" s="121"/>
      <c r="H7" s="121"/>
      <c r="I7" s="122"/>
    </row>
    <row r="8" spans="1:13" ht="20.25" x14ac:dyDescent="0.3">
      <c r="A8" s="102">
        <f>A7+1</f>
        <v>2</v>
      </c>
      <c r="B8" s="103" t="s">
        <v>211</v>
      </c>
      <c r="C8" s="104">
        <f>C9+C10</f>
        <v>4850.5</v>
      </c>
      <c r="D8" s="104">
        <f t="shared" ref="D8:F8" si="0">D9+D10</f>
        <v>1620</v>
      </c>
      <c r="E8" s="104">
        <v>764.4</v>
      </c>
      <c r="F8" s="104">
        <f t="shared" si="0"/>
        <v>790</v>
      </c>
      <c r="G8" s="104">
        <v>821.6</v>
      </c>
      <c r="H8" s="104">
        <v>854.5</v>
      </c>
      <c r="I8" s="105" t="s">
        <v>115</v>
      </c>
    </row>
    <row r="9" spans="1:13" ht="20.25" x14ac:dyDescent="0.3">
      <c r="A9" s="102">
        <f t="shared" ref="A9:A22" si="1">A8+1</f>
        <v>3</v>
      </c>
      <c r="B9" s="103" t="s">
        <v>133</v>
      </c>
      <c r="C9" s="106">
        <f>C13</f>
        <v>880</v>
      </c>
      <c r="D9" s="106">
        <f t="shared" ref="D9:F10" si="2">D13</f>
        <v>880</v>
      </c>
      <c r="E9" s="106">
        <f t="shared" si="2"/>
        <v>0</v>
      </c>
      <c r="F9" s="106">
        <f t="shared" si="2"/>
        <v>0</v>
      </c>
      <c r="G9" s="106">
        <f t="shared" ref="G9" si="3">G13</f>
        <v>0</v>
      </c>
      <c r="H9" s="106">
        <v>0</v>
      </c>
      <c r="I9" s="105" t="s">
        <v>115</v>
      </c>
    </row>
    <row r="10" spans="1:13" ht="20.25" x14ac:dyDescent="0.3">
      <c r="A10" s="102">
        <f t="shared" si="1"/>
        <v>4</v>
      </c>
      <c r="B10" s="103" t="s">
        <v>3</v>
      </c>
      <c r="C10" s="106">
        <f>C14</f>
        <v>3970.5</v>
      </c>
      <c r="D10" s="106">
        <f t="shared" si="2"/>
        <v>740</v>
      </c>
      <c r="E10" s="106">
        <v>764.4</v>
      </c>
      <c r="F10" s="106">
        <f t="shared" si="2"/>
        <v>790</v>
      </c>
      <c r="G10" s="106">
        <v>821.6</v>
      </c>
      <c r="H10" s="106">
        <v>854.5</v>
      </c>
      <c r="I10" s="105" t="s">
        <v>115</v>
      </c>
    </row>
    <row r="11" spans="1:13" ht="20.25" x14ac:dyDescent="0.3">
      <c r="A11" s="102">
        <f t="shared" si="1"/>
        <v>5</v>
      </c>
      <c r="B11" s="118" t="s">
        <v>14</v>
      </c>
      <c r="C11" s="119"/>
      <c r="D11" s="119"/>
      <c r="E11" s="119"/>
      <c r="F11" s="119"/>
      <c r="G11" s="119"/>
      <c r="H11" s="119"/>
      <c r="I11" s="120"/>
    </row>
    <row r="12" spans="1:13" ht="41.25" customHeight="1" x14ac:dyDescent="0.3">
      <c r="A12" s="102">
        <f t="shared" si="1"/>
        <v>6</v>
      </c>
      <c r="B12" s="107" t="s">
        <v>23</v>
      </c>
      <c r="C12" s="104">
        <f>C13+C14</f>
        <v>4850.5</v>
      </c>
      <c r="D12" s="104">
        <f t="shared" ref="D12:F12" si="4">D13+D14</f>
        <v>1620</v>
      </c>
      <c r="E12" s="104">
        <v>764.4</v>
      </c>
      <c r="F12" s="104">
        <f t="shared" si="4"/>
        <v>790</v>
      </c>
      <c r="G12" s="104">
        <v>821.6</v>
      </c>
      <c r="H12" s="104">
        <v>854.5</v>
      </c>
      <c r="I12" s="102" t="s">
        <v>115</v>
      </c>
    </row>
    <row r="13" spans="1:13" ht="20.25" x14ac:dyDescent="0.3">
      <c r="A13" s="102">
        <f t="shared" si="1"/>
        <v>7</v>
      </c>
      <c r="B13" s="107" t="s">
        <v>16</v>
      </c>
      <c r="C13" s="104">
        <f>D13+E13+F13+G13+H13</f>
        <v>880</v>
      </c>
      <c r="D13" s="104">
        <f>D16+D21</f>
        <v>880</v>
      </c>
      <c r="E13" s="104">
        <v>0</v>
      </c>
      <c r="F13" s="104">
        <f>F16+F21</f>
        <v>0</v>
      </c>
      <c r="G13" s="104">
        <f>G16+G21</f>
        <v>0</v>
      </c>
      <c r="H13" s="104">
        <v>0</v>
      </c>
      <c r="I13" s="102" t="s">
        <v>115</v>
      </c>
    </row>
    <row r="14" spans="1:13" ht="20.25" x14ac:dyDescent="0.3">
      <c r="A14" s="102">
        <f t="shared" si="1"/>
        <v>8</v>
      </c>
      <c r="B14" s="107" t="s">
        <v>32</v>
      </c>
      <c r="C14" s="104">
        <f>D14+E14+F14+G14+H14</f>
        <v>3970.5</v>
      </c>
      <c r="D14" s="104">
        <f>D17+D22+D19</f>
        <v>740</v>
      </c>
      <c r="E14" s="104">
        <v>764.4</v>
      </c>
      <c r="F14" s="104">
        <f>F17+F22</f>
        <v>790</v>
      </c>
      <c r="G14" s="104">
        <v>821.6</v>
      </c>
      <c r="H14" s="104">
        <v>854.5</v>
      </c>
      <c r="I14" s="102" t="s">
        <v>115</v>
      </c>
    </row>
    <row r="15" spans="1:13" ht="124.5" customHeight="1" x14ac:dyDescent="0.3">
      <c r="A15" s="102">
        <f t="shared" si="1"/>
        <v>9</v>
      </c>
      <c r="B15" s="101" t="s">
        <v>141</v>
      </c>
      <c r="C15" s="108">
        <f>C16+C17</f>
        <v>3314.6</v>
      </c>
      <c r="D15" s="109">
        <f t="shared" ref="D15:F15" si="5">D16+D17</f>
        <v>1320</v>
      </c>
      <c r="E15" s="109">
        <f t="shared" si="5"/>
        <v>465</v>
      </c>
      <c r="F15" s="104">
        <f t="shared" si="5"/>
        <v>490</v>
      </c>
      <c r="G15" s="104">
        <v>509.6</v>
      </c>
      <c r="H15" s="104">
        <v>530</v>
      </c>
      <c r="I15" s="102" t="s">
        <v>214</v>
      </c>
    </row>
    <row r="16" spans="1:13" ht="24" customHeight="1" x14ac:dyDescent="0.3">
      <c r="A16" s="102">
        <f t="shared" si="1"/>
        <v>10</v>
      </c>
      <c r="B16" s="107" t="s">
        <v>133</v>
      </c>
      <c r="C16" s="104">
        <f>D16+E16+F16+G16+H16</f>
        <v>880</v>
      </c>
      <c r="D16" s="109">
        <v>880</v>
      </c>
      <c r="E16" s="109">
        <v>0</v>
      </c>
      <c r="F16" s="109">
        <v>0</v>
      </c>
      <c r="G16" s="109">
        <v>0</v>
      </c>
      <c r="H16" s="109">
        <v>0</v>
      </c>
      <c r="I16" s="102" t="s">
        <v>115</v>
      </c>
    </row>
    <row r="17" spans="1:9" ht="22.5" customHeight="1" x14ac:dyDescent="0.3">
      <c r="A17" s="102">
        <f t="shared" si="1"/>
        <v>11</v>
      </c>
      <c r="B17" s="107" t="s">
        <v>3</v>
      </c>
      <c r="C17" s="104">
        <f>D17+E17+F17+G17+H17</f>
        <v>2434.6</v>
      </c>
      <c r="D17" s="104">
        <v>440</v>
      </c>
      <c r="E17" s="104">
        <v>465</v>
      </c>
      <c r="F17" s="104">
        <v>490</v>
      </c>
      <c r="G17" s="104">
        <v>509.6</v>
      </c>
      <c r="H17" s="104">
        <v>530</v>
      </c>
      <c r="I17" s="102" t="s">
        <v>115</v>
      </c>
    </row>
    <row r="18" spans="1:9" ht="84.75" customHeight="1" x14ac:dyDescent="0.3">
      <c r="A18" s="102">
        <v>12</v>
      </c>
      <c r="B18" s="107" t="s">
        <v>136</v>
      </c>
      <c r="C18" s="110">
        <v>0</v>
      </c>
      <c r="D18" s="110">
        <f>D19</f>
        <v>0</v>
      </c>
      <c r="E18" s="110">
        <f t="shared" ref="E18:H18" si="6">E19</f>
        <v>0</v>
      </c>
      <c r="F18" s="110">
        <f t="shared" si="6"/>
        <v>0</v>
      </c>
      <c r="G18" s="110">
        <f t="shared" si="6"/>
        <v>0</v>
      </c>
      <c r="H18" s="110">
        <f t="shared" si="6"/>
        <v>0</v>
      </c>
      <c r="I18" s="111">
        <v>15</v>
      </c>
    </row>
    <row r="19" spans="1:9" ht="20.25" x14ac:dyDescent="0.3">
      <c r="A19" s="102">
        <f t="shared" si="1"/>
        <v>13</v>
      </c>
      <c r="B19" s="107" t="s">
        <v>32</v>
      </c>
      <c r="C19" s="104">
        <f>D19+E19+F19+G19+H19</f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1" t="s">
        <v>75</v>
      </c>
    </row>
    <row r="20" spans="1:9" ht="40.5" x14ac:dyDescent="0.3">
      <c r="A20" s="102">
        <f t="shared" si="1"/>
        <v>14</v>
      </c>
      <c r="B20" s="107" t="s">
        <v>213</v>
      </c>
      <c r="C20" s="112">
        <f>C21+C22</f>
        <v>1535.9</v>
      </c>
      <c r="D20" s="108">
        <f>D21+D22</f>
        <v>300</v>
      </c>
      <c r="E20" s="108">
        <v>299.39999999999998</v>
      </c>
      <c r="F20" s="108">
        <f t="shared" ref="F20" si="7">F21+F22</f>
        <v>300</v>
      </c>
      <c r="G20" s="108">
        <v>312</v>
      </c>
      <c r="H20" s="108">
        <v>324.5</v>
      </c>
      <c r="I20" s="102" t="s">
        <v>215</v>
      </c>
    </row>
    <row r="21" spans="1:9" ht="20.25" x14ac:dyDescent="0.3">
      <c r="A21" s="102">
        <f t="shared" si="1"/>
        <v>15</v>
      </c>
      <c r="B21" s="107" t="s">
        <v>186</v>
      </c>
      <c r="C21" s="104">
        <f>D21+E21+F21+G21+H21</f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2" t="s">
        <v>75</v>
      </c>
    </row>
    <row r="22" spans="1:9" ht="20.25" x14ac:dyDescent="0.3">
      <c r="A22" s="102">
        <f t="shared" si="1"/>
        <v>16</v>
      </c>
      <c r="B22" s="107" t="s">
        <v>3</v>
      </c>
      <c r="C22" s="104">
        <f>D22+E22+F22+G22+H22</f>
        <v>1535.9</v>
      </c>
      <c r="D22" s="108">
        <v>300</v>
      </c>
      <c r="E22" s="108">
        <v>299.39999999999998</v>
      </c>
      <c r="F22" s="108">
        <v>300</v>
      </c>
      <c r="G22" s="108">
        <v>312</v>
      </c>
      <c r="H22" s="108">
        <v>324.5</v>
      </c>
      <c r="I22" s="102" t="s">
        <v>75</v>
      </c>
    </row>
    <row r="24" spans="1:9" x14ac:dyDescent="0.2">
      <c r="A24" s="115" t="s">
        <v>218</v>
      </c>
      <c r="B24" s="115"/>
    </row>
  </sheetData>
  <mergeCells count="11">
    <mergeCell ref="A24:B24"/>
    <mergeCell ref="F1:I1"/>
    <mergeCell ref="F2:I2"/>
    <mergeCell ref="B11:I11"/>
    <mergeCell ref="B7:I7"/>
    <mergeCell ref="A3:I3"/>
    <mergeCell ref="A4:A6"/>
    <mergeCell ref="B4:B6"/>
    <mergeCell ref="C4:C6"/>
    <mergeCell ref="D4:H5"/>
    <mergeCell ref="I4:I6"/>
  </mergeCells>
  <phoneticPr fontId="3" type="noConversion"/>
  <pageMargins left="0.86614173228346458" right="0.82677165354330717" top="1.1811023622047245" bottom="0.39370078740157483" header="0.70866141732283472" footer="0.11811023622047245"/>
  <pageSetup paperSize="9" scale="66" fitToHeight="2" orientation="landscape" horizontalDpi="1200" r:id="rId1"/>
  <headerFooter differentFirst="1">
    <oddHeader>&amp;C&amp;"Liberation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opLeftCell="A10" workbookViewId="0">
      <selection activeCell="I37" sqref="I37"/>
    </sheetView>
  </sheetViews>
  <sheetFormatPr defaultRowHeight="15" x14ac:dyDescent="0.25"/>
  <cols>
    <col min="3" max="3" width="10.42578125" customWidth="1"/>
    <col min="21" max="21" width="12.28515625" customWidth="1"/>
  </cols>
  <sheetData>
    <row r="2" spans="6:6" x14ac:dyDescent="0.25">
      <c r="F2" s="5"/>
    </row>
    <row r="23" spans="1:9" x14ac:dyDescent="0.25">
      <c r="B23" s="2"/>
      <c r="C23" s="2"/>
      <c r="D23" s="2"/>
      <c r="E23" s="2"/>
      <c r="F23" s="2"/>
      <c r="G23" s="2"/>
    </row>
    <row r="24" spans="1:9" x14ac:dyDescent="0.25">
      <c r="A24">
        <v>1</v>
      </c>
      <c r="B24" s="2">
        <v>13221.2</v>
      </c>
      <c r="C24" s="2">
        <v>7270.6</v>
      </c>
      <c r="D24" s="2">
        <v>7132.6</v>
      </c>
      <c r="E24" s="2">
        <v>7132.6</v>
      </c>
      <c r="F24" s="2"/>
      <c r="G24" s="2"/>
      <c r="I24">
        <v>4607.3999999999996</v>
      </c>
    </row>
    <row r="25" spans="1:9" x14ac:dyDescent="0.25">
      <c r="A25">
        <f>A24+1</f>
        <v>2</v>
      </c>
      <c r="B25" s="2">
        <v>268846.3</v>
      </c>
      <c r="C25" s="2">
        <v>285545.2</v>
      </c>
      <c r="D25" s="2">
        <v>285609</v>
      </c>
      <c r="E25" s="2">
        <v>270926</v>
      </c>
      <c r="F25" s="2"/>
      <c r="G25" s="2"/>
      <c r="I25">
        <v>9876.2999999999993</v>
      </c>
    </row>
    <row r="26" spans="1:9" x14ac:dyDescent="0.25">
      <c r="A26">
        <f t="shared" ref="A26:A42" si="0">A25+1</f>
        <v>3</v>
      </c>
      <c r="B26" s="2">
        <v>5338.8</v>
      </c>
      <c r="C26" s="2">
        <v>3499.3</v>
      </c>
      <c r="D26" s="2">
        <v>3469.3</v>
      </c>
      <c r="E26" s="2">
        <v>3469.3</v>
      </c>
      <c r="F26" s="2"/>
      <c r="G26" s="2"/>
      <c r="I26">
        <v>3499.3</v>
      </c>
    </row>
    <row r="27" spans="1:9" x14ac:dyDescent="0.25">
      <c r="A27">
        <f t="shared" si="0"/>
        <v>4</v>
      </c>
      <c r="B27" s="2">
        <v>16112.3</v>
      </c>
      <c r="C27" s="2">
        <v>13166</v>
      </c>
      <c r="D27" s="2">
        <v>13122</v>
      </c>
      <c r="E27" s="2">
        <v>13122</v>
      </c>
      <c r="F27" s="2"/>
      <c r="G27" s="2"/>
      <c r="I27">
        <v>13166</v>
      </c>
    </row>
    <row r="28" spans="1:9" x14ac:dyDescent="0.25">
      <c r="A28">
        <f t="shared" si="0"/>
        <v>5</v>
      </c>
      <c r="B28" s="2">
        <v>7499.5</v>
      </c>
      <c r="C28" s="2">
        <v>7050</v>
      </c>
      <c r="D28" s="2">
        <v>7050</v>
      </c>
      <c r="E28" s="2">
        <v>7050</v>
      </c>
      <c r="F28" s="2"/>
      <c r="G28" s="2"/>
      <c r="I28">
        <v>7050</v>
      </c>
    </row>
    <row r="29" spans="1:9" x14ac:dyDescent="0.25">
      <c r="A29">
        <f t="shared" si="0"/>
        <v>6</v>
      </c>
      <c r="B29" s="2">
        <v>470</v>
      </c>
      <c r="C29" s="2">
        <v>520</v>
      </c>
      <c r="D29" s="2">
        <v>520</v>
      </c>
      <c r="E29" s="2">
        <v>520</v>
      </c>
      <c r="F29" s="2"/>
      <c r="G29" s="2"/>
      <c r="I29">
        <v>520</v>
      </c>
    </row>
    <row r="30" spans="1:9" x14ac:dyDescent="0.25">
      <c r="A30">
        <f t="shared" si="0"/>
        <v>7</v>
      </c>
      <c r="B30" s="2">
        <v>39339.800000000003</v>
      </c>
      <c r="C30" s="2">
        <v>30530.400000000001</v>
      </c>
      <c r="D30" s="2">
        <v>31245.7</v>
      </c>
      <c r="E30" s="2">
        <v>31570.7</v>
      </c>
      <c r="F30" s="2"/>
      <c r="G30" s="2"/>
      <c r="I30">
        <v>30530.400000000001</v>
      </c>
    </row>
    <row r="31" spans="1:9" x14ac:dyDescent="0.25">
      <c r="A31">
        <f t="shared" si="0"/>
        <v>8</v>
      </c>
      <c r="B31" s="2">
        <v>313.7</v>
      </c>
      <c r="C31" s="2">
        <v>0</v>
      </c>
      <c r="D31" s="2">
        <v>0</v>
      </c>
      <c r="E31" s="2">
        <v>0</v>
      </c>
      <c r="F31" s="2"/>
      <c r="G31" s="2"/>
      <c r="I31">
        <v>0</v>
      </c>
    </row>
    <row r="32" spans="1:9" x14ac:dyDescent="0.25">
      <c r="A32">
        <f t="shared" si="0"/>
        <v>9</v>
      </c>
      <c r="B32" s="2">
        <v>5981.3</v>
      </c>
      <c r="C32" s="2">
        <v>8900</v>
      </c>
      <c r="D32" s="2">
        <v>1409.1</v>
      </c>
      <c r="E32" s="2">
        <v>1409.1</v>
      </c>
      <c r="F32" s="2"/>
      <c r="G32" s="2"/>
      <c r="I32">
        <v>8900</v>
      </c>
    </row>
    <row r="33" spans="1:9" x14ac:dyDescent="0.25">
      <c r="A33">
        <f t="shared" si="0"/>
        <v>10</v>
      </c>
      <c r="B33" s="2">
        <v>12624.7</v>
      </c>
      <c r="C33" s="2">
        <v>33596.400000000001</v>
      </c>
      <c r="D33" s="2">
        <v>5484.7</v>
      </c>
      <c r="E33" s="2">
        <v>5360.5</v>
      </c>
      <c r="F33" s="2"/>
      <c r="G33" s="2"/>
      <c r="I33">
        <v>33596.400000000001</v>
      </c>
    </row>
    <row r="34" spans="1:9" x14ac:dyDescent="0.25">
      <c r="A34">
        <f t="shared" si="0"/>
        <v>11</v>
      </c>
      <c r="B34" s="2">
        <v>141704.29999999999</v>
      </c>
      <c r="C34" s="2">
        <v>112776.1</v>
      </c>
      <c r="D34" s="2">
        <v>100321.9</v>
      </c>
      <c r="E34" s="2">
        <v>99453.6</v>
      </c>
      <c r="F34" s="2"/>
      <c r="G34" s="2"/>
      <c r="I34">
        <v>111460.5</v>
      </c>
    </row>
    <row r="35" spans="1:9" x14ac:dyDescent="0.25">
      <c r="A35">
        <f t="shared" si="0"/>
        <v>12</v>
      </c>
      <c r="B35" s="2">
        <v>583.79999999999995</v>
      </c>
      <c r="C35" s="2">
        <v>540</v>
      </c>
      <c r="D35" s="2">
        <v>0</v>
      </c>
      <c r="E35" s="2">
        <v>0</v>
      </c>
      <c r="F35" s="2"/>
      <c r="G35" s="2"/>
      <c r="I35">
        <v>540</v>
      </c>
    </row>
    <row r="36" spans="1:9" x14ac:dyDescent="0.25">
      <c r="A36">
        <f t="shared" si="0"/>
        <v>13</v>
      </c>
      <c r="B36" s="2">
        <v>32516.1</v>
      </c>
      <c r="C36" s="2">
        <v>9320</v>
      </c>
      <c r="D36" s="2">
        <v>1440</v>
      </c>
      <c r="E36" s="2">
        <v>1440.1</v>
      </c>
      <c r="F36" s="2"/>
      <c r="G36" s="2"/>
      <c r="I36">
        <v>9320</v>
      </c>
    </row>
    <row r="37" spans="1:9" x14ac:dyDescent="0.25">
      <c r="A37">
        <f t="shared" si="0"/>
        <v>14</v>
      </c>
      <c r="B37" s="2">
        <v>2680.4</v>
      </c>
      <c r="C37" s="2">
        <v>700</v>
      </c>
      <c r="D37" s="2">
        <v>700</v>
      </c>
      <c r="E37" s="2">
        <v>700</v>
      </c>
      <c r="F37" s="2"/>
      <c r="G37" s="2"/>
      <c r="I37">
        <v>700</v>
      </c>
    </row>
    <row r="38" spans="1:9" x14ac:dyDescent="0.25">
      <c r="A38">
        <f t="shared" si="0"/>
        <v>15</v>
      </c>
      <c r="B38" s="2">
        <v>7140.5</v>
      </c>
      <c r="C38" s="2">
        <v>2300</v>
      </c>
      <c r="D38" s="2">
        <v>2300</v>
      </c>
      <c r="E38" s="2">
        <v>2300</v>
      </c>
      <c r="F38" s="2"/>
      <c r="G38" s="2"/>
      <c r="I38">
        <v>2300</v>
      </c>
    </row>
    <row r="39" spans="1:9" x14ac:dyDescent="0.25">
      <c r="A39">
        <f t="shared" si="0"/>
        <v>16</v>
      </c>
      <c r="B39" s="2">
        <v>11017</v>
      </c>
      <c r="C39" s="2">
        <v>11687</v>
      </c>
      <c r="D39" s="2">
        <v>11192</v>
      </c>
      <c r="E39" s="2">
        <v>11192</v>
      </c>
      <c r="F39" s="2"/>
      <c r="G39" s="2"/>
      <c r="I39">
        <v>11100</v>
      </c>
    </row>
    <row r="40" spans="1:9" x14ac:dyDescent="0.25">
      <c r="A40">
        <f t="shared" si="0"/>
        <v>17</v>
      </c>
      <c r="B40" s="2">
        <v>57930.8</v>
      </c>
      <c r="C40" s="2">
        <v>60707.8</v>
      </c>
      <c r="D40" s="2">
        <v>62093.7</v>
      </c>
      <c r="E40" s="2">
        <v>62257.5</v>
      </c>
      <c r="F40" s="2"/>
      <c r="G40" s="2"/>
      <c r="I40">
        <v>60707.8</v>
      </c>
    </row>
    <row r="41" spans="1:9" x14ac:dyDescent="0.25">
      <c r="A41">
        <f t="shared" si="0"/>
        <v>18</v>
      </c>
      <c r="B41" s="2">
        <v>427</v>
      </c>
      <c r="C41" s="2">
        <v>600</v>
      </c>
      <c r="D41" s="2">
        <v>600</v>
      </c>
      <c r="E41" s="2">
        <v>600</v>
      </c>
      <c r="F41" s="2"/>
      <c r="G41" s="2"/>
      <c r="I41">
        <v>600</v>
      </c>
    </row>
    <row r="42" spans="1:9" x14ac:dyDescent="0.25">
      <c r="A42">
        <f t="shared" si="0"/>
        <v>19</v>
      </c>
      <c r="B42" s="2">
        <v>2289.1999999999998</v>
      </c>
      <c r="C42" s="2">
        <v>620</v>
      </c>
      <c r="D42" s="2">
        <v>620</v>
      </c>
      <c r="E42" s="2">
        <v>620</v>
      </c>
      <c r="F42" s="2"/>
      <c r="G42" s="2"/>
      <c r="I42">
        <v>620</v>
      </c>
    </row>
    <row r="43" spans="1:9" x14ac:dyDescent="0.25">
      <c r="B43" s="2"/>
      <c r="C43" s="2"/>
      <c r="D43" s="2"/>
      <c r="E43" s="2"/>
      <c r="F43" s="2"/>
      <c r="G43" s="2"/>
    </row>
    <row r="44" spans="1:9" x14ac:dyDescent="0.25">
      <c r="B44" s="2"/>
      <c r="C44" s="2"/>
      <c r="D44" s="2"/>
      <c r="E44" s="2"/>
      <c r="F44" s="2"/>
      <c r="G44" s="2"/>
      <c r="I44">
        <f>SUM(I24:I43)</f>
        <v>309094.09999999998</v>
      </c>
    </row>
    <row r="45" spans="1:9" x14ac:dyDescent="0.25">
      <c r="B45" s="95">
        <f t="shared" ref="B45:G45" si="1">SUM(B24:B44)</f>
        <v>626036.69999999995</v>
      </c>
      <c r="C45" s="95">
        <f t="shared" si="1"/>
        <v>589328.80000000005</v>
      </c>
      <c r="D45" s="95">
        <f t="shared" si="1"/>
        <v>534309.99999999988</v>
      </c>
      <c r="E45" s="95">
        <f t="shared" si="1"/>
        <v>519123.39999999991</v>
      </c>
      <c r="F45" s="6">
        <f t="shared" si="1"/>
        <v>0</v>
      </c>
      <c r="G45" s="6">
        <f t="shared" si="1"/>
        <v>0</v>
      </c>
    </row>
    <row r="46" spans="1:9" x14ac:dyDescent="0.25">
      <c r="B46" s="6"/>
      <c r="C46" s="6"/>
      <c r="D46" s="6"/>
      <c r="E46" s="6"/>
      <c r="F46" s="6"/>
      <c r="G46" s="6"/>
    </row>
    <row r="47" spans="1:9" x14ac:dyDescent="0.25">
      <c r="B47" s="2"/>
      <c r="C47" s="2"/>
      <c r="D47" s="2"/>
      <c r="E47" s="2"/>
      <c r="F47" s="2"/>
      <c r="G47" s="2"/>
    </row>
    <row r="48" spans="1:9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5"/>
  <sheetViews>
    <sheetView view="pageBreakPreview" topLeftCell="A424" zoomScale="75" zoomScaleNormal="90" zoomScaleSheetLayoutView="75" workbookViewId="0">
      <selection activeCell="D154" sqref="D154"/>
    </sheetView>
  </sheetViews>
  <sheetFormatPr defaultRowHeight="15" x14ac:dyDescent="0.25"/>
  <cols>
    <col min="1" max="1" width="9.28515625" style="3" bestFit="1" customWidth="1"/>
    <col min="2" max="2" width="37.5703125" style="1" customWidth="1"/>
    <col min="3" max="3" width="17.85546875" style="2" bestFit="1" customWidth="1"/>
    <col min="4" max="5" width="15.28515625" style="2" customWidth="1"/>
    <col min="6" max="6" width="17.85546875" style="62" customWidth="1"/>
    <col min="7" max="7" width="15.28515625" style="2" customWidth="1"/>
    <col min="8" max="8" width="16.85546875" style="2" customWidth="1"/>
    <col min="9" max="9" width="19.42578125" style="2" customWidth="1"/>
    <col min="10" max="10" width="23.28515625" style="2" customWidth="1"/>
    <col min="11" max="11" width="9.140625" style="2"/>
    <col min="12" max="12" width="9.28515625" style="2" bestFit="1" customWidth="1"/>
    <col min="13" max="13" width="9.42578125" style="2" customWidth="1"/>
    <col min="14" max="14" width="9.42578125" style="2" bestFit="1" customWidth="1"/>
    <col min="15" max="15" width="9.28515625" style="2" bestFit="1" customWidth="1"/>
    <col min="16" max="17" width="9.42578125" style="2" bestFit="1" customWidth="1"/>
    <col min="18" max="16384" width="9.140625" style="2"/>
  </cols>
  <sheetData>
    <row r="1" spans="1:10" ht="84" customHeight="1" x14ac:dyDescent="0.25">
      <c r="A1" s="68" t="s">
        <v>150</v>
      </c>
      <c r="B1" s="69"/>
      <c r="C1" s="70"/>
      <c r="D1" s="70"/>
      <c r="E1" s="70"/>
      <c r="F1" s="70"/>
      <c r="G1" s="70"/>
      <c r="H1" s="176" t="s">
        <v>201</v>
      </c>
      <c r="I1" s="176"/>
      <c r="J1" s="176"/>
    </row>
    <row r="2" spans="1:10" ht="18.75" customHeight="1" x14ac:dyDescent="0.25">
      <c r="A2" s="71"/>
      <c r="B2" s="71"/>
      <c r="C2" s="71"/>
      <c r="D2" s="71"/>
      <c r="E2" s="71"/>
      <c r="F2" s="71"/>
      <c r="G2" s="72"/>
      <c r="H2" s="70"/>
      <c r="I2" s="70"/>
      <c r="J2" s="70"/>
    </row>
    <row r="3" spans="1:10" ht="49.5" customHeight="1" x14ac:dyDescent="0.25">
      <c r="A3" s="177" t="s">
        <v>202</v>
      </c>
      <c r="B3" s="178"/>
      <c r="C3" s="178"/>
      <c r="D3" s="178"/>
      <c r="E3" s="178"/>
      <c r="F3" s="178"/>
      <c r="G3" s="178"/>
      <c r="H3" s="178"/>
      <c r="I3" s="178"/>
      <c r="J3" s="179"/>
    </row>
    <row r="4" spans="1:10" ht="143.25" customHeight="1" x14ac:dyDescent="0.25">
      <c r="A4" s="182" t="s">
        <v>43</v>
      </c>
      <c r="B4" s="129" t="s">
        <v>44</v>
      </c>
      <c r="C4" s="164"/>
      <c r="D4" s="159"/>
      <c r="E4" s="159"/>
      <c r="F4" s="159"/>
      <c r="G4" s="159"/>
      <c r="H4" s="159"/>
      <c r="I4" s="160"/>
      <c r="J4" s="73" t="s">
        <v>50</v>
      </c>
    </row>
    <row r="5" spans="1:10" ht="20.25" x14ac:dyDescent="0.3">
      <c r="A5" s="183"/>
      <c r="B5" s="185"/>
      <c r="C5" s="180" t="s">
        <v>45</v>
      </c>
      <c r="D5" s="138" t="s">
        <v>46</v>
      </c>
      <c r="E5" s="139"/>
      <c r="F5" s="139"/>
      <c r="G5" s="139"/>
      <c r="H5" s="139"/>
      <c r="I5" s="140"/>
      <c r="J5" s="17"/>
    </row>
    <row r="6" spans="1:10" ht="20.25" x14ac:dyDescent="0.3">
      <c r="A6" s="184"/>
      <c r="B6" s="186"/>
      <c r="C6" s="181"/>
      <c r="D6" s="64">
        <v>2015</v>
      </c>
      <c r="E6" s="64">
        <v>2016</v>
      </c>
      <c r="F6" s="64">
        <v>2017</v>
      </c>
      <c r="G6" s="64">
        <v>2018</v>
      </c>
      <c r="H6" s="64">
        <v>2019</v>
      </c>
      <c r="I6" s="64">
        <v>2020</v>
      </c>
      <c r="J6" s="17"/>
    </row>
    <row r="7" spans="1:10" ht="40.5" customHeight="1" x14ac:dyDescent="0.3">
      <c r="A7" s="64">
        <v>1</v>
      </c>
      <c r="B7" s="9" t="s">
        <v>0</v>
      </c>
      <c r="C7" s="7">
        <f t="shared" ref="C7:I7" si="0">C8+C9+C10+C11</f>
        <v>4340691.2149999999</v>
      </c>
      <c r="D7" s="7">
        <f t="shared" si="0"/>
        <v>531339.40500000003</v>
      </c>
      <c r="E7" s="7">
        <f t="shared" si="0"/>
        <v>643197.15999999992</v>
      </c>
      <c r="F7" s="7">
        <f t="shared" si="0"/>
        <v>1233607.31</v>
      </c>
      <c r="G7" s="7">
        <f t="shared" si="0"/>
        <v>705136.59999999986</v>
      </c>
      <c r="H7" s="7">
        <f t="shared" si="0"/>
        <v>608663.93999999994</v>
      </c>
      <c r="I7" s="7">
        <f t="shared" si="0"/>
        <v>618746.79999999993</v>
      </c>
      <c r="J7" s="64" t="s">
        <v>75</v>
      </c>
    </row>
    <row r="8" spans="1:10" ht="20.25" x14ac:dyDescent="0.3">
      <c r="A8" s="64">
        <f t="shared" ref="A8:A39" si="1">A7+1</f>
        <v>2</v>
      </c>
      <c r="B8" s="9" t="s">
        <v>1</v>
      </c>
      <c r="C8" s="7">
        <f>C16</f>
        <v>315963.78000000003</v>
      </c>
      <c r="D8" s="7">
        <f>D16+D13</f>
        <v>63734.52</v>
      </c>
      <c r="E8" s="7">
        <f>E16</f>
        <v>56363.859999999993</v>
      </c>
      <c r="F8" s="7">
        <f>F16</f>
        <v>48685.1</v>
      </c>
      <c r="G8" s="7">
        <f>G16</f>
        <v>48985.1</v>
      </c>
      <c r="H8" s="7">
        <f>H16</f>
        <v>49010.1</v>
      </c>
      <c r="I8" s="7">
        <f>I16</f>
        <v>49185.1</v>
      </c>
      <c r="J8" s="64" t="s">
        <v>75</v>
      </c>
    </row>
    <row r="9" spans="1:10" ht="20.25" x14ac:dyDescent="0.3">
      <c r="A9" s="64">
        <f t="shared" si="1"/>
        <v>3</v>
      </c>
      <c r="B9" s="9" t="s">
        <v>2</v>
      </c>
      <c r="C9" s="7">
        <f t="shared" ref="C9:I10" si="2">C13+C17</f>
        <v>2077837.81</v>
      </c>
      <c r="D9" s="7">
        <f t="shared" si="2"/>
        <v>208880.75</v>
      </c>
      <c r="E9" s="7">
        <f t="shared" si="2"/>
        <v>278172.48</v>
      </c>
      <c r="F9" s="7">
        <f t="shared" si="2"/>
        <v>803434.89</v>
      </c>
      <c r="G9" s="7">
        <f t="shared" si="2"/>
        <v>315344.63</v>
      </c>
      <c r="H9" s="7">
        <f t="shared" si="2"/>
        <v>235752.53</v>
      </c>
      <c r="I9" s="7">
        <f t="shared" si="2"/>
        <v>236252.53</v>
      </c>
      <c r="J9" s="64" t="s">
        <v>75</v>
      </c>
    </row>
    <row r="10" spans="1:10" ht="20.25" x14ac:dyDescent="0.3">
      <c r="A10" s="64">
        <f t="shared" si="1"/>
        <v>4</v>
      </c>
      <c r="B10" s="9" t="s">
        <v>3</v>
      </c>
      <c r="C10" s="7">
        <f t="shared" si="2"/>
        <v>1827835.8250000002</v>
      </c>
      <c r="D10" s="7">
        <f t="shared" si="2"/>
        <v>248555.13499999998</v>
      </c>
      <c r="E10" s="7">
        <f t="shared" si="2"/>
        <v>291509.32</v>
      </c>
      <c r="F10" s="7">
        <f t="shared" si="2"/>
        <v>361756.82</v>
      </c>
      <c r="G10" s="7">
        <f t="shared" si="2"/>
        <v>318721.17</v>
      </c>
      <c r="H10" s="7">
        <f t="shared" si="2"/>
        <v>299631.31</v>
      </c>
      <c r="I10" s="7">
        <f t="shared" si="2"/>
        <v>307662.07</v>
      </c>
      <c r="J10" s="64" t="s">
        <v>75</v>
      </c>
    </row>
    <row r="11" spans="1:10" ht="20.25" x14ac:dyDescent="0.3">
      <c r="A11" s="64">
        <f t="shared" si="1"/>
        <v>5</v>
      </c>
      <c r="B11" s="9" t="s">
        <v>116</v>
      </c>
      <c r="C11" s="7">
        <f t="shared" ref="C11:I11" si="3">C19</f>
        <v>119053.79999999999</v>
      </c>
      <c r="D11" s="7">
        <f t="shared" si="3"/>
        <v>10169</v>
      </c>
      <c r="E11" s="7">
        <f t="shared" si="3"/>
        <v>17151.5</v>
      </c>
      <c r="F11" s="7">
        <f t="shared" si="3"/>
        <v>19730.5</v>
      </c>
      <c r="G11" s="7">
        <f t="shared" si="3"/>
        <v>22085.7</v>
      </c>
      <c r="H11" s="7">
        <f t="shared" si="3"/>
        <v>24270</v>
      </c>
      <c r="I11" s="7">
        <f t="shared" si="3"/>
        <v>25647.1</v>
      </c>
      <c r="J11" s="64" t="s">
        <v>75</v>
      </c>
    </row>
    <row r="12" spans="1:10" ht="18.75" customHeight="1" x14ac:dyDescent="0.3">
      <c r="A12" s="64">
        <f t="shared" si="1"/>
        <v>6</v>
      </c>
      <c r="B12" s="9" t="s">
        <v>4</v>
      </c>
      <c r="C12" s="7">
        <f>D12+E12+F12+G12+H12+I12</f>
        <v>837245.73</v>
      </c>
      <c r="D12" s="7">
        <f t="shared" ref="D12:I12" si="4">D13+D14</f>
        <v>14319.400000000001</v>
      </c>
      <c r="E12" s="7">
        <f t="shared" si="4"/>
        <v>40847.68</v>
      </c>
      <c r="F12" s="7">
        <f t="shared" si="4"/>
        <v>680695.51</v>
      </c>
      <c r="G12" s="7">
        <f t="shared" si="4"/>
        <v>101383.14</v>
      </c>
      <c r="H12" s="7">
        <f t="shared" si="4"/>
        <v>0</v>
      </c>
      <c r="I12" s="7">
        <f t="shared" si="4"/>
        <v>0</v>
      </c>
      <c r="J12" s="64" t="s">
        <v>75</v>
      </c>
    </row>
    <row r="13" spans="1:10" ht="20.25" x14ac:dyDescent="0.3">
      <c r="A13" s="64">
        <f t="shared" si="1"/>
        <v>7</v>
      </c>
      <c r="B13" s="9" t="s">
        <v>2</v>
      </c>
      <c r="C13" s="7">
        <f>D13+E13+F13+G13+H13+I13</f>
        <v>683932.34</v>
      </c>
      <c r="D13" s="7">
        <f t="shared" ref="D13:I13" si="5">D109+D138+D210+D218+D346+D188+D238+D263</f>
        <v>0</v>
      </c>
      <c r="E13" s="7">
        <f t="shared" si="5"/>
        <v>27080</v>
      </c>
      <c r="F13" s="7">
        <f t="shared" si="5"/>
        <v>576660.14</v>
      </c>
      <c r="G13" s="7">
        <f t="shared" si="5"/>
        <v>80192.2</v>
      </c>
      <c r="H13" s="7">
        <f t="shared" si="5"/>
        <v>0</v>
      </c>
      <c r="I13" s="7">
        <f t="shared" si="5"/>
        <v>0</v>
      </c>
      <c r="J13" s="64" t="s">
        <v>75</v>
      </c>
    </row>
    <row r="14" spans="1:10" ht="20.25" x14ac:dyDescent="0.3">
      <c r="A14" s="64">
        <f t="shared" si="1"/>
        <v>8</v>
      </c>
      <c r="B14" s="9" t="s">
        <v>3</v>
      </c>
      <c r="C14" s="7">
        <f>D14+E14+F14+G14+H14+I14</f>
        <v>153313.39000000001</v>
      </c>
      <c r="D14" s="7">
        <f t="shared" ref="D14:I14" si="6">D110+D139+D189+D206+D219+D239+D347+D264</f>
        <v>14319.400000000001</v>
      </c>
      <c r="E14" s="7">
        <f t="shared" si="6"/>
        <v>13767.68</v>
      </c>
      <c r="F14" s="7">
        <f t="shared" si="6"/>
        <v>104035.37</v>
      </c>
      <c r="G14" s="7">
        <f t="shared" si="6"/>
        <v>21190.940000000002</v>
      </c>
      <c r="H14" s="7">
        <f t="shared" si="6"/>
        <v>0</v>
      </c>
      <c r="I14" s="7">
        <f t="shared" si="6"/>
        <v>0</v>
      </c>
      <c r="J14" s="64" t="s">
        <v>75</v>
      </c>
    </row>
    <row r="15" spans="1:10" ht="20.25" customHeight="1" x14ac:dyDescent="0.3">
      <c r="A15" s="64">
        <f t="shared" si="1"/>
        <v>9</v>
      </c>
      <c r="B15" s="9" t="s">
        <v>5</v>
      </c>
      <c r="C15" s="7">
        <f>D15+E15+F15+G15+H15+I15</f>
        <v>3503445.4849999999</v>
      </c>
      <c r="D15" s="7">
        <f t="shared" ref="D15:I15" si="7">D16+D17+D18+D19</f>
        <v>517020.005</v>
      </c>
      <c r="E15" s="7">
        <f t="shared" si="7"/>
        <v>602349.48</v>
      </c>
      <c r="F15" s="7">
        <f t="shared" si="7"/>
        <v>552911.80000000005</v>
      </c>
      <c r="G15" s="7">
        <f t="shared" si="7"/>
        <v>603753.46</v>
      </c>
      <c r="H15" s="7">
        <f t="shared" si="7"/>
        <v>608663.93999999994</v>
      </c>
      <c r="I15" s="7">
        <f t="shared" si="7"/>
        <v>618746.79999999993</v>
      </c>
      <c r="J15" s="64" t="s">
        <v>75</v>
      </c>
    </row>
    <row r="16" spans="1:10" ht="20.25" x14ac:dyDescent="0.3">
      <c r="A16" s="64">
        <f t="shared" si="1"/>
        <v>10</v>
      </c>
      <c r="B16" s="9" t="s">
        <v>1</v>
      </c>
      <c r="C16" s="7">
        <f>C29+C70+C364+C381+C398+C125</f>
        <v>315963.78000000003</v>
      </c>
      <c r="D16" s="7">
        <f>D29+D70+D364+D381+D398+D114</f>
        <v>63734.52</v>
      </c>
      <c r="E16" s="7">
        <f>E29+E70+E364+E381+E398</f>
        <v>56363.859999999993</v>
      </c>
      <c r="F16" s="7">
        <f>F29+F70+F364+F381+F398</f>
        <v>48685.1</v>
      </c>
      <c r="G16" s="7">
        <f>G29+G70+G364+G381+G398</f>
        <v>48985.1</v>
      </c>
      <c r="H16" s="7">
        <f>H29+H70+H364+H381+H398</f>
        <v>49010.1</v>
      </c>
      <c r="I16" s="7">
        <f>I29+I70+I364+I381+I398</f>
        <v>49185.1</v>
      </c>
      <c r="J16" s="64" t="s">
        <v>75</v>
      </c>
    </row>
    <row r="17" spans="1:10" ht="20.25" x14ac:dyDescent="0.3">
      <c r="A17" s="64">
        <f t="shared" si="1"/>
        <v>11</v>
      </c>
      <c r="B17" s="9" t="s">
        <v>2</v>
      </c>
      <c r="C17" s="7">
        <f>C30+C71+C115+C142+C243+C267+C365+C382+C222+C399+C414+C435+C448+C154+C315</f>
        <v>1393905.4700000002</v>
      </c>
      <c r="D17" s="7">
        <f>D30+D71+D115+D142+D243+D267+D365+D382+D222+D399+D414+D154+D448</f>
        <v>208880.75</v>
      </c>
      <c r="E17" s="7">
        <f>E30+E71+E115+E142+E243+E267+E365+E382+E222+E399+E414+E154+E448+E430</f>
        <v>251092.47999999998</v>
      </c>
      <c r="F17" s="7">
        <f>F30+F71+F115+F142+F243+F267+F365+F382+F222+F399+F414+F154+F448+F435+F315</f>
        <v>226774.75</v>
      </c>
      <c r="G17" s="7">
        <f>G30+G71+G115+G142+G243+G267+G365+G382+G222+G399+G414+G154+G448+G435</f>
        <v>235152.43000000002</v>
      </c>
      <c r="H17" s="7">
        <f>H30+H71+H115+H142+H243+H267+H365+H382+H222+H399+H414+H154+H448+H435</f>
        <v>235752.53</v>
      </c>
      <c r="I17" s="7">
        <f>I30+I71+I115+I142+I243+I267+I365+I382+I222+I399+I414+I154+I448+I435</f>
        <v>236252.53</v>
      </c>
      <c r="J17" s="64" t="s">
        <v>75</v>
      </c>
    </row>
    <row r="18" spans="1:10" ht="20.25" x14ac:dyDescent="0.3">
      <c r="A18" s="64">
        <f t="shared" si="1"/>
        <v>12</v>
      </c>
      <c r="B18" s="9" t="s">
        <v>3</v>
      </c>
      <c r="C18" s="7">
        <f>SUM(D18:I18)</f>
        <v>1674522.4350000001</v>
      </c>
      <c r="D18" s="7">
        <f t="shared" ref="D18:I18" si="8">D31+D72+D116+D143+D193+D223+D244+D268+D350+D366+D383+D400+D415+D155+D175+D436+D449+D316</f>
        <v>234235.73499999999</v>
      </c>
      <c r="E18" s="7">
        <f t="shared" si="8"/>
        <v>277741.64</v>
      </c>
      <c r="F18" s="7">
        <f t="shared" si="8"/>
        <v>257721.45</v>
      </c>
      <c r="G18" s="7">
        <f t="shared" si="8"/>
        <v>297530.23</v>
      </c>
      <c r="H18" s="7">
        <f t="shared" si="8"/>
        <v>299631.31</v>
      </c>
      <c r="I18" s="7">
        <f t="shared" si="8"/>
        <v>307662.07</v>
      </c>
      <c r="J18" s="64" t="s">
        <v>75</v>
      </c>
    </row>
    <row r="19" spans="1:10" ht="20.25" x14ac:dyDescent="0.3">
      <c r="A19" s="64">
        <f t="shared" si="1"/>
        <v>13</v>
      </c>
      <c r="B19" s="9" t="s">
        <v>116</v>
      </c>
      <c r="C19" s="7">
        <f>D19+E19+F19+G19+H19+I19</f>
        <v>119053.79999999999</v>
      </c>
      <c r="D19" s="7">
        <f t="shared" ref="D19:I19" si="9">D367+D384+D401+D437</f>
        <v>10169</v>
      </c>
      <c r="E19" s="7">
        <f t="shared" si="9"/>
        <v>17151.5</v>
      </c>
      <c r="F19" s="7">
        <f t="shared" si="9"/>
        <v>19730.5</v>
      </c>
      <c r="G19" s="7">
        <f t="shared" si="9"/>
        <v>22085.7</v>
      </c>
      <c r="H19" s="7">
        <f t="shared" si="9"/>
        <v>24270</v>
      </c>
      <c r="I19" s="7">
        <f t="shared" si="9"/>
        <v>25647.1</v>
      </c>
      <c r="J19" s="64" t="s">
        <v>75</v>
      </c>
    </row>
    <row r="20" spans="1:10" ht="39" customHeight="1" x14ac:dyDescent="0.3">
      <c r="A20" s="64">
        <f t="shared" si="1"/>
        <v>14</v>
      </c>
      <c r="B20" s="172" t="s">
        <v>102</v>
      </c>
      <c r="C20" s="172"/>
      <c r="D20" s="172"/>
      <c r="E20" s="172"/>
      <c r="F20" s="172"/>
      <c r="G20" s="172"/>
      <c r="H20" s="172"/>
      <c r="I20" s="172"/>
      <c r="J20" s="172"/>
    </row>
    <row r="21" spans="1:10" ht="20.25" x14ac:dyDescent="0.3">
      <c r="A21" s="64">
        <f t="shared" si="1"/>
        <v>15</v>
      </c>
      <c r="B21" s="9" t="s">
        <v>6</v>
      </c>
      <c r="C21" s="7">
        <f>D21+E21+F21+G21+H21+I21</f>
        <v>58259.68</v>
      </c>
      <c r="D21" s="7">
        <f t="shared" ref="D21:I21" si="10">D23+D24+D25</f>
        <v>8216.34</v>
      </c>
      <c r="E21" s="7">
        <f t="shared" si="10"/>
        <v>13221.18</v>
      </c>
      <c r="F21" s="7">
        <f t="shared" si="10"/>
        <v>7106.2999999999993</v>
      </c>
      <c r="G21" s="7">
        <f t="shared" si="10"/>
        <v>10583.9</v>
      </c>
      <c r="H21" s="7">
        <f t="shared" si="10"/>
        <v>9952.3799999999992</v>
      </c>
      <c r="I21" s="7">
        <f t="shared" si="10"/>
        <v>9179.58</v>
      </c>
      <c r="J21" s="64" t="s">
        <v>75</v>
      </c>
    </row>
    <row r="22" spans="1:10" ht="20.25" x14ac:dyDescent="0.3">
      <c r="A22" s="64">
        <f t="shared" si="1"/>
        <v>16</v>
      </c>
      <c r="B22" s="9" t="s">
        <v>7</v>
      </c>
      <c r="C22" s="7">
        <f>D22+E22+F22+G22+H22+I22</f>
        <v>0</v>
      </c>
      <c r="D22" s="17"/>
      <c r="E22" s="17"/>
      <c r="F22" s="17"/>
      <c r="G22" s="17"/>
      <c r="H22" s="17"/>
      <c r="I22" s="17"/>
      <c r="J22" s="64" t="s">
        <v>75</v>
      </c>
    </row>
    <row r="23" spans="1:10" ht="20.25" x14ac:dyDescent="0.3">
      <c r="A23" s="64">
        <f t="shared" si="1"/>
        <v>17</v>
      </c>
      <c r="B23" s="9" t="s">
        <v>1</v>
      </c>
      <c r="C23" s="7">
        <f t="shared" ref="C23:I23" si="11">C29</f>
        <v>17460.5</v>
      </c>
      <c r="D23" s="8">
        <f t="shared" si="11"/>
        <v>2673.9</v>
      </c>
      <c r="E23" s="8">
        <f t="shared" si="11"/>
        <v>3854.2000000000003</v>
      </c>
      <c r="F23" s="8">
        <f t="shared" si="11"/>
        <v>2733.1</v>
      </c>
      <c r="G23" s="8">
        <f t="shared" si="11"/>
        <v>2733.1</v>
      </c>
      <c r="H23" s="8">
        <f t="shared" si="11"/>
        <v>2733.1</v>
      </c>
      <c r="I23" s="8">
        <f t="shared" si="11"/>
        <v>2733.1</v>
      </c>
      <c r="J23" s="64" t="s">
        <v>75</v>
      </c>
    </row>
    <row r="24" spans="1:10" ht="20.25" x14ac:dyDescent="0.3">
      <c r="A24" s="64">
        <f t="shared" si="1"/>
        <v>18</v>
      </c>
      <c r="B24" s="9" t="s">
        <v>2</v>
      </c>
      <c r="C24" s="7">
        <f>D24+E24+F24+G24+H24+I24</f>
        <v>1341.1</v>
      </c>
      <c r="D24" s="8">
        <f t="shared" ref="D24:I25" si="12">D30</f>
        <v>841.6</v>
      </c>
      <c r="E24" s="8">
        <f t="shared" si="12"/>
        <v>98.399999999999991</v>
      </c>
      <c r="F24" s="8">
        <f t="shared" si="12"/>
        <v>100.3</v>
      </c>
      <c r="G24" s="8">
        <f t="shared" si="12"/>
        <v>100.19999999999999</v>
      </c>
      <c r="H24" s="8">
        <f t="shared" si="12"/>
        <v>100.3</v>
      </c>
      <c r="I24" s="8">
        <f t="shared" si="12"/>
        <v>100.3</v>
      </c>
      <c r="J24" s="64" t="s">
        <v>75</v>
      </c>
    </row>
    <row r="25" spans="1:10" ht="20.25" x14ac:dyDescent="0.3">
      <c r="A25" s="64">
        <f t="shared" si="1"/>
        <v>19</v>
      </c>
      <c r="B25" s="9" t="s">
        <v>3</v>
      </c>
      <c r="C25" s="7">
        <f>D25+E25+F25+G25+H25+I25</f>
        <v>39458.079999999994</v>
      </c>
      <c r="D25" s="7">
        <f t="shared" si="12"/>
        <v>4700.84</v>
      </c>
      <c r="E25" s="7">
        <f t="shared" si="12"/>
        <v>9268.58</v>
      </c>
      <c r="F25" s="7">
        <f t="shared" si="12"/>
        <v>4272.8999999999996</v>
      </c>
      <c r="G25" s="7">
        <f t="shared" si="12"/>
        <v>7750.6</v>
      </c>
      <c r="H25" s="7">
        <f t="shared" si="12"/>
        <v>7118.98</v>
      </c>
      <c r="I25" s="7">
        <f t="shared" si="12"/>
        <v>6346.18</v>
      </c>
      <c r="J25" s="64" t="s">
        <v>75</v>
      </c>
    </row>
    <row r="26" spans="1:10" ht="20.25" x14ac:dyDescent="0.3">
      <c r="A26" s="64">
        <f t="shared" si="1"/>
        <v>20</v>
      </c>
      <c r="B26" s="138" t="s">
        <v>8</v>
      </c>
      <c r="C26" s="139"/>
      <c r="D26" s="139"/>
      <c r="E26" s="139"/>
      <c r="F26" s="139"/>
      <c r="G26" s="139"/>
      <c r="H26" s="139"/>
      <c r="I26" s="139"/>
      <c r="J26" s="140"/>
    </row>
    <row r="27" spans="1:10" ht="40.5" x14ac:dyDescent="0.3">
      <c r="A27" s="64">
        <f t="shared" si="1"/>
        <v>21</v>
      </c>
      <c r="B27" s="9" t="s">
        <v>9</v>
      </c>
      <c r="C27" s="7">
        <f t="shared" ref="C27:I27" si="13">C29+C30+C31</f>
        <v>58259.679999999993</v>
      </c>
      <c r="D27" s="7">
        <f t="shared" si="13"/>
        <v>8216.34</v>
      </c>
      <c r="E27" s="7">
        <f t="shared" si="13"/>
        <v>13221.18</v>
      </c>
      <c r="F27" s="7">
        <f t="shared" si="13"/>
        <v>7106.2999999999993</v>
      </c>
      <c r="G27" s="7">
        <f t="shared" si="13"/>
        <v>10583.9</v>
      </c>
      <c r="H27" s="7">
        <f t="shared" si="13"/>
        <v>9952.3799999999992</v>
      </c>
      <c r="I27" s="7">
        <f t="shared" si="13"/>
        <v>9179.58</v>
      </c>
      <c r="J27" s="64" t="s">
        <v>75</v>
      </c>
    </row>
    <row r="28" spans="1:10" ht="20.25" x14ac:dyDescent="0.3">
      <c r="A28" s="64">
        <f t="shared" si="1"/>
        <v>22</v>
      </c>
      <c r="B28" s="9" t="s">
        <v>10</v>
      </c>
      <c r="C28" s="7"/>
      <c r="D28" s="17"/>
      <c r="E28" s="17"/>
      <c r="F28" s="17"/>
      <c r="G28" s="17"/>
      <c r="H28" s="17"/>
      <c r="I28" s="17"/>
      <c r="J28" s="64" t="s">
        <v>75</v>
      </c>
    </row>
    <row r="29" spans="1:10" ht="20.25" x14ac:dyDescent="0.3">
      <c r="A29" s="64">
        <f t="shared" si="1"/>
        <v>23</v>
      </c>
      <c r="B29" s="9" t="s">
        <v>1</v>
      </c>
      <c r="C29" s="7">
        <f>C45+C50+C58</f>
        <v>17460.5</v>
      </c>
      <c r="D29" s="8">
        <f>D45+D50</f>
        <v>2673.9</v>
      </c>
      <c r="E29" s="8">
        <f>E45+E50+E58</f>
        <v>3854.2000000000003</v>
      </c>
      <c r="F29" s="8">
        <f>F45+F50</f>
        <v>2733.1</v>
      </c>
      <c r="G29" s="8">
        <f>G45+G50</f>
        <v>2733.1</v>
      </c>
      <c r="H29" s="8">
        <f>H45+H50</f>
        <v>2733.1</v>
      </c>
      <c r="I29" s="8">
        <f>I45+I50</f>
        <v>2733.1</v>
      </c>
      <c r="J29" s="64" t="s">
        <v>75</v>
      </c>
    </row>
    <row r="30" spans="1:10" ht="20.25" x14ac:dyDescent="0.3">
      <c r="A30" s="64">
        <f t="shared" si="1"/>
        <v>24</v>
      </c>
      <c r="B30" s="9" t="s">
        <v>2</v>
      </c>
      <c r="C30" s="7">
        <f>C41+C43+C48+C60</f>
        <v>1341.1</v>
      </c>
      <c r="D30" s="7">
        <f>D41+D43+D48+D60</f>
        <v>841.6</v>
      </c>
      <c r="E30" s="7">
        <f>E41+E43+E48+E60</f>
        <v>98.399999999999991</v>
      </c>
      <c r="F30" s="7">
        <f>F41+F43+F48</f>
        <v>100.3</v>
      </c>
      <c r="G30" s="7">
        <f>G41+G43+G48</f>
        <v>100.19999999999999</v>
      </c>
      <c r="H30" s="7">
        <f>H41+H43+H48</f>
        <v>100.3</v>
      </c>
      <c r="I30" s="7">
        <f>I41+I43+I48</f>
        <v>100.3</v>
      </c>
      <c r="J30" s="64" t="s">
        <v>75</v>
      </c>
    </row>
    <row r="31" spans="1:10" ht="20.25" x14ac:dyDescent="0.3">
      <c r="A31" s="64">
        <f t="shared" si="1"/>
        <v>25</v>
      </c>
      <c r="B31" s="9" t="s">
        <v>3</v>
      </c>
      <c r="C31" s="7">
        <f>D31+E31+F31+G31+H31+I31</f>
        <v>39458.079999999994</v>
      </c>
      <c r="D31" s="7">
        <f t="shared" ref="D31:I31" si="14">D33+D35+D37+D39+D47+D52+D54+D56</f>
        <v>4700.84</v>
      </c>
      <c r="E31" s="7">
        <f t="shared" si="14"/>
        <v>9268.58</v>
      </c>
      <c r="F31" s="7">
        <f t="shared" si="14"/>
        <v>4272.8999999999996</v>
      </c>
      <c r="G31" s="7">
        <f t="shared" si="14"/>
        <v>7750.6</v>
      </c>
      <c r="H31" s="7">
        <f t="shared" si="14"/>
        <v>7118.98</v>
      </c>
      <c r="I31" s="7">
        <f t="shared" si="14"/>
        <v>6346.18</v>
      </c>
      <c r="J31" s="64" t="s">
        <v>75</v>
      </c>
    </row>
    <row r="32" spans="1:10" ht="101.25" x14ac:dyDescent="0.3">
      <c r="A32" s="64">
        <f t="shared" si="1"/>
        <v>26</v>
      </c>
      <c r="B32" s="9" t="s">
        <v>139</v>
      </c>
      <c r="C32" s="7">
        <f t="shared" ref="C32:I32" si="15">C33</f>
        <v>10128.549999999999</v>
      </c>
      <c r="D32" s="7">
        <f t="shared" si="15"/>
        <v>808.56</v>
      </c>
      <c r="E32" s="7">
        <f t="shared" si="15"/>
        <v>251.09</v>
      </c>
      <c r="F32" s="7">
        <f t="shared" si="15"/>
        <v>784.9</v>
      </c>
      <c r="G32" s="7">
        <f t="shared" si="15"/>
        <v>3618</v>
      </c>
      <c r="H32" s="7">
        <f t="shared" si="15"/>
        <v>2810</v>
      </c>
      <c r="I32" s="7">
        <f t="shared" si="15"/>
        <v>1856</v>
      </c>
      <c r="J32" s="64">
        <v>3</v>
      </c>
    </row>
    <row r="33" spans="1:10" ht="20.25" x14ac:dyDescent="0.3">
      <c r="A33" s="64">
        <f t="shared" si="1"/>
        <v>27</v>
      </c>
      <c r="B33" s="9" t="s">
        <v>3</v>
      </c>
      <c r="C33" s="7">
        <f t="shared" ref="C33:C54" si="16">D33+E33+F33+G33+H33+I33</f>
        <v>10128.549999999999</v>
      </c>
      <c r="D33" s="8">
        <v>808.56</v>
      </c>
      <c r="E33" s="8">
        <v>251.09</v>
      </c>
      <c r="F33" s="8">
        <v>784.9</v>
      </c>
      <c r="G33" s="8">
        <v>3618</v>
      </c>
      <c r="H33" s="8">
        <v>2810</v>
      </c>
      <c r="I33" s="8">
        <v>1856</v>
      </c>
      <c r="J33" s="16" t="s">
        <v>75</v>
      </c>
    </row>
    <row r="34" spans="1:10" ht="222" customHeight="1" x14ac:dyDescent="0.3">
      <c r="A34" s="64">
        <f t="shared" si="1"/>
        <v>28</v>
      </c>
      <c r="B34" s="9" t="s">
        <v>149</v>
      </c>
      <c r="C34" s="7">
        <f t="shared" si="16"/>
        <v>1314</v>
      </c>
      <c r="D34" s="8">
        <f>D35</f>
        <v>195</v>
      </c>
      <c r="E34" s="8">
        <f>E35</f>
        <v>185</v>
      </c>
      <c r="F34" s="8">
        <f>F35</f>
        <v>195</v>
      </c>
      <c r="G34" s="8">
        <v>235</v>
      </c>
      <c r="H34" s="8">
        <v>246</v>
      </c>
      <c r="I34" s="8">
        <v>258</v>
      </c>
      <c r="J34" s="64">
        <v>5</v>
      </c>
    </row>
    <row r="35" spans="1:10" ht="20.25" x14ac:dyDescent="0.3">
      <c r="A35" s="64">
        <f t="shared" si="1"/>
        <v>29</v>
      </c>
      <c r="B35" s="9" t="s">
        <v>3</v>
      </c>
      <c r="C35" s="7">
        <f t="shared" si="16"/>
        <v>1314</v>
      </c>
      <c r="D35" s="8">
        <v>195</v>
      </c>
      <c r="E35" s="8">
        <v>185</v>
      </c>
      <c r="F35" s="8">
        <v>195</v>
      </c>
      <c r="G35" s="8">
        <v>235</v>
      </c>
      <c r="H35" s="8">
        <v>246</v>
      </c>
      <c r="I35" s="8">
        <v>258</v>
      </c>
      <c r="J35" s="16" t="s">
        <v>75</v>
      </c>
    </row>
    <row r="36" spans="1:10" ht="98.25" customHeight="1" x14ac:dyDescent="0.3">
      <c r="A36" s="64">
        <f t="shared" si="1"/>
        <v>30</v>
      </c>
      <c r="B36" s="9" t="s">
        <v>58</v>
      </c>
      <c r="C36" s="7">
        <f t="shared" si="16"/>
        <v>14573.580000000002</v>
      </c>
      <c r="D36" s="8">
        <f>D37</f>
        <v>2236.7800000000002</v>
      </c>
      <c r="E36" s="8">
        <f>E37</f>
        <v>2179</v>
      </c>
      <c r="F36" s="8">
        <f>F37</f>
        <v>2057.8000000000002</v>
      </c>
      <c r="G36" s="8">
        <v>2600</v>
      </c>
      <c r="H36" s="8">
        <v>2700</v>
      </c>
      <c r="I36" s="8">
        <v>2800</v>
      </c>
      <c r="J36" s="64">
        <v>9</v>
      </c>
    </row>
    <row r="37" spans="1:10" ht="20.25" x14ac:dyDescent="0.3">
      <c r="A37" s="64">
        <f t="shared" si="1"/>
        <v>31</v>
      </c>
      <c r="B37" s="9" t="s">
        <v>3</v>
      </c>
      <c r="C37" s="7">
        <f t="shared" si="16"/>
        <v>14573.580000000002</v>
      </c>
      <c r="D37" s="8">
        <v>2236.7800000000002</v>
      </c>
      <c r="E37" s="8">
        <v>2179</v>
      </c>
      <c r="F37" s="8">
        <v>2057.8000000000002</v>
      </c>
      <c r="G37" s="8">
        <v>2600</v>
      </c>
      <c r="H37" s="8">
        <v>2700</v>
      </c>
      <c r="I37" s="8">
        <v>2800</v>
      </c>
      <c r="J37" s="16" t="s">
        <v>75</v>
      </c>
    </row>
    <row r="38" spans="1:10" ht="195" customHeight="1" x14ac:dyDescent="0.3">
      <c r="A38" s="64">
        <f t="shared" si="1"/>
        <v>32</v>
      </c>
      <c r="B38" s="9" t="s">
        <v>79</v>
      </c>
      <c r="C38" s="7">
        <f t="shared" si="16"/>
        <v>2403.6999999999998</v>
      </c>
      <c r="D38" s="7">
        <f>D39</f>
        <v>317.5</v>
      </c>
      <c r="E38" s="7">
        <f>E39</f>
        <v>338</v>
      </c>
      <c r="F38" s="7">
        <f>F39</f>
        <v>405.2</v>
      </c>
      <c r="G38" s="7">
        <v>426</v>
      </c>
      <c r="H38" s="7">
        <v>447</v>
      </c>
      <c r="I38" s="7">
        <v>470</v>
      </c>
      <c r="J38" s="64">
        <v>10</v>
      </c>
    </row>
    <row r="39" spans="1:10" ht="20.25" x14ac:dyDescent="0.3">
      <c r="A39" s="64">
        <f t="shared" si="1"/>
        <v>33</v>
      </c>
      <c r="B39" s="9" t="s">
        <v>3</v>
      </c>
      <c r="C39" s="7">
        <f t="shared" si="16"/>
        <v>2403.6999999999998</v>
      </c>
      <c r="D39" s="7">
        <v>317.5</v>
      </c>
      <c r="E39" s="7">
        <v>338</v>
      </c>
      <c r="F39" s="7">
        <v>405.2</v>
      </c>
      <c r="G39" s="7">
        <v>426</v>
      </c>
      <c r="H39" s="7">
        <v>447</v>
      </c>
      <c r="I39" s="7">
        <v>470</v>
      </c>
      <c r="J39" s="16" t="s">
        <v>75</v>
      </c>
    </row>
    <row r="40" spans="1:10" ht="265.5" customHeight="1" x14ac:dyDescent="0.3">
      <c r="A40" s="64">
        <f t="shared" ref="A40:A73" si="17">A39+1</f>
        <v>34</v>
      </c>
      <c r="B40" s="9" t="s">
        <v>66</v>
      </c>
      <c r="C40" s="8">
        <f t="shared" si="16"/>
        <v>0.6</v>
      </c>
      <c r="D40" s="8">
        <v>0.1</v>
      </c>
      <c r="E40" s="8">
        <v>0.1</v>
      </c>
      <c r="F40" s="8">
        <v>0.1</v>
      </c>
      <c r="G40" s="8">
        <v>0.1</v>
      </c>
      <c r="H40" s="8">
        <v>0.1</v>
      </c>
      <c r="I40" s="8">
        <v>0.1</v>
      </c>
      <c r="J40" s="64">
        <v>12</v>
      </c>
    </row>
    <row r="41" spans="1:10" ht="20.25" x14ac:dyDescent="0.3">
      <c r="A41" s="64">
        <f t="shared" si="17"/>
        <v>35</v>
      </c>
      <c r="B41" s="9" t="s">
        <v>11</v>
      </c>
      <c r="C41" s="8">
        <f t="shared" si="16"/>
        <v>0.6</v>
      </c>
      <c r="D41" s="8">
        <v>0.1</v>
      </c>
      <c r="E41" s="8">
        <v>0.1</v>
      </c>
      <c r="F41" s="8">
        <v>0.1</v>
      </c>
      <c r="G41" s="8">
        <v>0.1</v>
      </c>
      <c r="H41" s="8">
        <v>0.1</v>
      </c>
      <c r="I41" s="8">
        <v>0.1</v>
      </c>
      <c r="J41" s="16" t="s">
        <v>75</v>
      </c>
    </row>
    <row r="42" spans="1:10" ht="141.75" x14ac:dyDescent="0.3">
      <c r="A42" s="64">
        <f t="shared" si="17"/>
        <v>36</v>
      </c>
      <c r="B42" s="9" t="s">
        <v>59</v>
      </c>
      <c r="C42" s="7">
        <f t="shared" si="16"/>
        <v>590.9</v>
      </c>
      <c r="D42" s="8">
        <f t="shared" ref="D42:I42" si="18">D43</f>
        <v>91.9</v>
      </c>
      <c r="E42" s="8">
        <f t="shared" si="18"/>
        <v>98.3</v>
      </c>
      <c r="F42" s="8">
        <f t="shared" si="18"/>
        <v>100.2</v>
      </c>
      <c r="G42" s="8">
        <f t="shared" si="18"/>
        <v>100.1</v>
      </c>
      <c r="H42" s="8">
        <f t="shared" si="18"/>
        <v>100.2</v>
      </c>
      <c r="I42" s="8">
        <f t="shared" si="18"/>
        <v>100.2</v>
      </c>
      <c r="J42" s="64">
        <v>12</v>
      </c>
    </row>
    <row r="43" spans="1:10" ht="20.25" x14ac:dyDescent="0.3">
      <c r="A43" s="64">
        <f t="shared" si="17"/>
        <v>37</v>
      </c>
      <c r="B43" s="9" t="s">
        <v>11</v>
      </c>
      <c r="C43" s="7">
        <f t="shared" si="16"/>
        <v>590.9</v>
      </c>
      <c r="D43" s="8">
        <v>91.9</v>
      </c>
      <c r="E43" s="8">
        <v>98.3</v>
      </c>
      <c r="F43" s="8">
        <v>100.2</v>
      </c>
      <c r="G43" s="8">
        <v>100.1</v>
      </c>
      <c r="H43" s="8">
        <v>100.2</v>
      </c>
      <c r="I43" s="8">
        <v>100.2</v>
      </c>
      <c r="J43" s="64" t="s">
        <v>75</v>
      </c>
    </row>
    <row r="44" spans="1:10" ht="155.25" customHeight="1" x14ac:dyDescent="0.3">
      <c r="A44" s="64">
        <f t="shared" si="17"/>
        <v>38</v>
      </c>
      <c r="B44" s="9" t="s">
        <v>60</v>
      </c>
      <c r="C44" s="7">
        <f t="shared" si="16"/>
        <v>16369.600000000002</v>
      </c>
      <c r="D44" s="8">
        <f t="shared" ref="D44:I44" si="19">D45</f>
        <v>2673.9</v>
      </c>
      <c r="E44" s="8">
        <f t="shared" si="19"/>
        <v>2763.3</v>
      </c>
      <c r="F44" s="8">
        <f t="shared" si="19"/>
        <v>2733.1</v>
      </c>
      <c r="G44" s="8">
        <f t="shared" si="19"/>
        <v>2733.1</v>
      </c>
      <c r="H44" s="8">
        <f t="shared" si="19"/>
        <v>2733.1</v>
      </c>
      <c r="I44" s="8">
        <f t="shared" si="19"/>
        <v>2733.1</v>
      </c>
      <c r="J44" s="64">
        <v>14</v>
      </c>
    </row>
    <row r="45" spans="1:10" ht="20.25" x14ac:dyDescent="0.3">
      <c r="A45" s="64">
        <f t="shared" si="17"/>
        <v>39</v>
      </c>
      <c r="B45" s="9" t="s">
        <v>27</v>
      </c>
      <c r="C45" s="7">
        <f t="shared" si="16"/>
        <v>16369.600000000002</v>
      </c>
      <c r="D45" s="8">
        <v>2673.9</v>
      </c>
      <c r="E45" s="8">
        <v>2763.3</v>
      </c>
      <c r="F45" s="8">
        <v>2733.1</v>
      </c>
      <c r="G45" s="8">
        <v>2733.1</v>
      </c>
      <c r="H45" s="8">
        <v>2733.1</v>
      </c>
      <c r="I45" s="8">
        <v>2733.1</v>
      </c>
      <c r="J45" s="64" t="s">
        <v>75</v>
      </c>
    </row>
    <row r="46" spans="1:10" ht="121.5" x14ac:dyDescent="0.3">
      <c r="A46" s="64">
        <f t="shared" si="17"/>
        <v>40</v>
      </c>
      <c r="B46" s="9" t="s">
        <v>99</v>
      </c>
      <c r="C46" s="7">
        <f t="shared" si="16"/>
        <v>669.5</v>
      </c>
      <c r="D46" s="8">
        <f t="shared" ref="D46:I46" si="20">D47+D48</f>
        <v>669.5</v>
      </c>
      <c r="E46" s="8">
        <f t="shared" si="20"/>
        <v>0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64">
        <v>6.7</v>
      </c>
    </row>
    <row r="47" spans="1:10" ht="20.25" x14ac:dyDescent="0.3">
      <c r="A47" s="64">
        <f t="shared" si="17"/>
        <v>41</v>
      </c>
      <c r="B47" s="9" t="s">
        <v>28</v>
      </c>
      <c r="C47" s="7">
        <f t="shared" si="16"/>
        <v>388</v>
      </c>
      <c r="D47" s="8">
        <v>388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64" t="s">
        <v>75</v>
      </c>
    </row>
    <row r="48" spans="1:10" ht="20.25" x14ac:dyDescent="0.3">
      <c r="A48" s="64">
        <f t="shared" si="17"/>
        <v>42</v>
      </c>
      <c r="B48" s="9" t="s">
        <v>11</v>
      </c>
      <c r="C48" s="7">
        <f t="shared" si="16"/>
        <v>281.5</v>
      </c>
      <c r="D48" s="8">
        <v>281.5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4" t="s">
        <v>75</v>
      </c>
    </row>
    <row r="49" spans="1:10" ht="189.75" customHeight="1" x14ac:dyDescent="0.3">
      <c r="A49" s="64">
        <f t="shared" si="17"/>
        <v>43</v>
      </c>
      <c r="B49" s="9" t="s">
        <v>61</v>
      </c>
      <c r="C49" s="7">
        <f t="shared" si="16"/>
        <v>34.799999999999997</v>
      </c>
      <c r="D49" s="8">
        <v>0</v>
      </c>
      <c r="E49" s="8">
        <f>E50</f>
        <v>34.799999999999997</v>
      </c>
      <c r="F49" s="8">
        <v>0</v>
      </c>
      <c r="G49" s="8">
        <v>0</v>
      </c>
      <c r="H49" s="8">
        <v>0</v>
      </c>
      <c r="I49" s="8">
        <v>0</v>
      </c>
      <c r="J49" s="64">
        <v>16</v>
      </c>
    </row>
    <row r="50" spans="1:10" ht="20.25" x14ac:dyDescent="0.3">
      <c r="A50" s="64">
        <f t="shared" si="17"/>
        <v>44</v>
      </c>
      <c r="B50" s="9" t="s">
        <v>12</v>
      </c>
      <c r="C50" s="7">
        <f t="shared" si="16"/>
        <v>34.799999999999997</v>
      </c>
      <c r="D50" s="8">
        <v>0</v>
      </c>
      <c r="E50" s="8">
        <v>34.799999999999997</v>
      </c>
      <c r="F50" s="8">
        <v>0</v>
      </c>
      <c r="G50" s="8">
        <v>0</v>
      </c>
      <c r="H50" s="8">
        <v>0</v>
      </c>
      <c r="I50" s="8">
        <v>0</v>
      </c>
      <c r="J50" s="64" t="s">
        <v>75</v>
      </c>
    </row>
    <row r="51" spans="1:10" ht="101.25" x14ac:dyDescent="0.3">
      <c r="A51" s="64">
        <f t="shared" si="17"/>
        <v>45</v>
      </c>
      <c r="B51" s="9" t="s">
        <v>62</v>
      </c>
      <c r="C51" s="7">
        <f t="shared" si="16"/>
        <v>5582.49</v>
      </c>
      <c r="D51" s="8">
        <v>0</v>
      </c>
      <c r="E51" s="8">
        <f>E52</f>
        <v>5582.49</v>
      </c>
      <c r="F51" s="8">
        <v>0</v>
      </c>
      <c r="G51" s="8">
        <v>0</v>
      </c>
      <c r="H51" s="8">
        <v>0</v>
      </c>
      <c r="I51" s="8">
        <v>0</v>
      </c>
      <c r="J51" s="64">
        <v>20</v>
      </c>
    </row>
    <row r="52" spans="1:10" ht="20.25" x14ac:dyDescent="0.3">
      <c r="A52" s="64">
        <f t="shared" si="17"/>
        <v>46</v>
      </c>
      <c r="B52" s="9" t="s">
        <v>32</v>
      </c>
      <c r="C52" s="7">
        <f t="shared" si="16"/>
        <v>5582.49</v>
      </c>
      <c r="D52" s="8">
        <v>0</v>
      </c>
      <c r="E52" s="8">
        <v>5582.49</v>
      </c>
      <c r="F52" s="8">
        <v>0</v>
      </c>
      <c r="G52" s="8">
        <v>0</v>
      </c>
      <c r="H52" s="8">
        <v>0</v>
      </c>
      <c r="I52" s="8">
        <v>0</v>
      </c>
      <c r="J52" s="64" t="s">
        <v>75</v>
      </c>
    </row>
    <row r="53" spans="1:10" ht="115.5" customHeight="1" x14ac:dyDescent="0.3">
      <c r="A53" s="64">
        <f t="shared" si="17"/>
        <v>47</v>
      </c>
      <c r="B53" s="9" t="s">
        <v>63</v>
      </c>
      <c r="C53" s="7">
        <f t="shared" si="16"/>
        <v>3099</v>
      </c>
      <c r="D53" s="8">
        <f>D54</f>
        <v>443</v>
      </c>
      <c r="E53" s="8">
        <f>E54</f>
        <v>421</v>
      </c>
      <c r="F53" s="8">
        <v>518</v>
      </c>
      <c r="G53" s="8">
        <v>544</v>
      </c>
      <c r="H53" s="8">
        <v>572</v>
      </c>
      <c r="I53" s="8">
        <v>601</v>
      </c>
      <c r="J53" s="64">
        <v>18</v>
      </c>
    </row>
    <row r="54" spans="1:10" ht="20.25" x14ac:dyDescent="0.3">
      <c r="A54" s="64">
        <f t="shared" si="17"/>
        <v>48</v>
      </c>
      <c r="B54" s="9" t="s">
        <v>32</v>
      </c>
      <c r="C54" s="7">
        <f t="shared" si="16"/>
        <v>3099</v>
      </c>
      <c r="D54" s="8">
        <v>443</v>
      </c>
      <c r="E54" s="8">
        <v>421</v>
      </c>
      <c r="F54" s="8">
        <v>518</v>
      </c>
      <c r="G54" s="8">
        <v>544</v>
      </c>
      <c r="H54" s="8">
        <v>572</v>
      </c>
      <c r="I54" s="8">
        <v>601</v>
      </c>
      <c r="J54" s="64" t="s">
        <v>75</v>
      </c>
    </row>
    <row r="55" spans="1:10" ht="289.5" customHeight="1" x14ac:dyDescent="0.3">
      <c r="A55" s="64">
        <f t="shared" si="17"/>
        <v>49</v>
      </c>
      <c r="B55" s="9" t="s">
        <v>203</v>
      </c>
      <c r="C55" s="7">
        <f t="shared" ref="C55:I55" si="21">C56</f>
        <v>1968.76</v>
      </c>
      <c r="D55" s="7">
        <f t="shared" si="21"/>
        <v>312</v>
      </c>
      <c r="E55" s="7">
        <f t="shared" si="21"/>
        <v>312</v>
      </c>
      <c r="F55" s="7">
        <f t="shared" si="21"/>
        <v>312</v>
      </c>
      <c r="G55" s="7">
        <f t="shared" si="21"/>
        <v>327.60000000000002</v>
      </c>
      <c r="H55" s="7">
        <f t="shared" si="21"/>
        <v>343.98</v>
      </c>
      <c r="I55" s="7">
        <f t="shared" si="21"/>
        <v>361.18</v>
      </c>
      <c r="J55" s="64">
        <v>22</v>
      </c>
    </row>
    <row r="56" spans="1:10" ht="20.25" x14ac:dyDescent="0.3">
      <c r="A56" s="64">
        <f t="shared" si="17"/>
        <v>50</v>
      </c>
      <c r="B56" s="9" t="s">
        <v>32</v>
      </c>
      <c r="C56" s="7">
        <f>D56+E56+F56+G56+H56+I56</f>
        <v>1968.76</v>
      </c>
      <c r="D56" s="7">
        <v>312</v>
      </c>
      <c r="E56" s="7">
        <v>312</v>
      </c>
      <c r="F56" s="7">
        <v>312</v>
      </c>
      <c r="G56" s="7">
        <v>327.60000000000002</v>
      </c>
      <c r="H56" s="7">
        <v>343.98</v>
      </c>
      <c r="I56" s="7">
        <v>361.18</v>
      </c>
      <c r="J56" s="64" t="s">
        <v>75</v>
      </c>
    </row>
    <row r="57" spans="1:10" ht="182.25" x14ac:dyDescent="0.3">
      <c r="A57" s="64">
        <f t="shared" si="17"/>
        <v>51</v>
      </c>
      <c r="B57" s="9" t="s">
        <v>158</v>
      </c>
      <c r="C57" s="7">
        <f>C58</f>
        <v>1056.0999999999999</v>
      </c>
      <c r="D57" s="7">
        <v>0</v>
      </c>
      <c r="E57" s="7">
        <f>E58</f>
        <v>1056.0999999999999</v>
      </c>
      <c r="F57" s="7">
        <v>0</v>
      </c>
      <c r="G57" s="7">
        <v>0</v>
      </c>
      <c r="H57" s="7">
        <v>0</v>
      </c>
      <c r="I57" s="7">
        <v>0</v>
      </c>
      <c r="J57" s="29" t="s">
        <v>138</v>
      </c>
    </row>
    <row r="58" spans="1:10" ht="20.25" x14ac:dyDescent="0.3">
      <c r="A58" s="64">
        <f t="shared" si="17"/>
        <v>52</v>
      </c>
      <c r="B58" s="9" t="s">
        <v>25</v>
      </c>
      <c r="C58" s="7">
        <f>SUM(D58:I58)</f>
        <v>1056.0999999999999</v>
      </c>
      <c r="D58" s="7">
        <v>0</v>
      </c>
      <c r="E58" s="7">
        <v>1056.0999999999999</v>
      </c>
      <c r="F58" s="7">
        <v>0</v>
      </c>
      <c r="G58" s="7">
        <v>0</v>
      </c>
      <c r="H58" s="7">
        <v>0</v>
      </c>
      <c r="I58" s="7">
        <v>0</v>
      </c>
      <c r="J58" s="64" t="s">
        <v>75</v>
      </c>
    </row>
    <row r="59" spans="1:10" ht="181.5" customHeight="1" x14ac:dyDescent="0.3">
      <c r="A59" s="64">
        <f t="shared" si="17"/>
        <v>53</v>
      </c>
      <c r="B59" s="9" t="s">
        <v>159</v>
      </c>
      <c r="C59" s="7">
        <v>468.1</v>
      </c>
      <c r="D59" s="7">
        <v>468.1</v>
      </c>
      <c r="E59" s="7">
        <f>E60</f>
        <v>0</v>
      </c>
      <c r="F59" s="7">
        <v>0</v>
      </c>
      <c r="G59" s="7">
        <v>0</v>
      </c>
      <c r="H59" s="7">
        <v>0</v>
      </c>
      <c r="I59" s="7">
        <v>0</v>
      </c>
      <c r="J59" s="29" t="s">
        <v>137</v>
      </c>
    </row>
    <row r="60" spans="1:10" ht="20.25" x14ac:dyDescent="0.3">
      <c r="A60" s="64">
        <f t="shared" si="17"/>
        <v>54</v>
      </c>
      <c r="B60" s="9" t="s">
        <v>16</v>
      </c>
      <c r="C60" s="7">
        <v>468.1</v>
      </c>
      <c r="D60" s="7">
        <v>468.1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4" t="s">
        <v>75</v>
      </c>
    </row>
    <row r="61" spans="1:10" ht="20.25" x14ac:dyDescent="0.3">
      <c r="A61" s="64">
        <f t="shared" si="17"/>
        <v>55</v>
      </c>
      <c r="B61" s="150" t="s">
        <v>49</v>
      </c>
      <c r="C61" s="151"/>
      <c r="D61" s="151"/>
      <c r="E61" s="151"/>
      <c r="F61" s="151"/>
      <c r="G61" s="151"/>
      <c r="H61" s="151"/>
      <c r="I61" s="151"/>
      <c r="J61" s="152"/>
    </row>
    <row r="62" spans="1:10" ht="20.25" x14ac:dyDescent="0.3">
      <c r="A62" s="64">
        <f t="shared" si="17"/>
        <v>56</v>
      </c>
      <c r="B62" s="9" t="s">
        <v>6</v>
      </c>
      <c r="C62" s="7">
        <f>D62+E62+F62+G62+H62+I62</f>
        <v>1625042.3</v>
      </c>
      <c r="D62" s="7">
        <f t="shared" ref="D62:I62" si="22">D64+D65+D66</f>
        <v>250884.84</v>
      </c>
      <c r="E62" s="7">
        <f t="shared" si="22"/>
        <v>268846.27</v>
      </c>
      <c r="F62" s="7">
        <f t="shared" si="22"/>
        <v>265770.59999999998</v>
      </c>
      <c r="G62" s="7">
        <f t="shared" si="22"/>
        <v>279609.52999999997</v>
      </c>
      <c r="H62" s="7">
        <f t="shared" si="22"/>
        <v>279878.52999999997</v>
      </c>
      <c r="I62" s="7">
        <f t="shared" si="22"/>
        <v>280052.52999999997</v>
      </c>
      <c r="J62" s="64" t="s">
        <v>75</v>
      </c>
    </row>
    <row r="63" spans="1:10" ht="20.25" x14ac:dyDescent="0.3">
      <c r="A63" s="64">
        <f t="shared" si="17"/>
        <v>57</v>
      </c>
      <c r="B63" s="9" t="s">
        <v>7</v>
      </c>
      <c r="C63" s="7"/>
      <c r="D63" s="17"/>
      <c r="E63" s="17"/>
      <c r="F63" s="17"/>
      <c r="G63" s="17"/>
      <c r="H63" s="17"/>
      <c r="I63" s="17"/>
      <c r="J63" s="64" t="s">
        <v>75</v>
      </c>
    </row>
    <row r="64" spans="1:10" ht="20.25" x14ac:dyDescent="0.3">
      <c r="A64" s="64">
        <f t="shared" si="17"/>
        <v>58</v>
      </c>
      <c r="B64" s="9" t="s">
        <v>13</v>
      </c>
      <c r="C64" s="7">
        <f>D64+E64+F64+G64+H64+I64</f>
        <v>263831</v>
      </c>
      <c r="D64" s="7">
        <f t="shared" ref="D64:I66" si="23">D70</f>
        <v>40664</v>
      </c>
      <c r="E64" s="7">
        <f t="shared" si="23"/>
        <v>49859</v>
      </c>
      <c r="F64" s="7">
        <f t="shared" si="23"/>
        <v>43327</v>
      </c>
      <c r="G64" s="7">
        <f t="shared" si="23"/>
        <v>43327</v>
      </c>
      <c r="H64" s="7">
        <f t="shared" si="23"/>
        <v>43327</v>
      </c>
      <c r="I64" s="7">
        <f t="shared" si="23"/>
        <v>43327</v>
      </c>
      <c r="J64" s="64" t="s">
        <v>75</v>
      </c>
    </row>
    <row r="65" spans="1:10" ht="20.25" x14ac:dyDescent="0.3">
      <c r="A65" s="64">
        <f t="shared" si="17"/>
        <v>59</v>
      </c>
      <c r="B65" s="9" t="s">
        <v>2</v>
      </c>
      <c r="C65" s="7">
        <f>D65+E65+F65+G65+H65+I65</f>
        <v>1311357.49</v>
      </c>
      <c r="D65" s="7">
        <f t="shared" si="23"/>
        <v>203100.3</v>
      </c>
      <c r="E65" s="7">
        <f t="shared" si="23"/>
        <v>210549.5</v>
      </c>
      <c r="F65" s="7">
        <f t="shared" si="23"/>
        <v>214163</v>
      </c>
      <c r="G65" s="7">
        <f t="shared" si="23"/>
        <v>227848.23</v>
      </c>
      <c r="H65" s="7">
        <f t="shared" si="23"/>
        <v>227848.23</v>
      </c>
      <c r="I65" s="7">
        <f t="shared" si="23"/>
        <v>227848.23</v>
      </c>
      <c r="J65" s="64" t="s">
        <v>75</v>
      </c>
    </row>
    <row r="66" spans="1:10" ht="20.25" x14ac:dyDescent="0.3">
      <c r="A66" s="64">
        <f t="shared" si="17"/>
        <v>60</v>
      </c>
      <c r="B66" s="9" t="s">
        <v>3</v>
      </c>
      <c r="C66" s="7">
        <f>D66+E66+F66+G66+H66+I66</f>
        <v>49853.81</v>
      </c>
      <c r="D66" s="7">
        <f t="shared" si="23"/>
        <v>7120.54</v>
      </c>
      <c r="E66" s="7">
        <f t="shared" si="23"/>
        <v>8437.77</v>
      </c>
      <c r="F66" s="7">
        <f t="shared" si="23"/>
        <v>8280.6</v>
      </c>
      <c r="G66" s="7">
        <f t="shared" si="23"/>
        <v>8434.2999999999993</v>
      </c>
      <c r="H66" s="7">
        <f t="shared" si="23"/>
        <v>8703.2999999999993</v>
      </c>
      <c r="I66" s="7">
        <f t="shared" si="23"/>
        <v>8877.2999999999993</v>
      </c>
      <c r="J66" s="64" t="s">
        <v>75</v>
      </c>
    </row>
    <row r="67" spans="1:10" ht="20.25" x14ac:dyDescent="0.3">
      <c r="A67" s="64">
        <f t="shared" si="17"/>
        <v>61</v>
      </c>
      <c r="B67" s="138" t="s">
        <v>14</v>
      </c>
      <c r="C67" s="139"/>
      <c r="D67" s="139"/>
      <c r="E67" s="139"/>
      <c r="F67" s="139"/>
      <c r="G67" s="139"/>
      <c r="H67" s="139"/>
      <c r="I67" s="139"/>
      <c r="J67" s="140"/>
    </row>
    <row r="68" spans="1:10" ht="40.5" x14ac:dyDescent="0.3">
      <c r="A68" s="64">
        <f t="shared" si="17"/>
        <v>62</v>
      </c>
      <c r="B68" s="9" t="s">
        <v>15</v>
      </c>
      <c r="C68" s="7">
        <f>D68+E68+F68+G68+H68+I68</f>
        <v>1625042.3</v>
      </c>
      <c r="D68" s="7">
        <f t="shared" ref="D68:I68" si="24">D70+D71+D72</f>
        <v>250884.84</v>
      </c>
      <c r="E68" s="7">
        <f t="shared" si="24"/>
        <v>268846.27</v>
      </c>
      <c r="F68" s="7">
        <f t="shared" si="24"/>
        <v>265770.59999999998</v>
      </c>
      <c r="G68" s="7">
        <f t="shared" si="24"/>
        <v>279609.52999999997</v>
      </c>
      <c r="H68" s="7">
        <f t="shared" si="24"/>
        <v>279878.52999999997</v>
      </c>
      <c r="I68" s="7">
        <f t="shared" si="24"/>
        <v>280052.52999999997</v>
      </c>
      <c r="J68" s="64" t="s">
        <v>75</v>
      </c>
    </row>
    <row r="69" spans="1:10" ht="20.25" x14ac:dyDescent="0.3">
      <c r="A69" s="64">
        <f t="shared" si="17"/>
        <v>63</v>
      </c>
      <c r="B69" s="9" t="s">
        <v>10</v>
      </c>
      <c r="C69" s="7"/>
      <c r="D69" s="17"/>
      <c r="E69" s="17"/>
      <c r="F69" s="17"/>
      <c r="G69" s="17"/>
      <c r="H69" s="17"/>
      <c r="I69" s="17"/>
      <c r="J69" s="64" t="s">
        <v>75</v>
      </c>
    </row>
    <row r="70" spans="1:10" ht="20.25" x14ac:dyDescent="0.3">
      <c r="A70" s="64">
        <f t="shared" si="17"/>
        <v>64</v>
      </c>
      <c r="B70" s="9" t="s">
        <v>13</v>
      </c>
      <c r="C70" s="7">
        <f t="shared" ref="C70:I70" si="25">C79</f>
        <v>263831</v>
      </c>
      <c r="D70" s="7">
        <f t="shared" si="25"/>
        <v>40664</v>
      </c>
      <c r="E70" s="7">
        <f t="shared" si="25"/>
        <v>49859</v>
      </c>
      <c r="F70" s="7">
        <f t="shared" si="25"/>
        <v>43327</v>
      </c>
      <c r="G70" s="7">
        <f t="shared" si="25"/>
        <v>43327</v>
      </c>
      <c r="H70" s="7">
        <f t="shared" si="25"/>
        <v>43327</v>
      </c>
      <c r="I70" s="7">
        <f t="shared" si="25"/>
        <v>43327</v>
      </c>
      <c r="J70" s="64" t="s">
        <v>75</v>
      </c>
    </row>
    <row r="71" spans="1:10" ht="20.25" x14ac:dyDescent="0.3">
      <c r="A71" s="64">
        <f t="shared" si="17"/>
        <v>65</v>
      </c>
      <c r="B71" s="9" t="s">
        <v>2</v>
      </c>
      <c r="C71" s="7">
        <f t="shared" ref="C71:I71" si="26">C75+C83+C89+C95</f>
        <v>1311357.49</v>
      </c>
      <c r="D71" s="7">
        <f t="shared" si="26"/>
        <v>203100.3</v>
      </c>
      <c r="E71" s="7">
        <f t="shared" si="26"/>
        <v>210549.5</v>
      </c>
      <c r="F71" s="7">
        <f t="shared" si="26"/>
        <v>214163</v>
      </c>
      <c r="G71" s="7">
        <f t="shared" si="26"/>
        <v>227848.23</v>
      </c>
      <c r="H71" s="7">
        <f t="shared" si="26"/>
        <v>227848.23</v>
      </c>
      <c r="I71" s="7">
        <f t="shared" si="26"/>
        <v>227848.23</v>
      </c>
      <c r="J71" s="64" t="s">
        <v>75</v>
      </c>
    </row>
    <row r="72" spans="1:10" ht="20.25" x14ac:dyDescent="0.3">
      <c r="A72" s="64">
        <f t="shared" si="17"/>
        <v>66</v>
      </c>
      <c r="B72" s="9" t="s">
        <v>3</v>
      </c>
      <c r="C72" s="7">
        <f>D72+E72+F72+G72+H72+I72</f>
        <v>49853.81</v>
      </c>
      <c r="D72" s="7">
        <f t="shared" ref="D72:I72" si="27">D85+D87+D91+D93+D97+D99</f>
        <v>7120.54</v>
      </c>
      <c r="E72" s="7">
        <f t="shared" si="27"/>
        <v>8437.77</v>
      </c>
      <c r="F72" s="7">
        <f t="shared" si="27"/>
        <v>8280.6</v>
      </c>
      <c r="G72" s="7">
        <f t="shared" si="27"/>
        <v>8434.2999999999993</v>
      </c>
      <c r="H72" s="7">
        <f t="shared" si="27"/>
        <v>8703.2999999999993</v>
      </c>
      <c r="I72" s="7">
        <f t="shared" si="27"/>
        <v>8877.2999999999993</v>
      </c>
      <c r="J72" s="64" t="s">
        <v>75</v>
      </c>
    </row>
    <row r="73" spans="1:10" ht="216" customHeight="1" x14ac:dyDescent="0.3">
      <c r="A73" s="64">
        <f t="shared" si="17"/>
        <v>67</v>
      </c>
      <c r="B73" s="9" t="s">
        <v>163</v>
      </c>
      <c r="C73" s="7">
        <f>D73+E73+F73+G73+H73+I73</f>
        <v>408355</v>
      </c>
      <c r="D73" s="7">
        <f t="shared" ref="D73:I73" si="28">D75</f>
        <v>62735</v>
      </c>
      <c r="E73" s="7">
        <f t="shared" si="28"/>
        <v>64356</v>
      </c>
      <c r="F73" s="7">
        <f t="shared" si="28"/>
        <v>70316</v>
      </c>
      <c r="G73" s="7">
        <f t="shared" si="28"/>
        <v>70316</v>
      </c>
      <c r="H73" s="7">
        <f t="shared" si="28"/>
        <v>70316</v>
      </c>
      <c r="I73" s="7">
        <f t="shared" si="28"/>
        <v>70316</v>
      </c>
      <c r="J73" s="14">
        <v>25</v>
      </c>
    </row>
    <row r="74" spans="1:10" ht="259.5" customHeight="1" x14ac:dyDescent="0.25">
      <c r="A74" s="63"/>
      <c r="B74" s="9" t="s">
        <v>204</v>
      </c>
      <c r="C74" s="63"/>
      <c r="D74" s="63"/>
      <c r="E74" s="63"/>
      <c r="F74" s="63"/>
      <c r="G74" s="63"/>
      <c r="H74" s="63"/>
      <c r="I74" s="63"/>
      <c r="J74" s="63"/>
    </row>
    <row r="75" spans="1:10" ht="26.25" customHeight="1" x14ac:dyDescent="0.3">
      <c r="A75" s="80">
        <f>A73+1</f>
        <v>68</v>
      </c>
      <c r="B75" s="81" t="s">
        <v>11</v>
      </c>
      <c r="C75" s="82">
        <f>D75+E75+F75+G75+H75+I75</f>
        <v>408355</v>
      </c>
      <c r="D75" s="82">
        <v>62735</v>
      </c>
      <c r="E75" s="82">
        <v>64356</v>
      </c>
      <c r="F75" s="82">
        <v>70316</v>
      </c>
      <c r="G75" s="82">
        <v>70316</v>
      </c>
      <c r="H75" s="82">
        <v>70316</v>
      </c>
      <c r="I75" s="82">
        <v>70316</v>
      </c>
      <c r="J75" s="74" t="s">
        <v>75</v>
      </c>
    </row>
    <row r="76" spans="1:10" ht="138" customHeight="1" x14ac:dyDescent="0.3">
      <c r="A76" s="65">
        <f>A75+1</f>
        <v>69</v>
      </c>
      <c r="B76" s="30" t="s">
        <v>174</v>
      </c>
      <c r="C76" s="7">
        <f>D76+E76+F76+G76+H76+I76</f>
        <v>263831</v>
      </c>
      <c r="D76" s="7">
        <f t="shared" ref="D76:I76" si="29">D79</f>
        <v>40664</v>
      </c>
      <c r="E76" s="7">
        <f t="shared" si="29"/>
        <v>49859</v>
      </c>
      <c r="F76" s="7">
        <f t="shared" si="29"/>
        <v>43327</v>
      </c>
      <c r="G76" s="7">
        <f t="shared" si="29"/>
        <v>43327</v>
      </c>
      <c r="H76" s="7">
        <f t="shared" si="29"/>
        <v>43327</v>
      </c>
      <c r="I76" s="7">
        <f t="shared" si="29"/>
        <v>43327</v>
      </c>
      <c r="J76" s="14">
        <v>27</v>
      </c>
    </row>
    <row r="77" spans="1:10" ht="159.75" customHeight="1" x14ac:dyDescent="0.25">
      <c r="A77" s="164"/>
      <c r="B77" s="40" t="s">
        <v>185</v>
      </c>
      <c r="C77" s="175"/>
      <c r="D77" s="167"/>
      <c r="E77" s="167"/>
      <c r="F77" s="167"/>
      <c r="G77" s="167"/>
      <c r="H77" s="167"/>
      <c r="I77" s="167"/>
      <c r="J77" s="167"/>
    </row>
    <row r="78" spans="1:10" ht="236.25" customHeight="1" x14ac:dyDescent="0.25">
      <c r="A78" s="164"/>
      <c r="B78" s="11" t="s">
        <v>184</v>
      </c>
      <c r="C78" s="175"/>
      <c r="D78" s="167"/>
      <c r="E78" s="167"/>
      <c r="F78" s="167"/>
      <c r="G78" s="167"/>
      <c r="H78" s="167"/>
      <c r="I78" s="167"/>
      <c r="J78" s="167"/>
    </row>
    <row r="79" spans="1:10" ht="20.25" x14ac:dyDescent="0.3">
      <c r="A79" s="13">
        <f>A76+1</f>
        <v>70</v>
      </c>
      <c r="B79" s="53" t="s">
        <v>12</v>
      </c>
      <c r="C79" s="56">
        <f>D79+E79+F79+G79+H79+I79</f>
        <v>263831</v>
      </c>
      <c r="D79" s="56">
        <v>40664</v>
      </c>
      <c r="E79" s="56">
        <v>49859</v>
      </c>
      <c r="F79" s="56">
        <v>43327</v>
      </c>
      <c r="G79" s="56">
        <v>43327</v>
      </c>
      <c r="H79" s="56">
        <v>43327</v>
      </c>
      <c r="I79" s="56">
        <v>43327</v>
      </c>
      <c r="J79" s="59" t="s">
        <v>75</v>
      </c>
    </row>
    <row r="80" spans="1:10" ht="182.25" x14ac:dyDescent="0.3">
      <c r="A80" s="75">
        <f>A79+1</f>
        <v>71</v>
      </c>
      <c r="B80" s="9" t="s">
        <v>179</v>
      </c>
      <c r="C80" s="7"/>
      <c r="D80" s="7"/>
      <c r="E80" s="7"/>
      <c r="F80" s="7"/>
      <c r="G80" s="7"/>
      <c r="H80" s="7"/>
      <c r="I80" s="7"/>
      <c r="J80" s="64"/>
    </row>
    <row r="81" spans="1:10" ht="162" x14ac:dyDescent="0.3">
      <c r="A81" s="173"/>
      <c r="B81" s="40" t="s">
        <v>178</v>
      </c>
      <c r="C81" s="10"/>
      <c r="D81" s="10"/>
      <c r="E81" s="10"/>
      <c r="F81" s="10"/>
      <c r="G81" s="10"/>
      <c r="H81" s="10"/>
      <c r="I81" s="10"/>
      <c r="J81" s="48"/>
    </row>
    <row r="82" spans="1:10" s="52" customFormat="1" ht="225" customHeight="1" x14ac:dyDescent="0.3">
      <c r="A82" s="174"/>
      <c r="B82" s="55" t="s">
        <v>177</v>
      </c>
      <c r="C82" s="58">
        <f t="shared" ref="C82:I82" si="30">C83</f>
        <v>883985.69</v>
      </c>
      <c r="D82" s="58">
        <f t="shared" si="30"/>
        <v>133771</v>
      </c>
      <c r="E82" s="58">
        <f t="shared" si="30"/>
        <v>133771</v>
      </c>
      <c r="F82" s="58">
        <f t="shared" si="30"/>
        <v>143847</v>
      </c>
      <c r="G82" s="58">
        <f t="shared" si="30"/>
        <v>157532.23000000001</v>
      </c>
      <c r="H82" s="58">
        <f t="shared" si="30"/>
        <v>157532.23000000001</v>
      </c>
      <c r="I82" s="58">
        <f t="shared" si="30"/>
        <v>157532.23000000001</v>
      </c>
      <c r="J82" s="60">
        <v>27</v>
      </c>
    </row>
    <row r="83" spans="1:10" s="52" customFormat="1" ht="20.25" customHeight="1" x14ac:dyDescent="0.3">
      <c r="A83" s="76">
        <f>A80+1</f>
        <v>72</v>
      </c>
      <c r="B83" s="54" t="s">
        <v>11</v>
      </c>
      <c r="C83" s="57">
        <f t="shared" ref="C83:C99" si="31">D83+E83+F83+G83+H83+I83</f>
        <v>883985.69</v>
      </c>
      <c r="D83" s="57">
        <v>133771</v>
      </c>
      <c r="E83" s="57">
        <v>133771</v>
      </c>
      <c r="F83" s="57">
        <v>143847</v>
      </c>
      <c r="G83" s="57">
        <v>157532.23000000001</v>
      </c>
      <c r="H83" s="57">
        <v>157532.23000000001</v>
      </c>
      <c r="I83" s="57">
        <v>157532.23000000001</v>
      </c>
      <c r="J83" s="57"/>
    </row>
    <row r="84" spans="1:10" ht="121.5" x14ac:dyDescent="0.3">
      <c r="A84" s="64">
        <f t="shared" ref="A84:A127" si="32">A83+1</f>
        <v>73</v>
      </c>
      <c r="B84" s="9" t="s">
        <v>100</v>
      </c>
      <c r="C84" s="7">
        <f t="shared" si="31"/>
        <v>1480</v>
      </c>
      <c r="D84" s="7">
        <f t="shared" ref="D84:I84" si="33">D85</f>
        <v>192</v>
      </c>
      <c r="E84" s="7">
        <f t="shared" si="33"/>
        <v>200</v>
      </c>
      <c r="F84" s="7">
        <f t="shared" si="33"/>
        <v>272</v>
      </c>
      <c r="G84" s="7">
        <f t="shared" si="33"/>
        <v>272</v>
      </c>
      <c r="H84" s="7">
        <f t="shared" si="33"/>
        <v>272</v>
      </c>
      <c r="I84" s="7">
        <f t="shared" si="33"/>
        <v>272</v>
      </c>
      <c r="J84" s="64">
        <v>29</v>
      </c>
    </row>
    <row r="85" spans="1:10" ht="20.25" x14ac:dyDescent="0.3">
      <c r="A85" s="64">
        <f t="shared" si="32"/>
        <v>74</v>
      </c>
      <c r="B85" s="9" t="s">
        <v>3</v>
      </c>
      <c r="C85" s="7">
        <f t="shared" si="31"/>
        <v>1480</v>
      </c>
      <c r="D85" s="7">
        <v>192</v>
      </c>
      <c r="E85" s="7">
        <v>200</v>
      </c>
      <c r="F85" s="7">
        <v>272</v>
      </c>
      <c r="G85" s="7">
        <v>272</v>
      </c>
      <c r="H85" s="7">
        <v>272</v>
      </c>
      <c r="I85" s="7">
        <v>272</v>
      </c>
      <c r="J85" s="64" t="s">
        <v>75</v>
      </c>
    </row>
    <row r="86" spans="1:10" ht="164.25" customHeight="1" x14ac:dyDescent="0.3">
      <c r="A86" s="64">
        <f t="shared" si="32"/>
        <v>75</v>
      </c>
      <c r="B86" s="9" t="s">
        <v>112</v>
      </c>
      <c r="C86" s="7">
        <f t="shared" si="31"/>
        <v>140.75</v>
      </c>
      <c r="D86" s="8">
        <f t="shared" ref="D86:I86" si="34">D87</f>
        <v>11.55</v>
      </c>
      <c r="E86" s="8">
        <f t="shared" si="34"/>
        <v>20</v>
      </c>
      <c r="F86" s="8">
        <f t="shared" si="34"/>
        <v>27.3</v>
      </c>
      <c r="G86" s="8">
        <f t="shared" si="34"/>
        <v>27.3</v>
      </c>
      <c r="H86" s="8">
        <f t="shared" si="34"/>
        <v>27.3</v>
      </c>
      <c r="I86" s="8">
        <f t="shared" si="34"/>
        <v>27.3</v>
      </c>
      <c r="J86" s="64">
        <v>29</v>
      </c>
    </row>
    <row r="87" spans="1:10" ht="20.25" x14ac:dyDescent="0.3">
      <c r="A87" s="64">
        <f t="shared" si="32"/>
        <v>76</v>
      </c>
      <c r="B87" s="9" t="s">
        <v>3</v>
      </c>
      <c r="C87" s="7">
        <f t="shared" si="31"/>
        <v>140.75</v>
      </c>
      <c r="D87" s="8">
        <v>11.55</v>
      </c>
      <c r="E87" s="8">
        <v>20</v>
      </c>
      <c r="F87" s="8">
        <v>27.3</v>
      </c>
      <c r="G87" s="8">
        <v>27.3</v>
      </c>
      <c r="H87" s="8">
        <v>27.3</v>
      </c>
      <c r="I87" s="8">
        <v>27.3</v>
      </c>
      <c r="J87" s="64" t="s">
        <v>75</v>
      </c>
    </row>
    <row r="88" spans="1:10" ht="255.75" customHeight="1" x14ac:dyDescent="0.3">
      <c r="A88" s="64">
        <f t="shared" si="32"/>
        <v>77</v>
      </c>
      <c r="B88" s="9" t="s">
        <v>31</v>
      </c>
      <c r="C88" s="7">
        <f t="shared" si="31"/>
        <v>19015</v>
      </c>
      <c r="D88" s="7">
        <f t="shared" ref="D88:I88" si="35">D89</f>
        <v>6593.4</v>
      </c>
      <c r="E88" s="7">
        <f t="shared" si="35"/>
        <v>12421.6</v>
      </c>
      <c r="F88" s="7">
        <f t="shared" si="35"/>
        <v>0</v>
      </c>
      <c r="G88" s="7">
        <f t="shared" si="35"/>
        <v>0</v>
      </c>
      <c r="H88" s="7">
        <f t="shared" si="35"/>
        <v>0</v>
      </c>
      <c r="I88" s="7">
        <f t="shared" si="35"/>
        <v>0</v>
      </c>
      <c r="J88" s="64">
        <v>31</v>
      </c>
    </row>
    <row r="89" spans="1:10" ht="20.25" x14ac:dyDescent="0.3">
      <c r="A89" s="64">
        <f t="shared" si="32"/>
        <v>78</v>
      </c>
      <c r="B89" s="9" t="s">
        <v>11</v>
      </c>
      <c r="C89" s="7">
        <f t="shared" si="31"/>
        <v>19015</v>
      </c>
      <c r="D89" s="7">
        <v>6593.4</v>
      </c>
      <c r="E89" s="7">
        <v>12421.6</v>
      </c>
      <c r="F89" s="7">
        <v>0</v>
      </c>
      <c r="G89" s="7">
        <v>0</v>
      </c>
      <c r="H89" s="7">
        <v>0</v>
      </c>
      <c r="I89" s="7">
        <v>0</v>
      </c>
      <c r="J89" s="64" t="s">
        <v>75</v>
      </c>
    </row>
    <row r="90" spans="1:10" ht="115.5" customHeight="1" x14ac:dyDescent="0.3">
      <c r="A90" s="64">
        <f t="shared" si="32"/>
        <v>79</v>
      </c>
      <c r="B90" s="9" t="s">
        <v>83</v>
      </c>
      <c r="C90" s="7">
        <f t="shared" si="31"/>
        <v>8030.9</v>
      </c>
      <c r="D90" s="8">
        <f t="shared" ref="D90:I90" si="36">D91</f>
        <v>834.75</v>
      </c>
      <c r="E90" s="8">
        <f t="shared" si="36"/>
        <v>1596.15</v>
      </c>
      <c r="F90" s="8">
        <f t="shared" si="36"/>
        <v>1299</v>
      </c>
      <c r="G90" s="8">
        <f t="shared" si="36"/>
        <v>1364</v>
      </c>
      <c r="H90" s="8">
        <f t="shared" si="36"/>
        <v>1432</v>
      </c>
      <c r="I90" s="8">
        <f t="shared" si="36"/>
        <v>1505</v>
      </c>
      <c r="J90" s="64">
        <v>33</v>
      </c>
    </row>
    <row r="91" spans="1:10" ht="20.25" x14ac:dyDescent="0.3">
      <c r="A91" s="64">
        <f t="shared" si="32"/>
        <v>80</v>
      </c>
      <c r="B91" s="9" t="s">
        <v>3</v>
      </c>
      <c r="C91" s="7">
        <f t="shared" si="31"/>
        <v>8030.9</v>
      </c>
      <c r="D91" s="8">
        <v>834.75</v>
      </c>
      <c r="E91" s="8">
        <v>1596.15</v>
      </c>
      <c r="F91" s="8">
        <v>1299</v>
      </c>
      <c r="G91" s="8">
        <v>1364</v>
      </c>
      <c r="H91" s="8">
        <v>1432</v>
      </c>
      <c r="I91" s="8">
        <v>1505</v>
      </c>
      <c r="J91" s="64" t="s">
        <v>75</v>
      </c>
    </row>
    <row r="92" spans="1:10" ht="274.5" customHeight="1" x14ac:dyDescent="0.3">
      <c r="A92" s="64">
        <f t="shared" si="32"/>
        <v>81</v>
      </c>
      <c r="B92" s="9" t="s">
        <v>205</v>
      </c>
      <c r="C92" s="7">
        <f t="shared" si="31"/>
        <v>437.81</v>
      </c>
      <c r="D92" s="8">
        <f t="shared" ref="D92:I92" si="37">D93</f>
        <v>74.25</v>
      </c>
      <c r="E92" s="8">
        <f t="shared" si="37"/>
        <v>77.16</v>
      </c>
      <c r="F92" s="8">
        <f t="shared" si="37"/>
        <v>70.400000000000006</v>
      </c>
      <c r="G92" s="8">
        <f t="shared" si="37"/>
        <v>71</v>
      </c>
      <c r="H92" s="8">
        <f t="shared" si="37"/>
        <v>72</v>
      </c>
      <c r="I92" s="8">
        <f t="shared" si="37"/>
        <v>73</v>
      </c>
      <c r="J92" s="64">
        <v>35</v>
      </c>
    </row>
    <row r="93" spans="1:10" ht="20.25" x14ac:dyDescent="0.3">
      <c r="A93" s="64">
        <f t="shared" si="32"/>
        <v>82</v>
      </c>
      <c r="B93" s="9" t="s">
        <v>3</v>
      </c>
      <c r="C93" s="7">
        <f t="shared" si="31"/>
        <v>437.81</v>
      </c>
      <c r="D93" s="8">
        <v>74.25</v>
      </c>
      <c r="E93" s="8">
        <v>77.16</v>
      </c>
      <c r="F93" s="8">
        <v>70.400000000000006</v>
      </c>
      <c r="G93" s="8">
        <v>71</v>
      </c>
      <c r="H93" s="8">
        <v>72</v>
      </c>
      <c r="I93" s="8">
        <v>73</v>
      </c>
      <c r="J93" s="64" t="s">
        <v>75</v>
      </c>
    </row>
    <row r="94" spans="1:10" ht="356.25" customHeight="1" x14ac:dyDescent="0.3">
      <c r="A94" s="64">
        <f t="shared" si="32"/>
        <v>83</v>
      </c>
      <c r="B94" s="9" t="s">
        <v>206</v>
      </c>
      <c r="C94" s="7">
        <f t="shared" si="31"/>
        <v>1.8</v>
      </c>
      <c r="D94" s="8">
        <f t="shared" ref="D94:I94" si="38">D95</f>
        <v>0.9</v>
      </c>
      <c r="E94" s="8">
        <f t="shared" si="38"/>
        <v>0.9</v>
      </c>
      <c r="F94" s="8">
        <f t="shared" si="38"/>
        <v>0</v>
      </c>
      <c r="G94" s="8">
        <f t="shared" si="38"/>
        <v>0</v>
      </c>
      <c r="H94" s="8">
        <f t="shared" si="38"/>
        <v>0</v>
      </c>
      <c r="I94" s="8">
        <f t="shared" si="38"/>
        <v>0</v>
      </c>
      <c r="J94" s="64">
        <v>37</v>
      </c>
    </row>
    <row r="95" spans="1:10" ht="20.25" x14ac:dyDescent="0.3">
      <c r="A95" s="64">
        <f t="shared" si="32"/>
        <v>84</v>
      </c>
      <c r="B95" s="9" t="s">
        <v>16</v>
      </c>
      <c r="C95" s="7">
        <f t="shared" si="31"/>
        <v>1.8</v>
      </c>
      <c r="D95" s="8">
        <v>0.9</v>
      </c>
      <c r="E95" s="8">
        <v>0.9</v>
      </c>
      <c r="F95" s="8">
        <v>0</v>
      </c>
      <c r="G95" s="8">
        <v>0</v>
      </c>
      <c r="H95" s="8">
        <v>0</v>
      </c>
      <c r="I95" s="8">
        <v>0</v>
      </c>
      <c r="J95" s="64" t="s">
        <v>75</v>
      </c>
    </row>
    <row r="96" spans="1:10" ht="135.75" customHeight="1" x14ac:dyDescent="0.3">
      <c r="A96" s="64">
        <f t="shared" si="32"/>
        <v>85</v>
      </c>
      <c r="B96" s="9" t="s">
        <v>113</v>
      </c>
      <c r="C96" s="7">
        <f t="shared" si="31"/>
        <v>39709.019999999997</v>
      </c>
      <c r="D96" s="7">
        <f t="shared" ref="D96:I96" si="39">D97</f>
        <v>5992.66</v>
      </c>
      <c r="E96" s="7">
        <f t="shared" si="39"/>
        <v>6504.46</v>
      </c>
      <c r="F96" s="7">
        <f t="shared" si="39"/>
        <v>6611.9</v>
      </c>
      <c r="G96" s="7">
        <f t="shared" si="39"/>
        <v>6700</v>
      </c>
      <c r="H96" s="7">
        <f t="shared" si="39"/>
        <v>6900</v>
      </c>
      <c r="I96" s="7">
        <f t="shared" si="39"/>
        <v>7000</v>
      </c>
      <c r="J96" s="64">
        <v>29</v>
      </c>
    </row>
    <row r="97" spans="1:10" ht="20.25" x14ac:dyDescent="0.3">
      <c r="A97" s="64">
        <f t="shared" si="32"/>
        <v>86</v>
      </c>
      <c r="B97" s="9" t="s">
        <v>3</v>
      </c>
      <c r="C97" s="7">
        <f t="shared" si="31"/>
        <v>39709.019999999997</v>
      </c>
      <c r="D97" s="7">
        <v>5992.66</v>
      </c>
      <c r="E97" s="7">
        <v>6504.46</v>
      </c>
      <c r="F97" s="7">
        <v>6611.9</v>
      </c>
      <c r="G97" s="7">
        <v>6700</v>
      </c>
      <c r="H97" s="7">
        <v>6900</v>
      </c>
      <c r="I97" s="7">
        <v>7000</v>
      </c>
      <c r="J97" s="64" t="s">
        <v>75</v>
      </c>
    </row>
    <row r="98" spans="1:10" ht="81" x14ac:dyDescent="0.3">
      <c r="A98" s="64">
        <f t="shared" si="32"/>
        <v>87</v>
      </c>
      <c r="B98" s="9" t="s">
        <v>51</v>
      </c>
      <c r="C98" s="7">
        <f t="shared" si="31"/>
        <v>55.33</v>
      </c>
      <c r="D98" s="8">
        <f t="shared" ref="D98:I98" si="40">D99</f>
        <v>15.33</v>
      </c>
      <c r="E98" s="8">
        <f t="shared" si="40"/>
        <v>40</v>
      </c>
      <c r="F98" s="8">
        <f t="shared" si="40"/>
        <v>0</v>
      </c>
      <c r="G98" s="8">
        <f t="shared" si="40"/>
        <v>0</v>
      </c>
      <c r="H98" s="8">
        <f t="shared" si="40"/>
        <v>0</v>
      </c>
      <c r="I98" s="8">
        <f t="shared" si="40"/>
        <v>0</v>
      </c>
      <c r="J98" s="64">
        <v>39</v>
      </c>
    </row>
    <row r="99" spans="1:10" ht="20.25" x14ac:dyDescent="0.3">
      <c r="A99" s="64">
        <f t="shared" si="32"/>
        <v>88</v>
      </c>
      <c r="B99" s="9" t="s">
        <v>3</v>
      </c>
      <c r="C99" s="7">
        <f t="shared" si="31"/>
        <v>55.33</v>
      </c>
      <c r="D99" s="8">
        <v>15.33</v>
      </c>
      <c r="E99" s="8">
        <v>40</v>
      </c>
      <c r="F99" s="8">
        <v>0</v>
      </c>
      <c r="G99" s="8">
        <v>0</v>
      </c>
      <c r="H99" s="8">
        <v>0</v>
      </c>
      <c r="I99" s="8">
        <v>0</v>
      </c>
      <c r="J99" s="64" t="s">
        <v>75</v>
      </c>
    </row>
    <row r="100" spans="1:10" ht="42.75" customHeight="1" x14ac:dyDescent="0.3">
      <c r="A100" s="64">
        <f t="shared" si="32"/>
        <v>89</v>
      </c>
      <c r="B100" s="172" t="s">
        <v>17</v>
      </c>
      <c r="C100" s="172"/>
      <c r="D100" s="172"/>
      <c r="E100" s="172"/>
      <c r="F100" s="172"/>
      <c r="G100" s="172"/>
      <c r="H100" s="172"/>
      <c r="I100" s="172"/>
      <c r="J100" s="172"/>
    </row>
    <row r="101" spans="1:10" ht="40.5" x14ac:dyDescent="0.3">
      <c r="A101" s="64">
        <f t="shared" si="32"/>
        <v>90</v>
      </c>
      <c r="B101" s="9" t="s">
        <v>18</v>
      </c>
      <c r="C101" s="7">
        <f t="shared" ref="C101:I101" si="41">C103+C104+C102</f>
        <v>134396.65</v>
      </c>
      <c r="D101" s="7">
        <f t="shared" si="41"/>
        <v>24736.82</v>
      </c>
      <c r="E101" s="7">
        <f t="shared" si="41"/>
        <v>5338.8099999999995</v>
      </c>
      <c r="F101" s="7">
        <f t="shared" si="41"/>
        <v>47169.18</v>
      </c>
      <c r="G101" s="7">
        <f t="shared" si="41"/>
        <v>50262.84</v>
      </c>
      <c r="H101" s="7">
        <f t="shared" si="41"/>
        <v>3415</v>
      </c>
      <c r="I101" s="7">
        <f t="shared" si="41"/>
        <v>3474</v>
      </c>
      <c r="J101" s="64" t="s">
        <v>75</v>
      </c>
    </row>
    <row r="102" spans="1:10" ht="20.25" x14ac:dyDescent="0.3">
      <c r="A102" s="64">
        <f t="shared" si="32"/>
        <v>91</v>
      </c>
      <c r="B102" s="9" t="s">
        <v>25</v>
      </c>
      <c r="C102" s="7">
        <f t="shared" ref="C102:I102" si="42">C114+C108</f>
        <v>18768.82</v>
      </c>
      <c r="D102" s="7">
        <f t="shared" si="42"/>
        <v>18768.82</v>
      </c>
      <c r="E102" s="7">
        <f t="shared" si="42"/>
        <v>0</v>
      </c>
      <c r="F102" s="7">
        <f t="shared" si="42"/>
        <v>0</v>
      </c>
      <c r="G102" s="7">
        <f t="shared" si="42"/>
        <v>0</v>
      </c>
      <c r="H102" s="7">
        <f t="shared" si="42"/>
        <v>0</v>
      </c>
      <c r="I102" s="7">
        <f t="shared" si="42"/>
        <v>0</v>
      </c>
      <c r="J102" s="64"/>
    </row>
    <row r="103" spans="1:10" ht="20.25" x14ac:dyDescent="0.3">
      <c r="A103" s="64">
        <f t="shared" si="32"/>
        <v>92</v>
      </c>
      <c r="B103" s="9" t="s">
        <v>2</v>
      </c>
      <c r="C103" s="7">
        <f t="shared" ref="C103:I104" si="43">C109+C115</f>
        <v>63593.409999999996</v>
      </c>
      <c r="D103" s="7">
        <f t="shared" si="43"/>
        <v>111.6</v>
      </c>
      <c r="E103" s="7">
        <f t="shared" si="43"/>
        <v>121.5</v>
      </c>
      <c r="F103" s="7">
        <f t="shared" si="43"/>
        <v>30668.11</v>
      </c>
      <c r="G103" s="7">
        <f t="shared" si="43"/>
        <v>32692.2</v>
      </c>
      <c r="H103" s="7">
        <f t="shared" si="43"/>
        <v>0</v>
      </c>
      <c r="I103" s="7">
        <f t="shared" si="43"/>
        <v>0</v>
      </c>
      <c r="J103" s="64" t="s">
        <v>75</v>
      </c>
    </row>
    <row r="104" spans="1:10" ht="20.25" x14ac:dyDescent="0.3">
      <c r="A104" s="64">
        <f t="shared" si="32"/>
        <v>93</v>
      </c>
      <c r="B104" s="9" t="s">
        <v>3</v>
      </c>
      <c r="C104" s="7">
        <f t="shared" si="43"/>
        <v>52034.42</v>
      </c>
      <c r="D104" s="7">
        <f t="shared" si="43"/>
        <v>5856.4</v>
      </c>
      <c r="E104" s="7">
        <f t="shared" si="43"/>
        <v>5217.3099999999995</v>
      </c>
      <c r="F104" s="7">
        <f t="shared" si="43"/>
        <v>16501.07</v>
      </c>
      <c r="G104" s="7">
        <f t="shared" si="43"/>
        <v>17570.64</v>
      </c>
      <c r="H104" s="7">
        <f t="shared" si="43"/>
        <v>3415</v>
      </c>
      <c r="I104" s="7">
        <f t="shared" si="43"/>
        <v>3474</v>
      </c>
      <c r="J104" s="64" t="s">
        <v>75</v>
      </c>
    </row>
    <row r="105" spans="1:10" ht="20.25" x14ac:dyDescent="0.3">
      <c r="A105" s="64">
        <f t="shared" si="32"/>
        <v>94</v>
      </c>
      <c r="B105" s="138" t="s">
        <v>24</v>
      </c>
      <c r="C105" s="139"/>
      <c r="D105" s="139"/>
      <c r="E105" s="139"/>
      <c r="F105" s="139"/>
      <c r="G105" s="139"/>
      <c r="H105" s="139"/>
      <c r="I105" s="139"/>
      <c r="J105" s="140"/>
    </row>
    <row r="106" spans="1:10" ht="40.5" x14ac:dyDescent="0.3">
      <c r="A106" s="64">
        <f t="shared" si="32"/>
        <v>95</v>
      </c>
      <c r="B106" s="9" t="s">
        <v>38</v>
      </c>
      <c r="C106" s="15">
        <f t="shared" ref="C106:I106" si="44">C109+C110</f>
        <v>90514.72</v>
      </c>
      <c r="D106" s="15">
        <f t="shared" si="44"/>
        <v>0</v>
      </c>
      <c r="E106" s="15">
        <f t="shared" si="44"/>
        <v>0</v>
      </c>
      <c r="F106" s="15">
        <f t="shared" si="44"/>
        <v>43811.58</v>
      </c>
      <c r="G106" s="15">
        <f t="shared" si="44"/>
        <v>46703.14</v>
      </c>
      <c r="H106" s="15">
        <f t="shared" si="44"/>
        <v>0</v>
      </c>
      <c r="I106" s="15">
        <f t="shared" si="44"/>
        <v>0</v>
      </c>
      <c r="J106" s="64" t="s">
        <v>75</v>
      </c>
    </row>
    <row r="107" spans="1:10" ht="20.25" x14ac:dyDescent="0.3">
      <c r="A107" s="64">
        <f t="shared" si="32"/>
        <v>96</v>
      </c>
      <c r="B107" s="9" t="s">
        <v>10</v>
      </c>
      <c r="C107" s="15"/>
      <c r="D107" s="64"/>
      <c r="E107" s="64"/>
      <c r="F107" s="64"/>
      <c r="G107" s="64"/>
      <c r="H107" s="64"/>
      <c r="I107" s="64"/>
      <c r="J107" s="64" t="s">
        <v>75</v>
      </c>
    </row>
    <row r="108" spans="1:10" ht="20.25" x14ac:dyDescent="0.3">
      <c r="A108" s="64">
        <f t="shared" si="32"/>
        <v>97</v>
      </c>
      <c r="B108" s="9" t="s">
        <v>25</v>
      </c>
      <c r="C108" s="15">
        <f>D108+E108+F108+G108+H108+I108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64"/>
    </row>
    <row r="109" spans="1:10" ht="20.25" x14ac:dyDescent="0.3">
      <c r="A109" s="64">
        <f t="shared" si="32"/>
        <v>98</v>
      </c>
      <c r="B109" s="9" t="s">
        <v>2</v>
      </c>
      <c r="C109" s="15">
        <f>D109+E109+F109+G109+H109+I109</f>
        <v>63360.31</v>
      </c>
      <c r="D109" s="15">
        <v>0</v>
      </c>
      <c r="E109" s="15">
        <v>0</v>
      </c>
      <c r="F109" s="15">
        <v>30668.11</v>
      </c>
      <c r="G109" s="15">
        <v>32692.2</v>
      </c>
      <c r="H109" s="15">
        <v>0</v>
      </c>
      <c r="I109" s="15">
        <v>0</v>
      </c>
      <c r="J109" s="64" t="s">
        <v>75</v>
      </c>
    </row>
    <row r="110" spans="1:10" ht="20.25" x14ac:dyDescent="0.3">
      <c r="A110" s="64">
        <f t="shared" si="32"/>
        <v>99</v>
      </c>
      <c r="B110" s="9" t="s">
        <v>3</v>
      </c>
      <c r="C110" s="15">
        <f>D110+E110+F110+G110+H110+I110</f>
        <v>27154.41</v>
      </c>
      <c r="D110" s="15">
        <v>0</v>
      </c>
      <c r="E110" s="15">
        <v>0</v>
      </c>
      <c r="F110" s="15">
        <v>13143.47</v>
      </c>
      <c r="G110" s="15">
        <v>14010.94</v>
      </c>
      <c r="H110" s="15">
        <v>0</v>
      </c>
      <c r="I110" s="15">
        <v>0</v>
      </c>
      <c r="J110" s="64" t="s">
        <v>75</v>
      </c>
    </row>
    <row r="111" spans="1:10" ht="20.25" x14ac:dyDescent="0.3">
      <c r="A111" s="64">
        <f t="shared" si="32"/>
        <v>100</v>
      </c>
      <c r="B111" s="138" t="s">
        <v>8</v>
      </c>
      <c r="C111" s="139"/>
      <c r="D111" s="139"/>
      <c r="E111" s="139"/>
      <c r="F111" s="139"/>
      <c r="G111" s="139"/>
      <c r="H111" s="139"/>
      <c r="I111" s="139"/>
      <c r="J111" s="140"/>
    </row>
    <row r="112" spans="1:10" ht="40.5" x14ac:dyDescent="0.3">
      <c r="A112" s="64">
        <f t="shared" si="32"/>
        <v>101</v>
      </c>
      <c r="B112" s="9" t="s">
        <v>15</v>
      </c>
      <c r="C112" s="7">
        <f t="shared" ref="C112:I112" si="45">C115+C116+C114</f>
        <v>43881.929999999993</v>
      </c>
      <c r="D112" s="7">
        <f t="shared" si="45"/>
        <v>24736.82</v>
      </c>
      <c r="E112" s="7">
        <f t="shared" si="45"/>
        <v>5338.8099999999995</v>
      </c>
      <c r="F112" s="7">
        <f t="shared" si="45"/>
        <v>3357.6000000000004</v>
      </c>
      <c r="G112" s="7">
        <f t="shared" si="45"/>
        <v>3559.7</v>
      </c>
      <c r="H112" s="7">
        <f t="shared" si="45"/>
        <v>3415</v>
      </c>
      <c r="I112" s="7">
        <f t="shared" si="45"/>
        <v>3474</v>
      </c>
      <c r="J112" s="64" t="s">
        <v>75</v>
      </c>
    </row>
    <row r="113" spans="1:10" ht="20.25" x14ac:dyDescent="0.3">
      <c r="A113" s="64">
        <f t="shared" si="32"/>
        <v>102</v>
      </c>
      <c r="B113" s="9" t="s">
        <v>10</v>
      </c>
      <c r="C113" s="7"/>
      <c r="D113" s="17"/>
      <c r="E113" s="17"/>
      <c r="F113" s="17"/>
      <c r="G113" s="17"/>
      <c r="H113" s="17"/>
      <c r="I113" s="17"/>
      <c r="J113" s="64" t="s">
        <v>75</v>
      </c>
    </row>
    <row r="114" spans="1:10" ht="20.25" x14ac:dyDescent="0.3">
      <c r="A114" s="64">
        <f t="shared" si="32"/>
        <v>103</v>
      </c>
      <c r="B114" s="9" t="s">
        <v>25</v>
      </c>
      <c r="C114" s="7">
        <f t="shared" ref="C114:I114" si="46">C125</f>
        <v>18768.82</v>
      </c>
      <c r="D114" s="7">
        <f t="shared" si="46"/>
        <v>18768.82</v>
      </c>
      <c r="E114" s="7">
        <f t="shared" si="46"/>
        <v>0</v>
      </c>
      <c r="F114" s="7">
        <f t="shared" si="46"/>
        <v>0</v>
      </c>
      <c r="G114" s="7">
        <f t="shared" si="46"/>
        <v>0</v>
      </c>
      <c r="H114" s="7">
        <f t="shared" si="46"/>
        <v>0</v>
      </c>
      <c r="I114" s="7">
        <f t="shared" si="46"/>
        <v>0</v>
      </c>
      <c r="J114" s="64"/>
    </row>
    <row r="115" spans="1:10" ht="20.25" x14ac:dyDescent="0.3">
      <c r="A115" s="64">
        <f t="shared" si="32"/>
        <v>104</v>
      </c>
      <c r="B115" s="9" t="s">
        <v>2</v>
      </c>
      <c r="C115" s="7">
        <f>C118+C126</f>
        <v>233.1</v>
      </c>
      <c r="D115" s="7">
        <f t="shared" ref="D115:I115" si="47">D118</f>
        <v>111.6</v>
      </c>
      <c r="E115" s="7">
        <f t="shared" si="47"/>
        <v>121.5</v>
      </c>
      <c r="F115" s="7">
        <f t="shared" si="47"/>
        <v>0</v>
      </c>
      <c r="G115" s="7">
        <f t="shared" si="47"/>
        <v>0</v>
      </c>
      <c r="H115" s="7">
        <f t="shared" si="47"/>
        <v>0</v>
      </c>
      <c r="I115" s="7">
        <f t="shared" si="47"/>
        <v>0</v>
      </c>
      <c r="J115" s="64" t="s">
        <v>75</v>
      </c>
    </row>
    <row r="116" spans="1:10" ht="20.25" x14ac:dyDescent="0.3">
      <c r="A116" s="64">
        <f t="shared" si="32"/>
        <v>105</v>
      </c>
      <c r="B116" s="9" t="s">
        <v>3</v>
      </c>
      <c r="C116" s="7">
        <f>D116+E116+F116+G116+H116+I116</f>
        <v>24880.01</v>
      </c>
      <c r="D116" s="7">
        <f t="shared" ref="D116:I116" si="48">D119+D123+D121+D127</f>
        <v>5856.4</v>
      </c>
      <c r="E116" s="7">
        <f t="shared" si="48"/>
        <v>5217.3099999999995</v>
      </c>
      <c r="F116" s="7">
        <f t="shared" si="48"/>
        <v>3357.6000000000004</v>
      </c>
      <c r="G116" s="7">
        <f t="shared" si="48"/>
        <v>3559.7</v>
      </c>
      <c r="H116" s="7">
        <f t="shared" si="48"/>
        <v>3415</v>
      </c>
      <c r="I116" s="7">
        <f t="shared" si="48"/>
        <v>3474</v>
      </c>
      <c r="J116" s="64" t="s">
        <v>75</v>
      </c>
    </row>
    <row r="117" spans="1:10" ht="81" x14ac:dyDescent="0.3">
      <c r="A117" s="64">
        <f t="shared" si="32"/>
        <v>106</v>
      </c>
      <c r="B117" s="9" t="s">
        <v>94</v>
      </c>
      <c r="C117" s="7">
        <f t="shared" ref="C117:I117" si="49">C118+C119</f>
        <v>6590.4000000000005</v>
      </c>
      <c r="D117" s="7">
        <f t="shared" si="49"/>
        <v>1000.4</v>
      </c>
      <c r="E117" s="7">
        <f t="shared" si="49"/>
        <v>1071.8</v>
      </c>
      <c r="F117" s="7">
        <f t="shared" si="49"/>
        <v>1086.2</v>
      </c>
      <c r="G117" s="7">
        <f t="shared" si="49"/>
        <v>1087</v>
      </c>
      <c r="H117" s="7">
        <f t="shared" si="49"/>
        <v>1143</v>
      </c>
      <c r="I117" s="7">
        <f t="shared" si="49"/>
        <v>1202</v>
      </c>
      <c r="J117" s="64" t="s">
        <v>187</v>
      </c>
    </row>
    <row r="118" spans="1:10" ht="20.25" x14ac:dyDescent="0.3">
      <c r="A118" s="64">
        <f t="shared" si="32"/>
        <v>107</v>
      </c>
      <c r="B118" s="9" t="s">
        <v>11</v>
      </c>
      <c r="C118" s="7">
        <f>D118+E118+F118+G118+H118+I118</f>
        <v>233.1</v>
      </c>
      <c r="D118" s="8">
        <v>111.6</v>
      </c>
      <c r="E118" s="8">
        <v>121.5</v>
      </c>
      <c r="F118" s="8">
        <v>0</v>
      </c>
      <c r="G118" s="8">
        <v>0</v>
      </c>
      <c r="H118" s="8">
        <v>0</v>
      </c>
      <c r="I118" s="8">
        <v>0</v>
      </c>
      <c r="J118" s="64" t="s">
        <v>75</v>
      </c>
    </row>
    <row r="119" spans="1:10" ht="20.25" x14ac:dyDescent="0.3">
      <c r="A119" s="64">
        <f t="shared" si="32"/>
        <v>108</v>
      </c>
      <c r="B119" s="9" t="s">
        <v>3</v>
      </c>
      <c r="C119" s="7">
        <f>D119+E119+F119+G119+H119+I119</f>
        <v>6357.3</v>
      </c>
      <c r="D119" s="7">
        <v>888.8</v>
      </c>
      <c r="E119" s="7">
        <v>950.3</v>
      </c>
      <c r="F119" s="7">
        <v>1086.2</v>
      </c>
      <c r="G119" s="7">
        <v>1087</v>
      </c>
      <c r="H119" s="7">
        <v>1143</v>
      </c>
      <c r="I119" s="7">
        <v>1202</v>
      </c>
      <c r="J119" s="64" t="s">
        <v>75</v>
      </c>
    </row>
    <row r="120" spans="1:10" ht="118.5" customHeight="1" x14ac:dyDescent="0.3">
      <c r="A120" s="64">
        <f t="shared" si="32"/>
        <v>109</v>
      </c>
      <c r="B120" s="9" t="s">
        <v>80</v>
      </c>
      <c r="C120" s="7">
        <f t="shared" ref="C120:I120" si="50">C121</f>
        <v>13044.31</v>
      </c>
      <c r="D120" s="7">
        <f t="shared" si="50"/>
        <v>2021.3</v>
      </c>
      <c r="E120" s="7">
        <f t="shared" si="50"/>
        <v>1935.61</v>
      </c>
      <c r="F120" s="7">
        <f t="shared" si="50"/>
        <v>2271.4</v>
      </c>
      <c r="G120" s="7">
        <f t="shared" si="50"/>
        <v>2272</v>
      </c>
      <c r="H120" s="7">
        <f t="shared" si="50"/>
        <v>2272</v>
      </c>
      <c r="I120" s="7">
        <f t="shared" si="50"/>
        <v>2272</v>
      </c>
      <c r="J120" s="64">
        <v>50</v>
      </c>
    </row>
    <row r="121" spans="1:10" ht="20.25" x14ac:dyDescent="0.3">
      <c r="A121" s="64">
        <f t="shared" si="32"/>
        <v>110</v>
      </c>
      <c r="B121" s="9" t="s">
        <v>32</v>
      </c>
      <c r="C121" s="7">
        <f>D121+E121+F121+G121+H121+I121</f>
        <v>13044.31</v>
      </c>
      <c r="D121" s="7">
        <v>2021.3</v>
      </c>
      <c r="E121" s="7">
        <v>1935.61</v>
      </c>
      <c r="F121" s="7">
        <v>2271.4</v>
      </c>
      <c r="G121" s="7">
        <v>2272</v>
      </c>
      <c r="H121" s="7">
        <v>2272</v>
      </c>
      <c r="I121" s="7">
        <v>2272</v>
      </c>
      <c r="J121" s="64" t="s">
        <v>75</v>
      </c>
    </row>
    <row r="122" spans="1:10" ht="81" x14ac:dyDescent="0.3">
      <c r="A122" s="64">
        <f t="shared" si="32"/>
        <v>111</v>
      </c>
      <c r="B122" s="9" t="s">
        <v>64</v>
      </c>
      <c r="C122" s="7">
        <f t="shared" ref="C122:I122" si="51">C123</f>
        <v>1054.9000000000001</v>
      </c>
      <c r="D122" s="7">
        <f t="shared" si="51"/>
        <v>343.3</v>
      </c>
      <c r="E122" s="7">
        <f t="shared" si="51"/>
        <v>510.9</v>
      </c>
      <c r="F122" s="7">
        <f t="shared" si="51"/>
        <v>0</v>
      </c>
      <c r="G122" s="7">
        <f t="shared" si="51"/>
        <v>200.7</v>
      </c>
      <c r="H122" s="7">
        <f t="shared" si="51"/>
        <v>0</v>
      </c>
      <c r="I122" s="7">
        <f t="shared" si="51"/>
        <v>0</v>
      </c>
      <c r="J122" s="64">
        <v>52</v>
      </c>
    </row>
    <row r="123" spans="1:10" ht="20.25" x14ac:dyDescent="0.3">
      <c r="A123" s="64">
        <f t="shared" si="32"/>
        <v>112</v>
      </c>
      <c r="B123" s="9" t="s">
        <v>32</v>
      </c>
      <c r="C123" s="7">
        <f>D123+E123+F123+G123+H123+I123</f>
        <v>1054.9000000000001</v>
      </c>
      <c r="D123" s="7">
        <v>343.3</v>
      </c>
      <c r="E123" s="7">
        <v>510.9</v>
      </c>
      <c r="F123" s="7">
        <v>0</v>
      </c>
      <c r="G123" s="7">
        <v>200.7</v>
      </c>
      <c r="H123" s="7">
        <v>0</v>
      </c>
      <c r="I123" s="7">
        <v>0</v>
      </c>
      <c r="J123" s="64" t="s">
        <v>75</v>
      </c>
    </row>
    <row r="124" spans="1:10" ht="193.5" customHeight="1" x14ac:dyDescent="0.3">
      <c r="A124" s="64">
        <f t="shared" si="32"/>
        <v>113</v>
      </c>
      <c r="B124" s="9" t="s">
        <v>103</v>
      </c>
      <c r="C124" s="7">
        <f>C126+C127+C125</f>
        <v>23192.32</v>
      </c>
      <c r="D124" s="7">
        <f>D126+D127+D125</f>
        <v>21371.82</v>
      </c>
      <c r="E124" s="7">
        <f>E126+E127</f>
        <v>1820.5</v>
      </c>
      <c r="F124" s="7">
        <f>F126+F127</f>
        <v>0</v>
      </c>
      <c r="G124" s="7">
        <f>G126+G127</f>
        <v>0</v>
      </c>
      <c r="H124" s="7">
        <f>H126+H127</f>
        <v>0</v>
      </c>
      <c r="I124" s="7">
        <f>I126+I127</f>
        <v>0</v>
      </c>
      <c r="J124" s="64" t="s">
        <v>104</v>
      </c>
    </row>
    <row r="125" spans="1:10" ht="20.25" x14ac:dyDescent="0.3">
      <c r="A125" s="64">
        <f t="shared" si="32"/>
        <v>114</v>
      </c>
      <c r="B125" s="9" t="s">
        <v>25</v>
      </c>
      <c r="C125" s="7">
        <f t="shared" ref="C125:C130" si="52">D125+E125+F125+G125+H125+I125</f>
        <v>18768.82</v>
      </c>
      <c r="D125" s="8">
        <v>18768.82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64" t="s">
        <v>75</v>
      </c>
    </row>
    <row r="126" spans="1:10" ht="20.25" x14ac:dyDescent="0.3">
      <c r="A126" s="64">
        <f t="shared" si="32"/>
        <v>115</v>
      </c>
      <c r="B126" s="9" t="s">
        <v>11</v>
      </c>
      <c r="C126" s="7">
        <f t="shared" si="52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64" t="s">
        <v>75</v>
      </c>
    </row>
    <row r="127" spans="1:10" ht="20.25" x14ac:dyDescent="0.3">
      <c r="A127" s="64">
        <f t="shared" si="32"/>
        <v>116</v>
      </c>
      <c r="B127" s="9" t="s">
        <v>3</v>
      </c>
      <c r="C127" s="7">
        <f t="shared" si="52"/>
        <v>4423.5</v>
      </c>
      <c r="D127" s="7">
        <v>2603</v>
      </c>
      <c r="E127" s="7">
        <v>1820.5</v>
      </c>
      <c r="F127" s="7">
        <v>0</v>
      </c>
      <c r="G127" s="7">
        <v>0</v>
      </c>
      <c r="H127" s="7">
        <v>0</v>
      </c>
      <c r="I127" s="7">
        <v>0</v>
      </c>
      <c r="J127" s="64" t="s">
        <v>75</v>
      </c>
    </row>
    <row r="128" spans="1:10" ht="118.5" customHeight="1" x14ac:dyDescent="0.3">
      <c r="A128" s="64">
        <v>117</v>
      </c>
      <c r="B128" s="9" t="s">
        <v>199</v>
      </c>
      <c r="C128" s="7">
        <f t="shared" si="52"/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64" t="s">
        <v>75</v>
      </c>
    </row>
    <row r="129" spans="1:10" ht="20.25" x14ac:dyDescent="0.3">
      <c r="A129" s="64">
        <f t="shared" ref="A129:A144" si="53">A128+1</f>
        <v>118</v>
      </c>
      <c r="B129" s="9" t="s">
        <v>11</v>
      </c>
      <c r="C129" s="7">
        <f t="shared" si="52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64" t="s">
        <v>75</v>
      </c>
    </row>
    <row r="130" spans="1:10" ht="20.25" x14ac:dyDescent="0.3">
      <c r="A130" s="64">
        <f t="shared" si="53"/>
        <v>119</v>
      </c>
      <c r="B130" s="9" t="s">
        <v>3</v>
      </c>
      <c r="C130" s="7">
        <f t="shared" si="52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64" t="s">
        <v>75</v>
      </c>
    </row>
    <row r="131" spans="1:10" ht="20.25" x14ac:dyDescent="0.3">
      <c r="A131" s="64">
        <f t="shared" si="53"/>
        <v>120</v>
      </c>
      <c r="B131" s="147" t="s">
        <v>117</v>
      </c>
      <c r="C131" s="159"/>
      <c r="D131" s="159"/>
      <c r="E131" s="159"/>
      <c r="F131" s="159"/>
      <c r="G131" s="159"/>
      <c r="H131" s="159"/>
      <c r="I131" s="159"/>
      <c r="J131" s="160"/>
    </row>
    <row r="132" spans="1:10" ht="20.25" x14ac:dyDescent="0.3">
      <c r="A132" s="64">
        <f t="shared" si="53"/>
        <v>121</v>
      </c>
      <c r="B132" s="21" t="s">
        <v>6</v>
      </c>
      <c r="C132" s="19">
        <f t="shared" ref="C132:I132" si="54">C134+C135</f>
        <v>333831.03000000003</v>
      </c>
      <c r="D132" s="19">
        <f t="shared" si="54"/>
        <v>17751.09</v>
      </c>
      <c r="E132" s="19">
        <f t="shared" si="54"/>
        <v>16112.310000000001</v>
      </c>
      <c r="F132" s="19">
        <f t="shared" si="54"/>
        <v>244059.63</v>
      </c>
      <c r="G132" s="19">
        <f t="shared" si="54"/>
        <v>17734</v>
      </c>
      <c r="H132" s="19">
        <f t="shared" si="54"/>
        <v>18621</v>
      </c>
      <c r="I132" s="19">
        <f t="shared" si="54"/>
        <v>19553</v>
      </c>
      <c r="J132" s="15" t="s">
        <v>75</v>
      </c>
    </row>
    <row r="133" spans="1:10" ht="20.25" x14ac:dyDescent="0.3">
      <c r="A133" s="64">
        <f t="shared" si="53"/>
        <v>122</v>
      </c>
      <c r="B133" s="21" t="s">
        <v>7</v>
      </c>
      <c r="C133" s="19"/>
      <c r="D133" s="19"/>
      <c r="E133" s="19"/>
      <c r="F133" s="19"/>
      <c r="G133" s="19"/>
      <c r="H133" s="19"/>
      <c r="I133" s="19"/>
      <c r="J133" s="15" t="s">
        <v>75</v>
      </c>
    </row>
    <row r="134" spans="1:10" ht="20.25" x14ac:dyDescent="0.3">
      <c r="A134" s="64">
        <f t="shared" si="53"/>
        <v>123</v>
      </c>
      <c r="B134" s="21" t="s">
        <v>2</v>
      </c>
      <c r="C134" s="19">
        <f t="shared" ref="C134:I135" si="55">C138+C142</f>
        <v>204312.13</v>
      </c>
      <c r="D134" s="19">
        <f t="shared" si="55"/>
        <v>0</v>
      </c>
      <c r="E134" s="19">
        <f t="shared" si="55"/>
        <v>0</v>
      </c>
      <c r="F134" s="19">
        <f t="shared" si="55"/>
        <v>204312.13</v>
      </c>
      <c r="G134" s="19">
        <f t="shared" si="55"/>
        <v>0</v>
      </c>
      <c r="H134" s="19">
        <f t="shared" si="55"/>
        <v>0</v>
      </c>
      <c r="I134" s="19">
        <f t="shared" si="55"/>
        <v>0</v>
      </c>
      <c r="J134" s="15" t="s">
        <v>75</v>
      </c>
    </row>
    <row r="135" spans="1:10" ht="20.25" x14ac:dyDescent="0.3">
      <c r="A135" s="64">
        <f t="shared" si="53"/>
        <v>124</v>
      </c>
      <c r="B135" s="21" t="s">
        <v>3</v>
      </c>
      <c r="C135" s="19">
        <f t="shared" si="55"/>
        <v>129518.9</v>
      </c>
      <c r="D135" s="19">
        <f t="shared" si="55"/>
        <v>17751.09</v>
      </c>
      <c r="E135" s="19">
        <f t="shared" si="55"/>
        <v>16112.310000000001</v>
      </c>
      <c r="F135" s="19">
        <f t="shared" si="55"/>
        <v>39747.5</v>
      </c>
      <c r="G135" s="19">
        <f t="shared" si="55"/>
        <v>17734</v>
      </c>
      <c r="H135" s="19">
        <f t="shared" si="55"/>
        <v>18621</v>
      </c>
      <c r="I135" s="19">
        <f t="shared" si="55"/>
        <v>19553</v>
      </c>
      <c r="J135" s="15" t="s">
        <v>75</v>
      </c>
    </row>
    <row r="136" spans="1:10" ht="20.25" x14ac:dyDescent="0.3">
      <c r="A136" s="64">
        <f t="shared" si="53"/>
        <v>125</v>
      </c>
      <c r="B136" s="168" t="s">
        <v>24</v>
      </c>
      <c r="C136" s="168"/>
      <c r="D136" s="168"/>
      <c r="E136" s="168"/>
      <c r="F136" s="168"/>
      <c r="G136" s="168"/>
      <c r="H136" s="168"/>
      <c r="I136" s="168"/>
      <c r="J136" s="168"/>
    </row>
    <row r="137" spans="1:10" s="1" customFormat="1" ht="60.75" x14ac:dyDescent="0.3">
      <c r="A137" s="64">
        <f t="shared" si="53"/>
        <v>126</v>
      </c>
      <c r="B137" s="21" t="s">
        <v>26</v>
      </c>
      <c r="C137" s="19">
        <f>D137+E137+F137+G137+H137+I137</f>
        <v>236643.47000000003</v>
      </c>
      <c r="D137" s="19">
        <f t="shared" ref="D137:I137" si="56">D138+D139</f>
        <v>4489.28</v>
      </c>
      <c r="E137" s="19">
        <f t="shared" si="56"/>
        <v>1341.36</v>
      </c>
      <c r="F137" s="19">
        <f t="shared" si="56"/>
        <v>230812.83000000002</v>
      </c>
      <c r="G137" s="19">
        <f t="shared" si="56"/>
        <v>0</v>
      </c>
      <c r="H137" s="19">
        <f t="shared" si="56"/>
        <v>0</v>
      </c>
      <c r="I137" s="19">
        <f t="shared" si="56"/>
        <v>0</v>
      </c>
      <c r="J137" s="15">
        <v>59</v>
      </c>
    </row>
    <row r="138" spans="1:10" s="1" customFormat="1" ht="20.25" x14ac:dyDescent="0.3">
      <c r="A138" s="64">
        <f t="shared" si="53"/>
        <v>127</v>
      </c>
      <c r="B138" s="21" t="s">
        <v>11</v>
      </c>
      <c r="C138" s="19">
        <f>D138+E138+F138+G138+H138+I138</f>
        <v>204312.13</v>
      </c>
      <c r="D138" s="19">
        <v>0</v>
      </c>
      <c r="E138" s="19">
        <v>0</v>
      </c>
      <c r="F138" s="19">
        <v>204312.13</v>
      </c>
      <c r="G138" s="19">
        <v>0</v>
      </c>
      <c r="H138" s="19">
        <v>0</v>
      </c>
      <c r="I138" s="19">
        <v>0</v>
      </c>
      <c r="J138" s="15" t="s">
        <v>75</v>
      </c>
    </row>
    <row r="139" spans="1:10" s="1" customFormat="1" ht="20.25" x14ac:dyDescent="0.3">
      <c r="A139" s="64">
        <f t="shared" si="53"/>
        <v>128</v>
      </c>
      <c r="B139" s="21" t="s">
        <v>3</v>
      </c>
      <c r="C139" s="19">
        <f>D139+E139+F139+G139+H139+I139</f>
        <v>32331.34</v>
      </c>
      <c r="D139" s="19">
        <v>4489.28</v>
      </c>
      <c r="E139" s="19">
        <v>1341.36</v>
      </c>
      <c r="F139" s="19">
        <v>26500.7</v>
      </c>
      <c r="G139" s="19">
        <v>0</v>
      </c>
      <c r="H139" s="19">
        <v>0</v>
      </c>
      <c r="I139" s="19">
        <v>0</v>
      </c>
      <c r="J139" s="15" t="s">
        <v>75</v>
      </c>
    </row>
    <row r="140" spans="1:10" ht="20.25" x14ac:dyDescent="0.3">
      <c r="A140" s="64">
        <f t="shared" si="53"/>
        <v>129</v>
      </c>
      <c r="B140" s="169" t="s">
        <v>8</v>
      </c>
      <c r="C140" s="170"/>
      <c r="D140" s="170"/>
      <c r="E140" s="170"/>
      <c r="F140" s="170"/>
      <c r="G140" s="170"/>
      <c r="H140" s="170"/>
      <c r="I140" s="170"/>
      <c r="J140" s="171"/>
    </row>
    <row r="141" spans="1:10" ht="55.5" customHeight="1" x14ac:dyDescent="0.3">
      <c r="A141" s="64">
        <f t="shared" si="53"/>
        <v>130</v>
      </c>
      <c r="B141" s="9" t="s">
        <v>39</v>
      </c>
      <c r="C141" s="19">
        <f t="shared" ref="C141:I141" si="57">C142+C143</f>
        <v>97187.56</v>
      </c>
      <c r="D141" s="19">
        <f t="shared" si="57"/>
        <v>13261.81</v>
      </c>
      <c r="E141" s="19">
        <f t="shared" si="57"/>
        <v>14770.95</v>
      </c>
      <c r="F141" s="19">
        <f t="shared" si="57"/>
        <v>13246.8</v>
      </c>
      <c r="G141" s="19">
        <f t="shared" si="57"/>
        <v>17734</v>
      </c>
      <c r="H141" s="19">
        <f t="shared" si="57"/>
        <v>18621</v>
      </c>
      <c r="I141" s="19">
        <f t="shared" si="57"/>
        <v>19553</v>
      </c>
      <c r="J141" s="64" t="s">
        <v>75</v>
      </c>
    </row>
    <row r="142" spans="1:10" ht="20.25" x14ac:dyDescent="0.3">
      <c r="A142" s="64">
        <f t="shared" si="53"/>
        <v>131</v>
      </c>
      <c r="B142" s="9" t="s">
        <v>11</v>
      </c>
      <c r="C142" s="19">
        <f>D142+E142+F142+G142+H142+I142</f>
        <v>0</v>
      </c>
      <c r="D142" s="19">
        <v>0</v>
      </c>
      <c r="E142" s="19">
        <v>0</v>
      </c>
      <c r="F142" s="19">
        <f>F162</f>
        <v>0</v>
      </c>
      <c r="G142" s="19">
        <f>G162</f>
        <v>0</v>
      </c>
      <c r="H142" s="19">
        <f>H162</f>
        <v>0</v>
      </c>
      <c r="I142" s="19">
        <f>I162</f>
        <v>0</v>
      </c>
      <c r="J142" s="64" t="s">
        <v>75</v>
      </c>
    </row>
    <row r="143" spans="1:10" ht="20.25" x14ac:dyDescent="0.3">
      <c r="A143" s="48">
        <f t="shared" si="53"/>
        <v>132</v>
      </c>
      <c r="B143" s="40" t="s">
        <v>3</v>
      </c>
      <c r="C143" s="49">
        <f>D143+E143+F143+G143+H143+I143</f>
        <v>97187.56</v>
      </c>
      <c r="D143" s="49">
        <f t="shared" ref="D143:I143" si="58">D146</f>
        <v>13261.81</v>
      </c>
      <c r="E143" s="49">
        <f t="shared" si="58"/>
        <v>14770.95</v>
      </c>
      <c r="F143" s="49">
        <f t="shared" si="58"/>
        <v>13246.8</v>
      </c>
      <c r="G143" s="49">
        <f t="shared" si="58"/>
        <v>17734</v>
      </c>
      <c r="H143" s="49">
        <f t="shared" si="58"/>
        <v>18621</v>
      </c>
      <c r="I143" s="49">
        <f t="shared" si="58"/>
        <v>19553</v>
      </c>
      <c r="J143" s="48" t="s">
        <v>75</v>
      </c>
    </row>
    <row r="144" spans="1:10" ht="113.25" customHeight="1" x14ac:dyDescent="0.3">
      <c r="A144" s="64">
        <f t="shared" si="53"/>
        <v>133</v>
      </c>
      <c r="B144" s="9" t="s">
        <v>167</v>
      </c>
      <c r="C144" s="20">
        <f t="shared" ref="C144:I144" si="59">C146</f>
        <v>97187.56</v>
      </c>
      <c r="D144" s="20">
        <f t="shared" si="59"/>
        <v>13261.81</v>
      </c>
      <c r="E144" s="20">
        <f t="shared" si="59"/>
        <v>14770.95</v>
      </c>
      <c r="F144" s="20">
        <f t="shared" si="59"/>
        <v>13246.8</v>
      </c>
      <c r="G144" s="20">
        <f t="shared" si="59"/>
        <v>17734</v>
      </c>
      <c r="H144" s="20">
        <f t="shared" si="59"/>
        <v>18621</v>
      </c>
      <c r="I144" s="20">
        <f t="shared" si="59"/>
        <v>19553</v>
      </c>
      <c r="J144" s="64" t="s">
        <v>84</v>
      </c>
    </row>
    <row r="145" spans="1:10" ht="81" x14ac:dyDescent="0.25">
      <c r="A145" s="63"/>
      <c r="B145" s="9" t="s">
        <v>166</v>
      </c>
      <c r="C145" s="63"/>
      <c r="D145" s="63"/>
      <c r="E145" s="63"/>
      <c r="F145" s="63"/>
      <c r="G145" s="63"/>
      <c r="H145" s="63"/>
      <c r="I145" s="63"/>
      <c r="J145" s="63"/>
    </row>
    <row r="146" spans="1:10" ht="20.25" x14ac:dyDescent="0.3">
      <c r="A146" s="13">
        <f>A144+1</f>
        <v>134</v>
      </c>
      <c r="B146" s="11" t="s">
        <v>3</v>
      </c>
      <c r="C146" s="44">
        <f>D146+E146+F146+G146+H146+I146</f>
        <v>97187.56</v>
      </c>
      <c r="D146" s="46">
        <v>13261.81</v>
      </c>
      <c r="E146" s="46">
        <v>14770.95</v>
      </c>
      <c r="F146" s="46">
        <v>13246.8</v>
      </c>
      <c r="G146" s="46">
        <v>17734</v>
      </c>
      <c r="H146" s="46">
        <v>18621</v>
      </c>
      <c r="I146" s="46">
        <v>19553</v>
      </c>
      <c r="J146" s="13" t="s">
        <v>75</v>
      </c>
    </row>
    <row r="147" spans="1:10" ht="20.25" x14ac:dyDescent="0.3">
      <c r="A147" s="64">
        <f t="shared" ref="A147:A159" si="60">A146+1</f>
        <v>135</v>
      </c>
      <c r="B147" s="147" t="s">
        <v>118</v>
      </c>
      <c r="C147" s="159"/>
      <c r="D147" s="159"/>
      <c r="E147" s="159"/>
      <c r="F147" s="159"/>
      <c r="G147" s="159"/>
      <c r="H147" s="159"/>
      <c r="I147" s="159"/>
      <c r="J147" s="160"/>
    </row>
    <row r="148" spans="1:10" ht="21" x14ac:dyDescent="0.3">
      <c r="A148" s="64">
        <f t="shared" si="60"/>
        <v>136</v>
      </c>
      <c r="B148" s="165" t="s">
        <v>208</v>
      </c>
      <c r="C148" s="22"/>
      <c r="D148" s="22"/>
      <c r="E148" s="22"/>
      <c r="F148" s="22"/>
      <c r="G148" s="22"/>
      <c r="H148" s="22"/>
      <c r="I148" s="22"/>
      <c r="J148" s="64" t="s">
        <v>75</v>
      </c>
    </row>
    <row r="149" spans="1:10" ht="20.25" x14ac:dyDescent="0.3">
      <c r="A149" s="64">
        <f t="shared" si="60"/>
        <v>137</v>
      </c>
      <c r="B149" s="166"/>
      <c r="C149" s="19">
        <f>SUM(D149:I149)</f>
        <v>48074.100000000006</v>
      </c>
      <c r="D149" s="19">
        <f t="shared" ref="D149:I149" si="61">D150+D151</f>
        <v>7488.3000000000011</v>
      </c>
      <c r="E149" s="19">
        <f t="shared" si="61"/>
        <v>7499.5</v>
      </c>
      <c r="F149" s="19">
        <f t="shared" si="61"/>
        <v>7686.3</v>
      </c>
      <c r="G149" s="19">
        <f t="shared" si="61"/>
        <v>8100</v>
      </c>
      <c r="H149" s="19">
        <f t="shared" si="61"/>
        <v>8550</v>
      </c>
      <c r="I149" s="19">
        <f t="shared" si="61"/>
        <v>8750</v>
      </c>
      <c r="J149" s="64" t="s">
        <v>75</v>
      </c>
    </row>
    <row r="150" spans="1:10" ht="20.25" x14ac:dyDescent="0.3">
      <c r="A150" s="64">
        <f t="shared" si="60"/>
        <v>138</v>
      </c>
      <c r="B150" s="9" t="s">
        <v>2</v>
      </c>
      <c r="C150" s="19">
        <f>SUM(D150:I150)</f>
        <v>463.70000000000005</v>
      </c>
      <c r="D150" s="19">
        <f t="shared" ref="D150:I151" si="62">D154</f>
        <v>279.10000000000002</v>
      </c>
      <c r="E150" s="19">
        <f t="shared" si="62"/>
        <v>184.6</v>
      </c>
      <c r="F150" s="19">
        <f t="shared" si="62"/>
        <v>0</v>
      </c>
      <c r="G150" s="19">
        <f t="shared" si="62"/>
        <v>0</v>
      </c>
      <c r="H150" s="19">
        <f t="shared" si="62"/>
        <v>0</v>
      </c>
      <c r="I150" s="19">
        <f t="shared" si="62"/>
        <v>0</v>
      </c>
      <c r="J150" s="64" t="s">
        <v>75</v>
      </c>
    </row>
    <row r="151" spans="1:10" ht="20.25" x14ac:dyDescent="0.3">
      <c r="A151" s="64">
        <f t="shared" si="60"/>
        <v>139</v>
      </c>
      <c r="B151" s="9" t="s">
        <v>3</v>
      </c>
      <c r="C151" s="19">
        <f>SUM(D151:I151)</f>
        <v>47610.400000000001</v>
      </c>
      <c r="D151" s="19">
        <f t="shared" si="62"/>
        <v>7209.2000000000007</v>
      </c>
      <c r="E151" s="19">
        <f t="shared" si="62"/>
        <v>7314.9</v>
      </c>
      <c r="F151" s="19">
        <f t="shared" si="62"/>
        <v>7686.3</v>
      </c>
      <c r="G151" s="19">
        <f t="shared" si="62"/>
        <v>8100</v>
      </c>
      <c r="H151" s="19">
        <f t="shared" si="62"/>
        <v>8550</v>
      </c>
      <c r="I151" s="19">
        <f t="shared" si="62"/>
        <v>8750</v>
      </c>
      <c r="J151" s="64" t="s">
        <v>75</v>
      </c>
    </row>
    <row r="152" spans="1:10" ht="20.25" x14ac:dyDescent="0.3">
      <c r="A152" s="64">
        <f t="shared" si="60"/>
        <v>140</v>
      </c>
      <c r="B152" s="164" t="s">
        <v>8</v>
      </c>
      <c r="C152" s="159"/>
      <c r="D152" s="159"/>
      <c r="E152" s="159"/>
      <c r="F152" s="159"/>
      <c r="G152" s="159"/>
      <c r="H152" s="159"/>
      <c r="I152" s="159"/>
      <c r="J152" s="160"/>
    </row>
    <row r="153" spans="1:10" ht="54.75" customHeight="1" x14ac:dyDescent="0.3">
      <c r="A153" s="64">
        <f t="shared" si="60"/>
        <v>141</v>
      </c>
      <c r="B153" s="9" t="s">
        <v>39</v>
      </c>
      <c r="C153" s="19">
        <f>SUM(D153:I153)</f>
        <v>48074.100000000006</v>
      </c>
      <c r="D153" s="19">
        <f t="shared" ref="D153:I153" si="63">D154+D155</f>
        <v>7488.3000000000011</v>
      </c>
      <c r="E153" s="19">
        <f t="shared" si="63"/>
        <v>7499.5</v>
      </c>
      <c r="F153" s="19">
        <f t="shared" si="63"/>
        <v>7686.3</v>
      </c>
      <c r="G153" s="19">
        <f t="shared" si="63"/>
        <v>8100</v>
      </c>
      <c r="H153" s="19">
        <f t="shared" si="63"/>
        <v>8550</v>
      </c>
      <c r="I153" s="19">
        <f t="shared" si="63"/>
        <v>8750</v>
      </c>
      <c r="J153" s="64" t="s">
        <v>75</v>
      </c>
    </row>
    <row r="154" spans="1:10" ht="20.25" x14ac:dyDescent="0.3">
      <c r="A154" s="64">
        <f t="shared" si="60"/>
        <v>142</v>
      </c>
      <c r="B154" s="9" t="s">
        <v>11</v>
      </c>
      <c r="C154" s="19">
        <f>SUM(D154:I154)</f>
        <v>463.70000000000005</v>
      </c>
      <c r="D154" s="21">
        <f t="shared" ref="D154:I154" si="64">D158+D162</f>
        <v>279.10000000000002</v>
      </c>
      <c r="E154" s="21">
        <f t="shared" si="64"/>
        <v>184.6</v>
      </c>
      <c r="F154" s="21">
        <f t="shared" si="64"/>
        <v>0</v>
      </c>
      <c r="G154" s="21">
        <f t="shared" si="64"/>
        <v>0</v>
      </c>
      <c r="H154" s="21">
        <f t="shared" si="64"/>
        <v>0</v>
      </c>
      <c r="I154" s="21">
        <f t="shared" si="64"/>
        <v>0</v>
      </c>
      <c r="J154" s="64" t="s">
        <v>75</v>
      </c>
    </row>
    <row r="155" spans="1:10" ht="20.25" x14ac:dyDescent="0.3">
      <c r="A155" s="64">
        <f t="shared" si="60"/>
        <v>143</v>
      </c>
      <c r="B155" s="9" t="s">
        <v>3</v>
      </c>
      <c r="C155" s="19">
        <f>SUM(D155:I155)</f>
        <v>47610.400000000001</v>
      </c>
      <c r="D155" s="21">
        <f t="shared" ref="D155:I155" si="65">D157+D161+D164+D166</f>
        <v>7209.2000000000007</v>
      </c>
      <c r="E155" s="21">
        <f t="shared" si="65"/>
        <v>7314.9</v>
      </c>
      <c r="F155" s="21">
        <f t="shared" si="65"/>
        <v>7686.3</v>
      </c>
      <c r="G155" s="21">
        <f t="shared" si="65"/>
        <v>8100</v>
      </c>
      <c r="H155" s="21">
        <f t="shared" si="65"/>
        <v>8550</v>
      </c>
      <c r="I155" s="21">
        <f t="shared" si="65"/>
        <v>8750</v>
      </c>
      <c r="J155" s="64" t="s">
        <v>75</v>
      </c>
    </row>
    <row r="156" spans="1:10" ht="101.25" x14ac:dyDescent="0.3">
      <c r="A156" s="64">
        <f t="shared" si="60"/>
        <v>144</v>
      </c>
      <c r="B156" s="9" t="s">
        <v>154</v>
      </c>
      <c r="C156" s="20">
        <f>D156+E156+F156+G156+H156+I156</f>
        <v>4283.13</v>
      </c>
      <c r="D156" s="7">
        <f t="shared" ref="D156:I156" si="66">D157+D158</f>
        <v>832</v>
      </c>
      <c r="E156" s="7">
        <f t="shared" si="66"/>
        <v>651.13</v>
      </c>
      <c r="F156" s="7">
        <f t="shared" si="66"/>
        <v>600</v>
      </c>
      <c r="G156" s="7">
        <f t="shared" si="66"/>
        <v>700</v>
      </c>
      <c r="H156" s="7">
        <f t="shared" si="66"/>
        <v>750</v>
      </c>
      <c r="I156" s="7">
        <f t="shared" si="66"/>
        <v>750</v>
      </c>
      <c r="J156" s="64" t="s">
        <v>85</v>
      </c>
    </row>
    <row r="157" spans="1:10" ht="20.25" x14ac:dyDescent="0.3">
      <c r="A157" s="64">
        <f t="shared" si="60"/>
        <v>145</v>
      </c>
      <c r="B157" s="9" t="s">
        <v>3</v>
      </c>
      <c r="C157" s="20">
        <f>D157+E157+F157+G157+H157+I157</f>
        <v>4048.13</v>
      </c>
      <c r="D157" s="7">
        <v>685</v>
      </c>
      <c r="E157" s="7">
        <v>563.13</v>
      </c>
      <c r="F157" s="7">
        <v>600</v>
      </c>
      <c r="G157" s="7">
        <v>700</v>
      </c>
      <c r="H157" s="7">
        <v>750</v>
      </c>
      <c r="I157" s="8">
        <v>750</v>
      </c>
      <c r="J157" s="64" t="s">
        <v>75</v>
      </c>
    </row>
    <row r="158" spans="1:10" ht="20.25" x14ac:dyDescent="0.3">
      <c r="A158" s="48">
        <f t="shared" si="60"/>
        <v>146</v>
      </c>
      <c r="B158" s="40" t="s">
        <v>11</v>
      </c>
      <c r="C158" s="43">
        <f>D158+E158+F158+G158+H158+I158</f>
        <v>235</v>
      </c>
      <c r="D158" s="10">
        <v>147</v>
      </c>
      <c r="E158" s="10">
        <v>88</v>
      </c>
      <c r="F158" s="10">
        <v>0</v>
      </c>
      <c r="G158" s="10">
        <v>0</v>
      </c>
      <c r="H158" s="10">
        <v>0</v>
      </c>
      <c r="I158" s="47">
        <v>0</v>
      </c>
      <c r="J158" s="48" t="s">
        <v>75</v>
      </c>
    </row>
    <row r="159" spans="1:10" ht="93" customHeight="1" x14ac:dyDescent="0.3">
      <c r="A159" s="77">
        <f t="shared" si="60"/>
        <v>147</v>
      </c>
      <c r="B159" s="41" t="s">
        <v>165</v>
      </c>
      <c r="C159" s="45">
        <f t="shared" ref="C159:I159" si="67">C161+C162</f>
        <v>4060.47</v>
      </c>
      <c r="D159" s="45">
        <f t="shared" si="67"/>
        <v>727</v>
      </c>
      <c r="E159" s="45">
        <f t="shared" si="67"/>
        <v>633.47</v>
      </c>
      <c r="F159" s="45">
        <f t="shared" si="67"/>
        <v>600</v>
      </c>
      <c r="G159" s="45">
        <f t="shared" si="67"/>
        <v>700</v>
      </c>
      <c r="H159" s="45">
        <f t="shared" si="67"/>
        <v>700</v>
      </c>
      <c r="I159" s="45">
        <f t="shared" si="67"/>
        <v>700</v>
      </c>
      <c r="J159" s="48">
        <v>72.73</v>
      </c>
    </row>
    <row r="160" spans="1:10" ht="57" customHeight="1" x14ac:dyDescent="0.25">
      <c r="A160" s="78"/>
      <c r="B160" s="42" t="s">
        <v>164</v>
      </c>
      <c r="C160" s="78"/>
      <c r="D160" s="78"/>
      <c r="E160" s="78"/>
      <c r="F160" s="78"/>
      <c r="G160" s="78"/>
      <c r="H160" s="78"/>
      <c r="I160" s="78"/>
      <c r="J160" s="79"/>
    </row>
    <row r="161" spans="1:10" ht="20.25" x14ac:dyDescent="0.3">
      <c r="A161" s="13">
        <f>A159+1</f>
        <v>148</v>
      </c>
      <c r="B161" s="11" t="s">
        <v>3</v>
      </c>
      <c r="C161" s="44">
        <f>D161+E161+F161+G161+H161+I161</f>
        <v>3831.77</v>
      </c>
      <c r="D161" s="46">
        <v>594.9</v>
      </c>
      <c r="E161" s="46">
        <v>536.87</v>
      </c>
      <c r="F161" s="46">
        <v>600</v>
      </c>
      <c r="G161" s="46">
        <v>700</v>
      </c>
      <c r="H161" s="46">
        <v>700</v>
      </c>
      <c r="I161" s="46">
        <v>700</v>
      </c>
      <c r="J161" s="13" t="s">
        <v>75</v>
      </c>
    </row>
    <row r="162" spans="1:10" ht="20.25" x14ac:dyDescent="0.3">
      <c r="A162" s="64">
        <f t="shared" ref="A162:A193" si="68">A161+1</f>
        <v>149</v>
      </c>
      <c r="B162" s="9" t="s">
        <v>11</v>
      </c>
      <c r="C162" s="19">
        <f>D162+E162+F162+G162+H162+I162</f>
        <v>228.7</v>
      </c>
      <c r="D162" s="21">
        <v>132.1</v>
      </c>
      <c r="E162" s="21">
        <v>96.6</v>
      </c>
      <c r="F162" s="21">
        <v>0</v>
      </c>
      <c r="G162" s="21">
        <v>0</v>
      </c>
      <c r="H162" s="21">
        <v>0</v>
      </c>
      <c r="I162" s="21">
        <v>0</v>
      </c>
      <c r="J162" s="64" t="s">
        <v>75</v>
      </c>
    </row>
    <row r="163" spans="1:10" ht="115.5" customHeight="1" x14ac:dyDescent="0.3">
      <c r="A163" s="64">
        <f t="shared" si="68"/>
        <v>150</v>
      </c>
      <c r="B163" s="9" t="s">
        <v>155</v>
      </c>
      <c r="C163" s="20">
        <f t="shared" ref="C163:I163" si="69">C164</f>
        <v>4300</v>
      </c>
      <c r="D163" s="7">
        <f t="shared" si="69"/>
        <v>600</v>
      </c>
      <c r="E163" s="7">
        <f t="shared" si="69"/>
        <v>700</v>
      </c>
      <c r="F163" s="7">
        <f t="shared" si="69"/>
        <v>700</v>
      </c>
      <c r="G163" s="7">
        <f t="shared" si="69"/>
        <v>700</v>
      </c>
      <c r="H163" s="7">
        <f t="shared" si="69"/>
        <v>800</v>
      </c>
      <c r="I163" s="7">
        <f t="shared" si="69"/>
        <v>800</v>
      </c>
      <c r="J163" s="64">
        <v>69</v>
      </c>
    </row>
    <row r="164" spans="1:10" ht="20.25" x14ac:dyDescent="0.3">
      <c r="A164" s="64">
        <f t="shared" si="68"/>
        <v>151</v>
      </c>
      <c r="B164" s="9" t="s">
        <v>3</v>
      </c>
      <c r="C164" s="20">
        <f>D164+E164+F164+G164+H164+I164</f>
        <v>4300</v>
      </c>
      <c r="D164" s="7">
        <v>600</v>
      </c>
      <c r="E164" s="7">
        <v>700</v>
      </c>
      <c r="F164" s="7">
        <v>700</v>
      </c>
      <c r="G164" s="7">
        <v>700</v>
      </c>
      <c r="H164" s="7">
        <v>800</v>
      </c>
      <c r="I164" s="7">
        <v>800</v>
      </c>
      <c r="J164" s="64" t="s">
        <v>75</v>
      </c>
    </row>
    <row r="165" spans="1:10" ht="60.75" x14ac:dyDescent="0.3">
      <c r="A165" s="64">
        <f t="shared" si="68"/>
        <v>152</v>
      </c>
      <c r="B165" s="9" t="s">
        <v>156</v>
      </c>
      <c r="C165" s="20">
        <f t="shared" ref="C165:I165" si="70">C166</f>
        <v>35430.5</v>
      </c>
      <c r="D165" s="20">
        <f t="shared" si="70"/>
        <v>5329.3</v>
      </c>
      <c r="E165" s="20">
        <f t="shared" si="70"/>
        <v>5514.9</v>
      </c>
      <c r="F165" s="20">
        <f t="shared" si="70"/>
        <v>5786.3</v>
      </c>
      <c r="G165" s="20">
        <f t="shared" si="70"/>
        <v>6000</v>
      </c>
      <c r="H165" s="20">
        <f t="shared" si="70"/>
        <v>6300</v>
      </c>
      <c r="I165" s="20">
        <f t="shared" si="70"/>
        <v>6500</v>
      </c>
      <c r="J165" s="14" t="s">
        <v>86</v>
      </c>
    </row>
    <row r="166" spans="1:10" ht="20.25" x14ac:dyDescent="0.3">
      <c r="A166" s="64">
        <f t="shared" si="68"/>
        <v>153</v>
      </c>
      <c r="B166" s="9" t="s">
        <v>32</v>
      </c>
      <c r="C166" s="19">
        <f>D166+E166+F166+G166+H166+I166</f>
        <v>35430.5</v>
      </c>
      <c r="D166" s="7">
        <v>5329.3</v>
      </c>
      <c r="E166" s="7">
        <v>5514.9</v>
      </c>
      <c r="F166" s="7">
        <v>5786.3</v>
      </c>
      <c r="G166" s="7">
        <v>6000</v>
      </c>
      <c r="H166" s="7">
        <v>6300</v>
      </c>
      <c r="I166" s="7">
        <v>6500</v>
      </c>
      <c r="J166" s="64" t="s">
        <v>75</v>
      </c>
    </row>
    <row r="167" spans="1:10" ht="20.25" x14ac:dyDescent="0.3">
      <c r="A167" s="64">
        <f t="shared" si="68"/>
        <v>154</v>
      </c>
      <c r="B167" s="153" t="s">
        <v>119</v>
      </c>
      <c r="C167" s="153"/>
      <c r="D167" s="153"/>
      <c r="E167" s="153"/>
      <c r="F167" s="153"/>
      <c r="G167" s="153"/>
      <c r="H167" s="153"/>
      <c r="I167" s="153"/>
      <c r="J167" s="153"/>
    </row>
    <row r="168" spans="1:10" ht="20.25" x14ac:dyDescent="0.3">
      <c r="A168" s="64">
        <f t="shared" si="68"/>
        <v>155</v>
      </c>
      <c r="B168" s="9" t="s">
        <v>6</v>
      </c>
      <c r="C168" s="19">
        <f>SUM(D168:I168)</f>
        <v>3115</v>
      </c>
      <c r="D168" s="19">
        <f t="shared" ref="D168:I168" si="71">D173</f>
        <v>495</v>
      </c>
      <c r="E168" s="19">
        <f t="shared" si="71"/>
        <v>470</v>
      </c>
      <c r="F168" s="19">
        <f t="shared" si="71"/>
        <v>200</v>
      </c>
      <c r="G168" s="19">
        <f t="shared" si="71"/>
        <v>650</v>
      </c>
      <c r="H168" s="19">
        <f t="shared" si="71"/>
        <v>650</v>
      </c>
      <c r="I168" s="19">
        <f t="shared" si="71"/>
        <v>650</v>
      </c>
      <c r="J168" s="65" t="s">
        <v>75</v>
      </c>
    </row>
    <row r="169" spans="1:10" ht="20.25" x14ac:dyDescent="0.3">
      <c r="A169" s="64">
        <f t="shared" si="68"/>
        <v>156</v>
      </c>
      <c r="B169" s="9" t="s">
        <v>7</v>
      </c>
      <c r="C169" s="19"/>
      <c r="D169" s="23"/>
      <c r="E169" s="18"/>
      <c r="F169" s="23"/>
      <c r="G169" s="23"/>
      <c r="H169" s="23"/>
      <c r="I169" s="23"/>
      <c r="J169" s="66"/>
    </row>
    <row r="170" spans="1:10" ht="20.25" x14ac:dyDescent="0.3">
      <c r="A170" s="64">
        <f t="shared" si="68"/>
        <v>157</v>
      </c>
      <c r="B170" s="9" t="s">
        <v>16</v>
      </c>
      <c r="C170" s="19">
        <f>SUM(D170:I170)</f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65" t="s">
        <v>75</v>
      </c>
    </row>
    <row r="171" spans="1:10" ht="20.25" x14ac:dyDescent="0.3">
      <c r="A171" s="64">
        <f t="shared" si="68"/>
        <v>158</v>
      </c>
      <c r="B171" s="9" t="s">
        <v>3</v>
      </c>
      <c r="C171" s="19">
        <f>SUM(D171:I171)</f>
        <v>3115</v>
      </c>
      <c r="D171" s="19">
        <f t="shared" ref="D171:I171" si="72">D175</f>
        <v>495</v>
      </c>
      <c r="E171" s="19">
        <f t="shared" si="72"/>
        <v>470</v>
      </c>
      <c r="F171" s="19">
        <f t="shared" si="72"/>
        <v>200</v>
      </c>
      <c r="G171" s="19">
        <f t="shared" si="72"/>
        <v>650</v>
      </c>
      <c r="H171" s="19">
        <f t="shared" si="72"/>
        <v>650</v>
      </c>
      <c r="I171" s="19">
        <f t="shared" si="72"/>
        <v>650</v>
      </c>
      <c r="J171" s="65" t="s">
        <v>75</v>
      </c>
    </row>
    <row r="172" spans="1:10" ht="20.25" x14ac:dyDescent="0.3">
      <c r="A172" s="64">
        <f t="shared" si="68"/>
        <v>159</v>
      </c>
      <c r="B172" s="138" t="s">
        <v>14</v>
      </c>
      <c r="C172" s="139"/>
      <c r="D172" s="139"/>
      <c r="E172" s="139"/>
      <c r="F172" s="139"/>
      <c r="G172" s="139"/>
      <c r="H172" s="139"/>
      <c r="I172" s="139"/>
      <c r="J172" s="140"/>
    </row>
    <row r="173" spans="1:10" ht="40.5" x14ac:dyDescent="0.3">
      <c r="A173" s="64">
        <f t="shared" si="68"/>
        <v>160</v>
      </c>
      <c r="B173" s="9" t="s">
        <v>15</v>
      </c>
      <c r="C173" s="19">
        <f>SUM(D173:I173)</f>
        <v>3115</v>
      </c>
      <c r="D173" s="19">
        <f t="shared" ref="D173:I173" si="73">D175</f>
        <v>495</v>
      </c>
      <c r="E173" s="19">
        <f t="shared" si="73"/>
        <v>470</v>
      </c>
      <c r="F173" s="19">
        <f t="shared" si="73"/>
        <v>200</v>
      </c>
      <c r="G173" s="19">
        <f t="shared" si="73"/>
        <v>650</v>
      </c>
      <c r="H173" s="19">
        <f t="shared" si="73"/>
        <v>650</v>
      </c>
      <c r="I173" s="19">
        <f t="shared" si="73"/>
        <v>650</v>
      </c>
      <c r="J173" s="65" t="s">
        <v>75</v>
      </c>
    </row>
    <row r="174" spans="1:10" ht="20.25" x14ac:dyDescent="0.3">
      <c r="A174" s="64">
        <f t="shared" si="68"/>
        <v>161</v>
      </c>
      <c r="B174" s="9" t="s">
        <v>10</v>
      </c>
      <c r="C174" s="18"/>
      <c r="D174" s="18"/>
      <c r="E174" s="18"/>
      <c r="F174" s="18"/>
      <c r="G174" s="18"/>
      <c r="H174" s="18"/>
      <c r="I174" s="18"/>
      <c r="J174" s="66"/>
    </row>
    <row r="175" spans="1:10" ht="20.25" x14ac:dyDescent="0.3">
      <c r="A175" s="64">
        <f t="shared" si="68"/>
        <v>162</v>
      </c>
      <c r="B175" s="9" t="s">
        <v>3</v>
      </c>
      <c r="C175" s="19">
        <f>SUM(D175:I175)</f>
        <v>3115</v>
      </c>
      <c r="D175" s="19">
        <f t="shared" ref="D175:I175" si="74">D177+D179</f>
        <v>495</v>
      </c>
      <c r="E175" s="19">
        <f t="shared" si="74"/>
        <v>470</v>
      </c>
      <c r="F175" s="19">
        <f t="shared" si="74"/>
        <v>200</v>
      </c>
      <c r="G175" s="19">
        <f t="shared" si="74"/>
        <v>650</v>
      </c>
      <c r="H175" s="19">
        <f t="shared" si="74"/>
        <v>650</v>
      </c>
      <c r="I175" s="19">
        <f t="shared" si="74"/>
        <v>650</v>
      </c>
      <c r="J175" s="65" t="s">
        <v>75</v>
      </c>
    </row>
    <row r="176" spans="1:10" ht="137.25" customHeight="1" x14ac:dyDescent="0.3">
      <c r="A176" s="64">
        <f t="shared" si="68"/>
        <v>163</v>
      </c>
      <c r="B176" s="9" t="s">
        <v>120</v>
      </c>
      <c r="C176" s="7">
        <f>D176+E176+F176+G176+H176+I176</f>
        <v>1985</v>
      </c>
      <c r="D176" s="7">
        <f>D177</f>
        <v>315</v>
      </c>
      <c r="E176" s="7">
        <f>E177</f>
        <v>320</v>
      </c>
      <c r="F176" s="7">
        <f>F177</f>
        <v>0</v>
      </c>
      <c r="G176" s="7">
        <v>450</v>
      </c>
      <c r="H176" s="7">
        <v>450</v>
      </c>
      <c r="I176" s="7">
        <v>450</v>
      </c>
      <c r="J176" s="64">
        <v>85.86</v>
      </c>
    </row>
    <row r="177" spans="1:10" ht="20.25" x14ac:dyDescent="0.3">
      <c r="A177" s="64">
        <f t="shared" si="68"/>
        <v>164</v>
      </c>
      <c r="B177" s="9" t="s">
        <v>29</v>
      </c>
      <c r="C177" s="7">
        <f>D177+E177+F177+G177+H177+I177</f>
        <v>1985</v>
      </c>
      <c r="D177" s="7">
        <v>315</v>
      </c>
      <c r="E177" s="7">
        <v>320</v>
      </c>
      <c r="F177" s="7">
        <v>0</v>
      </c>
      <c r="G177" s="7">
        <v>450</v>
      </c>
      <c r="H177" s="7">
        <v>450</v>
      </c>
      <c r="I177" s="7">
        <v>450</v>
      </c>
      <c r="J177" s="64" t="s">
        <v>75</v>
      </c>
    </row>
    <row r="178" spans="1:10" ht="121.5" x14ac:dyDescent="0.3">
      <c r="A178" s="64">
        <f t="shared" si="68"/>
        <v>165</v>
      </c>
      <c r="B178" s="9" t="s">
        <v>121</v>
      </c>
      <c r="C178" s="7">
        <f>D178+E178+F178+G178+H178+I178</f>
        <v>1160</v>
      </c>
      <c r="D178" s="7">
        <f>D179</f>
        <v>180</v>
      </c>
      <c r="E178" s="7">
        <f>E179</f>
        <v>150</v>
      </c>
      <c r="F178" s="7">
        <f>F179</f>
        <v>200</v>
      </c>
      <c r="G178" s="7">
        <v>210</v>
      </c>
      <c r="H178" s="7">
        <v>210</v>
      </c>
      <c r="I178" s="7">
        <v>210</v>
      </c>
      <c r="J178" s="64">
        <v>88</v>
      </c>
    </row>
    <row r="179" spans="1:10" ht="20.25" x14ac:dyDescent="0.3">
      <c r="A179" s="64">
        <f t="shared" si="68"/>
        <v>166</v>
      </c>
      <c r="B179" s="9" t="s">
        <v>3</v>
      </c>
      <c r="C179" s="21">
        <f>D179+E179+F179+G179+H179+I179</f>
        <v>1130</v>
      </c>
      <c r="D179" s="7">
        <v>180</v>
      </c>
      <c r="E179" s="7">
        <v>150</v>
      </c>
      <c r="F179" s="7">
        <v>200</v>
      </c>
      <c r="G179" s="7">
        <v>200</v>
      </c>
      <c r="H179" s="7">
        <v>200</v>
      </c>
      <c r="I179" s="7">
        <v>200</v>
      </c>
      <c r="J179" s="64" t="s">
        <v>75</v>
      </c>
    </row>
    <row r="180" spans="1:10" ht="39.75" customHeight="1" x14ac:dyDescent="0.3">
      <c r="A180" s="64">
        <f t="shared" si="68"/>
        <v>167</v>
      </c>
      <c r="B180" s="153" t="s">
        <v>175</v>
      </c>
      <c r="C180" s="153"/>
      <c r="D180" s="153"/>
      <c r="E180" s="153"/>
      <c r="F180" s="153"/>
      <c r="G180" s="153"/>
      <c r="H180" s="153"/>
      <c r="I180" s="153"/>
      <c r="J180" s="153"/>
    </row>
    <row r="181" spans="1:10" ht="20.25" x14ac:dyDescent="0.3">
      <c r="A181" s="64">
        <f t="shared" si="68"/>
        <v>168</v>
      </c>
      <c r="B181" s="9" t="s">
        <v>6</v>
      </c>
      <c r="C181" s="7">
        <f>C183+C184</f>
        <v>266118.08</v>
      </c>
      <c r="D181" s="7">
        <f t="shared" ref="D181:I181" si="75">D184</f>
        <v>37612.240000000005</v>
      </c>
      <c r="E181" s="7">
        <f t="shared" si="75"/>
        <v>39339.800000000003</v>
      </c>
      <c r="F181" s="7">
        <f t="shared" si="75"/>
        <v>59483.7</v>
      </c>
      <c r="G181" s="7">
        <f t="shared" si="75"/>
        <v>42587.83</v>
      </c>
      <c r="H181" s="7">
        <f t="shared" si="75"/>
        <v>43221.42</v>
      </c>
      <c r="I181" s="7">
        <f t="shared" si="75"/>
        <v>43873.09</v>
      </c>
      <c r="J181" s="64" t="s">
        <v>75</v>
      </c>
    </row>
    <row r="182" spans="1:10" ht="20.25" x14ac:dyDescent="0.3">
      <c r="A182" s="64">
        <f t="shared" si="68"/>
        <v>169</v>
      </c>
      <c r="B182" s="9" t="s">
        <v>7</v>
      </c>
      <c r="C182" s="7"/>
      <c r="D182" s="17"/>
      <c r="E182" s="17"/>
      <c r="F182" s="17"/>
      <c r="G182" s="17"/>
      <c r="H182" s="17"/>
      <c r="I182" s="17"/>
      <c r="J182" s="64" t="s">
        <v>75</v>
      </c>
    </row>
    <row r="183" spans="1:10" ht="20.25" x14ac:dyDescent="0.3">
      <c r="A183" s="64">
        <f t="shared" si="68"/>
        <v>170</v>
      </c>
      <c r="B183" s="9" t="s">
        <v>16</v>
      </c>
      <c r="C183" s="7">
        <f t="shared" ref="C183:I183" si="76">C188</f>
        <v>0</v>
      </c>
      <c r="D183" s="7">
        <f t="shared" si="76"/>
        <v>0</v>
      </c>
      <c r="E183" s="7">
        <f t="shared" si="76"/>
        <v>0</v>
      </c>
      <c r="F183" s="7">
        <f t="shared" si="76"/>
        <v>0</v>
      </c>
      <c r="G183" s="7">
        <f t="shared" si="76"/>
        <v>0</v>
      </c>
      <c r="H183" s="7">
        <f t="shared" si="76"/>
        <v>0</v>
      </c>
      <c r="I183" s="7">
        <f t="shared" si="76"/>
        <v>0</v>
      </c>
      <c r="J183" s="64" t="s">
        <v>75</v>
      </c>
    </row>
    <row r="184" spans="1:10" ht="20.25" x14ac:dyDescent="0.3">
      <c r="A184" s="64">
        <f t="shared" si="68"/>
        <v>171</v>
      </c>
      <c r="B184" s="9" t="s">
        <v>3</v>
      </c>
      <c r="C184" s="7">
        <f t="shared" ref="C184:I184" si="77">C189+C193</f>
        <v>266118.08</v>
      </c>
      <c r="D184" s="7">
        <f t="shared" si="77"/>
        <v>37612.240000000005</v>
      </c>
      <c r="E184" s="7">
        <f t="shared" si="77"/>
        <v>39339.800000000003</v>
      </c>
      <c r="F184" s="7">
        <f t="shared" si="77"/>
        <v>59483.7</v>
      </c>
      <c r="G184" s="7">
        <f t="shared" si="77"/>
        <v>42587.83</v>
      </c>
      <c r="H184" s="7">
        <f t="shared" si="77"/>
        <v>43221.42</v>
      </c>
      <c r="I184" s="7">
        <f t="shared" si="77"/>
        <v>43873.09</v>
      </c>
      <c r="J184" s="64" t="s">
        <v>75</v>
      </c>
    </row>
    <row r="185" spans="1:10" ht="20.25" x14ac:dyDescent="0.3">
      <c r="A185" s="64">
        <f t="shared" si="68"/>
        <v>172</v>
      </c>
      <c r="B185" s="164" t="s">
        <v>24</v>
      </c>
      <c r="C185" s="159"/>
      <c r="D185" s="159"/>
      <c r="E185" s="159"/>
      <c r="F185" s="159"/>
      <c r="G185" s="159"/>
      <c r="H185" s="159"/>
      <c r="I185" s="159"/>
      <c r="J185" s="160"/>
    </row>
    <row r="186" spans="1:10" ht="60.75" x14ac:dyDescent="0.3">
      <c r="A186" s="64">
        <f t="shared" si="68"/>
        <v>173</v>
      </c>
      <c r="B186" s="9" t="s">
        <v>26</v>
      </c>
      <c r="C186" s="7">
        <f t="shared" ref="C186:I186" si="78">C187+C188+C189</f>
        <v>30949.97</v>
      </c>
      <c r="D186" s="7">
        <f t="shared" si="78"/>
        <v>1946.97</v>
      </c>
      <c r="E186" s="7">
        <f t="shared" si="78"/>
        <v>0</v>
      </c>
      <c r="F186" s="7">
        <f t="shared" si="78"/>
        <v>29003</v>
      </c>
      <c r="G186" s="7">
        <f t="shared" si="78"/>
        <v>0</v>
      </c>
      <c r="H186" s="7">
        <f t="shared" si="78"/>
        <v>0</v>
      </c>
      <c r="I186" s="7">
        <f t="shared" si="78"/>
        <v>0</v>
      </c>
      <c r="J186" s="64">
        <v>91</v>
      </c>
    </row>
    <row r="187" spans="1:10" ht="20.25" x14ac:dyDescent="0.3">
      <c r="A187" s="64">
        <f t="shared" si="68"/>
        <v>174</v>
      </c>
      <c r="B187" s="9" t="s">
        <v>25</v>
      </c>
      <c r="C187" s="7">
        <f>D187+E187+F187+G187+H187+I187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64" t="s">
        <v>75</v>
      </c>
    </row>
    <row r="188" spans="1:10" ht="20.25" x14ac:dyDescent="0.3">
      <c r="A188" s="64">
        <f t="shared" si="68"/>
        <v>175</v>
      </c>
      <c r="B188" s="9" t="s">
        <v>11</v>
      </c>
      <c r="C188" s="7">
        <f>D188+E188+F188+G188+H188+I188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4" t="s">
        <v>75</v>
      </c>
    </row>
    <row r="189" spans="1:10" s="1" customFormat="1" ht="20.25" x14ac:dyDescent="0.3">
      <c r="A189" s="64">
        <f t="shared" si="68"/>
        <v>176</v>
      </c>
      <c r="B189" s="9" t="s">
        <v>3</v>
      </c>
      <c r="C189" s="7">
        <f>D189+E189+F189+G189+H189+I189</f>
        <v>30949.97</v>
      </c>
      <c r="D189" s="21">
        <v>1946.97</v>
      </c>
      <c r="E189" s="21">
        <v>0</v>
      </c>
      <c r="F189" s="21">
        <v>29003</v>
      </c>
      <c r="G189" s="21">
        <v>0</v>
      </c>
      <c r="H189" s="21">
        <v>0</v>
      </c>
      <c r="I189" s="21">
        <v>0</v>
      </c>
      <c r="J189" s="64" t="s">
        <v>75</v>
      </c>
    </row>
    <row r="190" spans="1:10" ht="20.25" x14ac:dyDescent="0.3">
      <c r="A190" s="64">
        <f t="shared" si="68"/>
        <v>177</v>
      </c>
      <c r="B190" s="138" t="s">
        <v>14</v>
      </c>
      <c r="C190" s="139"/>
      <c r="D190" s="139"/>
      <c r="E190" s="139"/>
      <c r="F190" s="139"/>
      <c r="G190" s="139"/>
      <c r="H190" s="139"/>
      <c r="I190" s="139"/>
      <c r="J190" s="140"/>
    </row>
    <row r="191" spans="1:10" ht="40.5" x14ac:dyDescent="0.3">
      <c r="A191" s="64">
        <f t="shared" si="68"/>
        <v>178</v>
      </c>
      <c r="B191" s="9" t="s">
        <v>15</v>
      </c>
      <c r="C191" s="7">
        <f t="shared" ref="C191:I191" si="79">C193</f>
        <v>235168.11000000002</v>
      </c>
      <c r="D191" s="7">
        <f t="shared" si="79"/>
        <v>35665.270000000004</v>
      </c>
      <c r="E191" s="7">
        <f t="shared" si="79"/>
        <v>39339.800000000003</v>
      </c>
      <c r="F191" s="7">
        <f t="shared" si="79"/>
        <v>30480.7</v>
      </c>
      <c r="G191" s="7">
        <f t="shared" si="79"/>
        <v>42587.83</v>
      </c>
      <c r="H191" s="7">
        <f t="shared" si="79"/>
        <v>43221.42</v>
      </c>
      <c r="I191" s="7">
        <f t="shared" si="79"/>
        <v>43873.09</v>
      </c>
      <c r="J191" s="64" t="s">
        <v>75</v>
      </c>
    </row>
    <row r="192" spans="1:10" ht="20.25" x14ac:dyDescent="0.3">
      <c r="A192" s="64">
        <f t="shared" si="68"/>
        <v>179</v>
      </c>
      <c r="B192" s="9" t="s">
        <v>10</v>
      </c>
      <c r="C192" s="7"/>
      <c r="D192" s="17"/>
      <c r="E192" s="17"/>
      <c r="F192" s="17"/>
      <c r="G192" s="17"/>
      <c r="H192" s="17"/>
      <c r="I192" s="17"/>
      <c r="J192" s="64" t="s">
        <v>75</v>
      </c>
    </row>
    <row r="193" spans="1:10" ht="20.25" x14ac:dyDescent="0.3">
      <c r="A193" s="64">
        <f t="shared" si="68"/>
        <v>180</v>
      </c>
      <c r="B193" s="9" t="s">
        <v>3</v>
      </c>
      <c r="C193" s="7">
        <f>D193+E193+F193+G193+H193+I193</f>
        <v>235168.11000000002</v>
      </c>
      <c r="D193" s="7">
        <f t="shared" ref="D193:I193" si="80">D195+D197+D199+D201</f>
        <v>35665.270000000004</v>
      </c>
      <c r="E193" s="7">
        <f t="shared" si="80"/>
        <v>39339.800000000003</v>
      </c>
      <c r="F193" s="7">
        <f t="shared" si="80"/>
        <v>30480.7</v>
      </c>
      <c r="G193" s="7">
        <f t="shared" si="80"/>
        <v>42587.83</v>
      </c>
      <c r="H193" s="7">
        <f t="shared" si="80"/>
        <v>43221.42</v>
      </c>
      <c r="I193" s="7">
        <f t="shared" si="80"/>
        <v>43873.09</v>
      </c>
      <c r="J193" s="64" t="s">
        <v>75</v>
      </c>
    </row>
    <row r="194" spans="1:10" ht="134.25" customHeight="1" x14ac:dyDescent="0.3">
      <c r="A194" s="64">
        <f t="shared" ref="A194:A225" si="81">A193+1</f>
        <v>181</v>
      </c>
      <c r="B194" s="9" t="s">
        <v>34</v>
      </c>
      <c r="C194" s="7">
        <f>D194+E194+F194+G194+H194+I194</f>
        <v>2193.58</v>
      </c>
      <c r="D194" s="7">
        <f t="shared" ref="D194:I194" si="82">D195</f>
        <v>449.83</v>
      </c>
      <c r="E194" s="7">
        <f t="shared" si="82"/>
        <v>60.65</v>
      </c>
      <c r="F194" s="7">
        <f t="shared" si="82"/>
        <v>123.1</v>
      </c>
      <c r="G194" s="7">
        <f t="shared" si="82"/>
        <v>500</v>
      </c>
      <c r="H194" s="7">
        <f t="shared" si="82"/>
        <v>520</v>
      </c>
      <c r="I194" s="7">
        <f t="shared" si="82"/>
        <v>540</v>
      </c>
      <c r="J194" s="64" t="s">
        <v>87</v>
      </c>
    </row>
    <row r="195" spans="1:10" ht="20.25" x14ac:dyDescent="0.3">
      <c r="A195" s="64">
        <f t="shared" si="81"/>
        <v>182</v>
      </c>
      <c r="B195" s="9" t="s">
        <v>29</v>
      </c>
      <c r="C195" s="7">
        <f>D195+E195+F195+G195+H195+I195</f>
        <v>2193.58</v>
      </c>
      <c r="D195" s="7">
        <v>449.83</v>
      </c>
      <c r="E195" s="7">
        <v>60.65</v>
      </c>
      <c r="F195" s="7">
        <v>123.1</v>
      </c>
      <c r="G195" s="7">
        <v>500</v>
      </c>
      <c r="H195" s="7">
        <v>520</v>
      </c>
      <c r="I195" s="7">
        <v>540</v>
      </c>
      <c r="J195" s="64" t="s">
        <v>75</v>
      </c>
    </row>
    <row r="196" spans="1:10" ht="114.75" customHeight="1" x14ac:dyDescent="0.3">
      <c r="A196" s="64">
        <f t="shared" si="81"/>
        <v>183</v>
      </c>
      <c r="B196" s="9" t="s">
        <v>81</v>
      </c>
      <c r="C196" s="7">
        <f>D196+E196+F196+G196+H196+I196</f>
        <v>22084.6</v>
      </c>
      <c r="D196" s="7">
        <f t="shared" ref="D196:I196" si="83">D197</f>
        <v>2204.59</v>
      </c>
      <c r="E196" s="7">
        <f t="shared" si="83"/>
        <v>2811.71</v>
      </c>
      <c r="F196" s="7">
        <f t="shared" si="83"/>
        <v>5527.3</v>
      </c>
      <c r="G196" s="7">
        <f t="shared" si="83"/>
        <v>3656</v>
      </c>
      <c r="H196" s="7">
        <f t="shared" si="83"/>
        <v>3848</v>
      </c>
      <c r="I196" s="7">
        <f t="shared" si="83"/>
        <v>4037</v>
      </c>
      <c r="J196" s="64" t="s">
        <v>88</v>
      </c>
    </row>
    <row r="197" spans="1:10" ht="20.25" x14ac:dyDescent="0.3">
      <c r="A197" s="64">
        <f t="shared" si="81"/>
        <v>184</v>
      </c>
      <c r="B197" s="9" t="s">
        <v>29</v>
      </c>
      <c r="C197" s="7">
        <f>D197+E197+F197+G197+H197+I197</f>
        <v>22084.6</v>
      </c>
      <c r="D197" s="7">
        <v>2204.59</v>
      </c>
      <c r="E197" s="7">
        <v>2811.71</v>
      </c>
      <c r="F197" s="7">
        <v>5527.3</v>
      </c>
      <c r="G197" s="7">
        <v>3656</v>
      </c>
      <c r="H197" s="7">
        <v>3848</v>
      </c>
      <c r="I197" s="7">
        <v>4037</v>
      </c>
      <c r="J197" s="64" t="s">
        <v>75</v>
      </c>
    </row>
    <row r="198" spans="1:10" ht="114.75" customHeight="1" x14ac:dyDescent="0.3">
      <c r="A198" s="64">
        <f t="shared" si="81"/>
        <v>185</v>
      </c>
      <c r="B198" s="9" t="s">
        <v>122</v>
      </c>
      <c r="C198" s="7">
        <f t="shared" ref="C198:I198" si="84">C199</f>
        <v>166325.54999999999</v>
      </c>
      <c r="D198" s="7">
        <f t="shared" si="84"/>
        <v>27295.55</v>
      </c>
      <c r="E198" s="7">
        <f t="shared" si="84"/>
        <v>30230</v>
      </c>
      <c r="F198" s="7">
        <f t="shared" si="84"/>
        <v>18800</v>
      </c>
      <c r="G198" s="7">
        <f t="shared" si="84"/>
        <v>30000</v>
      </c>
      <c r="H198" s="7">
        <f t="shared" si="84"/>
        <v>30000</v>
      </c>
      <c r="I198" s="7">
        <f t="shared" si="84"/>
        <v>30000</v>
      </c>
      <c r="J198" s="64">
        <v>91</v>
      </c>
    </row>
    <row r="199" spans="1:10" ht="20.25" x14ac:dyDescent="0.3">
      <c r="A199" s="64">
        <f t="shared" si="81"/>
        <v>186</v>
      </c>
      <c r="B199" s="9" t="s">
        <v>3</v>
      </c>
      <c r="C199" s="21">
        <f>D199+E199+F199+G199+H199+I199</f>
        <v>166325.54999999999</v>
      </c>
      <c r="D199" s="7">
        <v>27295.55</v>
      </c>
      <c r="E199" s="7">
        <v>30230</v>
      </c>
      <c r="F199" s="7">
        <v>18800</v>
      </c>
      <c r="G199" s="7">
        <v>30000</v>
      </c>
      <c r="H199" s="7">
        <v>30000</v>
      </c>
      <c r="I199" s="7">
        <v>30000</v>
      </c>
      <c r="J199" s="64" t="s">
        <v>75</v>
      </c>
    </row>
    <row r="200" spans="1:10" ht="156" customHeight="1" x14ac:dyDescent="0.3">
      <c r="A200" s="64">
        <f t="shared" si="81"/>
        <v>187</v>
      </c>
      <c r="B200" s="9" t="s">
        <v>160</v>
      </c>
      <c r="C200" s="7">
        <f>D200+E200+F200+G200+H200+I200</f>
        <v>44564.380000000005</v>
      </c>
      <c r="D200" s="8">
        <f t="shared" ref="D200:I200" si="85">D201</f>
        <v>5715.3</v>
      </c>
      <c r="E200" s="8">
        <f t="shared" si="85"/>
        <v>6237.44</v>
      </c>
      <c r="F200" s="8">
        <f t="shared" si="85"/>
        <v>6030.3</v>
      </c>
      <c r="G200" s="8">
        <f t="shared" si="85"/>
        <v>8431.83</v>
      </c>
      <c r="H200" s="8">
        <f t="shared" si="85"/>
        <v>8853.42</v>
      </c>
      <c r="I200" s="8">
        <f t="shared" si="85"/>
        <v>9296.09</v>
      </c>
      <c r="J200" s="64">
        <v>96</v>
      </c>
    </row>
    <row r="201" spans="1:10" ht="20.25" x14ac:dyDescent="0.3">
      <c r="A201" s="64">
        <f t="shared" si="81"/>
        <v>188</v>
      </c>
      <c r="B201" s="24" t="s">
        <v>32</v>
      </c>
      <c r="C201" s="7">
        <f>D201+E201+F201+G201+H201+I201</f>
        <v>44564.380000000005</v>
      </c>
      <c r="D201" s="8">
        <v>5715.3</v>
      </c>
      <c r="E201" s="8">
        <v>6237.44</v>
      </c>
      <c r="F201" s="8">
        <v>6030.3</v>
      </c>
      <c r="G201" s="8">
        <v>8431.83</v>
      </c>
      <c r="H201" s="8">
        <v>8853.42</v>
      </c>
      <c r="I201" s="8">
        <v>9296.09</v>
      </c>
      <c r="J201" s="64" t="s">
        <v>75</v>
      </c>
    </row>
    <row r="202" spans="1:10" ht="20.25" x14ac:dyDescent="0.3">
      <c r="A202" s="64">
        <f t="shared" si="81"/>
        <v>189</v>
      </c>
      <c r="B202" s="150" t="s">
        <v>123</v>
      </c>
      <c r="C202" s="151"/>
      <c r="D202" s="151"/>
      <c r="E202" s="151"/>
      <c r="F202" s="151"/>
      <c r="G202" s="151"/>
      <c r="H202" s="151"/>
      <c r="I202" s="151"/>
      <c r="J202" s="152"/>
    </row>
    <row r="203" spans="1:10" ht="20.25" x14ac:dyDescent="0.3">
      <c r="A203" s="64">
        <f t="shared" si="81"/>
        <v>190</v>
      </c>
      <c r="B203" s="9" t="s">
        <v>6</v>
      </c>
      <c r="C203" s="7">
        <f>D203+E203+F203+G203+H203+I203</f>
        <v>63844.5</v>
      </c>
      <c r="D203" s="7">
        <f t="shared" ref="D203:I203" si="86">D205+D206</f>
        <v>1700.7</v>
      </c>
      <c r="E203" s="7">
        <f t="shared" si="86"/>
        <v>313.7</v>
      </c>
      <c r="F203" s="7">
        <f t="shared" si="86"/>
        <v>61830.1</v>
      </c>
      <c r="G203" s="7">
        <f t="shared" si="86"/>
        <v>0</v>
      </c>
      <c r="H203" s="7">
        <f t="shared" si="86"/>
        <v>0</v>
      </c>
      <c r="I203" s="7">
        <f t="shared" si="86"/>
        <v>0</v>
      </c>
      <c r="J203" s="64" t="s">
        <v>75</v>
      </c>
    </row>
    <row r="204" spans="1:10" ht="20.25" x14ac:dyDescent="0.3">
      <c r="A204" s="64">
        <f t="shared" si="81"/>
        <v>191</v>
      </c>
      <c r="B204" s="9" t="s">
        <v>7</v>
      </c>
      <c r="C204" s="7"/>
      <c r="D204" s="17"/>
      <c r="E204" s="17"/>
      <c r="F204" s="17"/>
      <c r="G204" s="17"/>
      <c r="H204" s="17"/>
      <c r="I204" s="17"/>
      <c r="J204" s="64" t="s">
        <v>75</v>
      </c>
    </row>
    <row r="205" spans="1:10" ht="20.25" x14ac:dyDescent="0.3">
      <c r="A205" s="64">
        <f t="shared" si="81"/>
        <v>192</v>
      </c>
      <c r="B205" s="9" t="s">
        <v>2</v>
      </c>
      <c r="C205" s="7">
        <f>D205+E205+F205+G205+H205+I205</f>
        <v>58700</v>
      </c>
      <c r="D205" s="7">
        <f t="shared" ref="D205:I206" si="87">D210</f>
        <v>0</v>
      </c>
      <c r="E205" s="7">
        <f t="shared" si="87"/>
        <v>0</v>
      </c>
      <c r="F205" s="7">
        <f t="shared" si="87"/>
        <v>58700</v>
      </c>
      <c r="G205" s="7">
        <f t="shared" si="87"/>
        <v>0</v>
      </c>
      <c r="H205" s="7">
        <f t="shared" si="87"/>
        <v>0</v>
      </c>
      <c r="I205" s="7">
        <f t="shared" si="87"/>
        <v>0</v>
      </c>
      <c r="J205" s="64" t="s">
        <v>75</v>
      </c>
    </row>
    <row r="206" spans="1:10" ht="20.25" x14ac:dyDescent="0.3">
      <c r="A206" s="64">
        <f t="shared" si="81"/>
        <v>193</v>
      </c>
      <c r="B206" s="9" t="s">
        <v>3</v>
      </c>
      <c r="C206" s="7">
        <f>D206+E206+F206+G206+H206+I206</f>
        <v>5144.5</v>
      </c>
      <c r="D206" s="7">
        <f t="shared" si="87"/>
        <v>1700.7</v>
      </c>
      <c r="E206" s="7">
        <f t="shared" si="87"/>
        <v>313.7</v>
      </c>
      <c r="F206" s="7">
        <f t="shared" si="87"/>
        <v>3130.1</v>
      </c>
      <c r="G206" s="7">
        <f t="shared" si="87"/>
        <v>0</v>
      </c>
      <c r="H206" s="7">
        <f t="shared" si="87"/>
        <v>0</v>
      </c>
      <c r="I206" s="7">
        <f t="shared" si="87"/>
        <v>0</v>
      </c>
      <c r="J206" s="64" t="s">
        <v>75</v>
      </c>
    </row>
    <row r="207" spans="1:10" ht="20.25" x14ac:dyDescent="0.3">
      <c r="A207" s="64">
        <f t="shared" si="81"/>
        <v>194</v>
      </c>
      <c r="B207" s="155" t="s">
        <v>19</v>
      </c>
      <c r="C207" s="155"/>
      <c r="D207" s="155"/>
      <c r="E207" s="155"/>
      <c r="F207" s="155"/>
      <c r="G207" s="155"/>
      <c r="H207" s="155"/>
      <c r="I207" s="155"/>
      <c r="J207" s="155"/>
    </row>
    <row r="208" spans="1:10" ht="36.75" customHeight="1" x14ac:dyDescent="0.3">
      <c r="A208" s="64">
        <f t="shared" si="81"/>
        <v>195</v>
      </c>
      <c r="B208" s="9" t="s">
        <v>20</v>
      </c>
      <c r="C208" s="7">
        <f>D208+E208+F208+G208+H208+I208</f>
        <v>63844.5</v>
      </c>
      <c r="D208" s="7">
        <f t="shared" ref="D208:I208" si="88">D210+D211</f>
        <v>1700.7</v>
      </c>
      <c r="E208" s="7">
        <f t="shared" si="88"/>
        <v>313.7</v>
      </c>
      <c r="F208" s="7">
        <f t="shared" si="88"/>
        <v>61830.1</v>
      </c>
      <c r="G208" s="7">
        <f t="shared" si="88"/>
        <v>0</v>
      </c>
      <c r="H208" s="7">
        <f t="shared" si="88"/>
        <v>0</v>
      </c>
      <c r="I208" s="7">
        <f t="shared" si="88"/>
        <v>0</v>
      </c>
      <c r="J208" s="64" t="s">
        <v>89</v>
      </c>
    </row>
    <row r="209" spans="1:10" ht="20.25" x14ac:dyDescent="0.3">
      <c r="A209" s="64">
        <f t="shared" si="81"/>
        <v>196</v>
      </c>
      <c r="B209" s="9" t="s">
        <v>21</v>
      </c>
      <c r="C209" s="7"/>
      <c r="D209" s="17"/>
      <c r="E209" s="17"/>
      <c r="F209" s="17"/>
      <c r="G209" s="17"/>
      <c r="H209" s="17"/>
      <c r="I209" s="17"/>
      <c r="J209" s="64" t="s">
        <v>75</v>
      </c>
    </row>
    <row r="210" spans="1:10" ht="20.25" x14ac:dyDescent="0.3">
      <c r="A210" s="64">
        <f t="shared" si="81"/>
        <v>197</v>
      </c>
      <c r="B210" s="9" t="s">
        <v>2</v>
      </c>
      <c r="C210" s="7">
        <f>D210+E210+F210+G210+H210+I210</f>
        <v>58700</v>
      </c>
      <c r="D210" s="7">
        <v>0</v>
      </c>
      <c r="E210" s="7">
        <v>0</v>
      </c>
      <c r="F210" s="7">
        <v>58700</v>
      </c>
      <c r="G210" s="7">
        <v>0</v>
      </c>
      <c r="H210" s="7">
        <v>0</v>
      </c>
      <c r="I210" s="7">
        <v>0</v>
      </c>
      <c r="J210" s="64" t="s">
        <v>75</v>
      </c>
    </row>
    <row r="211" spans="1:10" ht="20.25" x14ac:dyDescent="0.3">
      <c r="A211" s="64">
        <f t="shared" si="81"/>
        <v>198</v>
      </c>
      <c r="B211" s="9" t="s">
        <v>3</v>
      </c>
      <c r="C211" s="7">
        <f>D211+E211+F211+G211+H211+I211</f>
        <v>5144.5</v>
      </c>
      <c r="D211" s="7">
        <v>1700.7</v>
      </c>
      <c r="E211" s="7">
        <v>313.7</v>
      </c>
      <c r="F211" s="7">
        <v>3130.1</v>
      </c>
      <c r="G211" s="7">
        <v>0</v>
      </c>
      <c r="H211" s="7">
        <v>0</v>
      </c>
      <c r="I211" s="7">
        <v>0</v>
      </c>
      <c r="J211" s="64" t="s">
        <v>75</v>
      </c>
    </row>
    <row r="212" spans="1:10" ht="20.25" x14ac:dyDescent="0.3">
      <c r="A212" s="64">
        <f t="shared" si="81"/>
        <v>199</v>
      </c>
      <c r="B212" s="150" t="s">
        <v>124</v>
      </c>
      <c r="C212" s="151"/>
      <c r="D212" s="151"/>
      <c r="E212" s="151"/>
      <c r="F212" s="151"/>
      <c r="G212" s="151"/>
      <c r="H212" s="151"/>
      <c r="I212" s="151"/>
      <c r="J212" s="152"/>
    </row>
    <row r="213" spans="1:10" ht="40.5" x14ac:dyDescent="0.3">
      <c r="A213" s="64">
        <f t="shared" si="81"/>
        <v>200</v>
      </c>
      <c r="B213" s="9" t="s">
        <v>18</v>
      </c>
      <c r="C213" s="7">
        <f>D213+E213+F213+G213+H213+I213</f>
        <v>34827.040000000001</v>
      </c>
      <c r="D213" s="7">
        <f t="shared" ref="D213:I213" si="89">D214+D215</f>
        <v>3590.5</v>
      </c>
      <c r="E213" s="7">
        <f t="shared" si="89"/>
        <v>5981.34</v>
      </c>
      <c r="F213" s="7">
        <f t="shared" si="89"/>
        <v>12755.2</v>
      </c>
      <c r="G213" s="7">
        <f t="shared" si="89"/>
        <v>0</v>
      </c>
      <c r="H213" s="7">
        <f t="shared" si="89"/>
        <v>5000</v>
      </c>
      <c r="I213" s="7">
        <f t="shared" si="89"/>
        <v>7500</v>
      </c>
      <c r="J213" s="64" t="s">
        <v>75</v>
      </c>
    </row>
    <row r="214" spans="1:10" ht="20.25" x14ac:dyDescent="0.3">
      <c r="A214" s="64">
        <f t="shared" si="81"/>
        <v>201</v>
      </c>
      <c r="B214" s="9" t="s">
        <v>2</v>
      </c>
      <c r="C214" s="7">
        <f t="shared" ref="C214:I214" si="90">C218+C222</f>
        <v>0</v>
      </c>
      <c r="D214" s="7">
        <f t="shared" si="90"/>
        <v>0</v>
      </c>
      <c r="E214" s="7">
        <f t="shared" si="90"/>
        <v>0</v>
      </c>
      <c r="F214" s="7">
        <f t="shared" si="90"/>
        <v>0</v>
      </c>
      <c r="G214" s="7">
        <f t="shared" si="90"/>
        <v>0</v>
      </c>
      <c r="H214" s="7">
        <f t="shared" si="90"/>
        <v>0</v>
      </c>
      <c r="I214" s="7">
        <f t="shared" si="90"/>
        <v>0</v>
      </c>
      <c r="J214" s="64" t="s">
        <v>75</v>
      </c>
    </row>
    <row r="215" spans="1:10" ht="20.25" x14ac:dyDescent="0.3">
      <c r="A215" s="64">
        <f t="shared" si="81"/>
        <v>202</v>
      </c>
      <c r="B215" s="9" t="s">
        <v>3</v>
      </c>
      <c r="C215" s="7">
        <f>D215+E215+F215+G215+H215+I215</f>
        <v>34827.040000000001</v>
      </c>
      <c r="D215" s="8">
        <f t="shared" ref="D215:I215" si="91">D219+D223</f>
        <v>3590.5</v>
      </c>
      <c r="E215" s="8">
        <f t="shared" si="91"/>
        <v>5981.34</v>
      </c>
      <c r="F215" s="8">
        <f t="shared" si="91"/>
        <v>12755.2</v>
      </c>
      <c r="G215" s="8">
        <f t="shared" si="91"/>
        <v>0</v>
      </c>
      <c r="H215" s="8">
        <f t="shared" si="91"/>
        <v>5000</v>
      </c>
      <c r="I215" s="8">
        <f t="shared" si="91"/>
        <v>7500</v>
      </c>
      <c r="J215" s="64" t="s">
        <v>75</v>
      </c>
    </row>
    <row r="216" spans="1:10" ht="20.25" x14ac:dyDescent="0.3">
      <c r="A216" s="64">
        <f t="shared" si="81"/>
        <v>203</v>
      </c>
      <c r="B216" s="138" t="s">
        <v>19</v>
      </c>
      <c r="C216" s="139"/>
      <c r="D216" s="139"/>
      <c r="E216" s="139"/>
      <c r="F216" s="139"/>
      <c r="G216" s="139"/>
      <c r="H216" s="139"/>
      <c r="I216" s="139"/>
      <c r="J216" s="140"/>
    </row>
    <row r="217" spans="1:10" ht="57" customHeight="1" x14ac:dyDescent="0.3">
      <c r="A217" s="64">
        <f t="shared" si="81"/>
        <v>204</v>
      </c>
      <c r="B217" s="9" t="s">
        <v>26</v>
      </c>
      <c r="C217" s="20">
        <f>D217+E217+F217+G217+H217+I217</f>
        <v>18901.04</v>
      </c>
      <c r="D217" s="20">
        <f t="shared" ref="D217:I217" si="92">D218+D219</f>
        <v>3590.5</v>
      </c>
      <c r="E217" s="20">
        <f t="shared" si="92"/>
        <v>4591.34</v>
      </c>
      <c r="F217" s="20">
        <f t="shared" si="92"/>
        <v>10719.2</v>
      </c>
      <c r="G217" s="20">
        <f t="shared" si="92"/>
        <v>0</v>
      </c>
      <c r="H217" s="20">
        <f t="shared" si="92"/>
        <v>0</v>
      </c>
      <c r="I217" s="20">
        <f t="shared" si="92"/>
        <v>0</v>
      </c>
      <c r="J217" s="64">
        <v>114</v>
      </c>
    </row>
    <row r="218" spans="1:10" ht="20.25" x14ac:dyDescent="0.3">
      <c r="A218" s="64">
        <f t="shared" si="81"/>
        <v>205</v>
      </c>
      <c r="B218" s="9" t="s">
        <v>2</v>
      </c>
      <c r="C218" s="20">
        <f>D218+E218+F218+G218+H218+I218</f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64" t="s">
        <v>75</v>
      </c>
    </row>
    <row r="219" spans="1:10" ht="20.25" x14ac:dyDescent="0.3">
      <c r="A219" s="64">
        <f t="shared" si="81"/>
        <v>206</v>
      </c>
      <c r="B219" s="9" t="s">
        <v>3</v>
      </c>
      <c r="C219" s="20">
        <f>D219+E219+F219+G219+H219+I219</f>
        <v>18901.04</v>
      </c>
      <c r="D219" s="20">
        <v>3590.5</v>
      </c>
      <c r="E219" s="20">
        <v>4591.34</v>
      </c>
      <c r="F219" s="20">
        <v>10719.2</v>
      </c>
      <c r="G219" s="20">
        <v>0</v>
      </c>
      <c r="H219" s="20">
        <v>0</v>
      </c>
      <c r="I219" s="20">
        <v>0</v>
      </c>
      <c r="J219" s="64" t="s">
        <v>75</v>
      </c>
    </row>
    <row r="220" spans="1:10" ht="20.25" x14ac:dyDescent="0.3">
      <c r="A220" s="64">
        <f t="shared" si="81"/>
        <v>207</v>
      </c>
      <c r="B220" s="138" t="s">
        <v>22</v>
      </c>
      <c r="C220" s="139"/>
      <c r="D220" s="139"/>
      <c r="E220" s="139"/>
      <c r="F220" s="139"/>
      <c r="G220" s="139"/>
      <c r="H220" s="139"/>
      <c r="I220" s="139"/>
      <c r="J220" s="140"/>
    </row>
    <row r="221" spans="1:10" ht="60.75" x14ac:dyDescent="0.3">
      <c r="A221" s="64">
        <f t="shared" si="81"/>
        <v>208</v>
      </c>
      <c r="B221" s="9" t="s">
        <v>23</v>
      </c>
      <c r="C221" s="7">
        <f>D221+E221+F221+G221+H221+I221</f>
        <v>15926</v>
      </c>
      <c r="D221" s="7">
        <f t="shared" ref="D221:I221" si="93">D222+D223</f>
        <v>0</v>
      </c>
      <c r="E221" s="7">
        <f t="shared" si="93"/>
        <v>1390</v>
      </c>
      <c r="F221" s="7">
        <f t="shared" si="93"/>
        <v>2036</v>
      </c>
      <c r="G221" s="7">
        <f t="shared" si="93"/>
        <v>0</v>
      </c>
      <c r="H221" s="7">
        <f t="shared" si="93"/>
        <v>5000</v>
      </c>
      <c r="I221" s="7">
        <f t="shared" si="93"/>
        <v>7500</v>
      </c>
      <c r="J221" s="64" t="s">
        <v>75</v>
      </c>
    </row>
    <row r="222" spans="1:10" ht="20.25" x14ac:dyDescent="0.3">
      <c r="A222" s="64">
        <f t="shared" si="81"/>
        <v>209</v>
      </c>
      <c r="B222" s="9" t="s">
        <v>2</v>
      </c>
      <c r="C222" s="7">
        <f>D222+E222+H222+I222</f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64" t="s">
        <v>75</v>
      </c>
    </row>
    <row r="223" spans="1:10" ht="20.25" x14ac:dyDescent="0.3">
      <c r="A223" s="64">
        <f t="shared" si="81"/>
        <v>210</v>
      </c>
      <c r="B223" s="9" t="s">
        <v>3</v>
      </c>
      <c r="C223" s="7">
        <f>C225+C227+C229+C231</f>
        <v>15926</v>
      </c>
      <c r="D223" s="7">
        <f>D225+D227+D229+D231</f>
        <v>0</v>
      </c>
      <c r="E223" s="7">
        <f>E225+E227+E229</f>
        <v>1390</v>
      </c>
      <c r="F223" s="7">
        <f>F225+F227+F229</f>
        <v>2036</v>
      </c>
      <c r="G223" s="7">
        <f>G225+G227+G229</f>
        <v>0</v>
      </c>
      <c r="H223" s="7">
        <f>H225+H227+H229</f>
        <v>5000</v>
      </c>
      <c r="I223" s="7">
        <f>I225+I227+I229</f>
        <v>7500</v>
      </c>
      <c r="J223" s="64" t="s">
        <v>75</v>
      </c>
    </row>
    <row r="224" spans="1:10" ht="136.5" customHeight="1" x14ac:dyDescent="0.3">
      <c r="A224" s="64">
        <f t="shared" si="81"/>
        <v>211</v>
      </c>
      <c r="B224" s="9" t="s">
        <v>68</v>
      </c>
      <c r="C224" s="7">
        <f t="shared" ref="C224:I224" si="94">C225</f>
        <v>12650</v>
      </c>
      <c r="D224" s="7">
        <f t="shared" si="94"/>
        <v>0</v>
      </c>
      <c r="E224" s="7">
        <f t="shared" si="94"/>
        <v>150</v>
      </c>
      <c r="F224" s="7">
        <f t="shared" si="94"/>
        <v>0</v>
      </c>
      <c r="G224" s="7">
        <f t="shared" si="94"/>
        <v>0</v>
      </c>
      <c r="H224" s="7">
        <f t="shared" si="94"/>
        <v>5000</v>
      </c>
      <c r="I224" s="7">
        <f t="shared" si="94"/>
        <v>7500</v>
      </c>
      <c r="J224" s="64" t="s">
        <v>90</v>
      </c>
    </row>
    <row r="225" spans="1:10" ht="20.25" x14ac:dyDescent="0.3">
      <c r="A225" s="64">
        <f t="shared" si="81"/>
        <v>212</v>
      </c>
      <c r="B225" s="25" t="str">
        <f>B223</f>
        <v xml:space="preserve">Местный бюджет           </v>
      </c>
      <c r="C225" s="7">
        <f>D225+E225+F225+G225+H225+I225</f>
        <v>12650</v>
      </c>
      <c r="D225" s="7">
        <v>0</v>
      </c>
      <c r="E225" s="7">
        <v>150</v>
      </c>
      <c r="F225" s="7">
        <v>0</v>
      </c>
      <c r="G225" s="7">
        <v>0</v>
      </c>
      <c r="H225" s="7">
        <v>5000</v>
      </c>
      <c r="I225" s="7">
        <v>7500</v>
      </c>
      <c r="J225" s="64" t="s">
        <v>75</v>
      </c>
    </row>
    <row r="226" spans="1:10" ht="116.25" customHeight="1" x14ac:dyDescent="0.3">
      <c r="A226" s="64">
        <f t="shared" ref="A226:A256" si="95">A225+1</f>
        <v>213</v>
      </c>
      <c r="B226" s="9" t="s">
        <v>67</v>
      </c>
      <c r="C226" s="7">
        <f t="shared" ref="C226:I226" si="96">C227</f>
        <v>2286</v>
      </c>
      <c r="D226" s="7">
        <f t="shared" si="96"/>
        <v>0</v>
      </c>
      <c r="E226" s="7">
        <f t="shared" si="96"/>
        <v>250</v>
      </c>
      <c r="F226" s="7">
        <f t="shared" si="96"/>
        <v>2036</v>
      </c>
      <c r="G226" s="7">
        <f t="shared" si="96"/>
        <v>0</v>
      </c>
      <c r="H226" s="7">
        <f t="shared" si="96"/>
        <v>0</v>
      </c>
      <c r="I226" s="7">
        <f t="shared" si="96"/>
        <v>0</v>
      </c>
      <c r="J226" s="64" t="s">
        <v>91</v>
      </c>
    </row>
    <row r="227" spans="1:10" ht="20.25" x14ac:dyDescent="0.3">
      <c r="A227" s="64">
        <f t="shared" si="95"/>
        <v>214</v>
      </c>
      <c r="B227" s="25" t="s">
        <v>32</v>
      </c>
      <c r="C227" s="7">
        <f>D227+E227+F227+G227+H227+I227</f>
        <v>2286</v>
      </c>
      <c r="D227" s="7">
        <v>0</v>
      </c>
      <c r="E227" s="7">
        <v>250</v>
      </c>
      <c r="F227" s="7">
        <v>2036</v>
      </c>
      <c r="G227" s="7">
        <v>0</v>
      </c>
      <c r="H227" s="7">
        <v>0</v>
      </c>
      <c r="I227" s="7">
        <v>0</v>
      </c>
      <c r="J227" s="64" t="s">
        <v>75</v>
      </c>
    </row>
    <row r="228" spans="1:10" ht="101.25" x14ac:dyDescent="0.3">
      <c r="A228" s="64">
        <f t="shared" si="95"/>
        <v>215</v>
      </c>
      <c r="B228" s="25" t="s">
        <v>65</v>
      </c>
      <c r="C228" s="7">
        <f t="shared" ref="C228:I228" si="97">C229</f>
        <v>990</v>
      </c>
      <c r="D228" s="7">
        <f t="shared" si="97"/>
        <v>0</v>
      </c>
      <c r="E228" s="7">
        <f t="shared" si="97"/>
        <v>990</v>
      </c>
      <c r="F228" s="7">
        <f t="shared" si="97"/>
        <v>0</v>
      </c>
      <c r="G228" s="7">
        <f t="shared" si="97"/>
        <v>0</v>
      </c>
      <c r="H228" s="7">
        <f t="shared" si="97"/>
        <v>0</v>
      </c>
      <c r="I228" s="7">
        <f t="shared" si="97"/>
        <v>0</v>
      </c>
      <c r="J228" s="64">
        <v>111.11199999999999</v>
      </c>
    </row>
    <row r="229" spans="1:10" ht="20.25" x14ac:dyDescent="0.3">
      <c r="A229" s="64">
        <f t="shared" si="95"/>
        <v>216</v>
      </c>
      <c r="B229" s="25" t="s">
        <v>32</v>
      </c>
      <c r="C229" s="7">
        <f>D229+E229+F229+G229+H229+I229</f>
        <v>990</v>
      </c>
      <c r="D229" s="7">
        <v>0</v>
      </c>
      <c r="E229" s="7">
        <v>990</v>
      </c>
      <c r="F229" s="7">
        <v>0</v>
      </c>
      <c r="G229" s="7">
        <v>0</v>
      </c>
      <c r="H229" s="7">
        <v>0</v>
      </c>
      <c r="I229" s="7">
        <v>0</v>
      </c>
      <c r="J229" s="64" t="s">
        <v>75</v>
      </c>
    </row>
    <row r="230" spans="1:10" ht="115.5" customHeight="1" x14ac:dyDescent="0.3">
      <c r="A230" s="64">
        <f t="shared" si="95"/>
        <v>217</v>
      </c>
      <c r="B230" s="25" t="s">
        <v>96</v>
      </c>
      <c r="C230" s="7">
        <f t="shared" ref="C230:I230" si="98">C231</f>
        <v>0</v>
      </c>
      <c r="D230" s="7">
        <f t="shared" si="98"/>
        <v>0</v>
      </c>
      <c r="E230" s="7">
        <f t="shared" si="98"/>
        <v>0</v>
      </c>
      <c r="F230" s="7">
        <f t="shared" si="98"/>
        <v>0</v>
      </c>
      <c r="G230" s="7">
        <f t="shared" si="98"/>
        <v>0</v>
      </c>
      <c r="H230" s="7">
        <f t="shared" si="98"/>
        <v>0</v>
      </c>
      <c r="I230" s="7">
        <f t="shared" si="98"/>
        <v>0</v>
      </c>
      <c r="J230" s="64">
        <v>107</v>
      </c>
    </row>
    <row r="231" spans="1:10" ht="20.25" x14ac:dyDescent="0.3">
      <c r="A231" s="64">
        <f t="shared" si="95"/>
        <v>218</v>
      </c>
      <c r="B231" s="25" t="s">
        <v>32</v>
      </c>
      <c r="C231" s="7">
        <f>D231+E231+F231+G231+H231+I231</f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64" t="s">
        <v>75</v>
      </c>
    </row>
    <row r="232" spans="1:10" ht="20.25" x14ac:dyDescent="0.3">
      <c r="A232" s="64">
        <f t="shared" si="95"/>
        <v>219</v>
      </c>
      <c r="B232" s="147" t="s">
        <v>125</v>
      </c>
      <c r="C232" s="159"/>
      <c r="D232" s="159"/>
      <c r="E232" s="159"/>
      <c r="F232" s="159"/>
      <c r="G232" s="159"/>
      <c r="H232" s="159"/>
      <c r="I232" s="159"/>
      <c r="J232" s="160"/>
    </row>
    <row r="233" spans="1:10" ht="40.5" x14ac:dyDescent="0.3">
      <c r="A233" s="64">
        <f t="shared" si="95"/>
        <v>220</v>
      </c>
      <c r="B233" s="9" t="s">
        <v>18</v>
      </c>
      <c r="C233" s="7">
        <f>D233+E233+F233+G233+H233+I233</f>
        <v>123897.23999999999</v>
      </c>
      <c r="D233" s="7">
        <f t="shared" ref="D233:I233" si="99">D234+D235</f>
        <v>6982.08</v>
      </c>
      <c r="E233" s="7">
        <f t="shared" si="99"/>
        <v>12624.66</v>
      </c>
      <c r="F233" s="7">
        <f t="shared" si="99"/>
        <v>100960.5</v>
      </c>
      <c r="G233" s="7">
        <f t="shared" si="99"/>
        <v>1056.3</v>
      </c>
      <c r="H233" s="7">
        <f t="shared" si="99"/>
        <v>1109.1199999999999</v>
      </c>
      <c r="I233" s="7">
        <f t="shared" si="99"/>
        <v>1164.58</v>
      </c>
      <c r="J233" s="64" t="s">
        <v>75</v>
      </c>
    </row>
    <row r="234" spans="1:10" ht="20.25" x14ac:dyDescent="0.3">
      <c r="A234" s="64">
        <f t="shared" si="95"/>
        <v>221</v>
      </c>
      <c r="B234" s="9" t="s">
        <v>2</v>
      </c>
      <c r="C234" s="7">
        <f>D234+E234+F234+G234+H234+I234</f>
        <v>62300</v>
      </c>
      <c r="D234" s="8">
        <f>D243</f>
        <v>0</v>
      </c>
      <c r="E234" s="8">
        <f>E243</f>
        <v>0</v>
      </c>
      <c r="F234" s="8">
        <f>F238</f>
        <v>62300</v>
      </c>
      <c r="G234" s="8">
        <f>G243</f>
        <v>0</v>
      </c>
      <c r="H234" s="8">
        <f>H243</f>
        <v>0</v>
      </c>
      <c r="I234" s="8">
        <f>I243</f>
        <v>0</v>
      </c>
      <c r="J234" s="64" t="s">
        <v>75</v>
      </c>
    </row>
    <row r="235" spans="1:10" ht="20.25" x14ac:dyDescent="0.3">
      <c r="A235" s="64">
        <f t="shared" si="95"/>
        <v>222</v>
      </c>
      <c r="B235" s="9" t="s">
        <v>3</v>
      </c>
      <c r="C235" s="7">
        <f t="shared" ref="C235:I235" si="100">C239+C244</f>
        <v>61597.240000000013</v>
      </c>
      <c r="D235" s="7">
        <f t="shared" si="100"/>
        <v>6982.08</v>
      </c>
      <c r="E235" s="7">
        <f t="shared" si="100"/>
        <v>12624.66</v>
      </c>
      <c r="F235" s="7">
        <f t="shared" si="100"/>
        <v>38660.5</v>
      </c>
      <c r="G235" s="7">
        <f t="shared" si="100"/>
        <v>1056.3</v>
      </c>
      <c r="H235" s="7">
        <f t="shared" si="100"/>
        <v>1109.1199999999999</v>
      </c>
      <c r="I235" s="7">
        <f t="shared" si="100"/>
        <v>1164.58</v>
      </c>
      <c r="J235" s="17" t="s">
        <v>76</v>
      </c>
    </row>
    <row r="236" spans="1:10" ht="20.25" x14ac:dyDescent="0.3">
      <c r="A236" s="64">
        <f t="shared" si="95"/>
        <v>223</v>
      </c>
      <c r="B236" s="156" t="s">
        <v>24</v>
      </c>
      <c r="C236" s="157"/>
      <c r="D236" s="157"/>
      <c r="E236" s="157"/>
      <c r="F236" s="157"/>
      <c r="G236" s="157"/>
      <c r="H236" s="157"/>
      <c r="I236" s="157"/>
      <c r="J236" s="158"/>
    </row>
    <row r="237" spans="1:10" ht="60.75" x14ac:dyDescent="0.3">
      <c r="A237" s="64">
        <f t="shared" si="95"/>
        <v>224</v>
      </c>
      <c r="B237" s="9" t="s">
        <v>151</v>
      </c>
      <c r="C237" s="26">
        <f>SUM(C238:C239)</f>
        <v>76442.11</v>
      </c>
      <c r="D237" s="26">
        <f>D239</f>
        <v>2230.1999999999998</v>
      </c>
      <c r="E237" s="26">
        <f>SUM(E238:E239)</f>
        <v>3257.41</v>
      </c>
      <c r="F237" s="26">
        <f>SUM(F238:F239)</f>
        <v>70954.5</v>
      </c>
      <c r="G237" s="27">
        <f>G239</f>
        <v>0</v>
      </c>
      <c r="H237" s="27">
        <f>H239</f>
        <v>0</v>
      </c>
      <c r="I237" s="27">
        <f>I239</f>
        <v>0</v>
      </c>
      <c r="J237" s="28" t="s">
        <v>109</v>
      </c>
    </row>
    <row r="238" spans="1:10" ht="20.25" x14ac:dyDescent="0.3">
      <c r="A238" s="64">
        <f t="shared" si="95"/>
        <v>225</v>
      </c>
      <c r="B238" s="9" t="s">
        <v>2</v>
      </c>
      <c r="C238" s="26">
        <f>D238+E238+F238+G238+H238+I238</f>
        <v>62300</v>
      </c>
      <c r="D238" s="26">
        <v>0</v>
      </c>
      <c r="E238" s="26">
        <v>0</v>
      </c>
      <c r="F238" s="26">
        <v>62300</v>
      </c>
      <c r="G238" s="27">
        <v>0</v>
      </c>
      <c r="H238" s="27">
        <v>0</v>
      </c>
      <c r="I238" s="27">
        <v>0</v>
      </c>
      <c r="J238" s="28" t="s">
        <v>75</v>
      </c>
    </row>
    <row r="239" spans="1:10" ht="20.25" x14ac:dyDescent="0.3">
      <c r="A239" s="64">
        <f t="shared" si="95"/>
        <v>226</v>
      </c>
      <c r="B239" s="9" t="s">
        <v>3</v>
      </c>
      <c r="C239" s="26">
        <f>D239+E239+F239+G239+H239+I239</f>
        <v>14142.11</v>
      </c>
      <c r="D239" s="26">
        <v>2230.1999999999998</v>
      </c>
      <c r="E239" s="26">
        <v>3257.41</v>
      </c>
      <c r="F239" s="26">
        <v>8654.5</v>
      </c>
      <c r="G239" s="27">
        <v>0</v>
      </c>
      <c r="H239" s="27">
        <v>0</v>
      </c>
      <c r="I239" s="27">
        <v>0</v>
      </c>
      <c r="J239" s="28" t="s">
        <v>75</v>
      </c>
    </row>
    <row r="240" spans="1:10" ht="20.25" x14ac:dyDescent="0.3">
      <c r="A240" s="64">
        <f t="shared" si="95"/>
        <v>227</v>
      </c>
      <c r="B240" s="138" t="s">
        <v>22</v>
      </c>
      <c r="C240" s="139"/>
      <c r="D240" s="139"/>
      <c r="E240" s="139"/>
      <c r="F240" s="139"/>
      <c r="G240" s="139"/>
      <c r="H240" s="139"/>
      <c r="I240" s="139"/>
      <c r="J240" s="140"/>
    </row>
    <row r="241" spans="1:10" ht="40.5" x14ac:dyDescent="0.3">
      <c r="A241" s="64">
        <f t="shared" si="95"/>
        <v>228</v>
      </c>
      <c r="B241" s="9" t="s">
        <v>15</v>
      </c>
      <c r="C241" s="7">
        <f t="shared" ref="C241:I241" si="101">C243+C244</f>
        <v>47455.130000000012</v>
      </c>
      <c r="D241" s="7">
        <f t="shared" si="101"/>
        <v>4751.88</v>
      </c>
      <c r="E241" s="7">
        <f t="shared" si="101"/>
        <v>9367.25</v>
      </c>
      <c r="F241" s="7">
        <f t="shared" si="101"/>
        <v>30006</v>
      </c>
      <c r="G241" s="7">
        <f t="shared" si="101"/>
        <v>1056.3</v>
      </c>
      <c r="H241" s="7">
        <f t="shared" si="101"/>
        <v>1109.1199999999999</v>
      </c>
      <c r="I241" s="7">
        <f t="shared" si="101"/>
        <v>1164.58</v>
      </c>
      <c r="J241" s="28" t="s">
        <v>75</v>
      </c>
    </row>
    <row r="242" spans="1:10" ht="20.25" x14ac:dyDescent="0.3">
      <c r="A242" s="64">
        <f t="shared" si="95"/>
        <v>229</v>
      </c>
      <c r="B242" s="9" t="s">
        <v>10</v>
      </c>
      <c r="C242" s="7"/>
      <c r="D242" s="17"/>
      <c r="E242" s="17"/>
      <c r="F242" s="17"/>
      <c r="G242" s="17"/>
      <c r="H242" s="17"/>
      <c r="I242" s="17"/>
      <c r="J242" s="28" t="s">
        <v>75</v>
      </c>
    </row>
    <row r="243" spans="1:10" ht="20.25" x14ac:dyDescent="0.3">
      <c r="A243" s="64">
        <f t="shared" si="95"/>
        <v>230</v>
      </c>
      <c r="B243" s="9" t="s">
        <v>2</v>
      </c>
      <c r="C243" s="7">
        <f>D243+E243+G243+H243+I243</f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28" t="s">
        <v>75</v>
      </c>
    </row>
    <row r="244" spans="1:10" ht="20.25" x14ac:dyDescent="0.3">
      <c r="A244" s="64">
        <f t="shared" si="95"/>
        <v>231</v>
      </c>
      <c r="B244" s="9" t="s">
        <v>3</v>
      </c>
      <c r="C244" s="7">
        <f>D244+E244+F244+G244+H244+I244</f>
        <v>47455.130000000012</v>
      </c>
      <c r="D244" s="7">
        <f>D246+D248+D250+D252+D254</f>
        <v>4751.88</v>
      </c>
      <c r="E244" s="7">
        <f>E246+E248+E250+E252+E254</f>
        <v>9367.25</v>
      </c>
      <c r="F244" s="7">
        <f>F246+F248+F250+F252+F256</f>
        <v>30006</v>
      </c>
      <c r="G244" s="7">
        <f>G246+G248+G250+G252</f>
        <v>1056.3</v>
      </c>
      <c r="H244" s="7">
        <f>H246+H248+H250+H252</f>
        <v>1109.1199999999999</v>
      </c>
      <c r="I244" s="7">
        <f>I246+I248+I250+I252</f>
        <v>1164.58</v>
      </c>
      <c r="J244" s="28" t="s">
        <v>75</v>
      </c>
    </row>
    <row r="245" spans="1:10" ht="121.5" x14ac:dyDescent="0.3">
      <c r="A245" s="64">
        <f t="shared" si="95"/>
        <v>232</v>
      </c>
      <c r="B245" s="9" t="s">
        <v>47</v>
      </c>
      <c r="C245" s="7">
        <f t="shared" ref="C245:I245" si="102">C246</f>
        <v>931.17</v>
      </c>
      <c r="D245" s="8">
        <f t="shared" si="102"/>
        <v>931.17</v>
      </c>
      <c r="E245" s="8">
        <f t="shared" si="102"/>
        <v>0</v>
      </c>
      <c r="F245" s="8">
        <f t="shared" si="102"/>
        <v>0</v>
      </c>
      <c r="G245" s="8">
        <f t="shared" si="102"/>
        <v>0</v>
      </c>
      <c r="H245" s="8">
        <f t="shared" si="102"/>
        <v>0</v>
      </c>
      <c r="I245" s="8">
        <f t="shared" si="102"/>
        <v>0</v>
      </c>
      <c r="J245" s="64" t="s">
        <v>92</v>
      </c>
    </row>
    <row r="246" spans="1:10" ht="20.25" x14ac:dyDescent="0.3">
      <c r="A246" s="64">
        <f t="shared" si="95"/>
        <v>233</v>
      </c>
      <c r="B246" s="9" t="s">
        <v>3</v>
      </c>
      <c r="C246" s="7">
        <f>D246+E246+F246+G246+H246+I246</f>
        <v>931.17</v>
      </c>
      <c r="D246" s="8">
        <v>931.17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28" t="s">
        <v>75</v>
      </c>
    </row>
    <row r="247" spans="1:10" ht="237" customHeight="1" x14ac:dyDescent="0.3">
      <c r="A247" s="64">
        <f t="shared" si="95"/>
        <v>234</v>
      </c>
      <c r="B247" s="9" t="s">
        <v>73</v>
      </c>
      <c r="C247" s="7">
        <f t="shared" ref="C247:I247" si="103">C248</f>
        <v>9006.630000000001</v>
      </c>
      <c r="D247" s="7">
        <f t="shared" si="103"/>
        <v>2720.63</v>
      </c>
      <c r="E247" s="7">
        <f t="shared" si="103"/>
        <v>1950</v>
      </c>
      <c r="F247" s="7">
        <f t="shared" si="103"/>
        <v>1006</v>
      </c>
      <c r="G247" s="7">
        <f t="shared" si="103"/>
        <v>1056.3</v>
      </c>
      <c r="H247" s="7">
        <f t="shared" si="103"/>
        <v>1109.1199999999999</v>
      </c>
      <c r="I247" s="7">
        <f t="shared" si="103"/>
        <v>1164.58</v>
      </c>
      <c r="J247" s="64">
        <v>125</v>
      </c>
    </row>
    <row r="248" spans="1:10" ht="20.25" x14ac:dyDescent="0.3">
      <c r="A248" s="64">
        <f t="shared" si="95"/>
        <v>235</v>
      </c>
      <c r="B248" s="9" t="s">
        <v>3</v>
      </c>
      <c r="C248" s="7">
        <f>D248+E248+F248+G248+H248+I248</f>
        <v>9006.630000000001</v>
      </c>
      <c r="D248" s="7">
        <v>2720.63</v>
      </c>
      <c r="E248" s="7">
        <v>1950</v>
      </c>
      <c r="F248" s="7">
        <v>1006</v>
      </c>
      <c r="G248" s="7">
        <v>1056.3</v>
      </c>
      <c r="H248" s="7">
        <v>1109.1199999999999</v>
      </c>
      <c r="I248" s="7">
        <v>1164.58</v>
      </c>
      <c r="J248" s="28" t="s">
        <v>75</v>
      </c>
    </row>
    <row r="249" spans="1:10" ht="101.25" x14ac:dyDescent="0.3">
      <c r="A249" s="64">
        <f t="shared" si="95"/>
        <v>236</v>
      </c>
      <c r="B249" s="9" t="s">
        <v>52</v>
      </c>
      <c r="C249" s="7">
        <f>C250</f>
        <v>0</v>
      </c>
      <c r="D249" s="7">
        <f>D250</f>
        <v>0</v>
      </c>
      <c r="E249" s="7">
        <f t="shared" ref="E249:I250" si="104">D249*1.06</f>
        <v>0</v>
      </c>
      <c r="F249" s="7">
        <f t="shared" si="104"/>
        <v>0</v>
      </c>
      <c r="G249" s="7">
        <f t="shared" si="104"/>
        <v>0</v>
      </c>
      <c r="H249" s="7">
        <f t="shared" si="104"/>
        <v>0</v>
      </c>
      <c r="I249" s="7">
        <f t="shared" si="104"/>
        <v>0</v>
      </c>
      <c r="J249" s="17"/>
    </row>
    <row r="250" spans="1:10" ht="20.25" x14ac:dyDescent="0.3">
      <c r="A250" s="64">
        <f t="shared" si="95"/>
        <v>237</v>
      </c>
      <c r="B250" s="9" t="s">
        <v>32</v>
      </c>
      <c r="C250" s="7">
        <f>D250+E250+F250+G250+H250+I250</f>
        <v>0</v>
      </c>
      <c r="D250" s="7">
        <v>0</v>
      </c>
      <c r="E250" s="7">
        <f t="shared" si="104"/>
        <v>0</v>
      </c>
      <c r="F250" s="7">
        <f t="shared" si="104"/>
        <v>0</v>
      </c>
      <c r="G250" s="7">
        <f t="shared" si="104"/>
        <v>0</v>
      </c>
      <c r="H250" s="7">
        <f t="shared" si="104"/>
        <v>0</v>
      </c>
      <c r="I250" s="7">
        <f t="shared" si="104"/>
        <v>0</v>
      </c>
      <c r="J250" s="28" t="s">
        <v>75</v>
      </c>
    </row>
    <row r="251" spans="1:10" ht="74.25" customHeight="1" x14ac:dyDescent="0.3">
      <c r="A251" s="64">
        <f t="shared" si="95"/>
        <v>238</v>
      </c>
      <c r="B251" s="9" t="s">
        <v>72</v>
      </c>
      <c r="C251" s="7">
        <f t="shared" ref="C251:I251" si="105">C252</f>
        <v>7054.43</v>
      </c>
      <c r="D251" s="7">
        <f t="shared" si="105"/>
        <v>973.08</v>
      </c>
      <c r="E251" s="7">
        <f t="shared" si="105"/>
        <v>6081.35</v>
      </c>
      <c r="F251" s="7">
        <f t="shared" si="105"/>
        <v>0</v>
      </c>
      <c r="G251" s="7">
        <f t="shared" si="105"/>
        <v>0</v>
      </c>
      <c r="H251" s="7">
        <f t="shared" si="105"/>
        <v>0</v>
      </c>
      <c r="I251" s="7">
        <f t="shared" si="105"/>
        <v>0</v>
      </c>
      <c r="J251" s="64">
        <v>120</v>
      </c>
    </row>
    <row r="252" spans="1:10" ht="20.25" x14ac:dyDescent="0.3">
      <c r="A252" s="64">
        <f t="shared" si="95"/>
        <v>239</v>
      </c>
      <c r="B252" s="9" t="s">
        <v>32</v>
      </c>
      <c r="C252" s="7">
        <f>D252+E252+F252+G252+H252+I252</f>
        <v>7054.43</v>
      </c>
      <c r="D252" s="7">
        <v>973.08</v>
      </c>
      <c r="E252" s="7">
        <v>6081.35</v>
      </c>
      <c r="F252" s="7">
        <v>0</v>
      </c>
      <c r="G252" s="7">
        <v>0</v>
      </c>
      <c r="H252" s="7">
        <v>0</v>
      </c>
      <c r="I252" s="7">
        <v>0</v>
      </c>
      <c r="J252" s="28" t="s">
        <v>75</v>
      </c>
    </row>
    <row r="253" spans="1:10" ht="130.5" customHeight="1" x14ac:dyDescent="0.3">
      <c r="A253" s="64">
        <f t="shared" si="95"/>
        <v>240</v>
      </c>
      <c r="B253" s="9" t="s">
        <v>95</v>
      </c>
      <c r="C253" s="7">
        <f t="shared" ref="C253:I253" si="106">C254</f>
        <v>1462.9</v>
      </c>
      <c r="D253" s="7">
        <f t="shared" si="106"/>
        <v>127</v>
      </c>
      <c r="E253" s="7">
        <f t="shared" si="106"/>
        <v>1335.9</v>
      </c>
      <c r="F253" s="7">
        <f t="shared" si="106"/>
        <v>0</v>
      </c>
      <c r="G253" s="7">
        <f t="shared" si="106"/>
        <v>0</v>
      </c>
      <c r="H253" s="7">
        <f t="shared" si="106"/>
        <v>0</v>
      </c>
      <c r="I253" s="7">
        <f t="shared" si="106"/>
        <v>0</v>
      </c>
      <c r="J253" s="64">
        <v>120</v>
      </c>
    </row>
    <row r="254" spans="1:10" ht="20.25" x14ac:dyDescent="0.3">
      <c r="A254" s="64">
        <f t="shared" si="95"/>
        <v>241</v>
      </c>
      <c r="B254" s="9" t="s">
        <v>32</v>
      </c>
      <c r="C254" s="7">
        <f>D254+E254+F254+G254+H254+I254</f>
        <v>1462.9</v>
      </c>
      <c r="D254" s="7">
        <v>127</v>
      </c>
      <c r="E254" s="7">
        <v>1335.9</v>
      </c>
      <c r="F254" s="7">
        <v>0</v>
      </c>
      <c r="G254" s="7">
        <v>0</v>
      </c>
      <c r="H254" s="7">
        <v>0</v>
      </c>
      <c r="I254" s="7">
        <v>0</v>
      </c>
      <c r="J254" s="28" t="s">
        <v>75</v>
      </c>
    </row>
    <row r="255" spans="1:10" ht="81" x14ac:dyDescent="0.3">
      <c r="A255" s="64">
        <f t="shared" si="95"/>
        <v>242</v>
      </c>
      <c r="B255" s="9" t="s">
        <v>200</v>
      </c>
      <c r="C255" s="7">
        <f t="shared" ref="C255:I255" si="107">C256</f>
        <v>29000</v>
      </c>
      <c r="D255" s="7">
        <f t="shared" si="107"/>
        <v>0</v>
      </c>
      <c r="E255" s="7">
        <f t="shared" si="107"/>
        <v>0</v>
      </c>
      <c r="F255" s="7">
        <f t="shared" si="107"/>
        <v>29000</v>
      </c>
      <c r="G255" s="7">
        <f t="shared" si="107"/>
        <v>0</v>
      </c>
      <c r="H255" s="7">
        <f t="shared" si="107"/>
        <v>0</v>
      </c>
      <c r="I255" s="7">
        <f t="shared" si="107"/>
        <v>0</v>
      </c>
      <c r="J255" s="64">
        <v>120</v>
      </c>
    </row>
    <row r="256" spans="1:10" ht="20.25" x14ac:dyDescent="0.3">
      <c r="A256" s="64">
        <f t="shared" si="95"/>
        <v>243</v>
      </c>
      <c r="B256" s="9" t="s">
        <v>32</v>
      </c>
      <c r="C256" s="7">
        <f>D256+E256+F256+G256+H256+I256</f>
        <v>29000</v>
      </c>
      <c r="D256" s="7">
        <v>0</v>
      </c>
      <c r="E256" s="7">
        <v>0</v>
      </c>
      <c r="F256" s="7">
        <v>29000</v>
      </c>
      <c r="G256" s="7">
        <v>0</v>
      </c>
      <c r="H256" s="7">
        <v>0</v>
      </c>
      <c r="I256" s="7">
        <v>0</v>
      </c>
      <c r="J256" s="28" t="s">
        <v>75</v>
      </c>
    </row>
    <row r="257" spans="1:11" ht="20.25" x14ac:dyDescent="0.3">
      <c r="A257" s="64">
        <v>244</v>
      </c>
      <c r="B257" s="150" t="s">
        <v>126</v>
      </c>
      <c r="C257" s="139"/>
      <c r="D257" s="139"/>
      <c r="E257" s="139"/>
      <c r="F257" s="139"/>
      <c r="G257" s="139"/>
      <c r="H257" s="139"/>
      <c r="I257" s="139"/>
      <c r="J257" s="140"/>
    </row>
    <row r="258" spans="1:11" ht="40.5" x14ac:dyDescent="0.3">
      <c r="A258" s="64">
        <f t="shared" ref="A258:A269" si="108">A257+1</f>
        <v>245</v>
      </c>
      <c r="B258" s="9" t="s">
        <v>18</v>
      </c>
      <c r="C258" s="7">
        <f>D258+E258+H258+I258+F258+G258</f>
        <v>710252.91500000004</v>
      </c>
      <c r="D258" s="7">
        <f t="shared" ref="D258:I258" si="109">D259+D260</f>
        <v>84333.994999999995</v>
      </c>
      <c r="E258" s="7">
        <f t="shared" si="109"/>
        <v>141704.32000000001</v>
      </c>
      <c r="F258" s="7">
        <f t="shared" si="109"/>
        <v>83564.599999999991</v>
      </c>
      <c r="G258" s="7">
        <f t="shared" si="109"/>
        <v>171150</v>
      </c>
      <c r="H258" s="7">
        <f t="shared" si="109"/>
        <v>114050</v>
      </c>
      <c r="I258" s="7">
        <f t="shared" si="109"/>
        <v>115450</v>
      </c>
      <c r="J258" s="28" t="s">
        <v>75</v>
      </c>
    </row>
    <row r="259" spans="1:11" ht="20.25" x14ac:dyDescent="0.3">
      <c r="A259" s="64">
        <f t="shared" si="108"/>
        <v>246</v>
      </c>
      <c r="B259" s="9" t="s">
        <v>2</v>
      </c>
      <c r="C259" s="8">
        <f t="shared" ref="C259:I260" si="110">C267+C263</f>
        <v>83643.5</v>
      </c>
      <c r="D259" s="8">
        <f t="shared" si="110"/>
        <v>0</v>
      </c>
      <c r="E259" s="8">
        <f t="shared" si="110"/>
        <v>36143.5</v>
      </c>
      <c r="F259" s="8">
        <f t="shared" si="110"/>
        <v>0</v>
      </c>
      <c r="G259" s="8">
        <f t="shared" si="110"/>
        <v>47500</v>
      </c>
      <c r="H259" s="8">
        <f t="shared" si="110"/>
        <v>0</v>
      </c>
      <c r="I259" s="8">
        <f t="shared" si="110"/>
        <v>0</v>
      </c>
      <c r="J259" s="28" t="s">
        <v>75</v>
      </c>
    </row>
    <row r="260" spans="1:11" ht="20.25" x14ac:dyDescent="0.3">
      <c r="A260" s="64">
        <f t="shared" si="108"/>
        <v>247</v>
      </c>
      <c r="B260" s="9" t="s">
        <v>3</v>
      </c>
      <c r="C260" s="7">
        <f t="shared" si="110"/>
        <v>626609.41500000004</v>
      </c>
      <c r="D260" s="7">
        <f t="shared" si="110"/>
        <v>84333.994999999995</v>
      </c>
      <c r="E260" s="7">
        <f t="shared" si="110"/>
        <v>105560.82</v>
      </c>
      <c r="F260" s="7">
        <f t="shared" si="110"/>
        <v>83564.599999999991</v>
      </c>
      <c r="G260" s="7">
        <f t="shared" si="110"/>
        <v>123650</v>
      </c>
      <c r="H260" s="7">
        <f t="shared" si="110"/>
        <v>114050</v>
      </c>
      <c r="I260" s="7">
        <f t="shared" si="110"/>
        <v>115450</v>
      </c>
      <c r="J260" s="28" t="s">
        <v>75</v>
      </c>
    </row>
    <row r="261" spans="1:11" ht="20.25" x14ac:dyDescent="0.3">
      <c r="A261" s="64">
        <f t="shared" si="108"/>
        <v>248</v>
      </c>
      <c r="B261" s="156" t="s">
        <v>24</v>
      </c>
      <c r="C261" s="157"/>
      <c r="D261" s="157"/>
      <c r="E261" s="157"/>
      <c r="F261" s="157"/>
      <c r="G261" s="157"/>
      <c r="H261" s="157"/>
      <c r="I261" s="157"/>
      <c r="J261" s="158"/>
    </row>
    <row r="262" spans="1:11" ht="60.75" x14ac:dyDescent="0.3">
      <c r="A262" s="64">
        <f t="shared" si="108"/>
        <v>249</v>
      </c>
      <c r="B262" s="21" t="s">
        <v>151</v>
      </c>
      <c r="C262" s="26">
        <f>D262+E262+F262+G262+H262+I262</f>
        <v>50040</v>
      </c>
      <c r="D262" s="26">
        <f>D264</f>
        <v>40</v>
      </c>
      <c r="E262" s="26">
        <f>E264</f>
        <v>0</v>
      </c>
      <c r="F262" s="26">
        <f>F264</f>
        <v>0</v>
      </c>
      <c r="G262" s="26">
        <f>G264+G263</f>
        <v>50000</v>
      </c>
      <c r="H262" s="26">
        <f>H264</f>
        <v>0</v>
      </c>
      <c r="I262" s="26">
        <f>I264</f>
        <v>0</v>
      </c>
      <c r="J262" s="83" t="s">
        <v>105</v>
      </c>
    </row>
    <row r="263" spans="1:11" ht="20.25" x14ac:dyDescent="0.3">
      <c r="A263" s="64">
        <f t="shared" si="108"/>
        <v>250</v>
      </c>
      <c r="B263" s="21" t="s">
        <v>2</v>
      </c>
      <c r="C263" s="26">
        <f>D263+E263+F263+G263+H263+I263</f>
        <v>47500</v>
      </c>
      <c r="D263" s="26">
        <v>0</v>
      </c>
      <c r="E263" s="26">
        <v>0</v>
      </c>
      <c r="F263" s="26">
        <v>0</v>
      </c>
      <c r="G263" s="26">
        <v>47500</v>
      </c>
      <c r="H263" s="26">
        <v>0</v>
      </c>
      <c r="I263" s="26">
        <v>0</v>
      </c>
      <c r="J263" s="83" t="s">
        <v>75</v>
      </c>
    </row>
    <row r="264" spans="1:11" ht="20.25" x14ac:dyDescent="0.3">
      <c r="A264" s="64">
        <f t="shared" si="108"/>
        <v>251</v>
      </c>
      <c r="B264" s="21" t="s">
        <v>3</v>
      </c>
      <c r="C264" s="26">
        <f>D264+E264+F264+G264+H264+I264</f>
        <v>2540</v>
      </c>
      <c r="D264" s="26">
        <v>40</v>
      </c>
      <c r="E264" s="26">
        <v>0</v>
      </c>
      <c r="F264" s="26">
        <v>0</v>
      </c>
      <c r="G264" s="26">
        <v>2500</v>
      </c>
      <c r="H264" s="26">
        <v>0</v>
      </c>
      <c r="I264" s="26">
        <v>0</v>
      </c>
      <c r="J264" s="83" t="s">
        <v>75</v>
      </c>
    </row>
    <row r="265" spans="1:11" ht="20.25" x14ac:dyDescent="0.3">
      <c r="A265" s="64">
        <f t="shared" si="108"/>
        <v>252</v>
      </c>
      <c r="B265" s="143" t="s">
        <v>8</v>
      </c>
      <c r="C265" s="144"/>
      <c r="D265" s="144"/>
      <c r="E265" s="144"/>
      <c r="F265" s="144"/>
      <c r="G265" s="144"/>
      <c r="H265" s="144"/>
      <c r="I265" s="144"/>
      <c r="J265" s="145"/>
      <c r="K265" s="4"/>
    </row>
    <row r="266" spans="1:11" ht="54.75" customHeight="1" x14ac:dyDescent="0.3">
      <c r="A266" s="64">
        <f t="shared" si="108"/>
        <v>253</v>
      </c>
      <c r="B266" s="9" t="s">
        <v>23</v>
      </c>
      <c r="C266" s="7">
        <f t="shared" ref="C266:I266" si="111">C267+C268</f>
        <v>660212.91500000004</v>
      </c>
      <c r="D266" s="7">
        <f t="shared" si="111"/>
        <v>84293.994999999995</v>
      </c>
      <c r="E266" s="7">
        <f t="shared" si="111"/>
        <v>141704.32000000001</v>
      </c>
      <c r="F266" s="7">
        <f t="shared" si="111"/>
        <v>83564.599999999991</v>
      </c>
      <c r="G266" s="7">
        <f t="shared" si="111"/>
        <v>121150</v>
      </c>
      <c r="H266" s="7">
        <f t="shared" si="111"/>
        <v>114050</v>
      </c>
      <c r="I266" s="7">
        <f t="shared" si="111"/>
        <v>115450</v>
      </c>
      <c r="J266" s="28" t="s">
        <v>75</v>
      </c>
    </row>
    <row r="267" spans="1:11" ht="20.25" x14ac:dyDescent="0.3">
      <c r="A267" s="64">
        <f t="shared" si="108"/>
        <v>254</v>
      </c>
      <c r="B267" s="9" t="s">
        <v>2</v>
      </c>
      <c r="C267" s="7">
        <f>D267+E267+F267+G267+H267+I267</f>
        <v>36143.5</v>
      </c>
      <c r="D267" s="7">
        <f>D271+D302</f>
        <v>0</v>
      </c>
      <c r="E267" s="7">
        <f>E271+E302+E293</f>
        <v>36143.5</v>
      </c>
      <c r="F267" s="7">
        <f>F271+F302</f>
        <v>0</v>
      </c>
      <c r="G267" s="7">
        <f>G271+G302</f>
        <v>0</v>
      </c>
      <c r="H267" s="7">
        <f>H271+H302</f>
        <v>0</v>
      </c>
      <c r="I267" s="7">
        <f>I271+I302</f>
        <v>0</v>
      </c>
      <c r="J267" s="28" t="s">
        <v>75</v>
      </c>
    </row>
    <row r="268" spans="1:11" ht="20.25" x14ac:dyDescent="0.3">
      <c r="A268" s="64">
        <f t="shared" si="108"/>
        <v>255</v>
      </c>
      <c r="B268" s="9" t="s">
        <v>3</v>
      </c>
      <c r="C268" s="10">
        <f>D268+E268+F268+G268+H268+I268</f>
        <v>624069.41500000004</v>
      </c>
      <c r="D268" s="10">
        <f>D272+D274+D276+D278+D280+D282+D284+D286+D288+D290+D294+D300+D303+D307</f>
        <v>84293.994999999995</v>
      </c>
      <c r="E268" s="10">
        <f>E272+E274+E276+E278+E280+E282+E284+E286+E288+E290+E294+E300+E303+E307</f>
        <v>105560.82</v>
      </c>
      <c r="F268" s="10">
        <f>F272+F274+F276+F278+F280+F282+F284+F286+F288+F290+F294+F300+F303+F307</f>
        <v>83564.599999999991</v>
      </c>
      <c r="G268" s="10">
        <f>G272+G274+G276+G278+G280+G282+G284+G286+G288+G290+G294+G300+G303+G307</f>
        <v>121150</v>
      </c>
      <c r="H268" s="10">
        <f>H272+H274+H276+H278+H280+H282+H284+H286+H288+H290+H294+H300+H303+H307</f>
        <v>114050</v>
      </c>
      <c r="I268" s="10">
        <f>I272+I274+I276+I278+I280+I282+I284+I286+I288+I290+I294+I300+I303</f>
        <v>115450</v>
      </c>
      <c r="J268" s="50" t="s">
        <v>75</v>
      </c>
    </row>
    <row r="269" spans="1:11" ht="176.25" customHeight="1" x14ac:dyDescent="0.3">
      <c r="A269" s="80">
        <f t="shared" si="108"/>
        <v>256</v>
      </c>
      <c r="B269" s="40" t="s">
        <v>181</v>
      </c>
      <c r="C269" s="10"/>
      <c r="D269" s="10"/>
      <c r="E269" s="10"/>
      <c r="F269" s="10"/>
      <c r="G269" s="10"/>
      <c r="H269" s="10"/>
      <c r="I269" s="10"/>
      <c r="J269" s="50"/>
    </row>
    <row r="270" spans="1:11" ht="60.75" x14ac:dyDescent="0.3">
      <c r="A270" s="93"/>
      <c r="B270" s="11" t="s">
        <v>180</v>
      </c>
      <c r="C270" s="12">
        <f t="shared" ref="C270:I270" si="112">C271+C272</f>
        <v>9500</v>
      </c>
      <c r="D270" s="12">
        <f t="shared" si="112"/>
        <v>0</v>
      </c>
      <c r="E270" s="12">
        <f t="shared" si="112"/>
        <v>0</v>
      </c>
      <c r="F270" s="12">
        <f t="shared" si="112"/>
        <v>0</v>
      </c>
      <c r="G270" s="12">
        <f t="shared" si="112"/>
        <v>9500</v>
      </c>
      <c r="H270" s="12">
        <f t="shared" si="112"/>
        <v>0</v>
      </c>
      <c r="I270" s="12">
        <f t="shared" si="112"/>
        <v>0</v>
      </c>
      <c r="J270" s="13">
        <v>132</v>
      </c>
    </row>
    <row r="271" spans="1:11" ht="20.25" x14ac:dyDescent="0.3">
      <c r="A271" s="64">
        <f>A269+1</f>
        <v>257</v>
      </c>
      <c r="B271" s="9" t="s">
        <v>16</v>
      </c>
      <c r="C271" s="7">
        <f>D271+E271+F271+H271+I271</f>
        <v>0</v>
      </c>
      <c r="D271" s="17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28" t="s">
        <v>75</v>
      </c>
    </row>
    <row r="272" spans="1:11" ht="20.25" x14ac:dyDescent="0.3">
      <c r="A272" s="64">
        <f t="shared" ref="A272:A291" si="113">A271+1</f>
        <v>258</v>
      </c>
      <c r="B272" s="9" t="s">
        <v>3</v>
      </c>
      <c r="C272" s="7">
        <f>D272+E272+F272+G272+H272+I272</f>
        <v>9500</v>
      </c>
      <c r="D272" s="8">
        <v>0</v>
      </c>
      <c r="E272" s="7">
        <v>0</v>
      </c>
      <c r="F272" s="17">
        <v>0</v>
      </c>
      <c r="G272" s="8">
        <v>9500</v>
      </c>
      <c r="H272" s="8">
        <v>0</v>
      </c>
      <c r="I272" s="8">
        <v>0</v>
      </c>
      <c r="J272" s="28" t="s">
        <v>75</v>
      </c>
    </row>
    <row r="273" spans="1:10" ht="157.5" customHeight="1" x14ac:dyDescent="0.3">
      <c r="A273" s="64">
        <f t="shared" si="113"/>
        <v>259</v>
      </c>
      <c r="B273" s="9" t="s">
        <v>78</v>
      </c>
      <c r="C273" s="7">
        <f t="shared" ref="C273:I273" si="114">C274</f>
        <v>305260.70999999996</v>
      </c>
      <c r="D273" s="7">
        <f t="shared" si="114"/>
        <v>40189.26</v>
      </c>
      <c r="E273" s="7">
        <f t="shared" si="114"/>
        <v>53047.95</v>
      </c>
      <c r="F273" s="7">
        <f t="shared" si="114"/>
        <v>41023.5</v>
      </c>
      <c r="G273" s="7">
        <f t="shared" si="114"/>
        <v>56000</v>
      </c>
      <c r="H273" s="7">
        <f t="shared" si="114"/>
        <v>57000</v>
      </c>
      <c r="I273" s="7">
        <f t="shared" si="114"/>
        <v>58000</v>
      </c>
      <c r="J273" s="64">
        <v>129.13</v>
      </c>
    </row>
    <row r="274" spans="1:10" ht="20.25" x14ac:dyDescent="0.3">
      <c r="A274" s="64">
        <f t="shared" si="113"/>
        <v>260</v>
      </c>
      <c r="B274" s="9" t="s">
        <v>3</v>
      </c>
      <c r="C274" s="7">
        <f>D274+E274+F274+G274+H274+I274</f>
        <v>305260.70999999996</v>
      </c>
      <c r="D274" s="7">
        <v>40189.26</v>
      </c>
      <c r="E274" s="7">
        <v>53047.95</v>
      </c>
      <c r="F274" s="7">
        <v>41023.5</v>
      </c>
      <c r="G274" s="7">
        <v>56000</v>
      </c>
      <c r="H274" s="7">
        <v>57000</v>
      </c>
      <c r="I274" s="7">
        <v>58000</v>
      </c>
      <c r="J274" s="28" t="s">
        <v>75</v>
      </c>
    </row>
    <row r="275" spans="1:10" ht="135" customHeight="1" x14ac:dyDescent="0.3">
      <c r="A275" s="64">
        <f t="shared" si="113"/>
        <v>261</v>
      </c>
      <c r="B275" s="9" t="s">
        <v>98</v>
      </c>
      <c r="C275" s="7">
        <f t="shared" ref="C275:I275" si="115">C276</f>
        <v>2725</v>
      </c>
      <c r="D275" s="7">
        <f t="shared" si="115"/>
        <v>175</v>
      </c>
      <c r="E275" s="7">
        <f t="shared" si="115"/>
        <v>0</v>
      </c>
      <c r="F275" s="7">
        <f t="shared" si="115"/>
        <v>0</v>
      </c>
      <c r="G275" s="7">
        <f t="shared" si="115"/>
        <v>800</v>
      </c>
      <c r="H275" s="7">
        <f t="shared" si="115"/>
        <v>850</v>
      </c>
      <c r="I275" s="7">
        <f t="shared" si="115"/>
        <v>900</v>
      </c>
      <c r="J275" s="64">
        <v>136</v>
      </c>
    </row>
    <row r="276" spans="1:10" ht="20.25" x14ac:dyDescent="0.3">
      <c r="A276" s="64">
        <f t="shared" si="113"/>
        <v>262</v>
      </c>
      <c r="B276" s="9" t="s">
        <v>3</v>
      </c>
      <c r="C276" s="7">
        <f>D276+E276+F276+G276+H276+I276</f>
        <v>2725</v>
      </c>
      <c r="D276" s="7">
        <v>175</v>
      </c>
      <c r="E276" s="8">
        <v>0</v>
      </c>
      <c r="F276" s="8">
        <v>0</v>
      </c>
      <c r="G276" s="8">
        <v>800</v>
      </c>
      <c r="H276" s="8">
        <v>850</v>
      </c>
      <c r="I276" s="8">
        <v>900</v>
      </c>
      <c r="J276" s="28" t="s">
        <v>75</v>
      </c>
    </row>
    <row r="277" spans="1:10" ht="57" customHeight="1" x14ac:dyDescent="0.3">
      <c r="A277" s="64">
        <f t="shared" si="113"/>
        <v>263</v>
      </c>
      <c r="B277" s="9" t="s">
        <v>53</v>
      </c>
      <c r="C277" s="7">
        <f t="shared" ref="C277:I277" si="116">C278</f>
        <v>131703.18</v>
      </c>
      <c r="D277" s="7">
        <f t="shared" si="116"/>
        <v>18894.38</v>
      </c>
      <c r="E277" s="7">
        <f t="shared" si="116"/>
        <v>19463.3</v>
      </c>
      <c r="F277" s="7">
        <f t="shared" si="116"/>
        <v>21345.5</v>
      </c>
      <c r="G277" s="7">
        <f t="shared" si="116"/>
        <v>23000</v>
      </c>
      <c r="H277" s="7">
        <f t="shared" si="116"/>
        <v>24000</v>
      </c>
      <c r="I277" s="7">
        <f t="shared" si="116"/>
        <v>25000</v>
      </c>
      <c r="J277" s="64">
        <v>133</v>
      </c>
    </row>
    <row r="278" spans="1:10" ht="20.25" x14ac:dyDescent="0.3">
      <c r="A278" s="64">
        <f t="shared" si="113"/>
        <v>264</v>
      </c>
      <c r="B278" s="9" t="s">
        <v>3</v>
      </c>
      <c r="C278" s="7">
        <f>D278+E278+F278+G278+H278+I278</f>
        <v>131703.18</v>
      </c>
      <c r="D278" s="7">
        <v>18894.38</v>
      </c>
      <c r="E278" s="7">
        <v>19463.3</v>
      </c>
      <c r="F278" s="7">
        <v>21345.5</v>
      </c>
      <c r="G278" s="7">
        <v>23000</v>
      </c>
      <c r="H278" s="7">
        <v>24000</v>
      </c>
      <c r="I278" s="7">
        <v>25000</v>
      </c>
      <c r="J278" s="28" t="s">
        <v>75</v>
      </c>
    </row>
    <row r="279" spans="1:10" ht="60.75" x14ac:dyDescent="0.3">
      <c r="A279" s="64">
        <f t="shared" si="113"/>
        <v>265</v>
      </c>
      <c r="B279" s="9" t="s">
        <v>69</v>
      </c>
      <c r="C279" s="7">
        <f t="shared" ref="C279:I279" si="117">C280</f>
        <v>1693.1599999999999</v>
      </c>
      <c r="D279" s="7">
        <f t="shared" si="117"/>
        <v>258.45999999999998</v>
      </c>
      <c r="E279" s="7">
        <f t="shared" si="117"/>
        <v>246.2</v>
      </c>
      <c r="F279" s="7">
        <f t="shared" si="117"/>
        <v>288.5</v>
      </c>
      <c r="G279" s="7">
        <f t="shared" si="117"/>
        <v>300</v>
      </c>
      <c r="H279" s="7">
        <f t="shared" si="117"/>
        <v>300</v>
      </c>
      <c r="I279" s="7">
        <f t="shared" si="117"/>
        <v>300</v>
      </c>
      <c r="J279" s="64">
        <v>132</v>
      </c>
    </row>
    <row r="280" spans="1:10" ht="20.25" x14ac:dyDescent="0.3">
      <c r="A280" s="64">
        <f t="shared" si="113"/>
        <v>266</v>
      </c>
      <c r="B280" s="9" t="s">
        <v>3</v>
      </c>
      <c r="C280" s="7">
        <f>D280+E280+F280+G280+H280+I280</f>
        <v>1693.1599999999999</v>
      </c>
      <c r="D280" s="7">
        <v>258.45999999999998</v>
      </c>
      <c r="E280" s="7">
        <v>246.2</v>
      </c>
      <c r="F280" s="7">
        <v>288.5</v>
      </c>
      <c r="G280" s="7">
        <v>300</v>
      </c>
      <c r="H280" s="7">
        <v>300</v>
      </c>
      <c r="I280" s="7">
        <v>300</v>
      </c>
      <c r="J280" s="28" t="s">
        <v>75</v>
      </c>
    </row>
    <row r="281" spans="1:10" ht="77.25" customHeight="1" x14ac:dyDescent="0.3">
      <c r="A281" s="64">
        <f t="shared" si="113"/>
        <v>267</v>
      </c>
      <c r="B281" s="9" t="s">
        <v>54</v>
      </c>
      <c r="C281" s="7">
        <f>C282</f>
        <v>4712.57</v>
      </c>
      <c r="D281" s="7">
        <f>D282</f>
        <v>1436.04</v>
      </c>
      <c r="E281" s="7">
        <f>E282</f>
        <v>876.53</v>
      </c>
      <c r="F281" s="7">
        <f>F282</f>
        <v>0</v>
      </c>
      <c r="G281" s="7">
        <v>750</v>
      </c>
      <c r="H281" s="7">
        <v>800</v>
      </c>
      <c r="I281" s="7">
        <v>850</v>
      </c>
      <c r="J281" s="64">
        <v>134</v>
      </c>
    </row>
    <row r="282" spans="1:10" ht="20.25" x14ac:dyDescent="0.3">
      <c r="A282" s="64">
        <f t="shared" si="113"/>
        <v>268</v>
      </c>
      <c r="B282" s="9" t="s">
        <v>3</v>
      </c>
      <c r="C282" s="7">
        <f>D282+E282+F282+G282+H282+I282</f>
        <v>4712.57</v>
      </c>
      <c r="D282" s="7">
        <v>1436.04</v>
      </c>
      <c r="E282" s="7">
        <v>876.53</v>
      </c>
      <c r="F282" s="7">
        <v>0</v>
      </c>
      <c r="G282" s="7">
        <v>750</v>
      </c>
      <c r="H282" s="7">
        <v>800</v>
      </c>
      <c r="I282" s="7">
        <v>850</v>
      </c>
      <c r="J282" s="28" t="s">
        <v>75</v>
      </c>
    </row>
    <row r="283" spans="1:10" ht="60.75" x14ac:dyDescent="0.3">
      <c r="A283" s="64">
        <f t="shared" si="113"/>
        <v>269</v>
      </c>
      <c r="B283" s="9" t="s">
        <v>55</v>
      </c>
      <c r="C283" s="7">
        <f t="shared" ref="C283:I283" si="118">C284</f>
        <v>32623.439999999999</v>
      </c>
      <c r="D283" s="7">
        <f t="shared" si="118"/>
        <v>3455.47</v>
      </c>
      <c r="E283" s="7">
        <f t="shared" si="118"/>
        <v>3762.07</v>
      </c>
      <c r="F283" s="7">
        <f t="shared" si="118"/>
        <v>4405.8999999999996</v>
      </c>
      <c r="G283" s="7">
        <f t="shared" si="118"/>
        <v>6700</v>
      </c>
      <c r="H283" s="7">
        <f t="shared" si="118"/>
        <v>7000</v>
      </c>
      <c r="I283" s="7">
        <f t="shared" si="118"/>
        <v>7300</v>
      </c>
      <c r="J283" s="64" t="s">
        <v>108</v>
      </c>
    </row>
    <row r="284" spans="1:10" ht="20.25" x14ac:dyDescent="0.3">
      <c r="A284" s="64">
        <f t="shared" si="113"/>
        <v>270</v>
      </c>
      <c r="B284" s="9" t="s">
        <v>3</v>
      </c>
      <c r="C284" s="7">
        <f>D284+E284+F284+G284+H284+I284</f>
        <v>32623.439999999999</v>
      </c>
      <c r="D284" s="7">
        <v>3455.47</v>
      </c>
      <c r="E284" s="7">
        <v>3762.07</v>
      </c>
      <c r="F284" s="7">
        <v>4405.8999999999996</v>
      </c>
      <c r="G284" s="7">
        <v>6700</v>
      </c>
      <c r="H284" s="7">
        <v>7000</v>
      </c>
      <c r="I284" s="7">
        <v>7300</v>
      </c>
      <c r="J284" s="28" t="s">
        <v>75</v>
      </c>
    </row>
    <row r="285" spans="1:10" ht="75" customHeight="1" x14ac:dyDescent="0.3">
      <c r="A285" s="64">
        <f t="shared" si="113"/>
        <v>271</v>
      </c>
      <c r="B285" s="9" t="s">
        <v>148</v>
      </c>
      <c r="C285" s="7">
        <f t="shared" ref="C285:I285" si="119">C286</f>
        <v>1181</v>
      </c>
      <c r="D285" s="7">
        <f t="shared" si="119"/>
        <v>421</v>
      </c>
      <c r="E285" s="7">
        <f t="shared" si="119"/>
        <v>360</v>
      </c>
      <c r="F285" s="7">
        <f t="shared" si="119"/>
        <v>100</v>
      </c>
      <c r="G285" s="7">
        <f t="shared" si="119"/>
        <v>100</v>
      </c>
      <c r="H285" s="7">
        <f t="shared" si="119"/>
        <v>100</v>
      </c>
      <c r="I285" s="7">
        <f t="shared" si="119"/>
        <v>100</v>
      </c>
      <c r="J285" s="64" t="s">
        <v>111</v>
      </c>
    </row>
    <row r="286" spans="1:10" ht="20.25" x14ac:dyDescent="0.3">
      <c r="A286" s="64">
        <f t="shared" si="113"/>
        <v>272</v>
      </c>
      <c r="B286" s="9" t="s">
        <v>3</v>
      </c>
      <c r="C286" s="7">
        <f>D286+E286+F286+G286+H286+I286</f>
        <v>1181</v>
      </c>
      <c r="D286" s="7">
        <v>421</v>
      </c>
      <c r="E286" s="7">
        <v>360</v>
      </c>
      <c r="F286" s="7">
        <v>100</v>
      </c>
      <c r="G286" s="7">
        <v>100</v>
      </c>
      <c r="H286" s="7">
        <v>100</v>
      </c>
      <c r="I286" s="7">
        <v>100</v>
      </c>
      <c r="J286" s="28" t="s">
        <v>75</v>
      </c>
    </row>
    <row r="287" spans="1:10" ht="96" customHeight="1" x14ac:dyDescent="0.3">
      <c r="A287" s="64">
        <f t="shared" si="113"/>
        <v>273</v>
      </c>
      <c r="B287" s="9" t="s">
        <v>56</v>
      </c>
      <c r="C287" s="7">
        <f t="shared" ref="C287:I287" si="120">C288</f>
        <v>113615.8</v>
      </c>
      <c r="D287" s="7">
        <f t="shared" si="120"/>
        <v>17877.36</v>
      </c>
      <c r="E287" s="7">
        <f t="shared" si="120"/>
        <v>18337.240000000002</v>
      </c>
      <c r="F287" s="7">
        <f t="shared" si="120"/>
        <v>16401.2</v>
      </c>
      <c r="G287" s="7">
        <f t="shared" si="120"/>
        <v>20000</v>
      </c>
      <c r="H287" s="7">
        <f t="shared" si="120"/>
        <v>20000</v>
      </c>
      <c r="I287" s="7">
        <f t="shared" si="120"/>
        <v>21000</v>
      </c>
      <c r="J287" s="64">
        <v>135</v>
      </c>
    </row>
    <row r="288" spans="1:10" ht="20.25" x14ac:dyDescent="0.3">
      <c r="A288" s="64">
        <f t="shared" si="113"/>
        <v>274</v>
      </c>
      <c r="B288" s="9" t="s">
        <v>3</v>
      </c>
      <c r="C288" s="7">
        <f>D288+E288+F288+G288+H288+I288</f>
        <v>113615.8</v>
      </c>
      <c r="D288" s="7">
        <v>17877.36</v>
      </c>
      <c r="E288" s="7">
        <v>18337.240000000002</v>
      </c>
      <c r="F288" s="7">
        <v>16401.2</v>
      </c>
      <c r="G288" s="7">
        <v>20000</v>
      </c>
      <c r="H288" s="7">
        <v>20000</v>
      </c>
      <c r="I288" s="7">
        <v>21000</v>
      </c>
      <c r="J288" s="28" t="s">
        <v>75</v>
      </c>
    </row>
    <row r="289" spans="1:10" ht="99.75" customHeight="1" x14ac:dyDescent="0.3">
      <c r="A289" s="64">
        <f t="shared" si="113"/>
        <v>275</v>
      </c>
      <c r="B289" s="9" t="s">
        <v>57</v>
      </c>
      <c r="C289" s="7">
        <f>D289+E289+F289+H289+I289</f>
        <v>83.75</v>
      </c>
      <c r="D289" s="7">
        <f>D290</f>
        <v>83.75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4" t="s">
        <v>107</v>
      </c>
    </row>
    <row r="290" spans="1:10" ht="20.25" x14ac:dyDescent="0.3">
      <c r="A290" s="48">
        <f t="shared" si="113"/>
        <v>276</v>
      </c>
      <c r="B290" s="40" t="s">
        <v>3</v>
      </c>
      <c r="C290" s="10">
        <f>D290+E290+F290+G290+I290</f>
        <v>83.75</v>
      </c>
      <c r="D290" s="10">
        <v>83.75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50" t="s">
        <v>75</v>
      </c>
    </row>
    <row r="291" spans="1:10" ht="60.75" x14ac:dyDescent="0.3">
      <c r="A291" s="64">
        <f t="shared" si="113"/>
        <v>277</v>
      </c>
      <c r="B291" s="9" t="s">
        <v>169</v>
      </c>
      <c r="C291" s="7">
        <f>D291+E291+F291+G291+H291+I291</f>
        <v>49874.42</v>
      </c>
      <c r="D291" s="7">
        <f>SUM(D293:D294)</f>
        <v>0</v>
      </c>
      <c r="E291" s="7">
        <f>SUM(E293:E294)</f>
        <v>39874.42</v>
      </c>
      <c r="F291" s="7">
        <f>SUM(F293:F294)</f>
        <v>0</v>
      </c>
      <c r="G291" s="7">
        <v>4000</v>
      </c>
      <c r="H291" s="7">
        <v>4000</v>
      </c>
      <c r="I291" s="7">
        <v>2000</v>
      </c>
      <c r="J291" s="64">
        <v>130</v>
      </c>
    </row>
    <row r="292" spans="1:10" ht="81" x14ac:dyDescent="0.25">
      <c r="A292" s="63"/>
      <c r="B292" s="9" t="s">
        <v>168</v>
      </c>
      <c r="C292" s="63"/>
      <c r="D292" s="63"/>
      <c r="E292" s="63"/>
      <c r="F292" s="63"/>
      <c r="G292" s="63"/>
      <c r="H292" s="63"/>
      <c r="I292" s="63"/>
      <c r="J292" s="63"/>
    </row>
    <row r="293" spans="1:10" ht="20.25" x14ac:dyDescent="0.3">
      <c r="A293" s="13">
        <f>A291+1</f>
        <v>278</v>
      </c>
      <c r="B293" s="11" t="s">
        <v>16</v>
      </c>
      <c r="C293" s="12">
        <f t="shared" ref="C293:C304" si="121">D293+E293+F293+G293+H293+I293</f>
        <v>34821</v>
      </c>
      <c r="D293" s="12">
        <v>0</v>
      </c>
      <c r="E293" s="12">
        <v>34821</v>
      </c>
      <c r="F293" s="12">
        <v>0</v>
      </c>
      <c r="G293" s="12">
        <v>0</v>
      </c>
      <c r="H293" s="12">
        <v>0</v>
      </c>
      <c r="I293" s="12">
        <v>0</v>
      </c>
      <c r="J293" s="51" t="s">
        <v>75</v>
      </c>
    </row>
    <row r="294" spans="1:10" ht="20.25" x14ac:dyDescent="0.3">
      <c r="A294" s="64">
        <f t="shared" ref="A294:A304" si="122">A293+1</f>
        <v>279</v>
      </c>
      <c r="B294" s="9" t="s">
        <v>3</v>
      </c>
      <c r="C294" s="7">
        <f t="shared" si="121"/>
        <v>15053.42</v>
      </c>
      <c r="D294" s="7">
        <v>0</v>
      </c>
      <c r="E294" s="7">
        <v>5053.42</v>
      </c>
      <c r="F294" s="7">
        <v>0</v>
      </c>
      <c r="G294" s="7">
        <v>4000</v>
      </c>
      <c r="H294" s="7">
        <v>4000</v>
      </c>
      <c r="I294" s="7">
        <v>2000</v>
      </c>
      <c r="J294" s="28" t="s">
        <v>75</v>
      </c>
    </row>
    <row r="295" spans="1:10" ht="101.25" x14ac:dyDescent="0.3">
      <c r="A295" s="64">
        <f t="shared" si="122"/>
        <v>280</v>
      </c>
      <c r="B295" s="9" t="s">
        <v>188</v>
      </c>
      <c r="C295" s="7">
        <f t="shared" si="121"/>
        <v>37421.879999999997</v>
      </c>
      <c r="D295" s="7">
        <f t="shared" ref="D295:I295" si="123">D296+D297</f>
        <v>0</v>
      </c>
      <c r="E295" s="7">
        <f t="shared" si="123"/>
        <v>37421.879999999997</v>
      </c>
      <c r="F295" s="7">
        <f t="shared" si="123"/>
        <v>0</v>
      </c>
      <c r="G295" s="7">
        <f t="shared" si="123"/>
        <v>0</v>
      </c>
      <c r="H295" s="7">
        <f t="shared" si="123"/>
        <v>0</v>
      </c>
      <c r="I295" s="7">
        <f t="shared" si="123"/>
        <v>0</v>
      </c>
      <c r="J295" s="64">
        <v>130</v>
      </c>
    </row>
    <row r="296" spans="1:10" ht="20.25" x14ac:dyDescent="0.3">
      <c r="A296" s="64">
        <f t="shared" si="122"/>
        <v>281</v>
      </c>
      <c r="B296" s="9" t="s">
        <v>16</v>
      </c>
      <c r="C296" s="7">
        <f t="shared" si="121"/>
        <v>34821</v>
      </c>
      <c r="D296" s="7">
        <v>0</v>
      </c>
      <c r="E296" s="7">
        <v>34821</v>
      </c>
      <c r="F296" s="7">
        <v>0</v>
      </c>
      <c r="G296" s="7">
        <v>0</v>
      </c>
      <c r="H296" s="7">
        <v>0</v>
      </c>
      <c r="I296" s="7">
        <v>0</v>
      </c>
      <c r="J296" s="28" t="s">
        <v>75</v>
      </c>
    </row>
    <row r="297" spans="1:10" ht="20.25" x14ac:dyDescent="0.3">
      <c r="A297" s="64">
        <f t="shared" si="122"/>
        <v>282</v>
      </c>
      <c r="B297" s="9" t="s">
        <v>3</v>
      </c>
      <c r="C297" s="7">
        <f t="shared" si="121"/>
        <v>2600.88</v>
      </c>
      <c r="D297" s="7">
        <v>0</v>
      </c>
      <c r="E297" s="7">
        <v>2600.88</v>
      </c>
      <c r="F297" s="7">
        <v>0</v>
      </c>
      <c r="G297" s="7">
        <v>0</v>
      </c>
      <c r="H297" s="7">
        <v>0</v>
      </c>
      <c r="I297" s="7">
        <v>0</v>
      </c>
      <c r="J297" s="28" t="s">
        <v>75</v>
      </c>
    </row>
    <row r="298" spans="1:10" ht="81" x14ac:dyDescent="0.3">
      <c r="A298" s="64">
        <f t="shared" si="122"/>
        <v>283</v>
      </c>
      <c r="B298" s="9" t="s">
        <v>101</v>
      </c>
      <c r="C298" s="7">
        <f t="shared" si="121"/>
        <v>4724.7150000000001</v>
      </c>
      <c r="D298" s="7">
        <f>SUM(D299:D300)</f>
        <v>1503.2750000000001</v>
      </c>
      <c r="E298" s="7">
        <f>SUM(E299:E300)</f>
        <v>3221.44</v>
      </c>
      <c r="F298" s="7">
        <v>0</v>
      </c>
      <c r="G298" s="7">
        <v>0</v>
      </c>
      <c r="H298" s="7">
        <v>0</v>
      </c>
      <c r="I298" s="7">
        <v>0</v>
      </c>
      <c r="J298" s="64">
        <v>136</v>
      </c>
    </row>
    <row r="299" spans="1:10" ht="20.25" x14ac:dyDescent="0.3">
      <c r="A299" s="64">
        <f t="shared" si="122"/>
        <v>284</v>
      </c>
      <c r="B299" s="9" t="s">
        <v>16</v>
      </c>
      <c r="C299" s="7">
        <f t="shared" si="121"/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28" t="s">
        <v>75</v>
      </c>
    </row>
    <row r="300" spans="1:10" ht="20.25" x14ac:dyDescent="0.3">
      <c r="A300" s="64">
        <f t="shared" si="122"/>
        <v>285</v>
      </c>
      <c r="B300" s="9" t="s">
        <v>3</v>
      </c>
      <c r="C300" s="7">
        <f t="shared" si="121"/>
        <v>4724.7150000000001</v>
      </c>
      <c r="D300" s="7">
        <v>1503.2750000000001</v>
      </c>
      <c r="E300" s="7">
        <v>3221.44</v>
      </c>
      <c r="F300" s="7">
        <v>0</v>
      </c>
      <c r="G300" s="7">
        <v>0</v>
      </c>
      <c r="H300" s="7">
        <v>0</v>
      </c>
      <c r="I300" s="7">
        <v>0</v>
      </c>
      <c r="J300" s="28" t="s">
        <v>75</v>
      </c>
    </row>
    <row r="301" spans="1:10" ht="182.25" x14ac:dyDescent="0.3">
      <c r="A301" s="64">
        <f t="shared" si="122"/>
        <v>286</v>
      </c>
      <c r="B301" s="9" t="s">
        <v>146</v>
      </c>
      <c r="C301" s="7">
        <f t="shared" si="121"/>
        <v>1322.5</v>
      </c>
      <c r="D301" s="7">
        <f t="shared" ref="D301:I301" si="124">D302+D303</f>
        <v>0</v>
      </c>
      <c r="E301" s="7">
        <f t="shared" si="124"/>
        <v>1322.5</v>
      </c>
      <c r="F301" s="7">
        <f t="shared" si="124"/>
        <v>0</v>
      </c>
      <c r="G301" s="7">
        <f t="shared" si="124"/>
        <v>0</v>
      </c>
      <c r="H301" s="7">
        <f t="shared" si="124"/>
        <v>0</v>
      </c>
      <c r="I301" s="7">
        <f t="shared" si="124"/>
        <v>0</v>
      </c>
      <c r="J301" s="29" t="s">
        <v>137</v>
      </c>
    </row>
    <row r="302" spans="1:10" ht="20.25" x14ac:dyDescent="0.3">
      <c r="A302" s="64">
        <f t="shared" si="122"/>
        <v>287</v>
      </c>
      <c r="B302" s="9" t="s">
        <v>16</v>
      </c>
      <c r="C302" s="7">
        <f t="shared" si="121"/>
        <v>1322.5</v>
      </c>
      <c r="D302" s="7">
        <v>0</v>
      </c>
      <c r="E302" s="7">
        <v>1322.5</v>
      </c>
      <c r="F302" s="7">
        <v>0</v>
      </c>
      <c r="G302" s="7">
        <v>0</v>
      </c>
      <c r="H302" s="7">
        <v>0</v>
      </c>
      <c r="I302" s="7">
        <v>0</v>
      </c>
      <c r="J302" s="28" t="s">
        <v>75</v>
      </c>
    </row>
    <row r="303" spans="1:10" ht="20.25" x14ac:dyDescent="0.3">
      <c r="A303" s="48">
        <f t="shared" si="122"/>
        <v>288</v>
      </c>
      <c r="B303" s="40" t="s">
        <v>3</v>
      </c>
      <c r="C303" s="10">
        <f t="shared" si="121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50" t="s">
        <v>75</v>
      </c>
    </row>
    <row r="304" spans="1:10" ht="62.25" customHeight="1" x14ac:dyDescent="0.3">
      <c r="A304" s="64">
        <f t="shared" si="122"/>
        <v>289</v>
      </c>
      <c r="B304" s="9" t="s">
        <v>171</v>
      </c>
      <c r="C304" s="7">
        <f t="shared" si="121"/>
        <v>1192.67</v>
      </c>
      <c r="D304" s="7">
        <f t="shared" ref="D304:I304" si="125">D306+D307</f>
        <v>0</v>
      </c>
      <c r="E304" s="7">
        <f t="shared" si="125"/>
        <v>1192.67</v>
      </c>
      <c r="F304" s="7">
        <f t="shared" si="125"/>
        <v>0</v>
      </c>
      <c r="G304" s="7">
        <f t="shared" si="125"/>
        <v>0</v>
      </c>
      <c r="H304" s="7">
        <f t="shared" si="125"/>
        <v>0</v>
      </c>
      <c r="I304" s="7">
        <f t="shared" si="125"/>
        <v>0</v>
      </c>
      <c r="J304" s="29" t="s">
        <v>157</v>
      </c>
    </row>
    <row r="305" spans="1:10" ht="60.75" x14ac:dyDescent="0.25">
      <c r="A305" s="63"/>
      <c r="B305" s="9" t="s">
        <v>170</v>
      </c>
      <c r="C305" s="63"/>
      <c r="D305" s="63"/>
      <c r="E305" s="63"/>
      <c r="F305" s="63"/>
      <c r="G305" s="63"/>
      <c r="H305" s="63"/>
      <c r="I305" s="63"/>
      <c r="J305" s="63"/>
    </row>
    <row r="306" spans="1:10" ht="20.25" x14ac:dyDescent="0.3">
      <c r="A306" s="13">
        <f>A304+1</f>
        <v>290</v>
      </c>
      <c r="B306" s="11" t="s">
        <v>16</v>
      </c>
      <c r="C306" s="12">
        <f>D306+E306+F306+G306+H306+I306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1" t="s">
        <v>75</v>
      </c>
    </row>
    <row r="307" spans="1:10" ht="20.25" x14ac:dyDescent="0.3">
      <c r="A307" s="64">
        <f>A306+1</f>
        <v>291</v>
      </c>
      <c r="B307" s="9" t="s">
        <v>3</v>
      </c>
      <c r="C307" s="7">
        <f>D307+E307+F307+G307+H307+I307</f>
        <v>1192.67</v>
      </c>
      <c r="D307" s="7">
        <v>0</v>
      </c>
      <c r="E307" s="7">
        <v>1192.67</v>
      </c>
      <c r="F307" s="7">
        <v>0</v>
      </c>
      <c r="G307" s="7">
        <v>0</v>
      </c>
      <c r="H307" s="7">
        <v>0</v>
      </c>
      <c r="I307" s="7">
        <v>0</v>
      </c>
      <c r="J307" s="28" t="s">
        <v>75</v>
      </c>
    </row>
    <row r="308" spans="1:10" ht="20.25" x14ac:dyDescent="0.3">
      <c r="A308" s="64">
        <v>293</v>
      </c>
      <c r="B308" s="150" t="s">
        <v>127</v>
      </c>
      <c r="C308" s="139"/>
      <c r="D308" s="139"/>
      <c r="E308" s="139"/>
      <c r="F308" s="139"/>
      <c r="G308" s="139"/>
      <c r="H308" s="139"/>
      <c r="I308" s="139"/>
      <c r="J308" s="140"/>
    </row>
    <row r="309" spans="1:10" ht="40.5" x14ac:dyDescent="0.3">
      <c r="A309" s="64">
        <f>A308+1</f>
        <v>294</v>
      </c>
      <c r="B309" s="9" t="s">
        <v>18</v>
      </c>
      <c r="C309" s="7">
        <f>SUM(D309:I309)</f>
        <v>7708.91</v>
      </c>
      <c r="D309" s="7">
        <f t="shared" ref="D309:I309" si="126">SUM(D310:D312)</f>
        <v>500</v>
      </c>
      <c r="E309" s="7">
        <f t="shared" si="126"/>
        <v>583.80999999999995</v>
      </c>
      <c r="F309" s="7">
        <f t="shared" si="126"/>
        <v>6625.1</v>
      </c>
      <c r="G309" s="7">
        <f t="shared" si="126"/>
        <v>0</v>
      </c>
      <c r="H309" s="7">
        <f t="shared" si="126"/>
        <v>0</v>
      </c>
      <c r="I309" s="7">
        <f t="shared" si="126"/>
        <v>0</v>
      </c>
      <c r="J309" s="28" t="s">
        <v>75</v>
      </c>
    </row>
    <row r="310" spans="1:10" ht="20.25" x14ac:dyDescent="0.3">
      <c r="A310" s="64">
        <v>298</v>
      </c>
      <c r="B310" s="9" t="s">
        <v>16</v>
      </c>
      <c r="C310" s="92">
        <f>SUM(D310:I310)</f>
        <v>6426.35</v>
      </c>
      <c r="D310" s="7">
        <f t="shared" ref="D310:I312" si="127">D315</f>
        <v>0</v>
      </c>
      <c r="E310" s="7">
        <f t="shared" si="127"/>
        <v>0</v>
      </c>
      <c r="F310" s="7">
        <f t="shared" si="127"/>
        <v>6426.35</v>
      </c>
      <c r="G310" s="7">
        <f t="shared" si="127"/>
        <v>0</v>
      </c>
      <c r="H310" s="7">
        <f t="shared" si="127"/>
        <v>0</v>
      </c>
      <c r="I310" s="7">
        <f t="shared" si="127"/>
        <v>0</v>
      </c>
      <c r="J310" s="28"/>
    </row>
    <row r="311" spans="1:10" ht="20.25" x14ac:dyDescent="0.3">
      <c r="A311" s="64">
        <v>299</v>
      </c>
      <c r="B311" s="9" t="s">
        <v>3</v>
      </c>
      <c r="C311" s="7">
        <f>SUM(D311:I311)</f>
        <v>1282.56</v>
      </c>
      <c r="D311" s="7">
        <f t="shared" si="127"/>
        <v>500</v>
      </c>
      <c r="E311" s="7">
        <f t="shared" si="127"/>
        <v>583.80999999999995</v>
      </c>
      <c r="F311" s="7">
        <f t="shared" si="127"/>
        <v>198.75</v>
      </c>
      <c r="G311" s="7">
        <f t="shared" si="127"/>
        <v>0</v>
      </c>
      <c r="H311" s="7">
        <f t="shared" si="127"/>
        <v>0</v>
      </c>
      <c r="I311" s="7">
        <f t="shared" si="127"/>
        <v>0</v>
      </c>
      <c r="J311" s="28" t="s">
        <v>75</v>
      </c>
    </row>
    <row r="312" spans="1:10" ht="20.25" x14ac:dyDescent="0.3">
      <c r="A312" s="64">
        <v>300</v>
      </c>
      <c r="B312" s="24" t="s">
        <v>114</v>
      </c>
      <c r="C312" s="7">
        <f>SUM(D312:I312)</f>
        <v>0</v>
      </c>
      <c r="D312" s="7">
        <f t="shared" si="127"/>
        <v>0</v>
      </c>
      <c r="E312" s="92">
        <f t="shared" si="127"/>
        <v>0</v>
      </c>
      <c r="F312" s="7">
        <f t="shared" si="127"/>
        <v>0</v>
      </c>
      <c r="G312" s="7">
        <f t="shared" si="127"/>
        <v>0</v>
      </c>
      <c r="H312" s="7">
        <f t="shared" si="127"/>
        <v>0</v>
      </c>
      <c r="I312" s="7">
        <f t="shared" si="127"/>
        <v>0</v>
      </c>
      <c r="J312" s="67"/>
    </row>
    <row r="313" spans="1:10" ht="20.25" x14ac:dyDescent="0.3">
      <c r="A313" s="64">
        <v>301</v>
      </c>
      <c r="B313" s="138" t="s">
        <v>8</v>
      </c>
      <c r="C313" s="139"/>
      <c r="D313" s="139"/>
      <c r="E313" s="139"/>
      <c r="F313" s="139"/>
      <c r="G313" s="139"/>
      <c r="H313" s="139"/>
      <c r="I313" s="139"/>
      <c r="J313" s="140"/>
    </row>
    <row r="314" spans="1:10" ht="55.5" customHeight="1" x14ac:dyDescent="0.25">
      <c r="A314" s="86">
        <f>A313+1</f>
        <v>302</v>
      </c>
      <c r="B314" s="9" t="s">
        <v>23</v>
      </c>
      <c r="C314" s="21">
        <v>7625.1</v>
      </c>
      <c r="D314" s="21">
        <v>500</v>
      </c>
      <c r="E314" s="21">
        <f>SUM(E315:E317)</f>
        <v>583.80999999999995</v>
      </c>
      <c r="F314" s="21">
        <v>6625.1</v>
      </c>
      <c r="G314" s="21">
        <v>0</v>
      </c>
      <c r="H314" s="21">
        <v>0</v>
      </c>
      <c r="I314" s="21">
        <v>0</v>
      </c>
      <c r="J314" s="84" t="s">
        <v>75</v>
      </c>
    </row>
    <row r="315" spans="1:10" ht="20.25" x14ac:dyDescent="0.25">
      <c r="A315" s="86">
        <f>A314+1</f>
        <v>303</v>
      </c>
      <c r="B315" s="9" t="s">
        <v>16</v>
      </c>
      <c r="C315" s="21">
        <v>6426.35</v>
      </c>
      <c r="D315" s="21">
        <v>0</v>
      </c>
      <c r="E315" s="21">
        <v>0</v>
      </c>
      <c r="F315" s="21">
        <v>6426.35</v>
      </c>
      <c r="G315" s="21">
        <v>0</v>
      </c>
      <c r="H315" s="21">
        <v>0</v>
      </c>
      <c r="I315" s="21">
        <v>0</v>
      </c>
      <c r="J315" s="84" t="s">
        <v>75</v>
      </c>
    </row>
    <row r="316" spans="1:10" ht="20.25" x14ac:dyDescent="0.25">
      <c r="A316" s="86">
        <v>302</v>
      </c>
      <c r="B316" s="9" t="s">
        <v>3</v>
      </c>
      <c r="C316" s="21">
        <v>1198.75</v>
      </c>
      <c r="D316" s="21">
        <v>500</v>
      </c>
      <c r="E316" s="21">
        <f>E320</f>
        <v>583.80999999999995</v>
      </c>
      <c r="F316" s="21">
        <v>198.75</v>
      </c>
      <c r="G316" s="21">
        <v>0</v>
      </c>
      <c r="H316" s="21">
        <v>0</v>
      </c>
      <c r="I316" s="21">
        <v>0</v>
      </c>
      <c r="J316" s="84" t="s">
        <v>75</v>
      </c>
    </row>
    <row r="317" spans="1:10" ht="20.25" x14ac:dyDescent="0.25">
      <c r="A317" s="86">
        <v>303</v>
      </c>
      <c r="B317" s="9" t="s">
        <v>114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4" t="s">
        <v>75</v>
      </c>
    </row>
    <row r="318" spans="1:10" ht="138" customHeight="1" x14ac:dyDescent="0.25">
      <c r="A318" s="86">
        <v>304</v>
      </c>
      <c r="B318" s="9" t="s">
        <v>189</v>
      </c>
      <c r="C318" s="21">
        <v>1000</v>
      </c>
      <c r="D318" s="21">
        <v>500</v>
      </c>
      <c r="E318" s="21">
        <f>SUM(E319:E320)</f>
        <v>583.80999999999995</v>
      </c>
      <c r="F318" s="21">
        <v>0</v>
      </c>
      <c r="G318" s="21">
        <v>0</v>
      </c>
      <c r="H318" s="21">
        <v>0</v>
      </c>
      <c r="I318" s="21">
        <v>0</v>
      </c>
      <c r="J318" s="85" t="s">
        <v>190</v>
      </c>
    </row>
    <row r="319" spans="1:10" ht="20.25" x14ac:dyDescent="0.25">
      <c r="A319" s="86">
        <v>305</v>
      </c>
      <c r="B319" s="9" t="s">
        <v>16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84" t="s">
        <v>75</v>
      </c>
    </row>
    <row r="320" spans="1:10" ht="20.25" x14ac:dyDescent="0.25">
      <c r="A320" s="86">
        <v>306</v>
      </c>
      <c r="B320" s="9" t="s">
        <v>3</v>
      </c>
      <c r="C320" s="21">
        <v>1000</v>
      </c>
      <c r="D320" s="21">
        <v>500</v>
      </c>
      <c r="E320" s="21">
        <v>583.80999999999995</v>
      </c>
      <c r="F320" s="21">
        <v>0</v>
      </c>
      <c r="G320" s="21">
        <v>0</v>
      </c>
      <c r="H320" s="21">
        <v>0</v>
      </c>
      <c r="I320" s="21">
        <v>0</v>
      </c>
      <c r="J320" s="84" t="s">
        <v>75</v>
      </c>
    </row>
    <row r="321" spans="1:10" ht="138" customHeight="1" x14ac:dyDescent="0.25">
      <c r="A321" s="86">
        <v>307</v>
      </c>
      <c r="B321" s="9" t="s">
        <v>191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85" t="s">
        <v>192</v>
      </c>
    </row>
    <row r="322" spans="1:10" ht="20.25" x14ac:dyDescent="0.25">
      <c r="A322" s="86">
        <v>308</v>
      </c>
      <c r="B322" s="9" t="s">
        <v>16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84" t="s">
        <v>75</v>
      </c>
    </row>
    <row r="323" spans="1:10" ht="20.25" x14ac:dyDescent="0.25">
      <c r="A323" s="86">
        <v>309</v>
      </c>
      <c r="B323" s="9" t="s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84" t="s">
        <v>75</v>
      </c>
    </row>
    <row r="324" spans="1:10" ht="20.25" x14ac:dyDescent="0.25">
      <c r="A324" s="86">
        <v>310</v>
      </c>
      <c r="B324" s="9" t="s">
        <v>114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75</v>
      </c>
    </row>
    <row r="325" spans="1:10" ht="159.75" customHeight="1" x14ac:dyDescent="0.25">
      <c r="A325" s="86">
        <v>311</v>
      </c>
      <c r="B325" s="9" t="s">
        <v>193</v>
      </c>
      <c r="C325" s="21">
        <v>6625.1</v>
      </c>
      <c r="D325" s="21">
        <v>0</v>
      </c>
      <c r="E325" s="21">
        <v>0</v>
      </c>
      <c r="F325" s="21">
        <v>6625.1</v>
      </c>
      <c r="G325" s="21">
        <v>0</v>
      </c>
      <c r="H325" s="21">
        <v>0</v>
      </c>
      <c r="I325" s="21">
        <v>0</v>
      </c>
      <c r="J325" s="85" t="s">
        <v>194</v>
      </c>
    </row>
    <row r="326" spans="1:10" ht="20.25" x14ac:dyDescent="0.25">
      <c r="A326" s="86">
        <v>312</v>
      </c>
      <c r="B326" s="9" t="s">
        <v>16</v>
      </c>
      <c r="C326" s="21">
        <v>6426.35</v>
      </c>
      <c r="D326" s="21">
        <v>0</v>
      </c>
      <c r="E326" s="21">
        <v>0</v>
      </c>
      <c r="F326" s="21">
        <v>6426.35</v>
      </c>
      <c r="G326" s="21">
        <v>0</v>
      </c>
      <c r="H326" s="21">
        <v>0</v>
      </c>
      <c r="I326" s="21">
        <v>0</v>
      </c>
      <c r="J326" s="84" t="s">
        <v>75</v>
      </c>
    </row>
    <row r="327" spans="1:10" ht="20.25" x14ac:dyDescent="0.25">
      <c r="A327" s="86">
        <v>313</v>
      </c>
      <c r="B327" s="9" t="s">
        <v>3</v>
      </c>
      <c r="C327" s="21">
        <v>198.75</v>
      </c>
      <c r="D327" s="21">
        <v>0</v>
      </c>
      <c r="E327" s="21">
        <v>0</v>
      </c>
      <c r="F327" s="21">
        <v>198.75</v>
      </c>
      <c r="G327" s="21">
        <v>0</v>
      </c>
      <c r="H327" s="21">
        <v>0</v>
      </c>
      <c r="I327" s="21">
        <v>0</v>
      </c>
      <c r="J327" s="84" t="s">
        <v>75</v>
      </c>
    </row>
    <row r="328" spans="1:10" ht="162" x14ac:dyDescent="0.25">
      <c r="A328" s="86">
        <v>314</v>
      </c>
      <c r="B328" s="9" t="s">
        <v>195</v>
      </c>
      <c r="C328" s="21">
        <v>733.3</v>
      </c>
      <c r="D328" s="21">
        <v>0</v>
      </c>
      <c r="E328" s="21">
        <v>0</v>
      </c>
      <c r="F328" s="21">
        <v>733.3</v>
      </c>
      <c r="G328" s="21">
        <v>0</v>
      </c>
      <c r="H328" s="21">
        <v>0</v>
      </c>
      <c r="I328" s="21">
        <v>0</v>
      </c>
      <c r="J328" s="84" t="s">
        <v>75</v>
      </c>
    </row>
    <row r="329" spans="1:10" ht="20.25" x14ac:dyDescent="0.25">
      <c r="A329" s="86">
        <v>315</v>
      </c>
      <c r="B329" s="9" t="s">
        <v>16</v>
      </c>
      <c r="C329" s="21">
        <v>711.3</v>
      </c>
      <c r="D329" s="21">
        <v>0</v>
      </c>
      <c r="E329" s="21">
        <v>0</v>
      </c>
      <c r="F329" s="21">
        <v>711.3</v>
      </c>
      <c r="G329" s="21">
        <v>0</v>
      </c>
      <c r="H329" s="21">
        <v>0</v>
      </c>
      <c r="I329" s="21">
        <v>0</v>
      </c>
      <c r="J329" s="84" t="s">
        <v>75</v>
      </c>
    </row>
    <row r="330" spans="1:10" ht="20.25" x14ac:dyDescent="0.25">
      <c r="A330" s="86">
        <v>316</v>
      </c>
      <c r="B330" s="9" t="s">
        <v>3</v>
      </c>
      <c r="C330" s="21">
        <v>22</v>
      </c>
      <c r="D330" s="21">
        <v>0</v>
      </c>
      <c r="E330" s="21">
        <v>0</v>
      </c>
      <c r="F330" s="21">
        <v>22</v>
      </c>
      <c r="G330" s="21">
        <v>0</v>
      </c>
      <c r="H330" s="21">
        <v>0</v>
      </c>
      <c r="I330" s="21">
        <v>0</v>
      </c>
      <c r="J330" s="84" t="s">
        <v>75</v>
      </c>
    </row>
    <row r="331" spans="1:10" ht="117.75" customHeight="1" x14ac:dyDescent="0.25">
      <c r="A331" s="86">
        <v>317</v>
      </c>
      <c r="B331" s="9" t="s">
        <v>196</v>
      </c>
      <c r="C331" s="21">
        <v>1691.8</v>
      </c>
      <c r="D331" s="21">
        <v>0</v>
      </c>
      <c r="E331" s="21">
        <v>0</v>
      </c>
      <c r="F331" s="21">
        <v>1691.8</v>
      </c>
      <c r="G331" s="21">
        <v>0</v>
      </c>
      <c r="H331" s="21">
        <v>0</v>
      </c>
      <c r="I331" s="21">
        <v>0</v>
      </c>
      <c r="J331" s="84" t="s">
        <v>75</v>
      </c>
    </row>
    <row r="332" spans="1:10" ht="20.25" x14ac:dyDescent="0.25">
      <c r="A332" s="86">
        <v>318</v>
      </c>
      <c r="B332" s="9" t="s">
        <v>16</v>
      </c>
      <c r="C332" s="21">
        <v>1641.05</v>
      </c>
      <c r="D332" s="21">
        <v>0</v>
      </c>
      <c r="E332" s="21">
        <v>0</v>
      </c>
      <c r="F332" s="21">
        <v>1641.05</v>
      </c>
      <c r="G332" s="21">
        <v>0</v>
      </c>
      <c r="H332" s="21">
        <v>0</v>
      </c>
      <c r="I332" s="21">
        <v>0</v>
      </c>
      <c r="J332" s="84" t="s">
        <v>75</v>
      </c>
    </row>
    <row r="333" spans="1:10" ht="20.25" x14ac:dyDescent="0.25">
      <c r="A333" s="86">
        <v>319</v>
      </c>
      <c r="B333" s="9" t="s">
        <v>3</v>
      </c>
      <c r="C333" s="21">
        <v>50.75</v>
      </c>
      <c r="D333" s="21">
        <v>0</v>
      </c>
      <c r="E333" s="21">
        <v>0</v>
      </c>
      <c r="F333" s="21">
        <v>50.75</v>
      </c>
      <c r="G333" s="21">
        <v>0</v>
      </c>
      <c r="H333" s="21">
        <v>0</v>
      </c>
      <c r="I333" s="21">
        <v>0</v>
      </c>
      <c r="J333" s="84" t="s">
        <v>75</v>
      </c>
    </row>
    <row r="334" spans="1:10" ht="101.25" x14ac:dyDescent="0.25">
      <c r="A334" s="86">
        <v>320</v>
      </c>
      <c r="B334" s="9" t="s">
        <v>197</v>
      </c>
      <c r="C334" s="21">
        <v>4000</v>
      </c>
      <c r="D334" s="21">
        <v>0</v>
      </c>
      <c r="E334" s="21">
        <v>0</v>
      </c>
      <c r="F334" s="21">
        <v>4000</v>
      </c>
      <c r="G334" s="21">
        <v>0</v>
      </c>
      <c r="H334" s="21">
        <v>0</v>
      </c>
      <c r="I334" s="21">
        <v>0</v>
      </c>
      <c r="J334" s="84" t="s">
        <v>75</v>
      </c>
    </row>
    <row r="335" spans="1:10" ht="20.25" x14ac:dyDescent="0.25">
      <c r="A335" s="86">
        <v>321</v>
      </c>
      <c r="B335" s="9" t="s">
        <v>16</v>
      </c>
      <c r="C335" s="21">
        <v>3880</v>
      </c>
      <c r="D335" s="21">
        <v>0</v>
      </c>
      <c r="E335" s="21">
        <v>0</v>
      </c>
      <c r="F335" s="21">
        <v>3880</v>
      </c>
      <c r="G335" s="21">
        <v>0</v>
      </c>
      <c r="H335" s="21">
        <v>0</v>
      </c>
      <c r="I335" s="21">
        <v>0</v>
      </c>
      <c r="J335" s="84" t="s">
        <v>75</v>
      </c>
    </row>
    <row r="336" spans="1:10" ht="20.25" x14ac:dyDescent="0.25">
      <c r="A336" s="86">
        <v>322</v>
      </c>
      <c r="B336" s="9" t="s">
        <v>3</v>
      </c>
      <c r="C336" s="21">
        <v>120</v>
      </c>
      <c r="D336" s="21">
        <v>0</v>
      </c>
      <c r="E336" s="21">
        <v>0</v>
      </c>
      <c r="F336" s="21">
        <v>120</v>
      </c>
      <c r="G336" s="21">
        <v>0</v>
      </c>
      <c r="H336" s="21">
        <v>0</v>
      </c>
      <c r="I336" s="21">
        <v>0</v>
      </c>
      <c r="J336" s="84" t="s">
        <v>75</v>
      </c>
    </row>
    <row r="337" spans="1:10" ht="60.75" x14ac:dyDescent="0.25">
      <c r="A337" s="86">
        <v>323</v>
      </c>
      <c r="B337" s="9" t="s">
        <v>198</v>
      </c>
      <c r="C337" s="21">
        <v>200</v>
      </c>
      <c r="D337" s="21">
        <v>0</v>
      </c>
      <c r="E337" s="21">
        <v>0</v>
      </c>
      <c r="F337" s="21">
        <v>200</v>
      </c>
      <c r="G337" s="21">
        <v>0</v>
      </c>
      <c r="H337" s="21">
        <v>0</v>
      </c>
      <c r="I337" s="21">
        <v>0</v>
      </c>
      <c r="J337" s="84" t="s">
        <v>75</v>
      </c>
    </row>
    <row r="338" spans="1:10" ht="20.25" x14ac:dyDescent="0.25">
      <c r="A338" s="86">
        <v>324</v>
      </c>
      <c r="B338" s="9" t="s">
        <v>16</v>
      </c>
      <c r="C338" s="21">
        <v>194</v>
      </c>
      <c r="D338" s="21">
        <v>0</v>
      </c>
      <c r="E338" s="21">
        <v>0</v>
      </c>
      <c r="F338" s="21">
        <v>194</v>
      </c>
      <c r="G338" s="21">
        <v>0</v>
      </c>
      <c r="H338" s="21">
        <v>0</v>
      </c>
      <c r="I338" s="21">
        <v>0</v>
      </c>
      <c r="J338" s="84" t="s">
        <v>75</v>
      </c>
    </row>
    <row r="339" spans="1:10" ht="20.25" x14ac:dyDescent="0.25">
      <c r="A339" s="86">
        <v>325</v>
      </c>
      <c r="B339" s="9" t="s">
        <v>3</v>
      </c>
      <c r="C339" s="21">
        <v>6</v>
      </c>
      <c r="D339" s="21">
        <v>0</v>
      </c>
      <c r="E339" s="21">
        <v>0</v>
      </c>
      <c r="F339" s="21">
        <v>6</v>
      </c>
      <c r="G339" s="21">
        <v>0</v>
      </c>
      <c r="H339" s="21">
        <v>0</v>
      </c>
      <c r="I339" s="21">
        <v>0</v>
      </c>
      <c r="J339" s="84" t="s">
        <v>75</v>
      </c>
    </row>
    <row r="340" spans="1:10" ht="20.25" x14ac:dyDescent="0.3">
      <c r="A340" s="64">
        <v>326</v>
      </c>
      <c r="B340" s="150" t="s">
        <v>128</v>
      </c>
      <c r="C340" s="139"/>
      <c r="D340" s="139"/>
      <c r="E340" s="139"/>
      <c r="F340" s="139"/>
      <c r="G340" s="139"/>
      <c r="H340" s="139"/>
      <c r="I340" s="139"/>
      <c r="J340" s="140"/>
    </row>
    <row r="341" spans="1:10" ht="40.5" x14ac:dyDescent="0.3">
      <c r="A341" s="64">
        <f t="shared" ref="A341:A353" si="128">A340+1</f>
        <v>327</v>
      </c>
      <c r="B341" s="94" t="s">
        <v>42</v>
      </c>
      <c r="C341" s="7">
        <f t="shared" ref="C341:I341" si="129">C342+C343</f>
        <v>272179.96000000002</v>
      </c>
      <c r="D341" s="7">
        <f t="shared" si="129"/>
        <v>1419.61</v>
      </c>
      <c r="E341" s="7">
        <f t="shared" si="129"/>
        <v>32516.05</v>
      </c>
      <c r="F341" s="7">
        <f t="shared" si="129"/>
        <v>233564.3</v>
      </c>
      <c r="G341" s="7">
        <f t="shared" si="129"/>
        <v>4680</v>
      </c>
      <c r="H341" s="7">
        <f t="shared" si="129"/>
        <v>0</v>
      </c>
      <c r="I341" s="7">
        <f t="shared" si="129"/>
        <v>0</v>
      </c>
      <c r="J341" s="83" t="s">
        <v>75</v>
      </c>
    </row>
    <row r="342" spans="1:10" ht="20.25" x14ac:dyDescent="0.3">
      <c r="A342" s="64">
        <f t="shared" si="128"/>
        <v>328</v>
      </c>
      <c r="B342" s="94" t="str">
        <f t="shared" ref="B342:I342" si="130">B346</f>
        <v xml:space="preserve">Областной бюджет         </v>
      </c>
      <c r="C342" s="7">
        <f t="shared" si="130"/>
        <v>247759.9</v>
      </c>
      <c r="D342" s="7">
        <f t="shared" si="130"/>
        <v>0</v>
      </c>
      <c r="E342" s="7">
        <f t="shared" si="130"/>
        <v>27080</v>
      </c>
      <c r="F342" s="7">
        <f t="shared" si="130"/>
        <v>220679.9</v>
      </c>
      <c r="G342" s="7">
        <f t="shared" si="130"/>
        <v>0</v>
      </c>
      <c r="H342" s="7">
        <f t="shared" si="130"/>
        <v>0</v>
      </c>
      <c r="I342" s="7">
        <f t="shared" si="130"/>
        <v>0</v>
      </c>
      <c r="J342" s="83" t="s">
        <v>75</v>
      </c>
    </row>
    <row r="343" spans="1:10" ht="20.25" x14ac:dyDescent="0.3">
      <c r="A343" s="64">
        <f t="shared" si="128"/>
        <v>329</v>
      </c>
      <c r="B343" s="94" t="str">
        <f>B347</f>
        <v xml:space="preserve">Местный бюджет           </v>
      </c>
      <c r="C343" s="7">
        <f t="shared" ref="C343:I343" si="131">C347+C350</f>
        <v>24420.06</v>
      </c>
      <c r="D343" s="7">
        <f t="shared" si="131"/>
        <v>1419.61</v>
      </c>
      <c r="E343" s="7">
        <f t="shared" si="131"/>
        <v>5436.05</v>
      </c>
      <c r="F343" s="7">
        <f t="shared" si="131"/>
        <v>12884.4</v>
      </c>
      <c r="G343" s="7">
        <f t="shared" si="131"/>
        <v>4680</v>
      </c>
      <c r="H343" s="7">
        <f t="shared" si="131"/>
        <v>0</v>
      </c>
      <c r="I343" s="7">
        <f t="shared" si="131"/>
        <v>0</v>
      </c>
      <c r="J343" s="83" t="s">
        <v>75</v>
      </c>
    </row>
    <row r="344" spans="1:10" ht="21" x14ac:dyDescent="0.35">
      <c r="A344" s="64">
        <f t="shared" si="128"/>
        <v>330</v>
      </c>
      <c r="B344" s="143" t="s">
        <v>24</v>
      </c>
      <c r="C344" s="161"/>
      <c r="D344" s="161"/>
      <c r="E344" s="161"/>
      <c r="F344" s="161"/>
      <c r="G344" s="161"/>
      <c r="H344" s="161"/>
      <c r="I344" s="161"/>
      <c r="J344" s="162"/>
    </row>
    <row r="345" spans="1:10" ht="60.75" x14ac:dyDescent="0.3">
      <c r="A345" s="64">
        <f t="shared" si="128"/>
        <v>331</v>
      </c>
      <c r="B345" s="30" t="s">
        <v>161</v>
      </c>
      <c r="C345" s="7">
        <f t="shared" ref="C345:I345" si="132">C346+C347</f>
        <v>269909.92</v>
      </c>
      <c r="D345" s="7">
        <f t="shared" si="132"/>
        <v>321.75</v>
      </c>
      <c r="E345" s="7">
        <f t="shared" si="132"/>
        <v>31343.87</v>
      </c>
      <c r="F345" s="7">
        <f t="shared" si="132"/>
        <v>233564.3</v>
      </c>
      <c r="G345" s="7">
        <f t="shared" si="132"/>
        <v>4680</v>
      </c>
      <c r="H345" s="7">
        <f t="shared" si="132"/>
        <v>0</v>
      </c>
      <c r="I345" s="7">
        <f t="shared" si="132"/>
        <v>0</v>
      </c>
      <c r="J345" s="28" t="s">
        <v>106</v>
      </c>
    </row>
    <row r="346" spans="1:10" ht="30" customHeight="1" x14ac:dyDescent="0.3">
      <c r="A346" s="64">
        <f t="shared" si="128"/>
        <v>332</v>
      </c>
      <c r="B346" s="9" t="s">
        <v>2</v>
      </c>
      <c r="C346" s="7">
        <f>D346+E346+I346+F346+G346+H346</f>
        <v>247759.9</v>
      </c>
      <c r="D346" s="7">
        <v>0</v>
      </c>
      <c r="E346" s="7">
        <v>27080</v>
      </c>
      <c r="F346" s="7">
        <v>220679.9</v>
      </c>
      <c r="G346" s="7">
        <v>0</v>
      </c>
      <c r="H346" s="7">
        <v>0</v>
      </c>
      <c r="I346" s="7">
        <v>0</v>
      </c>
      <c r="J346" s="28" t="s">
        <v>75</v>
      </c>
    </row>
    <row r="347" spans="1:10" ht="20.25" x14ac:dyDescent="0.3">
      <c r="A347" s="64">
        <f t="shared" si="128"/>
        <v>333</v>
      </c>
      <c r="B347" s="9" t="s">
        <v>3</v>
      </c>
      <c r="C347" s="7">
        <f>D347+E347+I347+F347+G347+H347</f>
        <v>22150.02</v>
      </c>
      <c r="D347" s="7">
        <v>321.75</v>
      </c>
      <c r="E347" s="7">
        <v>4263.87</v>
      </c>
      <c r="F347" s="7">
        <v>12884.4</v>
      </c>
      <c r="G347" s="7">
        <v>4680</v>
      </c>
      <c r="H347" s="7">
        <v>0</v>
      </c>
      <c r="I347" s="7">
        <v>0</v>
      </c>
      <c r="J347" s="28" t="s">
        <v>75</v>
      </c>
    </row>
    <row r="348" spans="1:10" ht="21" x14ac:dyDescent="0.35">
      <c r="A348" s="64">
        <f t="shared" si="128"/>
        <v>334</v>
      </c>
      <c r="B348" s="138" t="s">
        <v>8</v>
      </c>
      <c r="C348" s="139"/>
      <c r="D348" s="139"/>
      <c r="E348" s="139"/>
      <c r="F348" s="139"/>
      <c r="G348" s="139"/>
      <c r="H348" s="139"/>
      <c r="I348" s="139"/>
      <c r="J348" s="163"/>
    </row>
    <row r="349" spans="1:10" ht="55.5" customHeight="1" x14ac:dyDescent="0.3">
      <c r="A349" s="64">
        <f t="shared" si="128"/>
        <v>335</v>
      </c>
      <c r="B349" s="9" t="s">
        <v>23</v>
      </c>
      <c r="C349" s="7">
        <f>D349+E349+I349</f>
        <v>2270.04</v>
      </c>
      <c r="D349" s="7">
        <f t="shared" ref="D349:I349" si="133">D350</f>
        <v>1097.8599999999999</v>
      </c>
      <c r="E349" s="7">
        <f t="shared" si="133"/>
        <v>1172.18</v>
      </c>
      <c r="F349" s="7">
        <f t="shared" si="133"/>
        <v>0</v>
      </c>
      <c r="G349" s="7">
        <f t="shared" si="133"/>
        <v>0</v>
      </c>
      <c r="H349" s="7">
        <f t="shared" si="133"/>
        <v>0</v>
      </c>
      <c r="I349" s="7">
        <f t="shared" si="133"/>
        <v>0</v>
      </c>
      <c r="J349" s="28" t="s">
        <v>75</v>
      </c>
    </row>
    <row r="350" spans="1:10" ht="20.25" x14ac:dyDescent="0.3">
      <c r="A350" s="64">
        <f t="shared" si="128"/>
        <v>336</v>
      </c>
      <c r="B350" s="9" t="s">
        <v>3</v>
      </c>
      <c r="C350" s="7">
        <f>D350+E350+F350+G350+H350+I350</f>
        <v>2270.04</v>
      </c>
      <c r="D350" s="7">
        <f t="shared" ref="D350:I350" si="134">D352+D355</f>
        <v>1097.8599999999999</v>
      </c>
      <c r="E350" s="7">
        <f t="shared" si="134"/>
        <v>1172.18</v>
      </c>
      <c r="F350" s="7">
        <f t="shared" si="134"/>
        <v>0</v>
      </c>
      <c r="G350" s="7">
        <f t="shared" si="134"/>
        <v>0</v>
      </c>
      <c r="H350" s="7">
        <f t="shared" si="134"/>
        <v>0</v>
      </c>
      <c r="I350" s="7">
        <f t="shared" si="134"/>
        <v>0</v>
      </c>
      <c r="J350" s="28" t="s">
        <v>75</v>
      </c>
    </row>
    <row r="351" spans="1:10" ht="81" x14ac:dyDescent="0.3">
      <c r="A351" s="64">
        <f t="shared" si="128"/>
        <v>337</v>
      </c>
      <c r="B351" s="9" t="s">
        <v>37</v>
      </c>
      <c r="C351" s="7">
        <f>D351+E351+I351</f>
        <v>0</v>
      </c>
      <c r="D351" s="7">
        <f t="shared" ref="D351:I351" si="135">D352</f>
        <v>0</v>
      </c>
      <c r="E351" s="7">
        <f t="shared" si="135"/>
        <v>0</v>
      </c>
      <c r="F351" s="7">
        <f t="shared" si="135"/>
        <v>0</v>
      </c>
      <c r="G351" s="7">
        <f t="shared" si="135"/>
        <v>0</v>
      </c>
      <c r="H351" s="7">
        <f t="shared" si="135"/>
        <v>0</v>
      </c>
      <c r="I351" s="7">
        <f t="shared" si="135"/>
        <v>0</v>
      </c>
      <c r="J351" s="64">
        <v>153</v>
      </c>
    </row>
    <row r="352" spans="1:10" ht="20.25" x14ac:dyDescent="0.3">
      <c r="A352" s="64">
        <f t="shared" si="128"/>
        <v>338</v>
      </c>
      <c r="B352" s="9" t="s">
        <v>29</v>
      </c>
      <c r="C352" s="7">
        <f>D352+E352+I352</f>
        <v>0</v>
      </c>
      <c r="D352" s="91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28" t="s">
        <v>75</v>
      </c>
    </row>
    <row r="353" spans="1:10" ht="117.75" customHeight="1" x14ac:dyDescent="0.3">
      <c r="A353" s="65">
        <f t="shared" si="128"/>
        <v>339</v>
      </c>
      <c r="B353" s="9" t="s">
        <v>183</v>
      </c>
      <c r="C353" s="7"/>
      <c r="D353" s="91"/>
      <c r="E353" s="7"/>
      <c r="F353" s="7"/>
      <c r="G353" s="7"/>
      <c r="H353" s="7"/>
      <c r="I353" s="7"/>
      <c r="J353" s="28"/>
    </row>
    <row r="354" spans="1:10" ht="101.25" x14ac:dyDescent="0.3">
      <c r="A354" s="65"/>
      <c r="B354" s="9" t="s">
        <v>182</v>
      </c>
      <c r="C354" s="7">
        <f>D354+E354+I354</f>
        <v>2270.04</v>
      </c>
      <c r="D354" s="91">
        <f t="shared" ref="D354:I354" si="136">D355</f>
        <v>1097.8599999999999</v>
      </c>
      <c r="E354" s="91">
        <f t="shared" si="136"/>
        <v>1172.18</v>
      </c>
      <c r="F354" s="91">
        <f t="shared" si="136"/>
        <v>0</v>
      </c>
      <c r="G354" s="91">
        <f t="shared" si="136"/>
        <v>0</v>
      </c>
      <c r="H354" s="91">
        <f t="shared" si="136"/>
        <v>0</v>
      </c>
      <c r="I354" s="91">
        <f t="shared" si="136"/>
        <v>0</v>
      </c>
      <c r="J354" s="64" t="s">
        <v>93</v>
      </c>
    </row>
    <row r="355" spans="1:10" ht="20.25" x14ac:dyDescent="0.3">
      <c r="A355" s="64">
        <f>A353+1</f>
        <v>340</v>
      </c>
      <c r="B355" s="9" t="s">
        <v>36</v>
      </c>
      <c r="C355" s="7">
        <f>D355+E355+I355</f>
        <v>2270.04</v>
      </c>
      <c r="D355" s="91">
        <v>1097.8599999999999</v>
      </c>
      <c r="E355" s="7">
        <v>1172.18</v>
      </c>
      <c r="F355" s="7">
        <v>0</v>
      </c>
      <c r="G355" s="7">
        <v>0</v>
      </c>
      <c r="H355" s="7">
        <v>0</v>
      </c>
      <c r="I355" s="7">
        <v>0</v>
      </c>
      <c r="J355" s="28" t="s">
        <v>75</v>
      </c>
    </row>
    <row r="356" spans="1:10" ht="20.25" x14ac:dyDescent="0.3">
      <c r="A356" s="64">
        <f t="shared" ref="A356:A387" si="137">A355+1</f>
        <v>341</v>
      </c>
      <c r="B356" s="150" t="s">
        <v>129</v>
      </c>
      <c r="C356" s="139"/>
      <c r="D356" s="139"/>
      <c r="E356" s="139"/>
      <c r="F356" s="139"/>
      <c r="G356" s="139"/>
      <c r="H356" s="139"/>
      <c r="I356" s="139"/>
      <c r="J356" s="140"/>
    </row>
    <row r="357" spans="1:10" ht="40.5" x14ac:dyDescent="0.3">
      <c r="A357" s="64">
        <f t="shared" si="137"/>
        <v>342</v>
      </c>
      <c r="B357" s="21" t="s">
        <v>18</v>
      </c>
      <c r="C357" s="7">
        <f>D357+E357+F357+G357+H357+I357</f>
        <v>35681.9</v>
      </c>
      <c r="D357" s="7">
        <f t="shared" ref="D357:I357" si="138">D360+D359+D358+D361</f>
        <v>3914</v>
      </c>
      <c r="E357" s="7">
        <f t="shared" si="138"/>
        <v>4054.7</v>
      </c>
      <c r="F357" s="7">
        <f t="shared" si="138"/>
        <v>5520.4</v>
      </c>
      <c r="G357" s="7">
        <f t="shared" si="138"/>
        <v>6880.7</v>
      </c>
      <c r="H357" s="7">
        <f t="shared" si="138"/>
        <v>7580</v>
      </c>
      <c r="I357" s="7">
        <f t="shared" si="138"/>
        <v>7732.1</v>
      </c>
      <c r="J357" s="83" t="s">
        <v>75</v>
      </c>
    </row>
    <row r="358" spans="1:10" ht="20.25" x14ac:dyDescent="0.3">
      <c r="A358" s="64">
        <f t="shared" si="137"/>
        <v>343</v>
      </c>
      <c r="B358" s="21" t="s">
        <v>25</v>
      </c>
      <c r="C358" s="7">
        <f>D358+E358+F358+G358+H358+I358</f>
        <v>4995.2</v>
      </c>
      <c r="D358" s="7">
        <f t="shared" ref="D358:I361" si="139">D364</f>
        <v>453.1</v>
      </c>
      <c r="E358" s="7">
        <f t="shared" si="139"/>
        <v>517.1</v>
      </c>
      <c r="F358" s="7">
        <f t="shared" si="139"/>
        <v>725</v>
      </c>
      <c r="G358" s="7">
        <f t="shared" si="139"/>
        <v>1025</v>
      </c>
      <c r="H358" s="7">
        <f t="shared" si="139"/>
        <v>1050</v>
      </c>
      <c r="I358" s="7">
        <f t="shared" si="139"/>
        <v>1225</v>
      </c>
      <c r="J358" s="83" t="s">
        <v>75</v>
      </c>
    </row>
    <row r="359" spans="1:10" ht="20.25" x14ac:dyDescent="0.3">
      <c r="A359" s="64">
        <f t="shared" si="137"/>
        <v>344</v>
      </c>
      <c r="B359" s="21" t="s">
        <v>30</v>
      </c>
      <c r="C359" s="7">
        <f>D359+E359+F359+G359+H359+I359</f>
        <v>10241.299999999999</v>
      </c>
      <c r="D359" s="7">
        <f t="shared" si="139"/>
        <v>906.9</v>
      </c>
      <c r="E359" s="7">
        <f t="shared" si="139"/>
        <v>953.3</v>
      </c>
      <c r="F359" s="7">
        <f t="shared" si="139"/>
        <v>1481.1</v>
      </c>
      <c r="G359" s="7">
        <f t="shared" si="139"/>
        <v>2100</v>
      </c>
      <c r="H359" s="7">
        <f t="shared" si="139"/>
        <v>2300</v>
      </c>
      <c r="I359" s="7">
        <f t="shared" si="139"/>
        <v>2500</v>
      </c>
      <c r="J359" s="83" t="s">
        <v>75</v>
      </c>
    </row>
    <row r="360" spans="1:10" ht="20.25" x14ac:dyDescent="0.3">
      <c r="A360" s="64">
        <f t="shared" si="137"/>
        <v>345</v>
      </c>
      <c r="B360" s="21" t="s">
        <v>29</v>
      </c>
      <c r="C360" s="7">
        <f>D360+E360+F360+G360+H360+I360</f>
        <v>9800</v>
      </c>
      <c r="D360" s="7">
        <f t="shared" si="139"/>
        <v>1370</v>
      </c>
      <c r="E360" s="7">
        <f t="shared" si="139"/>
        <v>1210</v>
      </c>
      <c r="F360" s="7">
        <f t="shared" si="139"/>
        <v>1200</v>
      </c>
      <c r="G360" s="7">
        <f t="shared" si="139"/>
        <v>1800</v>
      </c>
      <c r="H360" s="7">
        <f t="shared" si="139"/>
        <v>2010</v>
      </c>
      <c r="I360" s="7">
        <f t="shared" si="139"/>
        <v>2210</v>
      </c>
      <c r="J360" s="83" t="s">
        <v>75</v>
      </c>
    </row>
    <row r="361" spans="1:10" ht="21" x14ac:dyDescent="0.35">
      <c r="A361" s="64">
        <f t="shared" si="137"/>
        <v>346</v>
      </c>
      <c r="B361" s="88" t="s">
        <v>114</v>
      </c>
      <c r="C361" s="7">
        <f>D361+E361+F361+G361+H361+I361</f>
        <v>10645.4</v>
      </c>
      <c r="D361" s="89">
        <f t="shared" si="139"/>
        <v>1184</v>
      </c>
      <c r="E361" s="89">
        <f t="shared" si="139"/>
        <v>1374.3</v>
      </c>
      <c r="F361" s="89">
        <f t="shared" si="139"/>
        <v>2114.3000000000002</v>
      </c>
      <c r="G361" s="89">
        <f t="shared" si="139"/>
        <v>1955.7</v>
      </c>
      <c r="H361" s="89">
        <f t="shared" si="139"/>
        <v>2220</v>
      </c>
      <c r="I361" s="89">
        <f t="shared" si="139"/>
        <v>1797.1</v>
      </c>
      <c r="J361" s="90"/>
    </row>
    <row r="362" spans="1:10" ht="20.25" x14ac:dyDescent="0.3">
      <c r="A362" s="64">
        <f t="shared" si="137"/>
        <v>347</v>
      </c>
      <c r="B362" s="143" t="s">
        <v>33</v>
      </c>
      <c r="C362" s="144"/>
      <c r="D362" s="144"/>
      <c r="E362" s="144"/>
      <c r="F362" s="144"/>
      <c r="G362" s="144"/>
      <c r="H362" s="144"/>
      <c r="I362" s="144"/>
      <c r="J362" s="145"/>
    </row>
    <row r="363" spans="1:10" ht="60.75" x14ac:dyDescent="0.3">
      <c r="A363" s="64">
        <f t="shared" si="137"/>
        <v>348</v>
      </c>
      <c r="B363" s="21" t="s">
        <v>23</v>
      </c>
      <c r="C363" s="20">
        <f>C364+C365+C366+C367</f>
        <v>35681.9</v>
      </c>
      <c r="D363" s="20">
        <f t="shared" ref="D363:I363" si="140">D366+D365+D364+D367</f>
        <v>3914</v>
      </c>
      <c r="E363" s="20">
        <f t="shared" si="140"/>
        <v>4054.7</v>
      </c>
      <c r="F363" s="20">
        <f t="shared" si="140"/>
        <v>5520.4</v>
      </c>
      <c r="G363" s="20">
        <f t="shared" si="140"/>
        <v>6880.7</v>
      </c>
      <c r="H363" s="20">
        <f t="shared" si="140"/>
        <v>7580</v>
      </c>
      <c r="I363" s="20">
        <f t="shared" si="140"/>
        <v>7732.1</v>
      </c>
      <c r="J363" s="83" t="s">
        <v>75</v>
      </c>
    </row>
    <row r="364" spans="1:10" ht="20.25" x14ac:dyDescent="0.3">
      <c r="A364" s="64">
        <f t="shared" si="137"/>
        <v>349</v>
      </c>
      <c r="B364" s="21" t="s">
        <v>12</v>
      </c>
      <c r="C364" s="20">
        <f t="shared" ref="C364:C372" si="141">D364+E364+F364+G364+H364+I364</f>
        <v>4995.2</v>
      </c>
      <c r="D364" s="20">
        <f t="shared" ref="D364:I367" si="142">D369</f>
        <v>453.1</v>
      </c>
      <c r="E364" s="20">
        <f t="shared" si="142"/>
        <v>517.1</v>
      </c>
      <c r="F364" s="20">
        <f t="shared" si="142"/>
        <v>725</v>
      </c>
      <c r="G364" s="20">
        <f t="shared" si="142"/>
        <v>1025</v>
      </c>
      <c r="H364" s="20">
        <f t="shared" si="142"/>
        <v>1050</v>
      </c>
      <c r="I364" s="20">
        <f t="shared" si="142"/>
        <v>1225</v>
      </c>
      <c r="J364" s="83" t="s">
        <v>75</v>
      </c>
    </row>
    <row r="365" spans="1:10" ht="20.25" x14ac:dyDescent="0.3">
      <c r="A365" s="64">
        <f t="shared" si="137"/>
        <v>350</v>
      </c>
      <c r="B365" s="21" t="s">
        <v>11</v>
      </c>
      <c r="C365" s="20">
        <f t="shared" si="141"/>
        <v>10241.299999999999</v>
      </c>
      <c r="D365" s="20">
        <f t="shared" si="142"/>
        <v>906.9</v>
      </c>
      <c r="E365" s="20">
        <f t="shared" si="142"/>
        <v>953.3</v>
      </c>
      <c r="F365" s="20">
        <f t="shared" si="142"/>
        <v>1481.1</v>
      </c>
      <c r="G365" s="20">
        <f t="shared" si="142"/>
        <v>2100</v>
      </c>
      <c r="H365" s="20">
        <f t="shared" si="142"/>
        <v>2300</v>
      </c>
      <c r="I365" s="20">
        <f t="shared" si="142"/>
        <v>2500</v>
      </c>
      <c r="J365" s="83" t="s">
        <v>75</v>
      </c>
    </row>
    <row r="366" spans="1:10" ht="20.25" x14ac:dyDescent="0.3">
      <c r="A366" s="64">
        <f t="shared" si="137"/>
        <v>351</v>
      </c>
      <c r="B366" s="21" t="s">
        <v>3</v>
      </c>
      <c r="C366" s="20">
        <f t="shared" si="141"/>
        <v>9800</v>
      </c>
      <c r="D366" s="20">
        <f t="shared" si="142"/>
        <v>1370</v>
      </c>
      <c r="E366" s="20">
        <f t="shared" si="142"/>
        <v>1210</v>
      </c>
      <c r="F366" s="20">
        <f t="shared" si="142"/>
        <v>1200</v>
      </c>
      <c r="G366" s="20">
        <f t="shared" si="142"/>
        <v>1800</v>
      </c>
      <c r="H366" s="20">
        <f t="shared" si="142"/>
        <v>2010</v>
      </c>
      <c r="I366" s="20">
        <f t="shared" si="142"/>
        <v>2210</v>
      </c>
      <c r="J366" s="83" t="s">
        <v>75</v>
      </c>
    </row>
    <row r="367" spans="1:10" ht="20.25" x14ac:dyDescent="0.3">
      <c r="A367" s="64">
        <f t="shared" si="137"/>
        <v>352</v>
      </c>
      <c r="B367" s="21" t="s">
        <v>114</v>
      </c>
      <c r="C367" s="20">
        <f t="shared" si="141"/>
        <v>10645.4</v>
      </c>
      <c r="D367" s="20">
        <f t="shared" si="142"/>
        <v>1184</v>
      </c>
      <c r="E367" s="20">
        <f t="shared" si="142"/>
        <v>1374.3</v>
      </c>
      <c r="F367" s="20">
        <f t="shared" si="142"/>
        <v>2114.3000000000002</v>
      </c>
      <c r="G367" s="20">
        <f t="shared" si="142"/>
        <v>1955.7</v>
      </c>
      <c r="H367" s="20">
        <f t="shared" si="142"/>
        <v>2220</v>
      </c>
      <c r="I367" s="20">
        <f t="shared" si="142"/>
        <v>1797.1</v>
      </c>
      <c r="J367" s="83"/>
    </row>
    <row r="368" spans="1:10" ht="195.75" customHeight="1" x14ac:dyDescent="0.3">
      <c r="A368" s="64">
        <f t="shared" si="137"/>
        <v>353</v>
      </c>
      <c r="B368" s="21" t="s">
        <v>41</v>
      </c>
      <c r="C368" s="20">
        <f t="shared" si="141"/>
        <v>35681.9</v>
      </c>
      <c r="D368" s="7">
        <f t="shared" ref="D368:I368" si="143">D369+D370+D371+D372</f>
        <v>3914</v>
      </c>
      <c r="E368" s="7">
        <f t="shared" si="143"/>
        <v>4054.7</v>
      </c>
      <c r="F368" s="7">
        <f t="shared" si="143"/>
        <v>5520.4</v>
      </c>
      <c r="G368" s="7">
        <f t="shared" si="143"/>
        <v>6880.7</v>
      </c>
      <c r="H368" s="7">
        <f t="shared" si="143"/>
        <v>7580</v>
      </c>
      <c r="I368" s="7">
        <f t="shared" si="143"/>
        <v>7732.1</v>
      </c>
      <c r="J368" s="15">
        <v>158</v>
      </c>
    </row>
    <row r="369" spans="1:10" ht="20.25" x14ac:dyDescent="0.3">
      <c r="A369" s="64">
        <f t="shared" si="137"/>
        <v>354</v>
      </c>
      <c r="B369" s="21" t="str">
        <f>B358</f>
        <v>Федеральный бюджет</v>
      </c>
      <c r="C369" s="20">
        <f t="shared" si="141"/>
        <v>4995.2</v>
      </c>
      <c r="D369" s="7">
        <v>453.1</v>
      </c>
      <c r="E369" s="7">
        <v>517.1</v>
      </c>
      <c r="F369" s="7">
        <v>725</v>
      </c>
      <c r="G369" s="7">
        <v>1025</v>
      </c>
      <c r="H369" s="7">
        <v>1050</v>
      </c>
      <c r="I369" s="7">
        <v>1225</v>
      </c>
      <c r="J369" s="83" t="s">
        <v>75</v>
      </c>
    </row>
    <row r="370" spans="1:10" ht="20.25" x14ac:dyDescent="0.3">
      <c r="A370" s="64">
        <f t="shared" si="137"/>
        <v>355</v>
      </c>
      <c r="B370" s="21" t="s">
        <v>16</v>
      </c>
      <c r="C370" s="20">
        <f t="shared" si="141"/>
        <v>10241.299999999999</v>
      </c>
      <c r="D370" s="7">
        <v>906.9</v>
      </c>
      <c r="E370" s="7">
        <v>953.3</v>
      </c>
      <c r="F370" s="7">
        <v>1481.1</v>
      </c>
      <c r="G370" s="7">
        <v>2100</v>
      </c>
      <c r="H370" s="7">
        <v>2300</v>
      </c>
      <c r="I370" s="7">
        <v>2500</v>
      </c>
      <c r="J370" s="83" t="s">
        <v>75</v>
      </c>
    </row>
    <row r="371" spans="1:10" ht="20.25" x14ac:dyDescent="0.3">
      <c r="A371" s="64">
        <f t="shared" si="137"/>
        <v>356</v>
      </c>
      <c r="B371" s="21" t="str">
        <f>B360</f>
        <v xml:space="preserve">Местный бюджет      </v>
      </c>
      <c r="C371" s="20">
        <f t="shared" si="141"/>
        <v>9800</v>
      </c>
      <c r="D371" s="7">
        <v>1370</v>
      </c>
      <c r="E371" s="7">
        <v>1210</v>
      </c>
      <c r="F371" s="7">
        <v>1200</v>
      </c>
      <c r="G371" s="7">
        <v>1800</v>
      </c>
      <c r="H371" s="7">
        <v>2010</v>
      </c>
      <c r="I371" s="7">
        <v>2210</v>
      </c>
      <c r="J371" s="83"/>
    </row>
    <row r="372" spans="1:10" ht="20.25" x14ac:dyDescent="0.3">
      <c r="A372" s="64">
        <f t="shared" si="137"/>
        <v>357</v>
      </c>
      <c r="B372" s="7" t="s">
        <v>114</v>
      </c>
      <c r="C372" s="20">
        <f t="shared" si="141"/>
        <v>10645.4</v>
      </c>
      <c r="D372" s="7">
        <v>1184</v>
      </c>
      <c r="E372" s="7">
        <v>1374.3</v>
      </c>
      <c r="F372" s="7">
        <v>2114.3000000000002</v>
      </c>
      <c r="G372" s="7">
        <v>1955.7</v>
      </c>
      <c r="H372" s="7">
        <v>2220</v>
      </c>
      <c r="I372" s="7">
        <v>1797.1</v>
      </c>
      <c r="J372" s="83" t="s">
        <v>75</v>
      </c>
    </row>
    <row r="373" spans="1:10" ht="20.25" x14ac:dyDescent="0.3">
      <c r="A373" s="64">
        <f t="shared" si="137"/>
        <v>358</v>
      </c>
      <c r="B373" s="146" t="s">
        <v>130</v>
      </c>
      <c r="C373" s="144"/>
      <c r="D373" s="144"/>
      <c r="E373" s="144"/>
      <c r="F373" s="144"/>
      <c r="G373" s="144"/>
      <c r="H373" s="144"/>
      <c r="I373" s="144"/>
      <c r="J373" s="145"/>
    </row>
    <row r="374" spans="1:10" ht="40.5" x14ac:dyDescent="0.3">
      <c r="A374" s="64">
        <f t="shared" si="137"/>
        <v>359</v>
      </c>
      <c r="B374" s="21" t="s">
        <v>18</v>
      </c>
      <c r="C374" s="7">
        <f>D374+E374+F374+G374+H374+I374</f>
        <v>100003.95</v>
      </c>
      <c r="D374" s="7">
        <f t="shared" ref="D374:I374" si="144">D375+D376+D377+D378</f>
        <v>15913.48</v>
      </c>
      <c r="E374" s="7">
        <f t="shared" si="144"/>
        <v>16590.47</v>
      </c>
      <c r="F374" s="7">
        <f t="shared" si="144"/>
        <v>16250</v>
      </c>
      <c r="G374" s="7">
        <f t="shared" si="144"/>
        <v>16750</v>
      </c>
      <c r="H374" s="7">
        <f t="shared" si="144"/>
        <v>17250</v>
      </c>
      <c r="I374" s="7">
        <f t="shared" si="144"/>
        <v>17250</v>
      </c>
      <c r="J374" s="83" t="s">
        <v>75</v>
      </c>
    </row>
    <row r="375" spans="1:10" ht="20.25" x14ac:dyDescent="0.3">
      <c r="A375" s="64">
        <f t="shared" si="137"/>
        <v>360</v>
      </c>
      <c r="B375" s="21" t="s">
        <v>25</v>
      </c>
      <c r="C375" s="7">
        <f>D375+E375+F375+G375+H375+I375</f>
        <v>10908.26</v>
      </c>
      <c r="D375" s="7">
        <f t="shared" ref="D375:I378" si="145">D381</f>
        <v>1174.7</v>
      </c>
      <c r="E375" s="7">
        <f t="shared" si="145"/>
        <v>2133.56</v>
      </c>
      <c r="F375" s="7">
        <f t="shared" si="145"/>
        <v>1900</v>
      </c>
      <c r="G375" s="7">
        <f t="shared" si="145"/>
        <v>1900</v>
      </c>
      <c r="H375" s="7">
        <f t="shared" si="145"/>
        <v>1900</v>
      </c>
      <c r="I375" s="7">
        <f t="shared" si="145"/>
        <v>1900</v>
      </c>
      <c r="J375" s="83" t="s">
        <v>75</v>
      </c>
    </row>
    <row r="376" spans="1:10" ht="20.25" x14ac:dyDescent="0.3">
      <c r="A376" s="64">
        <f t="shared" si="137"/>
        <v>361</v>
      </c>
      <c r="B376" s="21" t="s">
        <v>16</v>
      </c>
      <c r="C376" s="7">
        <f>D376+E376+F376+G376+H376+I376</f>
        <v>13636.130000000001</v>
      </c>
      <c r="D376" s="7">
        <f t="shared" si="145"/>
        <v>3115.25</v>
      </c>
      <c r="E376" s="7">
        <f t="shared" si="145"/>
        <v>1620.88</v>
      </c>
      <c r="F376" s="7">
        <f t="shared" si="145"/>
        <v>2100</v>
      </c>
      <c r="G376" s="7">
        <f t="shared" si="145"/>
        <v>2200</v>
      </c>
      <c r="H376" s="7">
        <f t="shared" si="145"/>
        <v>2300</v>
      </c>
      <c r="I376" s="7">
        <f t="shared" si="145"/>
        <v>2300</v>
      </c>
      <c r="J376" s="83" t="s">
        <v>75</v>
      </c>
    </row>
    <row r="377" spans="1:10" ht="20.25" x14ac:dyDescent="0.3">
      <c r="A377" s="64">
        <f t="shared" si="137"/>
        <v>362</v>
      </c>
      <c r="B377" s="21" t="s">
        <v>29</v>
      </c>
      <c r="C377" s="7">
        <f>D377+E377+F377+G377+H377+I377</f>
        <v>16794.560000000001</v>
      </c>
      <c r="D377" s="7">
        <f t="shared" si="145"/>
        <v>2908.53</v>
      </c>
      <c r="E377" s="7">
        <f t="shared" si="145"/>
        <v>3386.03</v>
      </c>
      <c r="F377" s="7">
        <f t="shared" si="145"/>
        <v>2500</v>
      </c>
      <c r="G377" s="7">
        <f t="shared" si="145"/>
        <v>2600</v>
      </c>
      <c r="H377" s="7">
        <f t="shared" si="145"/>
        <v>2700</v>
      </c>
      <c r="I377" s="7">
        <f t="shared" si="145"/>
        <v>2700</v>
      </c>
      <c r="J377" s="83" t="s">
        <v>75</v>
      </c>
    </row>
    <row r="378" spans="1:10" ht="20.25" x14ac:dyDescent="0.3">
      <c r="A378" s="64">
        <f t="shared" si="137"/>
        <v>363</v>
      </c>
      <c r="B378" s="21" t="s">
        <v>114</v>
      </c>
      <c r="C378" s="7">
        <f>D378+E378+F378+G378+H378+I378</f>
        <v>58665</v>
      </c>
      <c r="D378" s="7">
        <f t="shared" si="145"/>
        <v>8715</v>
      </c>
      <c r="E378" s="7">
        <f t="shared" si="145"/>
        <v>9450</v>
      </c>
      <c r="F378" s="7">
        <f t="shared" si="145"/>
        <v>9750</v>
      </c>
      <c r="G378" s="7">
        <f t="shared" si="145"/>
        <v>10050</v>
      </c>
      <c r="H378" s="7">
        <f t="shared" si="145"/>
        <v>10350</v>
      </c>
      <c r="I378" s="7">
        <f t="shared" si="145"/>
        <v>10350</v>
      </c>
      <c r="J378" s="83"/>
    </row>
    <row r="379" spans="1:10" ht="20.25" x14ac:dyDescent="0.3">
      <c r="A379" s="64">
        <f t="shared" si="137"/>
        <v>364</v>
      </c>
      <c r="B379" s="143" t="s">
        <v>8</v>
      </c>
      <c r="C379" s="144"/>
      <c r="D379" s="144"/>
      <c r="E379" s="144"/>
      <c r="F379" s="144"/>
      <c r="G379" s="144"/>
      <c r="H379" s="144"/>
      <c r="I379" s="144"/>
      <c r="J379" s="145"/>
    </row>
    <row r="380" spans="1:10" ht="60.75" x14ac:dyDescent="0.3">
      <c r="A380" s="64">
        <f t="shared" si="137"/>
        <v>365</v>
      </c>
      <c r="B380" s="9" t="s">
        <v>23</v>
      </c>
      <c r="C380" s="7">
        <f>C382+C383+C384+C381</f>
        <v>100003.95</v>
      </c>
      <c r="D380" s="7">
        <f t="shared" ref="D380:I380" si="146">D381+D382+D383+D384</f>
        <v>15913.48</v>
      </c>
      <c r="E380" s="7">
        <f t="shared" si="146"/>
        <v>16590.47</v>
      </c>
      <c r="F380" s="7">
        <f t="shared" si="146"/>
        <v>16250</v>
      </c>
      <c r="G380" s="7">
        <f t="shared" si="146"/>
        <v>16750</v>
      </c>
      <c r="H380" s="7">
        <f t="shared" si="146"/>
        <v>17250</v>
      </c>
      <c r="I380" s="7">
        <f t="shared" si="146"/>
        <v>17250</v>
      </c>
      <c r="J380" s="28" t="s">
        <v>75</v>
      </c>
    </row>
    <row r="381" spans="1:10" ht="20.25" x14ac:dyDescent="0.3">
      <c r="A381" s="64">
        <f t="shared" si="137"/>
        <v>366</v>
      </c>
      <c r="B381" s="9" t="s">
        <v>12</v>
      </c>
      <c r="C381" s="7">
        <f>D381+E381+F381+G381+H381+I381</f>
        <v>10908.26</v>
      </c>
      <c r="D381" s="7">
        <f t="shared" ref="D381:I384" si="147">D386</f>
        <v>1174.7</v>
      </c>
      <c r="E381" s="7">
        <f t="shared" si="147"/>
        <v>2133.56</v>
      </c>
      <c r="F381" s="7">
        <f t="shared" si="147"/>
        <v>1900</v>
      </c>
      <c r="G381" s="7">
        <f t="shared" si="147"/>
        <v>1900</v>
      </c>
      <c r="H381" s="7">
        <f t="shared" si="147"/>
        <v>1900</v>
      </c>
      <c r="I381" s="7">
        <f t="shared" si="147"/>
        <v>1900</v>
      </c>
      <c r="J381" s="28" t="s">
        <v>75</v>
      </c>
    </row>
    <row r="382" spans="1:10" ht="43.5" customHeight="1" x14ac:dyDescent="0.3">
      <c r="A382" s="64">
        <f t="shared" si="137"/>
        <v>367</v>
      </c>
      <c r="B382" s="9" t="s">
        <v>11</v>
      </c>
      <c r="C382" s="7">
        <f>D382+E382+F382+G382+H382+I382</f>
        <v>13636.130000000001</v>
      </c>
      <c r="D382" s="7">
        <f t="shared" si="147"/>
        <v>3115.25</v>
      </c>
      <c r="E382" s="7">
        <f t="shared" si="147"/>
        <v>1620.88</v>
      </c>
      <c r="F382" s="7">
        <f t="shared" si="147"/>
        <v>2100</v>
      </c>
      <c r="G382" s="7">
        <f t="shared" si="147"/>
        <v>2200</v>
      </c>
      <c r="H382" s="7">
        <f t="shared" si="147"/>
        <v>2300</v>
      </c>
      <c r="I382" s="7">
        <f t="shared" si="147"/>
        <v>2300</v>
      </c>
      <c r="J382" s="28" t="s">
        <v>75</v>
      </c>
    </row>
    <row r="383" spans="1:10" ht="20.25" x14ac:dyDescent="0.3">
      <c r="A383" s="64">
        <f t="shared" si="137"/>
        <v>368</v>
      </c>
      <c r="B383" s="9" t="s">
        <v>3</v>
      </c>
      <c r="C383" s="7">
        <f>D383+E383+F383+G383+H383+I383</f>
        <v>16794.560000000001</v>
      </c>
      <c r="D383" s="7">
        <f t="shared" si="147"/>
        <v>2908.53</v>
      </c>
      <c r="E383" s="7">
        <f t="shared" si="147"/>
        <v>3386.03</v>
      </c>
      <c r="F383" s="7">
        <f t="shared" si="147"/>
        <v>2500</v>
      </c>
      <c r="G383" s="7">
        <f t="shared" si="147"/>
        <v>2600</v>
      </c>
      <c r="H383" s="7">
        <f t="shared" si="147"/>
        <v>2700</v>
      </c>
      <c r="I383" s="7">
        <f t="shared" si="147"/>
        <v>2700</v>
      </c>
      <c r="J383" s="28" t="s">
        <v>75</v>
      </c>
    </row>
    <row r="384" spans="1:10" ht="20.25" x14ac:dyDescent="0.3">
      <c r="A384" s="64">
        <f t="shared" si="137"/>
        <v>369</v>
      </c>
      <c r="B384" s="9" t="s">
        <v>114</v>
      </c>
      <c r="C384" s="7">
        <f>D384+E384+F384+G384+H384+I384</f>
        <v>58665</v>
      </c>
      <c r="D384" s="7">
        <f t="shared" si="147"/>
        <v>8715</v>
      </c>
      <c r="E384" s="7">
        <f t="shared" si="147"/>
        <v>9450</v>
      </c>
      <c r="F384" s="7">
        <f t="shared" si="147"/>
        <v>9750</v>
      </c>
      <c r="G384" s="7">
        <f t="shared" si="147"/>
        <v>10050</v>
      </c>
      <c r="H384" s="7">
        <f t="shared" si="147"/>
        <v>10350</v>
      </c>
      <c r="I384" s="7">
        <f t="shared" si="147"/>
        <v>10350</v>
      </c>
      <c r="J384" s="28"/>
    </row>
    <row r="385" spans="1:10" ht="138" customHeight="1" x14ac:dyDescent="0.3">
      <c r="A385" s="64">
        <f t="shared" si="137"/>
        <v>370</v>
      </c>
      <c r="B385" s="9" t="s">
        <v>40</v>
      </c>
      <c r="C385" s="7">
        <f t="shared" ref="C385:I385" si="148">C386+C387+C388+C389</f>
        <v>100003.95</v>
      </c>
      <c r="D385" s="7">
        <f t="shared" si="148"/>
        <v>15913.48</v>
      </c>
      <c r="E385" s="7">
        <f t="shared" si="148"/>
        <v>16590.47</v>
      </c>
      <c r="F385" s="7">
        <f t="shared" si="148"/>
        <v>16250</v>
      </c>
      <c r="G385" s="7">
        <f t="shared" si="148"/>
        <v>16750</v>
      </c>
      <c r="H385" s="7">
        <f t="shared" si="148"/>
        <v>17250</v>
      </c>
      <c r="I385" s="7">
        <f t="shared" si="148"/>
        <v>17250</v>
      </c>
      <c r="J385" s="64">
        <v>161</v>
      </c>
    </row>
    <row r="386" spans="1:10" ht="20.25" x14ac:dyDescent="0.3">
      <c r="A386" s="64">
        <f t="shared" si="137"/>
        <v>371</v>
      </c>
      <c r="B386" s="9" t="s">
        <v>25</v>
      </c>
      <c r="C386" s="7">
        <f>D386+E386+F386+G386+H386+I386</f>
        <v>10908.26</v>
      </c>
      <c r="D386" s="7">
        <v>1174.7</v>
      </c>
      <c r="E386" s="7">
        <v>2133.56</v>
      </c>
      <c r="F386" s="7">
        <v>1900</v>
      </c>
      <c r="G386" s="7">
        <v>1900</v>
      </c>
      <c r="H386" s="7">
        <v>1900</v>
      </c>
      <c r="I386" s="7">
        <v>1900</v>
      </c>
      <c r="J386" s="28" t="s">
        <v>75</v>
      </c>
    </row>
    <row r="387" spans="1:10" ht="20.25" x14ac:dyDescent="0.3">
      <c r="A387" s="64">
        <f t="shared" si="137"/>
        <v>372</v>
      </c>
      <c r="B387" s="9" t="s">
        <v>16</v>
      </c>
      <c r="C387" s="7">
        <f>D387+E387+F387+G387+H387+I387</f>
        <v>13636.130000000001</v>
      </c>
      <c r="D387" s="7">
        <v>3115.25</v>
      </c>
      <c r="E387" s="7">
        <v>1620.88</v>
      </c>
      <c r="F387" s="7">
        <v>2100</v>
      </c>
      <c r="G387" s="7">
        <v>2200</v>
      </c>
      <c r="H387" s="7">
        <v>2300</v>
      </c>
      <c r="I387" s="7">
        <v>2300</v>
      </c>
      <c r="J387" s="28" t="s">
        <v>75</v>
      </c>
    </row>
    <row r="388" spans="1:10" ht="20.25" x14ac:dyDescent="0.3">
      <c r="A388" s="64">
        <f t="shared" ref="A388:A405" si="149">A387+1</f>
        <v>373</v>
      </c>
      <c r="B388" s="9" t="s">
        <v>29</v>
      </c>
      <c r="C388" s="7">
        <f>D388+E388+F388+G388+H388+I388</f>
        <v>16794.560000000001</v>
      </c>
      <c r="D388" s="7">
        <v>2908.53</v>
      </c>
      <c r="E388" s="7">
        <v>3386.03</v>
      </c>
      <c r="F388" s="7">
        <v>2500</v>
      </c>
      <c r="G388" s="7">
        <v>2600</v>
      </c>
      <c r="H388" s="7">
        <v>2700</v>
      </c>
      <c r="I388" s="7">
        <v>2700</v>
      </c>
      <c r="J388" s="28" t="s">
        <v>75</v>
      </c>
    </row>
    <row r="389" spans="1:10" ht="20.25" x14ac:dyDescent="0.3">
      <c r="A389" s="64">
        <f t="shared" si="149"/>
        <v>374</v>
      </c>
      <c r="B389" s="9" t="s">
        <v>114</v>
      </c>
      <c r="C389" s="7">
        <f>D389+E389+F389+G389+H389+I389</f>
        <v>58665</v>
      </c>
      <c r="D389" s="7">
        <v>8715</v>
      </c>
      <c r="E389" s="7">
        <v>9450</v>
      </c>
      <c r="F389" s="7">
        <v>9750</v>
      </c>
      <c r="G389" s="7">
        <v>10050</v>
      </c>
      <c r="H389" s="7">
        <v>10350</v>
      </c>
      <c r="I389" s="7">
        <v>10350</v>
      </c>
      <c r="J389" s="28"/>
    </row>
    <row r="390" spans="1:10" ht="20.25" x14ac:dyDescent="0.3">
      <c r="A390" s="64">
        <f t="shared" si="149"/>
        <v>375</v>
      </c>
      <c r="B390" s="153" t="s">
        <v>131</v>
      </c>
      <c r="C390" s="154"/>
      <c r="D390" s="154"/>
      <c r="E390" s="154"/>
      <c r="F390" s="154"/>
      <c r="G390" s="154"/>
      <c r="H390" s="154"/>
      <c r="I390" s="154"/>
      <c r="J390" s="154"/>
    </row>
    <row r="391" spans="1:10" ht="40.5" x14ac:dyDescent="0.3">
      <c r="A391" s="64">
        <f t="shared" si="149"/>
        <v>376</v>
      </c>
      <c r="B391" s="21" t="s">
        <v>18</v>
      </c>
      <c r="C391" s="7">
        <f t="shared" ref="C391:I391" si="150">C392+C393+C394+C395</f>
        <v>101887.1</v>
      </c>
      <c r="D391" s="7">
        <f t="shared" si="150"/>
        <v>10178</v>
      </c>
      <c r="E391" s="7">
        <f t="shared" si="150"/>
        <v>11296.2</v>
      </c>
      <c r="F391" s="7">
        <f t="shared" si="150"/>
        <v>10740.2</v>
      </c>
      <c r="G391" s="7">
        <f t="shared" si="150"/>
        <v>21098.3</v>
      </c>
      <c r="H391" s="7">
        <f t="shared" si="150"/>
        <v>23162.799999999999</v>
      </c>
      <c r="I391" s="7">
        <f t="shared" si="150"/>
        <v>25411.599999999999</v>
      </c>
      <c r="J391" s="83" t="s">
        <v>75</v>
      </c>
    </row>
    <row r="392" spans="1:10" ht="20.25" x14ac:dyDescent="0.3">
      <c r="A392" s="64">
        <f t="shared" si="149"/>
        <v>377</v>
      </c>
      <c r="B392" s="21" t="s">
        <v>25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3" t="s">
        <v>75</v>
      </c>
    </row>
    <row r="393" spans="1:10" ht="20.25" x14ac:dyDescent="0.3">
      <c r="A393" s="64">
        <f t="shared" si="149"/>
        <v>378</v>
      </c>
      <c r="B393" s="21" t="s">
        <v>11</v>
      </c>
      <c r="C393" s="7">
        <f t="shared" ref="C393:I395" si="151">C399</f>
        <v>3386</v>
      </c>
      <c r="D393" s="7">
        <f t="shared" si="151"/>
        <v>526</v>
      </c>
      <c r="E393" s="7">
        <f t="shared" si="151"/>
        <v>564</v>
      </c>
      <c r="F393" s="7">
        <f t="shared" si="151"/>
        <v>574</v>
      </c>
      <c r="G393" s="7">
        <f t="shared" si="151"/>
        <v>574</v>
      </c>
      <c r="H393" s="7">
        <f t="shared" si="151"/>
        <v>574</v>
      </c>
      <c r="I393" s="7">
        <f t="shared" si="151"/>
        <v>574</v>
      </c>
      <c r="J393" s="83" t="s">
        <v>75</v>
      </c>
    </row>
    <row r="394" spans="1:10" ht="20.25" x14ac:dyDescent="0.3">
      <c r="A394" s="64">
        <f t="shared" si="149"/>
        <v>379</v>
      </c>
      <c r="B394" s="21" t="s">
        <v>29</v>
      </c>
      <c r="C394" s="7">
        <f t="shared" si="151"/>
        <v>97405.700000000012</v>
      </c>
      <c r="D394" s="7">
        <f t="shared" si="151"/>
        <v>9382</v>
      </c>
      <c r="E394" s="7">
        <f t="shared" si="151"/>
        <v>10453</v>
      </c>
      <c r="F394" s="7">
        <f t="shared" si="151"/>
        <v>9900</v>
      </c>
      <c r="G394" s="7">
        <f t="shared" si="151"/>
        <v>20444.3</v>
      </c>
      <c r="H394" s="7">
        <f t="shared" si="151"/>
        <v>22488.799999999999</v>
      </c>
      <c r="I394" s="7">
        <f t="shared" si="151"/>
        <v>24737.599999999999</v>
      </c>
      <c r="J394" s="83" t="s">
        <v>75</v>
      </c>
    </row>
    <row r="395" spans="1:10" ht="20.25" x14ac:dyDescent="0.3">
      <c r="A395" s="64">
        <f t="shared" si="149"/>
        <v>380</v>
      </c>
      <c r="B395" s="21" t="s">
        <v>116</v>
      </c>
      <c r="C395" s="7">
        <f t="shared" si="151"/>
        <v>1095.4000000000001</v>
      </c>
      <c r="D395" s="7">
        <f t="shared" si="151"/>
        <v>270</v>
      </c>
      <c r="E395" s="7">
        <f t="shared" si="151"/>
        <v>279.2</v>
      </c>
      <c r="F395" s="7">
        <f t="shared" si="151"/>
        <v>266.2</v>
      </c>
      <c r="G395" s="7">
        <f t="shared" si="151"/>
        <v>80</v>
      </c>
      <c r="H395" s="7">
        <f t="shared" si="151"/>
        <v>100</v>
      </c>
      <c r="I395" s="7">
        <f t="shared" si="151"/>
        <v>100</v>
      </c>
      <c r="J395" s="83"/>
    </row>
    <row r="396" spans="1:10" ht="20.25" x14ac:dyDescent="0.3">
      <c r="A396" s="64">
        <f t="shared" si="149"/>
        <v>381</v>
      </c>
      <c r="B396" s="143" t="s">
        <v>8</v>
      </c>
      <c r="C396" s="144"/>
      <c r="D396" s="144"/>
      <c r="E396" s="144"/>
      <c r="F396" s="144"/>
      <c r="G396" s="144"/>
      <c r="H396" s="144"/>
      <c r="I396" s="144"/>
      <c r="J396" s="145"/>
    </row>
    <row r="397" spans="1:10" ht="60.75" x14ac:dyDescent="0.3">
      <c r="A397" s="64">
        <f t="shared" si="149"/>
        <v>382</v>
      </c>
      <c r="B397" s="9" t="s">
        <v>23</v>
      </c>
      <c r="C397" s="7">
        <f t="shared" ref="C397:I397" si="152">C400+C399+C398+C401</f>
        <v>101887.1</v>
      </c>
      <c r="D397" s="7">
        <f t="shared" si="152"/>
        <v>10178</v>
      </c>
      <c r="E397" s="7">
        <f t="shared" si="152"/>
        <v>11296.2</v>
      </c>
      <c r="F397" s="7">
        <f t="shared" si="152"/>
        <v>10740.2</v>
      </c>
      <c r="G397" s="7">
        <f t="shared" si="152"/>
        <v>21098.3</v>
      </c>
      <c r="H397" s="7">
        <f t="shared" si="152"/>
        <v>23162.799999999999</v>
      </c>
      <c r="I397" s="7">
        <f t="shared" si="152"/>
        <v>25411.599999999999</v>
      </c>
      <c r="J397" s="28" t="s">
        <v>75</v>
      </c>
    </row>
    <row r="398" spans="1:10" ht="20.25" x14ac:dyDescent="0.3">
      <c r="A398" s="64">
        <f t="shared" si="149"/>
        <v>383</v>
      </c>
      <c r="B398" s="9" t="s">
        <v>25</v>
      </c>
      <c r="C398" s="7">
        <f>D398+E398+F398+G398+H398+I398</f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28" t="s">
        <v>75</v>
      </c>
    </row>
    <row r="399" spans="1:10" ht="20.25" x14ac:dyDescent="0.3">
      <c r="A399" s="64">
        <f t="shared" si="149"/>
        <v>384</v>
      </c>
      <c r="B399" s="9" t="s">
        <v>11</v>
      </c>
      <c r="C399" s="7">
        <f>D399+E399+F399+G399+H399+I399</f>
        <v>3386</v>
      </c>
      <c r="D399" s="7">
        <f t="shared" ref="D399:I399" si="153">D405</f>
        <v>526</v>
      </c>
      <c r="E399" s="7">
        <f t="shared" si="153"/>
        <v>564</v>
      </c>
      <c r="F399" s="7">
        <f t="shared" si="153"/>
        <v>574</v>
      </c>
      <c r="G399" s="7">
        <f t="shared" si="153"/>
        <v>574</v>
      </c>
      <c r="H399" s="7">
        <f t="shared" si="153"/>
        <v>574</v>
      </c>
      <c r="I399" s="7">
        <f t="shared" si="153"/>
        <v>574</v>
      </c>
      <c r="J399" s="28" t="s">
        <v>75</v>
      </c>
    </row>
    <row r="400" spans="1:10" ht="20.25" x14ac:dyDescent="0.3">
      <c r="A400" s="64">
        <f t="shared" si="149"/>
        <v>385</v>
      </c>
      <c r="B400" s="9" t="s">
        <v>3</v>
      </c>
      <c r="C400" s="7">
        <f>D400+E400+F400+G400+H400+I400</f>
        <v>97405.700000000012</v>
      </c>
      <c r="D400" s="7">
        <f t="shared" ref="D400:I401" si="154">D403</f>
        <v>9382</v>
      </c>
      <c r="E400" s="7">
        <f t="shared" si="154"/>
        <v>10453</v>
      </c>
      <c r="F400" s="7">
        <f t="shared" si="154"/>
        <v>9900</v>
      </c>
      <c r="G400" s="7">
        <f t="shared" si="154"/>
        <v>20444.3</v>
      </c>
      <c r="H400" s="7">
        <f t="shared" si="154"/>
        <v>22488.799999999999</v>
      </c>
      <c r="I400" s="7">
        <f t="shared" si="154"/>
        <v>24737.599999999999</v>
      </c>
      <c r="J400" s="28" t="s">
        <v>75</v>
      </c>
    </row>
    <row r="401" spans="1:10" ht="20.25" x14ac:dyDescent="0.3">
      <c r="A401" s="64">
        <f t="shared" si="149"/>
        <v>386</v>
      </c>
      <c r="B401" s="9" t="s">
        <v>116</v>
      </c>
      <c r="C401" s="7">
        <f>D401+E401+F401+G401+H401+I401</f>
        <v>1095.4000000000001</v>
      </c>
      <c r="D401" s="7">
        <f t="shared" si="154"/>
        <v>270</v>
      </c>
      <c r="E401" s="7">
        <f t="shared" si="154"/>
        <v>279.2</v>
      </c>
      <c r="F401" s="7">
        <f t="shared" si="154"/>
        <v>266.2</v>
      </c>
      <c r="G401" s="7">
        <f t="shared" si="154"/>
        <v>80</v>
      </c>
      <c r="H401" s="7">
        <f t="shared" si="154"/>
        <v>100</v>
      </c>
      <c r="I401" s="7">
        <f t="shared" si="154"/>
        <v>100</v>
      </c>
      <c r="J401" s="28"/>
    </row>
    <row r="402" spans="1:10" ht="96" customHeight="1" x14ac:dyDescent="0.3">
      <c r="A402" s="64">
        <f t="shared" si="149"/>
        <v>387</v>
      </c>
      <c r="B402" s="9" t="s">
        <v>48</v>
      </c>
      <c r="C402" s="7">
        <f t="shared" ref="C402:I402" si="155">C403+C404</f>
        <v>98501.1</v>
      </c>
      <c r="D402" s="7">
        <f t="shared" si="155"/>
        <v>9652</v>
      </c>
      <c r="E402" s="7">
        <f t="shared" si="155"/>
        <v>10732.2</v>
      </c>
      <c r="F402" s="7">
        <f t="shared" si="155"/>
        <v>10166.200000000001</v>
      </c>
      <c r="G402" s="7">
        <f t="shared" si="155"/>
        <v>20524.3</v>
      </c>
      <c r="H402" s="7">
        <f t="shared" si="155"/>
        <v>22588.799999999999</v>
      </c>
      <c r="I402" s="7">
        <f t="shared" si="155"/>
        <v>24837.599999999999</v>
      </c>
      <c r="J402" s="64" t="s">
        <v>77</v>
      </c>
    </row>
    <row r="403" spans="1:10" ht="20.25" x14ac:dyDescent="0.3">
      <c r="A403" s="64">
        <f t="shared" si="149"/>
        <v>388</v>
      </c>
      <c r="B403" s="9" t="s">
        <v>32</v>
      </c>
      <c r="C403" s="7">
        <f>D403+E403+F403+G403+H403+I403</f>
        <v>97405.700000000012</v>
      </c>
      <c r="D403" s="7">
        <v>9382</v>
      </c>
      <c r="E403" s="7">
        <v>10453</v>
      </c>
      <c r="F403" s="7">
        <v>9900</v>
      </c>
      <c r="G403" s="7">
        <v>20444.3</v>
      </c>
      <c r="H403" s="7">
        <v>22488.799999999999</v>
      </c>
      <c r="I403" s="7">
        <v>24737.599999999999</v>
      </c>
      <c r="J403" s="28" t="s">
        <v>75</v>
      </c>
    </row>
    <row r="404" spans="1:10" ht="20.25" x14ac:dyDescent="0.3">
      <c r="A404" s="48">
        <f t="shared" si="149"/>
        <v>389</v>
      </c>
      <c r="B404" s="40" t="s">
        <v>116</v>
      </c>
      <c r="C404" s="10">
        <f>D404+E404+F404+G404+H404+I404</f>
        <v>1095.4000000000001</v>
      </c>
      <c r="D404" s="10">
        <v>270</v>
      </c>
      <c r="E404" s="10">
        <v>279.2</v>
      </c>
      <c r="F404" s="10">
        <v>266.2</v>
      </c>
      <c r="G404" s="10">
        <v>80</v>
      </c>
      <c r="H404" s="10">
        <v>100</v>
      </c>
      <c r="I404" s="10">
        <v>100</v>
      </c>
      <c r="J404" s="50"/>
    </row>
    <row r="405" spans="1:10" ht="115.5" customHeight="1" x14ac:dyDescent="0.3">
      <c r="A405" s="65">
        <f t="shared" si="149"/>
        <v>390</v>
      </c>
      <c r="B405" s="9" t="s">
        <v>173</v>
      </c>
      <c r="C405" s="7">
        <f>D405+E405+F405+G405+H405+I405</f>
        <v>3386</v>
      </c>
      <c r="D405" s="7">
        <v>526</v>
      </c>
      <c r="E405" s="7">
        <v>564</v>
      </c>
      <c r="F405" s="7">
        <v>574</v>
      </c>
      <c r="G405" s="7">
        <v>574</v>
      </c>
      <c r="H405" s="7">
        <v>574</v>
      </c>
      <c r="I405" s="7">
        <v>574</v>
      </c>
      <c r="J405" s="64">
        <v>164.166</v>
      </c>
    </row>
    <row r="406" spans="1:10" ht="121.5" x14ac:dyDescent="0.25">
      <c r="A406" s="65"/>
      <c r="B406" s="9" t="s">
        <v>172</v>
      </c>
      <c r="C406" s="87"/>
      <c r="D406" s="87"/>
      <c r="E406" s="87"/>
      <c r="F406" s="87"/>
      <c r="G406" s="87"/>
      <c r="H406" s="87"/>
      <c r="I406" s="87"/>
      <c r="J406" s="63"/>
    </row>
    <row r="407" spans="1:10" ht="20.25" x14ac:dyDescent="0.3">
      <c r="A407" s="13">
        <f>A405+1</f>
        <v>391</v>
      </c>
      <c r="B407" s="11" t="s">
        <v>2</v>
      </c>
      <c r="C407" s="12">
        <f>D407+E407+F407+G407+H407+I407</f>
        <v>3386</v>
      </c>
      <c r="D407" s="12">
        <v>526</v>
      </c>
      <c r="E407" s="12">
        <v>564</v>
      </c>
      <c r="F407" s="12">
        <v>574</v>
      </c>
      <c r="G407" s="12">
        <v>574</v>
      </c>
      <c r="H407" s="12">
        <v>574</v>
      </c>
      <c r="I407" s="12">
        <v>574</v>
      </c>
      <c r="J407" s="51" t="s">
        <v>75</v>
      </c>
    </row>
    <row r="408" spans="1:10" ht="39" customHeight="1" x14ac:dyDescent="0.3">
      <c r="A408" s="64">
        <f t="shared" ref="A408:A439" si="156">A407+1</f>
        <v>392</v>
      </c>
      <c r="B408" s="150" t="s">
        <v>176</v>
      </c>
      <c r="C408" s="151"/>
      <c r="D408" s="151"/>
      <c r="E408" s="151"/>
      <c r="F408" s="151"/>
      <c r="G408" s="151"/>
      <c r="H408" s="151"/>
      <c r="I408" s="151"/>
      <c r="J408" s="152"/>
    </row>
    <row r="409" spans="1:10" ht="40.5" x14ac:dyDescent="0.3">
      <c r="A409" s="64">
        <f t="shared" si="156"/>
        <v>393</v>
      </c>
      <c r="B409" s="9" t="s">
        <v>18</v>
      </c>
      <c r="C409" s="7">
        <f t="shared" ref="C409:I409" si="157">C410+C411</f>
        <v>354147.63</v>
      </c>
      <c r="D409" s="7">
        <f t="shared" si="157"/>
        <v>55622.41</v>
      </c>
      <c r="E409" s="7">
        <f t="shared" si="157"/>
        <v>57930.810000000005</v>
      </c>
      <c r="F409" s="7">
        <f t="shared" si="157"/>
        <v>59471.199999999997</v>
      </c>
      <c r="G409" s="7">
        <f t="shared" si="157"/>
        <v>60143.199999999997</v>
      </c>
      <c r="H409" s="7">
        <f t="shared" si="157"/>
        <v>60373.689999999995</v>
      </c>
      <c r="I409" s="7">
        <f t="shared" si="157"/>
        <v>60606.32</v>
      </c>
      <c r="J409" s="28" t="s">
        <v>75</v>
      </c>
    </row>
    <row r="410" spans="1:10" ht="20.25" x14ac:dyDescent="0.3">
      <c r="A410" s="64">
        <f t="shared" si="156"/>
        <v>394</v>
      </c>
      <c r="B410" s="9" t="s">
        <v>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28" t="s">
        <v>75</v>
      </c>
    </row>
    <row r="411" spans="1:10" ht="20.25" x14ac:dyDescent="0.3">
      <c r="A411" s="64">
        <f t="shared" si="156"/>
        <v>395</v>
      </c>
      <c r="B411" s="9" t="s">
        <v>3</v>
      </c>
      <c r="C411" s="7">
        <f t="shared" ref="C411:I411" si="158">C415</f>
        <v>354147.63</v>
      </c>
      <c r="D411" s="7">
        <f t="shared" si="158"/>
        <v>55622.41</v>
      </c>
      <c r="E411" s="7">
        <f t="shared" si="158"/>
        <v>57930.810000000005</v>
      </c>
      <c r="F411" s="7">
        <f t="shared" si="158"/>
        <v>59471.199999999997</v>
      </c>
      <c r="G411" s="7">
        <f t="shared" si="158"/>
        <v>60143.199999999997</v>
      </c>
      <c r="H411" s="7">
        <f t="shared" si="158"/>
        <v>60373.689999999995</v>
      </c>
      <c r="I411" s="7">
        <f t="shared" si="158"/>
        <v>60606.32</v>
      </c>
      <c r="J411" s="28" t="s">
        <v>75</v>
      </c>
    </row>
    <row r="412" spans="1:10" ht="20.25" x14ac:dyDescent="0.3">
      <c r="A412" s="64">
        <f t="shared" si="156"/>
        <v>396</v>
      </c>
      <c r="B412" s="138" t="s">
        <v>8</v>
      </c>
      <c r="C412" s="139"/>
      <c r="D412" s="139"/>
      <c r="E412" s="139"/>
      <c r="F412" s="139"/>
      <c r="G412" s="139"/>
      <c r="H412" s="139"/>
      <c r="I412" s="139"/>
      <c r="J412" s="140"/>
    </row>
    <row r="413" spans="1:10" ht="57.75" customHeight="1" x14ac:dyDescent="0.3">
      <c r="A413" s="64">
        <f t="shared" si="156"/>
        <v>397</v>
      </c>
      <c r="B413" s="9" t="s">
        <v>23</v>
      </c>
      <c r="C413" s="7">
        <f t="shared" ref="C413:I413" si="159">C414+C415</f>
        <v>354147.63</v>
      </c>
      <c r="D413" s="7">
        <f t="shared" si="159"/>
        <v>55622.41</v>
      </c>
      <c r="E413" s="7">
        <f t="shared" si="159"/>
        <v>57930.810000000005</v>
      </c>
      <c r="F413" s="7">
        <f t="shared" si="159"/>
        <v>59471.199999999997</v>
      </c>
      <c r="G413" s="7">
        <f t="shared" si="159"/>
        <v>60143.199999999997</v>
      </c>
      <c r="H413" s="7">
        <f t="shared" si="159"/>
        <v>60373.689999999995</v>
      </c>
      <c r="I413" s="7">
        <f t="shared" si="159"/>
        <v>60606.32</v>
      </c>
      <c r="J413" s="28" t="s">
        <v>75</v>
      </c>
    </row>
    <row r="414" spans="1:10" ht="20.25" x14ac:dyDescent="0.3">
      <c r="A414" s="64">
        <f t="shared" si="156"/>
        <v>398</v>
      </c>
      <c r="B414" s="9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28" t="s">
        <v>75</v>
      </c>
    </row>
    <row r="415" spans="1:10" ht="20.25" x14ac:dyDescent="0.3">
      <c r="A415" s="64">
        <f t="shared" si="156"/>
        <v>399</v>
      </c>
      <c r="B415" s="9" t="s">
        <v>3</v>
      </c>
      <c r="C415" s="7">
        <f>C417+C419+C421+C423+C425+C427</f>
        <v>354147.63</v>
      </c>
      <c r="D415" s="7">
        <f>D417+D419+D421+D423+D425+D427</f>
        <v>55622.41</v>
      </c>
      <c r="E415" s="7">
        <f>E417+E419+E421+E423+E425+E427</f>
        <v>57930.810000000005</v>
      </c>
      <c r="F415" s="7">
        <f>F417+F419+F421+F423+F425</f>
        <v>59471.199999999997</v>
      </c>
      <c r="G415" s="7">
        <f>G417+G419+G421+G423+G425</f>
        <v>60143.199999999997</v>
      </c>
      <c r="H415" s="7">
        <f>H417+H419+H421+H423+H425</f>
        <v>60373.689999999995</v>
      </c>
      <c r="I415" s="7">
        <f>I417+I419+I421+I423+I425</f>
        <v>60606.32</v>
      </c>
      <c r="J415" s="64" t="s">
        <v>75</v>
      </c>
    </row>
    <row r="416" spans="1:10" ht="81" x14ac:dyDescent="0.3">
      <c r="A416" s="64">
        <f t="shared" si="156"/>
        <v>400</v>
      </c>
      <c r="B416" s="9" t="s">
        <v>35</v>
      </c>
      <c r="C416" s="7">
        <f>D416+E416+F416+G416+H416+I416</f>
        <v>8928.61</v>
      </c>
      <c r="D416" s="7">
        <f t="shared" ref="D416:I416" si="160">D417</f>
        <v>1387.1</v>
      </c>
      <c r="E416" s="7">
        <f t="shared" si="160"/>
        <v>1511.11</v>
      </c>
      <c r="F416" s="7">
        <f t="shared" si="160"/>
        <v>1507.6</v>
      </c>
      <c r="G416" s="7">
        <f t="shared" si="160"/>
        <v>1507.6</v>
      </c>
      <c r="H416" s="7">
        <f t="shared" si="160"/>
        <v>1507.6</v>
      </c>
      <c r="I416" s="7">
        <f t="shared" si="160"/>
        <v>1507.6</v>
      </c>
      <c r="J416" s="64">
        <v>171</v>
      </c>
    </row>
    <row r="417" spans="1:10" ht="20.25" x14ac:dyDescent="0.3">
      <c r="A417" s="64">
        <f t="shared" si="156"/>
        <v>401</v>
      </c>
      <c r="B417" s="9" t="s">
        <v>3</v>
      </c>
      <c r="C417" s="7">
        <f>D417+E417+F417+G417+H417+I417</f>
        <v>8928.61</v>
      </c>
      <c r="D417" s="7">
        <v>1387.1</v>
      </c>
      <c r="E417" s="7">
        <v>1511.11</v>
      </c>
      <c r="F417" s="7">
        <v>1507.6</v>
      </c>
      <c r="G417" s="7">
        <v>1507.6</v>
      </c>
      <c r="H417" s="7">
        <v>1507.6</v>
      </c>
      <c r="I417" s="7">
        <v>1507.6</v>
      </c>
      <c r="J417" s="64" t="s">
        <v>75</v>
      </c>
    </row>
    <row r="418" spans="1:10" ht="117.75" customHeight="1" x14ac:dyDescent="0.3">
      <c r="A418" s="64">
        <f t="shared" si="156"/>
        <v>402</v>
      </c>
      <c r="B418" s="9" t="s">
        <v>70</v>
      </c>
      <c r="C418" s="7">
        <f t="shared" ref="C418:I418" si="161">C419</f>
        <v>204643.06</v>
      </c>
      <c r="D418" s="7">
        <f t="shared" si="161"/>
        <v>31955.200000000001</v>
      </c>
      <c r="E418" s="7">
        <f t="shared" si="161"/>
        <v>33054.959999999999</v>
      </c>
      <c r="F418" s="7">
        <f t="shared" si="161"/>
        <v>34632.9</v>
      </c>
      <c r="G418" s="7">
        <f t="shared" si="161"/>
        <v>35000</v>
      </c>
      <c r="H418" s="7">
        <f t="shared" si="161"/>
        <v>35000</v>
      </c>
      <c r="I418" s="7">
        <f t="shared" si="161"/>
        <v>35000</v>
      </c>
      <c r="J418" s="64">
        <v>171</v>
      </c>
    </row>
    <row r="419" spans="1:10" ht="20.25" x14ac:dyDescent="0.3">
      <c r="A419" s="64">
        <f t="shared" si="156"/>
        <v>403</v>
      </c>
      <c r="B419" s="9" t="s">
        <v>3</v>
      </c>
      <c r="C419" s="7">
        <f>D419+E419+F419+G419+H419+I419</f>
        <v>204643.06</v>
      </c>
      <c r="D419" s="7">
        <v>31955.200000000001</v>
      </c>
      <c r="E419" s="7">
        <v>33054.959999999999</v>
      </c>
      <c r="F419" s="7">
        <v>34632.9</v>
      </c>
      <c r="G419" s="7">
        <v>35000</v>
      </c>
      <c r="H419" s="7">
        <v>35000</v>
      </c>
      <c r="I419" s="7">
        <v>35000</v>
      </c>
      <c r="J419" s="64" t="s">
        <v>75</v>
      </c>
    </row>
    <row r="420" spans="1:10" ht="116.25" customHeight="1" x14ac:dyDescent="0.3">
      <c r="A420" s="64">
        <f t="shared" si="156"/>
        <v>404</v>
      </c>
      <c r="B420" s="9" t="s">
        <v>71</v>
      </c>
      <c r="C420" s="7">
        <f t="shared" ref="C420:I420" si="162">C421</f>
        <v>138032.22</v>
      </c>
      <c r="D420" s="7">
        <f t="shared" si="162"/>
        <v>21871.61</v>
      </c>
      <c r="E420" s="7">
        <f t="shared" si="162"/>
        <v>23037.01</v>
      </c>
      <c r="F420" s="7">
        <f t="shared" si="162"/>
        <v>22923.599999999999</v>
      </c>
      <c r="G420" s="7">
        <f t="shared" si="162"/>
        <v>23200</v>
      </c>
      <c r="H420" s="7">
        <f t="shared" si="162"/>
        <v>23400</v>
      </c>
      <c r="I420" s="7">
        <f t="shared" si="162"/>
        <v>23600</v>
      </c>
      <c r="J420" s="64">
        <v>171</v>
      </c>
    </row>
    <row r="421" spans="1:10" ht="20.25" x14ac:dyDescent="0.3">
      <c r="A421" s="64">
        <f t="shared" si="156"/>
        <v>405</v>
      </c>
      <c r="B421" s="9" t="s">
        <v>32</v>
      </c>
      <c r="C421" s="7">
        <f>D421+E421+F421+G421+H421+I421</f>
        <v>138032.22</v>
      </c>
      <c r="D421" s="7">
        <v>21871.61</v>
      </c>
      <c r="E421" s="7">
        <v>23037.01</v>
      </c>
      <c r="F421" s="7">
        <v>22923.599999999999</v>
      </c>
      <c r="G421" s="7">
        <v>23200</v>
      </c>
      <c r="H421" s="7">
        <v>23400</v>
      </c>
      <c r="I421" s="7">
        <v>23600</v>
      </c>
      <c r="J421" s="64" t="s">
        <v>75</v>
      </c>
    </row>
    <row r="422" spans="1:10" ht="116.25" customHeight="1" x14ac:dyDescent="0.3">
      <c r="A422" s="64">
        <f t="shared" si="156"/>
        <v>406</v>
      </c>
      <c r="B422" s="9" t="s">
        <v>82</v>
      </c>
      <c r="C422" s="7">
        <f>D422+E422+F422+G422+H422+I422</f>
        <v>0</v>
      </c>
      <c r="D422" s="8">
        <f>D423</f>
        <v>0</v>
      </c>
      <c r="E422" s="8">
        <f>D422*1.05</f>
        <v>0</v>
      </c>
      <c r="F422" s="8">
        <f>E422*1.05</f>
        <v>0</v>
      </c>
      <c r="G422" s="8">
        <v>0</v>
      </c>
      <c r="H422" s="8">
        <f>F422*1.1</f>
        <v>0</v>
      </c>
      <c r="I422" s="8">
        <f>H422*1.05</f>
        <v>0</v>
      </c>
      <c r="J422" s="64">
        <v>173</v>
      </c>
    </row>
    <row r="423" spans="1:10" ht="20.25" x14ac:dyDescent="0.3">
      <c r="A423" s="64">
        <f t="shared" si="156"/>
        <v>407</v>
      </c>
      <c r="B423" s="9" t="s">
        <v>3</v>
      </c>
      <c r="C423" s="7">
        <f>D423+E423+F423+G423+H423+I423</f>
        <v>0</v>
      </c>
      <c r="D423" s="8">
        <v>0</v>
      </c>
      <c r="E423" s="8">
        <v>0</v>
      </c>
      <c r="F423" s="8">
        <f>E423*1.05</f>
        <v>0</v>
      </c>
      <c r="G423" s="8">
        <v>0</v>
      </c>
      <c r="H423" s="8">
        <f>F423*1.1</f>
        <v>0</v>
      </c>
      <c r="I423" s="8">
        <f>H423*1.05</f>
        <v>0</v>
      </c>
      <c r="J423" s="64" t="s">
        <v>75</v>
      </c>
    </row>
    <row r="424" spans="1:10" ht="138" customHeight="1" x14ac:dyDescent="0.3">
      <c r="A424" s="64">
        <f t="shared" si="156"/>
        <v>408</v>
      </c>
      <c r="B424" s="30" t="s">
        <v>74</v>
      </c>
      <c r="C424" s="7">
        <f t="shared" ref="C424:I424" si="163">C425</f>
        <v>2443.2599999999998</v>
      </c>
      <c r="D424" s="7">
        <f t="shared" si="163"/>
        <v>358.5</v>
      </c>
      <c r="E424" s="7">
        <f t="shared" si="163"/>
        <v>277.25</v>
      </c>
      <c r="F424" s="7">
        <f t="shared" si="163"/>
        <v>407.1</v>
      </c>
      <c r="G424" s="7">
        <f t="shared" si="163"/>
        <v>435.6</v>
      </c>
      <c r="H424" s="7">
        <f t="shared" si="163"/>
        <v>466.09</v>
      </c>
      <c r="I424" s="7">
        <f t="shared" si="163"/>
        <v>498.72</v>
      </c>
      <c r="J424" s="64">
        <v>171</v>
      </c>
    </row>
    <row r="425" spans="1:10" ht="20.25" x14ac:dyDescent="0.3">
      <c r="A425" s="64">
        <f t="shared" si="156"/>
        <v>409</v>
      </c>
      <c r="B425" s="9" t="s">
        <v>3</v>
      </c>
      <c r="C425" s="7">
        <f>D425+E425+F425+G425+H425+I425</f>
        <v>2443.2599999999998</v>
      </c>
      <c r="D425" s="8">
        <v>358.5</v>
      </c>
      <c r="E425" s="8">
        <v>277.25</v>
      </c>
      <c r="F425" s="8">
        <v>407.1</v>
      </c>
      <c r="G425" s="8">
        <v>435.6</v>
      </c>
      <c r="H425" s="8">
        <v>466.09</v>
      </c>
      <c r="I425" s="8">
        <v>498.72</v>
      </c>
      <c r="J425" s="64" t="s">
        <v>75</v>
      </c>
    </row>
    <row r="426" spans="1:10" ht="115.5" customHeight="1" x14ac:dyDescent="0.3">
      <c r="A426" s="64">
        <f t="shared" si="156"/>
        <v>410</v>
      </c>
      <c r="B426" s="30" t="s">
        <v>97</v>
      </c>
      <c r="C426" s="7">
        <f t="shared" ref="C426:I426" si="164">C427</f>
        <v>100.47999999999999</v>
      </c>
      <c r="D426" s="7">
        <f t="shared" si="164"/>
        <v>50</v>
      </c>
      <c r="E426" s="7">
        <f t="shared" si="164"/>
        <v>50.48</v>
      </c>
      <c r="F426" s="7">
        <f t="shared" si="164"/>
        <v>0</v>
      </c>
      <c r="G426" s="7">
        <f t="shared" si="164"/>
        <v>0</v>
      </c>
      <c r="H426" s="7">
        <f t="shared" si="164"/>
        <v>0</v>
      </c>
      <c r="I426" s="7">
        <f t="shared" si="164"/>
        <v>0</v>
      </c>
      <c r="J426" s="64" t="s">
        <v>110</v>
      </c>
    </row>
    <row r="427" spans="1:10" ht="20.25" x14ac:dyDescent="0.3">
      <c r="A427" s="64">
        <f t="shared" si="156"/>
        <v>411</v>
      </c>
      <c r="B427" s="9" t="s">
        <v>3</v>
      </c>
      <c r="C427" s="7">
        <f>D427+E427+F427+G427+H427+I427</f>
        <v>100.47999999999999</v>
      </c>
      <c r="D427" s="8">
        <v>50</v>
      </c>
      <c r="E427" s="8">
        <v>50.48</v>
      </c>
      <c r="F427" s="8">
        <v>0</v>
      </c>
      <c r="G427" s="8">
        <v>0</v>
      </c>
      <c r="H427" s="8">
        <f>G427*1.07</f>
        <v>0</v>
      </c>
      <c r="I427" s="8">
        <f>H427*1.07</f>
        <v>0</v>
      </c>
      <c r="J427" s="64" t="s">
        <v>75</v>
      </c>
    </row>
    <row r="428" spans="1:10" ht="20.25" x14ac:dyDescent="0.3">
      <c r="A428" s="64">
        <f t="shared" si="156"/>
        <v>412</v>
      </c>
      <c r="B428" s="147" t="s">
        <v>162</v>
      </c>
      <c r="C428" s="148"/>
      <c r="D428" s="148"/>
      <c r="E428" s="148"/>
      <c r="F428" s="148"/>
      <c r="G428" s="148"/>
      <c r="H428" s="148"/>
      <c r="I428" s="148"/>
      <c r="J428" s="149"/>
    </row>
    <row r="429" spans="1:10" ht="40.5" x14ac:dyDescent="0.3">
      <c r="A429" s="64">
        <f t="shared" si="156"/>
        <v>413</v>
      </c>
      <c r="B429" s="9" t="s">
        <v>18</v>
      </c>
      <c r="C429" s="7">
        <f>SUM(C430:C432)</f>
        <v>59724.99</v>
      </c>
      <c r="D429" s="7">
        <v>0</v>
      </c>
      <c r="E429" s="7">
        <f>SUM(E430:E432)</f>
        <v>6474.99</v>
      </c>
      <c r="F429" s="7">
        <f>SUM(F430:F432)</f>
        <v>9500</v>
      </c>
      <c r="G429" s="7">
        <f>SUM(G430:G432)</f>
        <v>12500</v>
      </c>
      <c r="H429" s="7">
        <f>SUM(H430:H432)</f>
        <v>14500</v>
      </c>
      <c r="I429" s="7">
        <f>SUM(I430:I432)</f>
        <v>16750</v>
      </c>
      <c r="J429" s="28" t="s">
        <v>75</v>
      </c>
    </row>
    <row r="430" spans="1:10" ht="20.25" x14ac:dyDescent="0.3">
      <c r="A430" s="64">
        <f t="shared" si="156"/>
        <v>414</v>
      </c>
      <c r="B430" s="9" t="s">
        <v>16</v>
      </c>
      <c r="C430" s="7">
        <f>SUM(D430:I430)</f>
        <v>7356.8</v>
      </c>
      <c r="D430" s="7">
        <v>0</v>
      </c>
      <c r="E430" s="7">
        <f>E435</f>
        <v>56.8</v>
      </c>
      <c r="F430" s="7">
        <v>1300</v>
      </c>
      <c r="G430" s="7">
        <v>1700</v>
      </c>
      <c r="H430" s="7">
        <v>2000</v>
      </c>
      <c r="I430" s="7">
        <v>2300</v>
      </c>
      <c r="J430" s="28" t="s">
        <v>75</v>
      </c>
    </row>
    <row r="431" spans="1:10" ht="20.25" x14ac:dyDescent="0.3">
      <c r="A431" s="64">
        <f t="shared" si="156"/>
        <v>415</v>
      </c>
      <c r="B431" s="9" t="s">
        <v>32</v>
      </c>
      <c r="C431" s="7">
        <f>SUM(D431:I431)</f>
        <v>3720.19</v>
      </c>
      <c r="D431" s="7">
        <v>0</v>
      </c>
      <c r="E431" s="7">
        <f>E436</f>
        <v>370.19</v>
      </c>
      <c r="F431" s="7">
        <f>F436</f>
        <v>600</v>
      </c>
      <c r="G431" s="7">
        <f>G436</f>
        <v>800</v>
      </c>
      <c r="H431" s="7">
        <f>H436</f>
        <v>900</v>
      </c>
      <c r="I431" s="7">
        <f>I436</f>
        <v>1050</v>
      </c>
      <c r="J431" s="28" t="s">
        <v>75</v>
      </c>
    </row>
    <row r="432" spans="1:10" ht="20.25" x14ac:dyDescent="0.3">
      <c r="A432" s="64">
        <f t="shared" si="156"/>
        <v>416</v>
      </c>
      <c r="B432" s="9" t="s">
        <v>114</v>
      </c>
      <c r="C432" s="7">
        <f>SUM(D432:I432)</f>
        <v>48648</v>
      </c>
      <c r="D432" s="7">
        <v>0</v>
      </c>
      <c r="E432" s="7">
        <v>6048</v>
      </c>
      <c r="F432" s="7">
        <v>7600</v>
      </c>
      <c r="G432" s="7">
        <v>10000</v>
      </c>
      <c r="H432" s="7">
        <v>11600</v>
      </c>
      <c r="I432" s="7">
        <v>13400</v>
      </c>
      <c r="J432" s="67"/>
    </row>
    <row r="433" spans="1:10" ht="20.25" x14ac:dyDescent="0.3">
      <c r="A433" s="64">
        <f t="shared" si="156"/>
        <v>417</v>
      </c>
      <c r="B433" s="138" t="s">
        <v>14</v>
      </c>
      <c r="C433" s="139"/>
      <c r="D433" s="139"/>
      <c r="E433" s="139"/>
      <c r="F433" s="139"/>
      <c r="G433" s="139"/>
      <c r="H433" s="139"/>
      <c r="I433" s="139"/>
      <c r="J433" s="140"/>
    </row>
    <row r="434" spans="1:10" ht="60.75" x14ac:dyDescent="0.3">
      <c r="A434" s="64">
        <f t="shared" si="156"/>
        <v>418</v>
      </c>
      <c r="B434" s="21" t="s">
        <v>23</v>
      </c>
      <c r="C434" s="7">
        <f>SUM(C435:C437)</f>
        <v>59724.99</v>
      </c>
      <c r="D434" s="7">
        <v>0</v>
      </c>
      <c r="E434" s="7">
        <f>E438</f>
        <v>6474.99</v>
      </c>
      <c r="F434" s="7">
        <v>1900</v>
      </c>
      <c r="G434" s="7">
        <v>2500</v>
      </c>
      <c r="H434" s="7">
        <v>2900</v>
      </c>
      <c r="I434" s="7">
        <v>3350</v>
      </c>
      <c r="J434" s="83" t="s">
        <v>75</v>
      </c>
    </row>
    <row r="435" spans="1:10" ht="20.25" x14ac:dyDescent="0.3">
      <c r="A435" s="64">
        <f t="shared" si="156"/>
        <v>419</v>
      </c>
      <c r="B435" s="21" t="s">
        <v>16</v>
      </c>
      <c r="C435" s="7">
        <f>D435+E435+F435+G435+H435+I435</f>
        <v>7356.8</v>
      </c>
      <c r="D435" s="7">
        <v>0</v>
      </c>
      <c r="E435" s="7">
        <f>E439</f>
        <v>56.8</v>
      </c>
      <c r="F435" s="7">
        <v>1300</v>
      </c>
      <c r="G435" s="7">
        <v>1700</v>
      </c>
      <c r="H435" s="7">
        <v>2000</v>
      </c>
      <c r="I435" s="7">
        <v>2300</v>
      </c>
      <c r="J435" s="83" t="s">
        <v>75</v>
      </c>
    </row>
    <row r="436" spans="1:10" ht="20.25" x14ac:dyDescent="0.3">
      <c r="A436" s="64">
        <f t="shared" si="156"/>
        <v>420</v>
      </c>
      <c r="B436" s="21" t="s">
        <v>32</v>
      </c>
      <c r="C436" s="7">
        <f>D436+E436+F436+G436+H436+I436</f>
        <v>3720.19</v>
      </c>
      <c r="D436" s="7">
        <v>0</v>
      </c>
      <c r="E436" s="7">
        <f>E440</f>
        <v>370.19</v>
      </c>
      <c r="F436" s="7">
        <f>F440</f>
        <v>600</v>
      </c>
      <c r="G436" s="7">
        <f>G440</f>
        <v>800</v>
      </c>
      <c r="H436" s="7">
        <f>H440</f>
        <v>900</v>
      </c>
      <c r="I436" s="7">
        <f>I440</f>
        <v>1050</v>
      </c>
      <c r="J436" s="83" t="s">
        <v>75</v>
      </c>
    </row>
    <row r="437" spans="1:10" ht="20.25" x14ac:dyDescent="0.3">
      <c r="A437" s="64">
        <f t="shared" si="156"/>
        <v>421</v>
      </c>
      <c r="B437" s="21" t="s">
        <v>114</v>
      </c>
      <c r="C437" s="7">
        <f>SUM(D437:I437)</f>
        <v>48648</v>
      </c>
      <c r="D437" s="7">
        <v>0</v>
      </c>
      <c r="E437" s="7">
        <v>6048</v>
      </c>
      <c r="F437" s="7">
        <v>7600</v>
      </c>
      <c r="G437" s="7">
        <v>10000</v>
      </c>
      <c r="H437" s="7">
        <v>11600</v>
      </c>
      <c r="I437" s="7">
        <v>13400</v>
      </c>
      <c r="J437" s="83" t="s">
        <v>115</v>
      </c>
    </row>
    <row r="438" spans="1:10" ht="121.5" x14ac:dyDescent="0.3">
      <c r="A438" s="64">
        <f t="shared" si="156"/>
        <v>422</v>
      </c>
      <c r="B438" s="7" t="s">
        <v>140</v>
      </c>
      <c r="C438" s="7">
        <f>SUM(C439:C441)</f>
        <v>59724.99</v>
      </c>
      <c r="D438" s="7">
        <v>0</v>
      </c>
      <c r="E438" s="7">
        <f>SUM(E439:E441)</f>
        <v>6474.99</v>
      </c>
      <c r="F438" s="7">
        <v>1900</v>
      </c>
      <c r="G438" s="7">
        <v>2500</v>
      </c>
      <c r="H438" s="7">
        <v>2900</v>
      </c>
      <c r="I438" s="7">
        <v>3350</v>
      </c>
      <c r="J438" s="83">
        <v>176</v>
      </c>
    </row>
    <row r="439" spans="1:10" ht="20.25" x14ac:dyDescent="0.3">
      <c r="A439" s="64">
        <f t="shared" si="156"/>
        <v>423</v>
      </c>
      <c r="B439" s="21" t="s">
        <v>16</v>
      </c>
      <c r="C439" s="7">
        <f>SUM(D439:I439)</f>
        <v>7356.8</v>
      </c>
      <c r="D439" s="7">
        <v>0</v>
      </c>
      <c r="E439" s="7">
        <v>56.8</v>
      </c>
      <c r="F439" s="7">
        <v>1300</v>
      </c>
      <c r="G439" s="7">
        <v>1700</v>
      </c>
      <c r="H439" s="7">
        <v>2000</v>
      </c>
      <c r="I439" s="7">
        <v>2300</v>
      </c>
      <c r="J439" s="15"/>
    </row>
    <row r="440" spans="1:10" ht="20.25" x14ac:dyDescent="0.3">
      <c r="A440" s="64">
        <f t="shared" ref="A440:A471" si="165">A439+1</f>
        <v>424</v>
      </c>
      <c r="B440" s="21" t="s">
        <v>32</v>
      </c>
      <c r="C440" s="7">
        <f>SUM(D440:I440)</f>
        <v>3720.19</v>
      </c>
      <c r="D440" s="7">
        <v>0</v>
      </c>
      <c r="E440" s="7">
        <v>370.19</v>
      </c>
      <c r="F440" s="7">
        <v>600</v>
      </c>
      <c r="G440" s="7">
        <v>800</v>
      </c>
      <c r="H440" s="7">
        <v>900</v>
      </c>
      <c r="I440" s="7">
        <v>1050</v>
      </c>
      <c r="J440" s="15" t="s">
        <v>115</v>
      </c>
    </row>
    <row r="441" spans="1:10" ht="20.25" x14ac:dyDescent="0.3">
      <c r="A441" s="64">
        <f t="shared" si="165"/>
        <v>425</v>
      </c>
      <c r="B441" s="7" t="s">
        <v>114</v>
      </c>
      <c r="C441" s="7">
        <f>SUM(D441:I441)</f>
        <v>48648</v>
      </c>
      <c r="D441" s="7">
        <v>0</v>
      </c>
      <c r="E441" s="7">
        <v>6048</v>
      </c>
      <c r="F441" s="7">
        <v>7600</v>
      </c>
      <c r="G441" s="7">
        <v>10000</v>
      </c>
      <c r="H441" s="7">
        <v>11600</v>
      </c>
      <c r="I441" s="7">
        <v>13400</v>
      </c>
      <c r="J441" s="83" t="s">
        <v>115</v>
      </c>
    </row>
    <row r="442" spans="1:10" ht="21" x14ac:dyDescent="0.35">
      <c r="A442" s="64">
        <f t="shared" si="165"/>
        <v>426</v>
      </c>
      <c r="B442" s="141" t="s">
        <v>147</v>
      </c>
      <c r="C442" s="141"/>
      <c r="D442" s="141"/>
      <c r="E442" s="141"/>
      <c r="F442" s="141"/>
      <c r="G442" s="141"/>
      <c r="H442" s="141"/>
      <c r="I442" s="141"/>
      <c r="J442" s="142"/>
    </row>
    <row r="443" spans="1:10" ht="40.5" x14ac:dyDescent="0.3">
      <c r="A443" s="64">
        <f t="shared" si="165"/>
        <v>427</v>
      </c>
      <c r="B443" s="21" t="s">
        <v>18</v>
      </c>
      <c r="C443" s="7">
        <f t="shared" ref="C443:I443" si="166">C444+C445</f>
        <v>7698.24</v>
      </c>
      <c r="D443" s="7">
        <f t="shared" si="166"/>
        <v>0</v>
      </c>
      <c r="E443" s="7">
        <f t="shared" si="166"/>
        <v>2298.2399999999998</v>
      </c>
      <c r="F443" s="7">
        <f t="shared" si="166"/>
        <v>1350</v>
      </c>
      <c r="G443" s="7">
        <f t="shared" si="166"/>
        <v>1350</v>
      </c>
      <c r="H443" s="7">
        <f t="shared" si="166"/>
        <v>1350</v>
      </c>
      <c r="I443" s="7">
        <f t="shared" si="166"/>
        <v>1350</v>
      </c>
      <c r="J443" s="7"/>
    </row>
    <row r="444" spans="1:10" ht="20.25" x14ac:dyDescent="0.3">
      <c r="A444" s="64">
        <f t="shared" si="165"/>
        <v>428</v>
      </c>
      <c r="B444" s="21" t="s">
        <v>133</v>
      </c>
      <c r="C444" s="31">
        <f>C448</f>
        <v>3320</v>
      </c>
      <c r="D444" s="7">
        <f>D445</f>
        <v>0</v>
      </c>
      <c r="E444" s="31">
        <f t="shared" ref="E444:I445" si="167">E448</f>
        <v>800</v>
      </c>
      <c r="F444" s="31">
        <f t="shared" si="167"/>
        <v>630</v>
      </c>
      <c r="G444" s="31">
        <f t="shared" si="167"/>
        <v>630</v>
      </c>
      <c r="H444" s="31">
        <f t="shared" si="167"/>
        <v>630</v>
      </c>
      <c r="I444" s="31">
        <f t="shared" si="167"/>
        <v>630</v>
      </c>
      <c r="J444" s="15" t="s">
        <v>115</v>
      </c>
    </row>
    <row r="445" spans="1:10" ht="20.25" x14ac:dyDescent="0.3">
      <c r="A445" s="64">
        <f t="shared" si="165"/>
        <v>429</v>
      </c>
      <c r="B445" s="21" t="s">
        <v>3</v>
      </c>
      <c r="C445" s="31">
        <f>C449</f>
        <v>4378.24</v>
      </c>
      <c r="D445" s="7">
        <f>D450</f>
        <v>0</v>
      </c>
      <c r="E445" s="31">
        <f t="shared" si="167"/>
        <v>1498.24</v>
      </c>
      <c r="F445" s="31">
        <f t="shared" si="167"/>
        <v>720</v>
      </c>
      <c r="G445" s="31">
        <f t="shared" si="167"/>
        <v>720</v>
      </c>
      <c r="H445" s="31">
        <f t="shared" si="167"/>
        <v>720</v>
      </c>
      <c r="I445" s="31">
        <f t="shared" si="167"/>
        <v>720</v>
      </c>
      <c r="J445" s="15" t="s">
        <v>115</v>
      </c>
    </row>
    <row r="446" spans="1:10" ht="20.25" x14ac:dyDescent="0.3">
      <c r="A446" s="64">
        <f t="shared" si="165"/>
        <v>430</v>
      </c>
      <c r="B446" s="138" t="s">
        <v>14</v>
      </c>
      <c r="C446" s="139"/>
      <c r="D446" s="139"/>
      <c r="E446" s="139"/>
      <c r="F446" s="139"/>
      <c r="G446" s="139"/>
      <c r="H446" s="139"/>
      <c r="I446" s="139"/>
      <c r="J446" s="140"/>
    </row>
    <row r="447" spans="1:10" ht="52.5" customHeight="1" x14ac:dyDescent="0.3">
      <c r="A447" s="64">
        <f t="shared" si="165"/>
        <v>431</v>
      </c>
      <c r="B447" s="9" t="s">
        <v>23</v>
      </c>
      <c r="C447" s="7">
        <f>D447+E447+F447+G447+H447+I447</f>
        <v>7698.24</v>
      </c>
      <c r="D447" s="7">
        <f t="shared" ref="D447:I447" si="168">D448+D449</f>
        <v>0</v>
      </c>
      <c r="E447" s="7">
        <f t="shared" si="168"/>
        <v>2298.2399999999998</v>
      </c>
      <c r="F447" s="7">
        <f t="shared" si="168"/>
        <v>1350</v>
      </c>
      <c r="G447" s="7">
        <f t="shared" si="168"/>
        <v>1350</v>
      </c>
      <c r="H447" s="7">
        <f t="shared" si="168"/>
        <v>1350</v>
      </c>
      <c r="I447" s="7">
        <f t="shared" si="168"/>
        <v>1350</v>
      </c>
      <c r="J447" s="64" t="s">
        <v>115</v>
      </c>
    </row>
    <row r="448" spans="1:10" ht="20.25" x14ac:dyDescent="0.3">
      <c r="A448" s="64">
        <f t="shared" si="165"/>
        <v>432</v>
      </c>
      <c r="B448" s="9" t="s">
        <v>16</v>
      </c>
      <c r="C448" s="7">
        <f>D448+E448+F448+G448+H448+I448</f>
        <v>3320</v>
      </c>
      <c r="D448" s="7">
        <f t="shared" ref="D448:I449" si="169">D451+D474</f>
        <v>0</v>
      </c>
      <c r="E448" s="7">
        <f t="shared" si="169"/>
        <v>800</v>
      </c>
      <c r="F448" s="7">
        <f t="shared" si="169"/>
        <v>630</v>
      </c>
      <c r="G448" s="7">
        <f t="shared" si="169"/>
        <v>630</v>
      </c>
      <c r="H448" s="7">
        <f t="shared" si="169"/>
        <v>630</v>
      </c>
      <c r="I448" s="7">
        <f t="shared" si="169"/>
        <v>630</v>
      </c>
      <c r="J448" s="64" t="s">
        <v>115</v>
      </c>
    </row>
    <row r="449" spans="1:18" ht="20.25" x14ac:dyDescent="0.3">
      <c r="A449" s="64">
        <f t="shared" si="165"/>
        <v>433</v>
      </c>
      <c r="B449" s="9" t="s">
        <v>32</v>
      </c>
      <c r="C449" s="7">
        <f>D449+E449+F449+G449+H449+I449</f>
        <v>4378.24</v>
      </c>
      <c r="D449" s="7">
        <f t="shared" si="169"/>
        <v>0</v>
      </c>
      <c r="E449" s="7">
        <f t="shared" si="169"/>
        <v>1498.24</v>
      </c>
      <c r="F449" s="7">
        <f t="shared" si="169"/>
        <v>720</v>
      </c>
      <c r="G449" s="7">
        <f t="shared" si="169"/>
        <v>720</v>
      </c>
      <c r="H449" s="7">
        <f t="shared" si="169"/>
        <v>720</v>
      </c>
      <c r="I449" s="7">
        <f t="shared" si="169"/>
        <v>720</v>
      </c>
      <c r="J449" s="64" t="s">
        <v>115</v>
      </c>
    </row>
    <row r="450" spans="1:18" ht="156" customHeight="1" x14ac:dyDescent="0.3">
      <c r="A450" s="64">
        <f t="shared" si="165"/>
        <v>434</v>
      </c>
      <c r="B450" s="17" t="s">
        <v>141</v>
      </c>
      <c r="C450" s="7">
        <f t="shared" ref="C450:I450" si="170">C451+C452</f>
        <v>5400</v>
      </c>
      <c r="D450" s="7">
        <f t="shared" si="170"/>
        <v>0</v>
      </c>
      <c r="E450" s="7">
        <f t="shared" si="170"/>
        <v>1200</v>
      </c>
      <c r="F450" s="7">
        <f t="shared" si="170"/>
        <v>1050</v>
      </c>
      <c r="G450" s="7">
        <f t="shared" si="170"/>
        <v>1050</v>
      </c>
      <c r="H450" s="7">
        <f t="shared" si="170"/>
        <v>1050</v>
      </c>
      <c r="I450" s="7">
        <f t="shared" si="170"/>
        <v>1050</v>
      </c>
      <c r="J450" s="64" t="s">
        <v>115</v>
      </c>
    </row>
    <row r="451" spans="1:18" ht="24" customHeight="1" x14ac:dyDescent="0.3">
      <c r="A451" s="64">
        <f t="shared" si="165"/>
        <v>435</v>
      </c>
      <c r="B451" s="9" t="s">
        <v>133</v>
      </c>
      <c r="C451" s="7">
        <f>D451+E451+F451+G451+H451+I451</f>
        <v>3320</v>
      </c>
      <c r="D451" s="7">
        <f>D454+D457+D460+D463+D469</f>
        <v>0</v>
      </c>
      <c r="E451" s="7">
        <f>E454+E457+E460+E463+E469+E466</f>
        <v>800</v>
      </c>
      <c r="F451" s="7">
        <f>F454+F457+F460+F463+F469+F466</f>
        <v>630</v>
      </c>
      <c r="G451" s="7">
        <f>G454+G457+G460+G463+G469+G466</f>
        <v>630</v>
      </c>
      <c r="H451" s="7">
        <f>H454+H457+H460+H463+H469+H466</f>
        <v>630</v>
      </c>
      <c r="I451" s="7">
        <f>I454+I457+I460+I463+I469+I466</f>
        <v>630</v>
      </c>
      <c r="J451" s="64" t="s">
        <v>115</v>
      </c>
    </row>
    <row r="452" spans="1:18" ht="22.5" customHeight="1" x14ac:dyDescent="0.3">
      <c r="A452" s="64">
        <f t="shared" si="165"/>
        <v>436</v>
      </c>
      <c r="B452" s="9" t="s">
        <v>3</v>
      </c>
      <c r="C452" s="7">
        <f>D452+E452+F452+G452+H452+I452</f>
        <v>2080</v>
      </c>
      <c r="D452" s="7">
        <f t="shared" ref="D452:I452" si="171">D455+D458+D461+D464+D467+D470</f>
        <v>0</v>
      </c>
      <c r="E452" s="7">
        <f t="shared" si="171"/>
        <v>400</v>
      </c>
      <c r="F452" s="7">
        <f t="shared" si="171"/>
        <v>420</v>
      </c>
      <c r="G452" s="7">
        <f t="shared" si="171"/>
        <v>420</v>
      </c>
      <c r="H452" s="7">
        <f t="shared" si="171"/>
        <v>420</v>
      </c>
      <c r="I452" s="7">
        <f t="shared" si="171"/>
        <v>420</v>
      </c>
      <c r="J452" s="64" t="s">
        <v>115</v>
      </c>
    </row>
    <row r="453" spans="1:18" ht="117.75" customHeight="1" x14ac:dyDescent="0.3">
      <c r="A453" s="64">
        <f t="shared" si="165"/>
        <v>437</v>
      </c>
      <c r="B453" s="33" t="s">
        <v>152</v>
      </c>
      <c r="C453" s="7">
        <f t="shared" ref="C453:I453" si="172">C454+C455</f>
        <v>540</v>
      </c>
      <c r="D453" s="7">
        <f t="shared" si="172"/>
        <v>0</v>
      </c>
      <c r="E453" s="7">
        <f t="shared" si="172"/>
        <v>120</v>
      </c>
      <c r="F453" s="7">
        <f t="shared" si="172"/>
        <v>105</v>
      </c>
      <c r="G453" s="7">
        <f t="shared" si="172"/>
        <v>105</v>
      </c>
      <c r="H453" s="7">
        <f t="shared" si="172"/>
        <v>105</v>
      </c>
      <c r="I453" s="7">
        <f t="shared" si="172"/>
        <v>105</v>
      </c>
      <c r="J453" s="64">
        <v>184</v>
      </c>
    </row>
    <row r="454" spans="1:18" ht="20.25" x14ac:dyDescent="0.3">
      <c r="A454" s="64">
        <f t="shared" si="165"/>
        <v>438</v>
      </c>
      <c r="B454" s="9" t="s">
        <v>133</v>
      </c>
      <c r="C454" s="31">
        <f t="shared" ref="C454:C470" si="173">D454+E454+F454+G454+H454+I454</f>
        <v>332</v>
      </c>
      <c r="D454" s="7">
        <f>D455</f>
        <v>0</v>
      </c>
      <c r="E454" s="31">
        <v>80</v>
      </c>
      <c r="F454" s="35">
        <v>63</v>
      </c>
      <c r="G454" s="35">
        <v>63</v>
      </c>
      <c r="H454" s="35">
        <v>63</v>
      </c>
      <c r="I454" s="35">
        <v>63</v>
      </c>
      <c r="J454" s="64" t="s">
        <v>115</v>
      </c>
    </row>
    <row r="455" spans="1:18" ht="20.25" x14ac:dyDescent="0.3">
      <c r="A455" s="64">
        <f t="shared" si="165"/>
        <v>439</v>
      </c>
      <c r="B455" s="9" t="s">
        <v>3</v>
      </c>
      <c r="C455" s="34">
        <f t="shared" si="173"/>
        <v>208</v>
      </c>
      <c r="D455" s="7">
        <f>D456</f>
        <v>0</v>
      </c>
      <c r="E455" s="35">
        <v>40</v>
      </c>
      <c r="F455" s="35">
        <v>42</v>
      </c>
      <c r="G455" s="35">
        <v>42</v>
      </c>
      <c r="H455" s="35">
        <v>42</v>
      </c>
      <c r="I455" s="35">
        <v>42</v>
      </c>
      <c r="J455" s="64" t="s">
        <v>115</v>
      </c>
      <c r="L455" s="6"/>
      <c r="M455" s="6"/>
      <c r="N455" s="6"/>
      <c r="O455" s="6"/>
      <c r="P455" s="6"/>
      <c r="Q455" s="6"/>
      <c r="R455" s="6"/>
    </row>
    <row r="456" spans="1:18" ht="81" x14ac:dyDescent="0.3">
      <c r="A456" s="64">
        <f t="shared" si="165"/>
        <v>440</v>
      </c>
      <c r="B456" s="33" t="s">
        <v>153</v>
      </c>
      <c r="C456" s="34">
        <f t="shared" si="173"/>
        <v>340</v>
      </c>
      <c r="D456" s="7">
        <f t="shared" ref="D456:I456" si="174">D457+D458</f>
        <v>0</v>
      </c>
      <c r="E456" s="7">
        <f t="shared" si="174"/>
        <v>90</v>
      </c>
      <c r="F456" s="7">
        <f t="shared" si="174"/>
        <v>62.5</v>
      </c>
      <c r="G456" s="7">
        <f t="shared" si="174"/>
        <v>62.5</v>
      </c>
      <c r="H456" s="7">
        <f t="shared" si="174"/>
        <v>62.5</v>
      </c>
      <c r="I456" s="7">
        <f t="shared" si="174"/>
        <v>62.5</v>
      </c>
      <c r="J456" s="36">
        <v>185</v>
      </c>
      <c r="L456" s="6"/>
      <c r="M456" s="6"/>
      <c r="N456" s="6"/>
      <c r="O456" s="6"/>
      <c r="P456" s="6"/>
      <c r="Q456" s="6"/>
      <c r="R456" s="6"/>
    </row>
    <row r="457" spans="1:18" ht="20.25" x14ac:dyDescent="0.3">
      <c r="A457" s="64">
        <f t="shared" si="165"/>
        <v>441</v>
      </c>
      <c r="B457" s="9" t="s">
        <v>133</v>
      </c>
      <c r="C457" s="34">
        <f t="shared" si="173"/>
        <v>210</v>
      </c>
      <c r="D457" s="8">
        <f>D458</f>
        <v>0</v>
      </c>
      <c r="E457" s="32">
        <v>60</v>
      </c>
      <c r="F457" s="32">
        <v>37.5</v>
      </c>
      <c r="G457" s="32">
        <v>37.5</v>
      </c>
      <c r="H457" s="32">
        <v>37.5</v>
      </c>
      <c r="I457" s="32">
        <v>37.5</v>
      </c>
      <c r="J457" s="37" t="s">
        <v>75</v>
      </c>
    </row>
    <row r="458" spans="1:18" ht="20.25" x14ac:dyDescent="0.3">
      <c r="A458" s="64">
        <f t="shared" si="165"/>
        <v>442</v>
      </c>
      <c r="B458" s="9" t="s">
        <v>3</v>
      </c>
      <c r="C458" s="34">
        <f t="shared" si="173"/>
        <v>130</v>
      </c>
      <c r="D458" s="8">
        <f>D459</f>
        <v>0</v>
      </c>
      <c r="E458" s="32">
        <v>30</v>
      </c>
      <c r="F458" s="32">
        <v>25</v>
      </c>
      <c r="G458" s="32">
        <v>25</v>
      </c>
      <c r="H458" s="32">
        <v>25</v>
      </c>
      <c r="I458" s="32">
        <v>25</v>
      </c>
      <c r="J458" s="37" t="s">
        <v>75</v>
      </c>
    </row>
    <row r="459" spans="1:18" ht="176.25" customHeight="1" x14ac:dyDescent="0.3">
      <c r="A459" s="64">
        <f t="shared" si="165"/>
        <v>443</v>
      </c>
      <c r="B459" s="33" t="s">
        <v>142</v>
      </c>
      <c r="C459" s="31">
        <f t="shared" si="173"/>
        <v>210</v>
      </c>
      <c r="D459" s="7">
        <f t="shared" ref="D459:I459" si="175">D460+D461</f>
        <v>0</v>
      </c>
      <c r="E459" s="7">
        <f t="shared" si="175"/>
        <v>40</v>
      </c>
      <c r="F459" s="7">
        <f t="shared" si="175"/>
        <v>42.5</v>
      </c>
      <c r="G459" s="7">
        <f t="shared" si="175"/>
        <v>42.5</v>
      </c>
      <c r="H459" s="7">
        <f t="shared" si="175"/>
        <v>42.5</v>
      </c>
      <c r="I459" s="7">
        <f t="shared" si="175"/>
        <v>42.5</v>
      </c>
      <c r="J459" s="64">
        <v>186</v>
      </c>
    </row>
    <row r="460" spans="1:18" ht="20.25" x14ac:dyDescent="0.3">
      <c r="A460" s="64">
        <f t="shared" si="165"/>
        <v>444</v>
      </c>
      <c r="B460" s="9" t="s">
        <v>133</v>
      </c>
      <c r="C460" s="34">
        <f t="shared" si="173"/>
        <v>128.67000000000002</v>
      </c>
      <c r="D460" s="8">
        <f>D461</f>
        <v>0</v>
      </c>
      <c r="E460" s="32">
        <v>26.67</v>
      </c>
      <c r="F460" s="32">
        <v>25.5</v>
      </c>
      <c r="G460" s="32">
        <v>25.5</v>
      </c>
      <c r="H460" s="32">
        <v>25.5</v>
      </c>
      <c r="I460" s="32">
        <v>25.5</v>
      </c>
      <c r="J460" s="36" t="s">
        <v>75</v>
      </c>
    </row>
    <row r="461" spans="1:18" ht="20.25" x14ac:dyDescent="0.3">
      <c r="A461" s="64">
        <f t="shared" si="165"/>
        <v>445</v>
      </c>
      <c r="B461" s="9" t="s">
        <v>3</v>
      </c>
      <c r="C461" s="34">
        <f t="shared" si="173"/>
        <v>81.33</v>
      </c>
      <c r="D461" s="8">
        <f>D462</f>
        <v>0</v>
      </c>
      <c r="E461" s="38">
        <v>13.33</v>
      </c>
      <c r="F461" s="38">
        <v>17</v>
      </c>
      <c r="G461" s="38">
        <v>17</v>
      </c>
      <c r="H461" s="38">
        <v>17</v>
      </c>
      <c r="I461" s="38">
        <v>17</v>
      </c>
      <c r="J461" s="39" t="s">
        <v>75</v>
      </c>
    </row>
    <row r="462" spans="1:18" ht="60.75" x14ac:dyDescent="0.3">
      <c r="A462" s="64">
        <f t="shared" si="165"/>
        <v>446</v>
      </c>
      <c r="B462" s="33" t="s">
        <v>143</v>
      </c>
      <c r="C462" s="34">
        <f t="shared" si="173"/>
        <v>220</v>
      </c>
      <c r="D462" s="7">
        <f t="shared" ref="D462:I462" si="176">D463+D464</f>
        <v>0</v>
      </c>
      <c r="E462" s="7">
        <f t="shared" si="176"/>
        <v>50</v>
      </c>
      <c r="F462" s="7">
        <f t="shared" si="176"/>
        <v>42.5</v>
      </c>
      <c r="G462" s="7">
        <f t="shared" si="176"/>
        <v>42.5</v>
      </c>
      <c r="H462" s="7">
        <f t="shared" si="176"/>
        <v>42.5</v>
      </c>
      <c r="I462" s="7">
        <f t="shared" si="176"/>
        <v>42.5</v>
      </c>
      <c r="J462" s="36">
        <v>188.18899999999999</v>
      </c>
    </row>
    <row r="463" spans="1:18" ht="20.25" x14ac:dyDescent="0.3">
      <c r="A463" s="64">
        <f t="shared" si="165"/>
        <v>447</v>
      </c>
      <c r="B463" s="9" t="s">
        <v>133</v>
      </c>
      <c r="C463" s="34">
        <f t="shared" si="173"/>
        <v>135.32999999999998</v>
      </c>
      <c r="D463" s="8">
        <f>D464</f>
        <v>0</v>
      </c>
      <c r="E463" s="31">
        <v>33.33</v>
      </c>
      <c r="F463" s="31">
        <v>25.5</v>
      </c>
      <c r="G463" s="31">
        <v>25.5</v>
      </c>
      <c r="H463" s="31">
        <v>25.5</v>
      </c>
      <c r="I463" s="31">
        <v>25.5</v>
      </c>
      <c r="J463" s="36" t="s">
        <v>75</v>
      </c>
    </row>
    <row r="464" spans="1:18" ht="20.25" x14ac:dyDescent="0.3">
      <c r="A464" s="64">
        <f t="shared" si="165"/>
        <v>448</v>
      </c>
      <c r="B464" s="9" t="s">
        <v>3</v>
      </c>
      <c r="C464" s="34">
        <f t="shared" si="173"/>
        <v>84.67</v>
      </c>
      <c r="D464" s="8">
        <f>D465</f>
        <v>0</v>
      </c>
      <c r="E464" s="31">
        <v>16.670000000000002</v>
      </c>
      <c r="F464" s="31">
        <v>17</v>
      </c>
      <c r="G464" s="31">
        <v>17</v>
      </c>
      <c r="H464" s="31">
        <v>17</v>
      </c>
      <c r="I464" s="31">
        <v>17</v>
      </c>
      <c r="J464" s="37" t="s">
        <v>75</v>
      </c>
    </row>
    <row r="465" spans="1:10" ht="99" customHeight="1" x14ac:dyDescent="0.3">
      <c r="A465" s="64">
        <f t="shared" si="165"/>
        <v>449</v>
      </c>
      <c r="B465" s="33" t="s">
        <v>144</v>
      </c>
      <c r="C465" s="34">
        <f t="shared" si="173"/>
        <v>1560</v>
      </c>
      <c r="D465" s="8">
        <f t="shared" ref="D465:I465" si="177">D466+D467</f>
        <v>0</v>
      </c>
      <c r="E465" s="8">
        <f t="shared" si="177"/>
        <v>300</v>
      </c>
      <c r="F465" s="8">
        <f t="shared" si="177"/>
        <v>315</v>
      </c>
      <c r="G465" s="8">
        <f t="shared" si="177"/>
        <v>315</v>
      </c>
      <c r="H465" s="8">
        <f t="shared" si="177"/>
        <v>315</v>
      </c>
      <c r="I465" s="8">
        <f t="shared" si="177"/>
        <v>315</v>
      </c>
      <c r="J465" s="64">
        <v>181</v>
      </c>
    </row>
    <row r="466" spans="1:10" ht="20.25" x14ac:dyDescent="0.3">
      <c r="A466" s="64">
        <f t="shared" si="165"/>
        <v>450</v>
      </c>
      <c r="B466" s="9" t="s">
        <v>133</v>
      </c>
      <c r="C466" s="34">
        <f t="shared" si="173"/>
        <v>956</v>
      </c>
      <c r="D466" s="8">
        <f>D467</f>
        <v>0</v>
      </c>
      <c r="E466" s="32">
        <v>200</v>
      </c>
      <c r="F466" s="32">
        <v>189</v>
      </c>
      <c r="G466" s="32">
        <v>189</v>
      </c>
      <c r="H466" s="32">
        <v>189</v>
      </c>
      <c r="I466" s="32">
        <v>189</v>
      </c>
      <c r="J466" s="37" t="s">
        <v>75</v>
      </c>
    </row>
    <row r="467" spans="1:10" ht="20.25" x14ac:dyDescent="0.3">
      <c r="A467" s="64">
        <f t="shared" si="165"/>
        <v>451</v>
      </c>
      <c r="B467" s="9" t="s">
        <v>134</v>
      </c>
      <c r="C467" s="34">
        <f t="shared" si="173"/>
        <v>604</v>
      </c>
      <c r="D467" s="8">
        <f>D468</f>
        <v>0</v>
      </c>
      <c r="E467" s="32">
        <v>100</v>
      </c>
      <c r="F467" s="32">
        <v>126</v>
      </c>
      <c r="G467" s="32">
        <v>126</v>
      </c>
      <c r="H467" s="32">
        <v>126</v>
      </c>
      <c r="I467" s="32">
        <v>126</v>
      </c>
      <c r="J467" s="36" t="s">
        <v>75</v>
      </c>
    </row>
    <row r="468" spans="1:10" ht="81" x14ac:dyDescent="0.3">
      <c r="A468" s="64">
        <f t="shared" si="165"/>
        <v>452</v>
      </c>
      <c r="B468" s="33" t="s">
        <v>145</v>
      </c>
      <c r="C468" s="34">
        <f t="shared" si="173"/>
        <v>2530</v>
      </c>
      <c r="D468" s="7">
        <f t="shared" ref="D468:I468" si="178">D469+D470</f>
        <v>0</v>
      </c>
      <c r="E468" s="7">
        <f t="shared" si="178"/>
        <v>600</v>
      </c>
      <c r="F468" s="7">
        <f t="shared" si="178"/>
        <v>482.5</v>
      </c>
      <c r="G468" s="7">
        <f t="shared" si="178"/>
        <v>482.5</v>
      </c>
      <c r="H468" s="7">
        <f t="shared" si="178"/>
        <v>482.5</v>
      </c>
      <c r="I468" s="7">
        <f t="shared" si="178"/>
        <v>482.5</v>
      </c>
      <c r="J468" s="64" t="s">
        <v>135</v>
      </c>
    </row>
    <row r="469" spans="1:10" ht="20.25" x14ac:dyDescent="0.3">
      <c r="A469" s="64">
        <f t="shared" si="165"/>
        <v>453</v>
      </c>
      <c r="B469" s="9" t="s">
        <v>133</v>
      </c>
      <c r="C469" s="34">
        <f t="shared" si="173"/>
        <v>1558</v>
      </c>
      <c r="D469" s="8">
        <v>0</v>
      </c>
      <c r="E469" s="32">
        <v>400</v>
      </c>
      <c r="F469" s="32">
        <v>289.5</v>
      </c>
      <c r="G469" s="32">
        <v>289.5</v>
      </c>
      <c r="H469" s="32">
        <v>289.5</v>
      </c>
      <c r="I469" s="32">
        <v>289.5</v>
      </c>
      <c r="J469" s="36" t="s">
        <v>75</v>
      </c>
    </row>
    <row r="470" spans="1:10" ht="20.25" x14ac:dyDescent="0.3">
      <c r="A470" s="64">
        <f t="shared" si="165"/>
        <v>454</v>
      </c>
      <c r="B470" s="9" t="s">
        <v>3</v>
      </c>
      <c r="C470" s="31">
        <f t="shared" si="173"/>
        <v>972</v>
      </c>
      <c r="D470" s="8">
        <v>0</v>
      </c>
      <c r="E470" s="32">
        <v>200</v>
      </c>
      <c r="F470" s="32">
        <v>193</v>
      </c>
      <c r="G470" s="32">
        <v>193</v>
      </c>
      <c r="H470" s="32">
        <v>193</v>
      </c>
      <c r="I470" s="32">
        <v>193</v>
      </c>
      <c r="J470" s="36" t="s">
        <v>75</v>
      </c>
    </row>
    <row r="471" spans="1:10" ht="101.25" x14ac:dyDescent="0.3">
      <c r="A471" s="64">
        <f t="shared" si="165"/>
        <v>455</v>
      </c>
      <c r="B471" s="9" t="s">
        <v>136</v>
      </c>
      <c r="C471" s="31"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6">
        <v>191</v>
      </c>
    </row>
    <row r="472" spans="1:10" ht="20.25" x14ac:dyDescent="0.3">
      <c r="A472" s="64">
        <f t="shared" ref="A472:A478" si="179">A471+1</f>
        <v>456</v>
      </c>
      <c r="B472" s="9" t="s">
        <v>32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6" t="s">
        <v>75</v>
      </c>
    </row>
    <row r="473" spans="1:10" ht="40.5" x14ac:dyDescent="0.3">
      <c r="A473" s="64">
        <f t="shared" si="179"/>
        <v>457</v>
      </c>
      <c r="B473" s="9" t="s">
        <v>132</v>
      </c>
      <c r="C473" s="31">
        <f t="shared" ref="C473:C478" si="180">D473+E473+F473+G473+H473+I473</f>
        <v>2298.2399999999998</v>
      </c>
      <c r="D473" s="7">
        <f t="shared" ref="D473:I473" si="181">D475</f>
        <v>0</v>
      </c>
      <c r="E473" s="7">
        <f t="shared" si="181"/>
        <v>1098.24</v>
      </c>
      <c r="F473" s="7">
        <f t="shared" si="181"/>
        <v>300</v>
      </c>
      <c r="G473" s="7">
        <f t="shared" si="181"/>
        <v>300</v>
      </c>
      <c r="H473" s="7">
        <f t="shared" si="181"/>
        <v>300</v>
      </c>
      <c r="I473" s="7">
        <f t="shared" si="181"/>
        <v>300</v>
      </c>
      <c r="J473" s="64">
        <v>194.19499999999999</v>
      </c>
    </row>
    <row r="474" spans="1:10" ht="20.25" x14ac:dyDescent="0.3">
      <c r="A474" s="64">
        <f t="shared" si="179"/>
        <v>458</v>
      </c>
      <c r="B474" s="9" t="s">
        <v>186</v>
      </c>
      <c r="C474" s="34">
        <f t="shared" si="180"/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64" t="s">
        <v>75</v>
      </c>
    </row>
    <row r="475" spans="1:10" ht="20.25" x14ac:dyDescent="0.3">
      <c r="A475" s="64">
        <f t="shared" si="179"/>
        <v>459</v>
      </c>
      <c r="B475" s="9" t="s">
        <v>3</v>
      </c>
      <c r="C475" s="34">
        <f t="shared" si="180"/>
        <v>2298.2399999999998</v>
      </c>
      <c r="D475" s="7">
        <v>0</v>
      </c>
      <c r="E475" s="7">
        <v>1098.24</v>
      </c>
      <c r="F475" s="7">
        <v>300</v>
      </c>
      <c r="G475" s="7">
        <v>300</v>
      </c>
      <c r="H475" s="7">
        <v>300</v>
      </c>
      <c r="I475" s="7">
        <v>300</v>
      </c>
      <c r="J475" s="64" t="s">
        <v>75</v>
      </c>
    </row>
    <row r="476" spans="1:10" ht="243.75" customHeight="1" x14ac:dyDescent="0.3">
      <c r="A476" s="64">
        <f t="shared" si="179"/>
        <v>460</v>
      </c>
      <c r="B476" s="61" t="s">
        <v>207</v>
      </c>
      <c r="C476" s="34">
        <f t="shared" si="180"/>
        <v>57.9</v>
      </c>
      <c r="D476" s="7">
        <f t="shared" ref="D476:I476" si="182">D477+D478</f>
        <v>0</v>
      </c>
      <c r="E476" s="7">
        <f t="shared" si="182"/>
        <v>57.9</v>
      </c>
      <c r="F476" s="7">
        <f t="shared" si="182"/>
        <v>0</v>
      </c>
      <c r="G476" s="7">
        <f t="shared" si="182"/>
        <v>0</v>
      </c>
      <c r="H476" s="7">
        <f t="shared" si="182"/>
        <v>0</v>
      </c>
      <c r="I476" s="7">
        <f t="shared" si="182"/>
        <v>0</v>
      </c>
      <c r="J476" s="64">
        <v>195</v>
      </c>
    </row>
    <row r="477" spans="1:10" ht="20.25" x14ac:dyDescent="0.3">
      <c r="A477" s="64">
        <f t="shared" si="179"/>
        <v>461</v>
      </c>
      <c r="B477" s="9" t="s">
        <v>133</v>
      </c>
      <c r="C477" s="34">
        <f t="shared" si="180"/>
        <v>0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64" t="s">
        <v>75</v>
      </c>
    </row>
    <row r="478" spans="1:10" ht="20.25" x14ac:dyDescent="0.3">
      <c r="A478" s="64">
        <f t="shared" si="179"/>
        <v>462</v>
      </c>
      <c r="B478" s="9" t="s">
        <v>3</v>
      </c>
      <c r="C478" s="34">
        <f t="shared" si="180"/>
        <v>57.9</v>
      </c>
      <c r="D478" s="8">
        <v>0</v>
      </c>
      <c r="E478" s="8">
        <v>57.9</v>
      </c>
      <c r="F478" s="8">
        <v>0</v>
      </c>
      <c r="G478" s="8">
        <v>0</v>
      </c>
      <c r="H478" s="8">
        <v>0</v>
      </c>
      <c r="I478" s="8">
        <v>0</v>
      </c>
      <c r="J478" s="64" t="s">
        <v>75</v>
      </c>
    </row>
    <row r="479" spans="1:10" x14ac:dyDescent="0.25">
      <c r="A479" s="68"/>
      <c r="B479" s="69"/>
      <c r="C479" s="70"/>
      <c r="D479" s="70"/>
      <c r="E479" s="70"/>
      <c r="F479" s="70"/>
      <c r="G479" s="70"/>
      <c r="H479" s="70"/>
      <c r="I479" s="70"/>
      <c r="J479" s="70"/>
    </row>
    <row r="480" spans="1:10" x14ac:dyDescent="0.25">
      <c r="A480" s="68"/>
      <c r="B480" s="69"/>
      <c r="C480" s="70"/>
      <c r="D480" s="70"/>
      <c r="E480" s="70"/>
      <c r="F480" s="70"/>
      <c r="G480" s="70"/>
      <c r="H480" s="70"/>
      <c r="I480" s="70"/>
      <c r="J480" s="70"/>
    </row>
    <row r="481" spans="1:10" x14ac:dyDescent="0.25">
      <c r="A481" s="68"/>
      <c r="B481" s="69"/>
      <c r="C481" s="70"/>
      <c r="D481" s="70"/>
      <c r="E481" s="70"/>
      <c r="F481" s="70"/>
      <c r="G481" s="70"/>
      <c r="H481" s="70"/>
      <c r="I481" s="70"/>
      <c r="J481" s="70"/>
    </row>
    <row r="482" spans="1:10" x14ac:dyDescent="0.25">
      <c r="F482" s="70"/>
    </row>
    <row r="483" spans="1:10" x14ac:dyDescent="0.25">
      <c r="F483" s="70"/>
    </row>
    <row r="484" spans="1:10" x14ac:dyDescent="0.25">
      <c r="F484" s="70"/>
    </row>
    <row r="485" spans="1:10" x14ac:dyDescent="0.25">
      <c r="F485" s="70"/>
    </row>
    <row r="486" spans="1:10" x14ac:dyDescent="0.25">
      <c r="F486" s="70"/>
    </row>
    <row r="487" spans="1:10" x14ac:dyDescent="0.25">
      <c r="F487" s="70"/>
    </row>
    <row r="488" spans="1:10" x14ac:dyDescent="0.25">
      <c r="F488" s="70"/>
    </row>
    <row r="489" spans="1:10" x14ac:dyDescent="0.25">
      <c r="F489" s="70"/>
    </row>
    <row r="490" spans="1:10" x14ac:dyDescent="0.25">
      <c r="F490" s="70"/>
    </row>
    <row r="491" spans="1:10" x14ac:dyDescent="0.25">
      <c r="F491" s="70"/>
    </row>
    <row r="492" spans="1:10" x14ac:dyDescent="0.25">
      <c r="F492" s="70"/>
    </row>
    <row r="493" spans="1:10" x14ac:dyDescent="0.25">
      <c r="F493" s="70"/>
    </row>
    <row r="494" spans="1:10" x14ac:dyDescent="0.25">
      <c r="F494" s="70"/>
    </row>
    <row r="495" spans="1:10" x14ac:dyDescent="0.25">
      <c r="F495" s="70"/>
    </row>
    <row r="496" spans="1:10" x14ac:dyDescent="0.25">
      <c r="F496" s="70"/>
    </row>
    <row r="497" spans="6:6" x14ac:dyDescent="0.25">
      <c r="F497" s="70"/>
    </row>
    <row r="498" spans="6:6" x14ac:dyDescent="0.25">
      <c r="F498" s="70"/>
    </row>
    <row r="499" spans="6:6" x14ac:dyDescent="0.25">
      <c r="F499" s="70"/>
    </row>
    <row r="500" spans="6:6" x14ac:dyDescent="0.25">
      <c r="F500" s="70"/>
    </row>
    <row r="501" spans="6:6" x14ac:dyDescent="0.25">
      <c r="F501" s="70"/>
    </row>
    <row r="502" spans="6:6" x14ac:dyDescent="0.25">
      <c r="F502" s="70"/>
    </row>
    <row r="503" spans="6:6" x14ac:dyDescent="0.25">
      <c r="F503" s="70"/>
    </row>
    <row r="504" spans="6:6" x14ac:dyDescent="0.25">
      <c r="F504" s="70"/>
    </row>
    <row r="505" spans="6:6" x14ac:dyDescent="0.25">
      <c r="F505" s="70"/>
    </row>
    <row r="506" spans="6:6" x14ac:dyDescent="0.25">
      <c r="F506" s="70"/>
    </row>
    <row r="507" spans="6:6" x14ac:dyDescent="0.25">
      <c r="F507" s="70"/>
    </row>
    <row r="508" spans="6:6" x14ac:dyDescent="0.25">
      <c r="F508" s="70"/>
    </row>
    <row r="509" spans="6:6" x14ac:dyDescent="0.25">
      <c r="F509" s="70"/>
    </row>
    <row r="510" spans="6:6" x14ac:dyDescent="0.25">
      <c r="F510" s="70"/>
    </row>
    <row r="511" spans="6:6" x14ac:dyDescent="0.25">
      <c r="F511" s="70"/>
    </row>
    <row r="512" spans="6:6" x14ac:dyDescent="0.25">
      <c r="F512" s="70"/>
    </row>
    <row r="513" spans="6:6" x14ac:dyDescent="0.25">
      <c r="F513" s="70"/>
    </row>
    <row r="514" spans="6:6" x14ac:dyDescent="0.25">
      <c r="F514" s="70"/>
    </row>
    <row r="515" spans="6:6" x14ac:dyDescent="0.25">
      <c r="F515" s="70"/>
    </row>
  </sheetData>
  <mergeCells count="63">
    <mergeCell ref="B20:J20"/>
    <mergeCell ref="H1:J1"/>
    <mergeCell ref="A3:J3"/>
    <mergeCell ref="C5:C6"/>
    <mergeCell ref="C4:I4"/>
    <mergeCell ref="D5:I5"/>
    <mergeCell ref="A4:A6"/>
    <mergeCell ref="B4:B6"/>
    <mergeCell ref="B26:J26"/>
    <mergeCell ref="D77:D78"/>
    <mergeCell ref="E77:E78"/>
    <mergeCell ref="F77:F78"/>
    <mergeCell ref="B61:J61"/>
    <mergeCell ref="I77:I78"/>
    <mergeCell ref="C77:C78"/>
    <mergeCell ref="B67:J67"/>
    <mergeCell ref="H77:H78"/>
    <mergeCell ref="A77:A78"/>
    <mergeCell ref="G77:G78"/>
    <mergeCell ref="B136:J136"/>
    <mergeCell ref="B140:J140"/>
    <mergeCell ref="B131:J131"/>
    <mergeCell ref="B100:J100"/>
    <mergeCell ref="J77:J78"/>
    <mergeCell ref="A81:A82"/>
    <mergeCell ref="B111:J111"/>
    <mergeCell ref="B105:J105"/>
    <mergeCell ref="B185:J185"/>
    <mergeCell ref="B147:J147"/>
    <mergeCell ref="B152:J152"/>
    <mergeCell ref="B167:J167"/>
    <mergeCell ref="B172:J172"/>
    <mergeCell ref="B148:B149"/>
    <mergeCell ref="B180:J180"/>
    <mergeCell ref="B362:J362"/>
    <mergeCell ref="B356:J356"/>
    <mergeCell ref="B232:J232"/>
    <mergeCell ref="B344:J344"/>
    <mergeCell ref="B261:J261"/>
    <mergeCell ref="B257:J257"/>
    <mergeCell ref="B308:J308"/>
    <mergeCell ref="B348:J348"/>
    <mergeCell ref="B340:J340"/>
    <mergeCell ref="B313:J313"/>
    <mergeCell ref="B265:J265"/>
    <mergeCell ref="B202:J202"/>
    <mergeCell ref="B190:J190"/>
    <mergeCell ref="B216:J216"/>
    <mergeCell ref="B240:J240"/>
    <mergeCell ref="B207:J207"/>
    <mergeCell ref="B212:J212"/>
    <mergeCell ref="B236:J236"/>
    <mergeCell ref="B220:J220"/>
    <mergeCell ref="B446:J446"/>
    <mergeCell ref="B442:J442"/>
    <mergeCell ref="B379:J379"/>
    <mergeCell ref="B373:J373"/>
    <mergeCell ref="B428:J428"/>
    <mergeCell ref="B433:J433"/>
    <mergeCell ref="B412:J412"/>
    <mergeCell ref="B408:J408"/>
    <mergeCell ref="B396:J396"/>
    <mergeCell ref="B390:J390"/>
  </mergeCells>
  <phoneticPr fontId="3" type="noConversion"/>
  <pageMargins left="0.86614173228346458" right="0.82677165354330717" top="0.78740157480314965" bottom="0.78740157480314965" header="0.11811023622047245" footer="0.11811023622047245"/>
  <pageSetup paperSize="9" scale="67" fitToHeight="0" orientation="landscape" r:id="rId1"/>
  <headerFooter alignWithMargins="0">
    <oddHeader>&amp;C&amp;P</oddHeader>
  </headerFooter>
  <rowBreaks count="2" manualBreakCount="2">
    <brk id="256" max="16383" man="1"/>
    <brk id="2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Лист2 (2)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2020-02-12T09:26:48Z</dcterms:modified>
</cp:coreProperties>
</file>