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765" windowWidth="17715" windowHeight="11760" tabRatio="819"/>
  </bookViews>
  <sheets>
    <sheet name="Лист2" sheetId="2" r:id="rId1"/>
  </sheets>
  <definedNames>
    <definedName name="_xlnm._FilterDatabase" localSheetId="0" hidden="1">Лист2!$A$3:$E$106</definedName>
    <definedName name="_xlnm.Print_Area" localSheetId="0">Лист2!$A$1:$E$172</definedName>
  </definedNames>
  <calcPr calcId="144525"/>
</workbook>
</file>

<file path=xl/calcChain.xml><?xml version="1.0" encoding="utf-8"?>
<calcChain xmlns="http://schemas.openxmlformats.org/spreadsheetml/2006/main">
  <c r="B168" i="2" l="1"/>
  <c r="B143" i="2"/>
  <c r="B123" i="2" l="1"/>
  <c r="B150" i="2" l="1"/>
  <c r="C150" i="2"/>
  <c r="D152" i="2"/>
  <c r="D150" i="2" l="1"/>
  <c r="B12" i="2"/>
  <c r="C12" i="2"/>
  <c r="C13" i="2"/>
  <c r="C14" i="2"/>
  <c r="C15" i="2"/>
  <c r="B13" i="2"/>
  <c r="B14" i="2"/>
  <c r="B15" i="2"/>
  <c r="C159" i="2"/>
  <c r="B159" i="2"/>
  <c r="C160" i="2"/>
  <c r="B160" i="2"/>
  <c r="C130" i="2"/>
  <c r="B130" i="2"/>
  <c r="C131" i="2"/>
  <c r="B131" i="2"/>
  <c r="C132" i="2"/>
  <c r="B132" i="2"/>
  <c r="C133" i="2"/>
  <c r="B133" i="2"/>
  <c r="C115" i="2"/>
  <c r="B115" i="2"/>
  <c r="C114" i="2"/>
  <c r="B114" i="2"/>
  <c r="D114" i="2" l="1"/>
  <c r="D115" i="2"/>
  <c r="B108" i="2"/>
  <c r="B59" i="2" l="1"/>
  <c r="B6" i="2" s="1"/>
  <c r="B60" i="2"/>
  <c r="D172" i="2"/>
  <c r="C170" i="2"/>
  <c r="B170" i="2"/>
  <c r="D168" i="2"/>
  <c r="D167" i="2"/>
  <c r="C166" i="2"/>
  <c r="B166" i="2"/>
  <c r="D164" i="2"/>
  <c r="C162" i="2"/>
  <c r="B162" i="2"/>
  <c r="D160" i="2"/>
  <c r="D159" i="2"/>
  <c r="C158" i="2"/>
  <c r="B158" i="2"/>
  <c r="D156" i="2"/>
  <c r="C154" i="2"/>
  <c r="B154" i="2"/>
  <c r="D148" i="2"/>
  <c r="C146" i="2"/>
  <c r="B146" i="2"/>
  <c r="C140" i="2"/>
  <c r="B140" i="2"/>
  <c r="D138" i="2"/>
  <c r="C135" i="2"/>
  <c r="B135" i="2"/>
  <c r="D127" i="2"/>
  <c r="C125" i="2"/>
  <c r="B125" i="2"/>
  <c r="D132" i="2"/>
  <c r="D131" i="2"/>
  <c r="C129" i="2"/>
  <c r="B129" i="2"/>
  <c r="D123" i="2"/>
  <c r="D122" i="2"/>
  <c r="C121" i="2"/>
  <c r="B121" i="2"/>
  <c r="D119" i="2"/>
  <c r="C117" i="2"/>
  <c r="B117" i="2"/>
  <c r="D140" i="2" l="1"/>
  <c r="D154" i="2"/>
  <c r="D146" i="2"/>
  <c r="D125" i="2"/>
  <c r="D121" i="2"/>
  <c r="D162" i="2"/>
  <c r="D166" i="2"/>
  <c r="D170" i="2"/>
  <c r="D117" i="2"/>
  <c r="D158" i="2"/>
  <c r="D135" i="2"/>
  <c r="D129" i="2"/>
  <c r="C113" i="2" l="1"/>
  <c r="B113" i="2"/>
  <c r="D111" i="2"/>
  <c r="C108" i="2"/>
  <c r="B39" i="2"/>
  <c r="C39" i="2"/>
  <c r="D41" i="2"/>
  <c r="D39" i="2" l="1"/>
  <c r="D113" i="2"/>
  <c r="D108" i="2"/>
  <c r="C27" i="2" l="1"/>
  <c r="D33" i="2" l="1"/>
  <c r="D20" i="2" l="1"/>
  <c r="B27" i="2" l="1"/>
  <c r="C58" i="2" l="1"/>
  <c r="C5" i="2" s="1"/>
  <c r="B58" i="2"/>
  <c r="B5" i="2" s="1"/>
  <c r="C62" i="2" l="1"/>
  <c r="B62" i="2"/>
  <c r="C11" i="2" l="1"/>
  <c r="B11" i="2"/>
  <c r="C43" i="2"/>
  <c r="B43" i="2"/>
  <c r="D11" i="2" l="1"/>
  <c r="C31" i="2" l="1"/>
  <c r="B31" i="2"/>
  <c r="D31" i="2" l="1"/>
  <c r="C67" i="2" l="1"/>
  <c r="B67" i="2"/>
  <c r="C99" i="2" l="1"/>
  <c r="B99" i="2"/>
  <c r="B88" i="2" l="1"/>
  <c r="C53" i="2" l="1"/>
  <c r="B53" i="2"/>
  <c r="C88" i="2" l="1"/>
  <c r="C79" i="2" l="1"/>
  <c r="B79" i="2"/>
  <c r="D81" i="2"/>
  <c r="B94" i="2" l="1"/>
  <c r="B7" i="2" l="1"/>
  <c r="B4" i="2" s="1"/>
  <c r="C17" i="2"/>
  <c r="C94" i="2"/>
  <c r="D54" i="2"/>
  <c r="D106" i="2"/>
  <c r="D103" i="2"/>
  <c r="D100" i="2"/>
  <c r="C105" i="2"/>
  <c r="B105" i="2"/>
  <c r="C102" i="2"/>
  <c r="B102" i="2"/>
  <c r="D91" i="2"/>
  <c r="C60" i="2"/>
  <c r="C59" i="2"/>
  <c r="C6" i="2" s="1"/>
  <c r="D86" i="2"/>
  <c r="C84" i="2"/>
  <c r="B84" i="2"/>
  <c r="D82" i="2"/>
  <c r="D77" i="2"/>
  <c r="C75" i="2"/>
  <c r="B75" i="2"/>
  <c r="D73" i="2"/>
  <c r="D72" i="2"/>
  <c r="C71" i="2"/>
  <c r="B71" i="2"/>
  <c r="D65" i="2"/>
  <c r="D69" i="2"/>
  <c r="D68" i="2"/>
  <c r="D64" i="2"/>
  <c r="C8" i="2"/>
  <c r="B8" i="2"/>
  <c r="D51" i="2"/>
  <c r="D46" i="2"/>
  <c r="D45" i="2"/>
  <c r="D37" i="2"/>
  <c r="D29" i="2"/>
  <c r="D19" i="2"/>
  <c r="D18" i="2"/>
  <c r="D25" i="2"/>
  <c r="D24" i="2"/>
  <c r="D23" i="2"/>
  <c r="C49" i="2"/>
  <c r="B49" i="2"/>
  <c r="C35" i="2"/>
  <c r="B35" i="2"/>
  <c r="C22" i="2"/>
  <c r="B22" i="2"/>
  <c r="B17" i="2"/>
  <c r="C7" i="2" l="1"/>
  <c r="D7" i="2" s="1"/>
  <c r="C57" i="2"/>
  <c r="B57" i="2"/>
  <c r="D71" i="2"/>
  <c r="D75" i="2"/>
  <c r="C93" i="2"/>
  <c r="D84" i="2"/>
  <c r="D79" i="2"/>
  <c r="D62" i="2"/>
  <c r="D53" i="2"/>
  <c r="D43" i="2"/>
  <c r="D59" i="2"/>
  <c r="D27" i="2"/>
  <c r="D67" i="2"/>
  <c r="D102" i="2"/>
  <c r="D94" i="2"/>
  <c r="D99" i="2"/>
  <c r="D17" i="2"/>
  <c r="D35" i="2"/>
  <c r="D105" i="2"/>
  <c r="B93" i="2"/>
  <c r="D88" i="2"/>
  <c r="D22" i="2"/>
  <c r="D49" i="2"/>
  <c r="D12" i="2"/>
  <c r="D13" i="2"/>
  <c r="D14" i="2"/>
  <c r="D5" i="2"/>
  <c r="D60" i="2"/>
  <c r="D93" i="2" l="1"/>
  <c r="D57" i="2"/>
  <c r="C4" i="2"/>
  <c r="D4" i="2" s="1"/>
  <c r="D6" i="2"/>
</calcChain>
</file>

<file path=xl/sharedStrings.xml><?xml version="1.0" encoding="utf-8"?>
<sst xmlns="http://schemas.openxmlformats.org/spreadsheetml/2006/main" count="210" uniqueCount="108">
  <si>
    <t xml:space="preserve">Всего по муниципальной программе, в том числе   </t>
  </si>
  <si>
    <t xml:space="preserve">Федеральный бюджет       </t>
  </si>
  <si>
    <t xml:space="preserve">Областной бюджет         </t>
  </si>
  <si>
    <t xml:space="preserve">Местный бюджет           </t>
  </si>
  <si>
    <t xml:space="preserve">Капитальные вложения     </t>
  </si>
  <si>
    <t xml:space="preserve">Всего по подпрограмме, </t>
  </si>
  <si>
    <t xml:space="preserve">Областной бюджет           </t>
  </si>
  <si>
    <t xml:space="preserve">Федеральный бюджет         </t>
  </si>
  <si>
    <t>Областной бюджет</t>
  </si>
  <si>
    <t xml:space="preserve">Всего по подпрограмме, в том числе     </t>
  </si>
  <si>
    <t>Федеральный бюджет</t>
  </si>
  <si>
    <t xml:space="preserve">Местный бюджет      </t>
  </si>
  <si>
    <t>Наименование мероприятия/Источники расходов   на финансирование</t>
  </si>
  <si>
    <t>Внебюджетные источники</t>
  </si>
  <si>
    <t>Подпрограмма 2 «Социальная поддержка населения Артемовского городского округа»</t>
  </si>
  <si>
    <t>Финансирование  муниципальных  программ, тыс. рублей</t>
  </si>
  <si>
    <t xml:space="preserve">Фактическое выполение мероприятий (основные итоги) </t>
  </si>
  <si>
    <t>Выполнение  %</t>
  </si>
  <si>
    <t xml:space="preserve">Федеральный бюджет </t>
  </si>
  <si>
    <t xml:space="preserve">Областной бюджет     </t>
  </si>
  <si>
    <t xml:space="preserve">Местный бюджет       </t>
  </si>
  <si>
    <t>Всего</t>
  </si>
  <si>
    <t>Всего по муниципальной программе, в том числе</t>
  </si>
  <si>
    <t>Местный бюджет</t>
  </si>
  <si>
    <t xml:space="preserve">Всего по подпрограмме, в том числе  </t>
  </si>
  <si>
    <t xml:space="preserve">Местный бюджет </t>
  </si>
  <si>
    <t>Всего по подпрограмме, в том числе</t>
  </si>
  <si>
    <t xml:space="preserve">Всего по муниципальной программе, в том числе  </t>
  </si>
  <si>
    <t>Произведена оплата пеней и процентов согласно заключенных договоров по реструктуризированным долгам.</t>
  </si>
  <si>
    <t xml:space="preserve">Областной бюджет      </t>
  </si>
  <si>
    <t xml:space="preserve">Всего по подпрограмме,  в том числе   </t>
  </si>
  <si>
    <t xml:space="preserve">Областной бюджет   </t>
  </si>
  <si>
    <t>Подпрограмма  6 «Развитие градостроительной деятельности на территории Артемовского городского округа»</t>
  </si>
  <si>
    <t>Подпрограмма 7  «Обеспечение развития архивного дела в Артемовском городском округе»</t>
  </si>
  <si>
    <t>Подпрограмма 5 «Совершенствование системы гражданской обороны, защиты населения и территорий от чрезвычайных ситуаций природного и техногенного характера, обеспечения пожарной безопасности и охраны общественного порядка на территории Артемовского городского округа»</t>
  </si>
  <si>
    <t>Подпрограмма 1 «Обеспечение рационального,  безопасного природопользования и обеспечение экологической безопасности территории»</t>
  </si>
  <si>
    <t>Подпрограмма 2 «Обеспечение и развитие дорожного хозяйства, систем наружного освещения и благоустройства»</t>
  </si>
  <si>
    <t>Подпрограмма 3 «Обеспечение реализации муниципальной программы « Развитие дорожного хозяйства, благоустройства и обеспечение экологической безопасности Артемовского городского округа  до 2022 года»</t>
  </si>
  <si>
    <t>Подпрограмма 2 «Управление муниципальным долгом"</t>
  </si>
  <si>
    <t xml:space="preserve">Всего по программе, в том числе     </t>
  </si>
  <si>
    <t xml:space="preserve">Областной бюджет    </t>
  </si>
  <si>
    <t xml:space="preserve">Местный бюджет   </t>
  </si>
  <si>
    <t>Подпрограмма 3 «Предоставление региональной поддержки молодым семьям на улучшение жилищных условий»</t>
  </si>
  <si>
    <t>9. МП  «Содейсвтие развитию малого и среденего предпринимательства и туризма в Артемовском городском округе на период до 2022 года»</t>
  </si>
  <si>
    <t>10. МП  «Реализация приоритетных проектов в строительном комплексе Артемовского городского округа до 2022 года»</t>
  </si>
  <si>
    <t>Подпрограмма 1 «Развитие жилищно-коммунального хозяйства Артемовского городского округа»</t>
  </si>
  <si>
    <t>Подпрограмма 2 «Развитие топливно-энергетического комплекса Артемовского городского округа»</t>
  </si>
  <si>
    <t>Подпрограмма 3 «Энергосбережение и повышение энергетической эффективности в Артемовском городском округе»</t>
  </si>
  <si>
    <t>2018 (план)</t>
  </si>
  <si>
    <t>2018 (факт)</t>
  </si>
  <si>
    <t>Подпрограмма 4 «Организация и осуществление мероприятий по работе с детьми и молодежью, по предупреждению терриризма и профилактике экстремизма на территории Артемовского городского округа»</t>
  </si>
  <si>
    <t xml:space="preserve">Подпрограмма 3 «Обеспечение условий для развития массовой физической культуры и спорта» 
</t>
  </si>
  <si>
    <t xml:space="preserve">Подпрограмма 1 «Реализация отдельных вопросов местного значения и переданных государственных полномочий на территории Артемовского городского округа» </t>
  </si>
  <si>
    <t>1. МП «Реализация  вопросов местного значения и переданных государственных полномочий в Артемовском городском округе на период до 2022 года»</t>
  </si>
  <si>
    <t>2. МП «Управление муниципальным имуществом и земельными ресурсами Артемовского городского округа на 2015-2020 года»</t>
  </si>
  <si>
    <t>3. МП «Развитие системы образования Артемовского городского округа на период 2015-2020 годов»</t>
  </si>
  <si>
    <t>Подпрограмма 1 «Развитие сети дошкольных учреждений Артемовского городского округа»</t>
  </si>
  <si>
    <t>Подпрограмма 2 «Развитие системы общего образования Артемовского городского округа»</t>
  </si>
  <si>
    <t>Подпрограмма 3 «Развитие системы дополнительного образования»</t>
  </si>
  <si>
    <t>Подпрограмма 4 «Патриотическое воспитание детей Артемовского городского округа»</t>
  </si>
  <si>
    <t>Подпрограмма 5 «Укрепление и развитие материально-технической базы муниципальных образовательных учреждений Артемовского городского округа»</t>
  </si>
  <si>
    <t>Подпрограмма 6 «Обеспечение реализации муниципальной программы "Развитие системы образования Артемовского городского округа на период 2015-2020 годов»</t>
  </si>
  <si>
    <t>4. МП «Развитие культуры на территории Артемовского городского округа до 2020 года»</t>
  </si>
  <si>
    <t>5. МП «Управление муниципальными финансами Артемовского городского округа до 2020 года»</t>
  </si>
  <si>
    <t>Подпрограмма 1 «Управление бюджетным процессом и его совершенствованием»</t>
  </si>
  <si>
    <t>Подпрограмма 3 «Развитие информационной системы управления финансами»</t>
  </si>
  <si>
    <t>6. МП «Формирование современной городской среды в  Артемовском городском округе до 2022 года»</t>
  </si>
  <si>
    <t>Подпрограмма 4 «Обеспечение реализации муниципальной программы Артемовского городского округа "Управление муниципальными финансами Артемовского городского округа до 2020 года»</t>
  </si>
  <si>
    <t>Подпрограмма 1 "Устойчивое развитие сельских территорий Артемовского городского округа»</t>
  </si>
  <si>
    <t>Подпрограмма 2 "Обеспечение жильем молодых семей Артемовского городского округа»</t>
  </si>
  <si>
    <t>7. МП «Развитие дорожного хозяйства, благоустройства и обеспечение экологической безопасности Артемовского городского округа  до 2022 года»</t>
  </si>
  <si>
    <t>Обеспечена деятельность МКУ АГО «Жилкомстрой» (проведена выплата заработной платы, оплата за услуги связи, по ремонту и содержанию имущества, на коммунальные услуги, ГСМ).</t>
  </si>
  <si>
    <t>Подпрограмма 8 «Обеспечение реализации муниципальной программы»</t>
  </si>
  <si>
    <t>11. МП   «Развитие жилищно-коммунального хозяйства и повышение энергетической эффективности в Артемовском городском округе до 2022 года»</t>
  </si>
  <si>
    <t>Мероприятия не осуществлялись в связи с отсутствием нормативных документов по распределению субсидий федерального, областного бюджетов (3 картал 2018 года).</t>
  </si>
  <si>
    <t xml:space="preserve">Обеспечена деятельность органов местного самоуправления (проведена выплата заработной платы, оплата текущих расходов).     </t>
  </si>
  <si>
    <t xml:space="preserve">Установка электро, - водосчетчиков в муниципальных жилых помещениях планируется во втором полугодии 2018 года. </t>
  </si>
  <si>
    <t>8. МП « Обеспечение жильем отдельных категорий граждан на территории Артемовского городского округа на 2018-2020 годы»</t>
  </si>
  <si>
    <t>Отчет о выполнении мероприятий муниципальных программ Артемовского городского округа за  1 полугодие 2018 года</t>
  </si>
  <si>
    <t xml:space="preserve">В рамках реализации мероприятий подпрограммы за  1 полугодие 2018 года:
- проведена оплата за предоставление услуг в сфере печати;                                                                                                                                - предоставлены субсидии индивидуальным предпринимателям, главам крестьянских (фермерских) хозяйств Березину А.В. в размере 150 000 (сто пятьдесят тысяч) рублей, в целях частичного возмещения затрат на приобретение системы навозоудаления (навозоуборочного транспортера КСН-Ф-100); Яговитиной Н.С. в размере 100 000 (сто тысяч) рублей, в целях частичного возмещения затрат на приобретение молодняка крупного рогатого скота и комбикормов и Сергееву А.Н.в размере 50 000 (пятьдесят тысяч) рублей, в целях частичного возмещения затрат на приобретение кормов для крупного рогатого скота (постановление Администрации Артемовского городского округа от 10.05.2017 № 456-ПА);                                                                                                                                                                                                                                                                                                                     - организованы и проведены выборы депутатов Думы Артемовского городского округа;                                                                                                                                                                                                                                                                                                                                            
-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 оказана финансовая поддержка социально-ориентированным некоммерческим организациям;
- обеспечено осуществление государственного полномочия по первичному воинскому учету на территории Артемовского городского округа.                                                                                                                                                                                                                                                        </t>
  </si>
  <si>
    <t xml:space="preserve">В рамках реализаци мероприятий по гражданской обороне, предупреждению чрезвычайных ситуаций  природного и техногенного характера:                                                                                                                                                                                                                                                                      - приобретение печатной продукции по правилам поведения при ЧС и действиям по сигналам ГО.                                                                                                                                                                                                                                                                                                                                                                                                                                                                                                                                                                                                                                                                                                                                                                                                                                                                                                                                                                                                                                                                                                               В рамках реализации мероприятий по обеспечению пожарной безопасности на территории Артемовского городского округа:                                                                                                                                                                                                                       - произведена оплата за работы по содержанию пожарных водоемов и гидрантов;                                                                                                                                  - заключены договоры на межевание и проектирование пожарных резервуаров и подъемных путей к ним.                                                                                                                     Проведение закупок по ремонту пожарных гидрантов и устройству пожарных резервуаров по ул. Станционная в                                                                                                                                                                                                                                                                                                                         г. Артемовский планируется в 3 квартале 2018 года.                                                                                                                                                                                         Обеспечена деятельность МКУ АГО "ЕДДС" (проведена выплата заработной платы, оплата текущих расходов). Организованы и проведены мероприятия по профилактике правонарушений на территории Артемовского городского округа.                                                                                                                                                                                                                                                                                                                                                                                                                                                                                                                                                                                                                                                                                                                                                                                                                                                                                                                                                                                                                                                                                                                                                                                                                                                                                                                                                                                                                                                                                                                                                                                                                                                                                                                                                                                                                                                                                                                                                                                                                                                                      </t>
  </si>
  <si>
    <t xml:space="preserve">За 1 полугодие 2018 года:                                                                                                                                                                                                                                                                                                                                                                                                                                                                                                                      - проведена оцифровка архивных документов в рамках осуществления государственных полномочий по хранению, комплектованию, учету и использованию архивных документов, обслуживание программы Консультант Плюс;                                                                                                                                          - обеспечена деятельность МБУ АГО "Центр архивной документации" (проведена выплата заработной платы, оплата текущих расходов: коммунальные платежи, ГСМ, услуги по содержанию имущества, частичная замена забора, приобретение материальных запасов для оформления выставки и архивных документов).                                                                                                                                                                                                                                                                                                                                                                                                                                                                       </t>
  </si>
  <si>
    <t>За 1 полугодие 2018 года:                                                                                                                                                                                                                                                                                                                                                                                                                                                                                                                         - произведена выплата субсидий, компенсаций на оплату жилого помещения и коммунальных услуг;
- оказаны меры социальной поддержки малообеспеченным категориям населения и гражданам, пострадавшим в результате чрезвычайных ситуаций;                                                                                                                                                                                                                                                                                            
- произведены выплаты пенсии за выслугу лет лицам, замещавшим  должности муниципальной службы Артемовского городского округа.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 будет производиться в 3 квартале 2018 года.</t>
  </si>
  <si>
    <t xml:space="preserve">За  1 полугодие 2018 года:                                                                                                                                                                                                                  - приобретены учебники и учебные пособия, средства обучения, игры, игрушки;                                                                                                                                                                                                                                                                                                                                                                                                                                                                                                                                                                                                                                                                                                                                                                                                                                                                                          - обеспечены мероприятия по организации питания дошкольных учреждений Артемовского городского округа;                                                                                                                                                                                                                                                                                                                                                                                                                                                                                                                                                                                                                                                                                                                                                                                                                                                                                                                                                                                                                                                                                                                                                                                                                                                                                                                                                                                                                                                    - проведена выплата заработной платы, оплата текущих расходов.                                                                                                                                                                                                                                                                                                                                                                                                           </t>
  </si>
  <si>
    <t xml:space="preserve">Обеспечены мероприятия по организации отдыха и оздоровления детей и подростков в каникулярное время.                                                                                                                                                                                                                                                                                   Проведена выплата заработной платы, оплата текущих расходов. </t>
  </si>
  <si>
    <t xml:space="preserve">За  1 полугодие 2018 год проведены следующие мероприятия:                                                                                                                                                                                                                                                                                                                                                                                                                                                                                                                                      - проведен городской праздник "Выпускник -2018";                                                                                                                                                                                                                                         - проведены фестивали  "Белый парус", "Маленькая страна";                                                                                                                                                                                                                                                                                                                                                                                                                                                                                         - проведена оплата за участие в окружных, областных, российских мероприятиях;                                                                                                                                                                                                                                                                                                                                                                                                                                                                                                                                                                                                                                                                                                                                                                                    - проведен конкурс "Воспитатель года";                                                                                                                                                                                                                                                                                                                                            - проведена выплата заработной платы и содержания имущества образовательных учрежедний. </t>
  </si>
  <si>
    <t xml:space="preserve">За  1 полугодие 2018 года проведены следующие мероприятия:                                                                                                                                                                                                                                                                                                                                                                                                                                                                                                                                                        - установка противопожарной двери и приобретение огнетушителей в МБУК ЦКС (с.Б.Трифоново);                                                                                                         - огнезащитная обработка чердачных помещений в МБУ ДО АГО "ДШИ № 1";                                                                                                               - установка водосточной системы в МБУ ДО АГО "ДШИ № 2";                                                                                                                                                                               - ремонт хореографического зала в   МБУ ДО АГО "ДШИ № 2";                                                                                                                                                                                                                - приобретено пианино в МБУ ДО АГО ДШИ № 2;                                                                                                                                                                                                                                                                                                                                                                                                                                                                                                                                                                                          - оплата за охрану объектов;                                                                                                                                                                                                                       -  установка узла учета теплоснабжения   в Сосновоборском ЦД, Мостовском СДК, Покровском ЦД, МБУК ДК "Энергетик".                                                                                                                                                                                                                                                                                                                                                                                                                                                                                                                                                                                                                                                                                                                                                        Проведена оплата за:                                                                                                                                                                                                                                                                                                                                                                                                                                                                                                                                                                                                                                                                                                                                                                                                                                                                                                                                                                                                                                                                                           - сувениры и подарки для проведения культурных проектов;                                                                                                                                                                                                                                                                                                                                                                                                                                                                                                                                                                                                                                                                                                                                                                                                                                                                                                                                                                                                                                                                                                                                                                                                                                                                                                                                       - обеспечена деятельность учреждений культуры (проведена выплата заработной платы, оплата за тепловую энергию, услуги связи, интернет, медкомиссию).                                                                                                                                                                                                                                                                                                                                                                             </t>
  </si>
  <si>
    <t xml:space="preserve">Приобретены неисключительные права на использование  ПК ИСУФ "РРО, САПФИР,ГРБС", произведена оплата за сопровождение  Консультант плюс, 1 С.                                                                                                                                                                            Проведение электронного аукциона на приобретение неисключительных прав на использование, услуг по сопровождению программного комплекса "СМАРТ-Бюджет ПРО", "Свод- СМАРТ" запланировано на 4 квартал 2018 года. Запланированы расходы на приобретение системных блоков, мониторов, источников бесперебойного питания на 3 квартал 2018 года.                                                                                                                                                                   </t>
  </si>
  <si>
    <t>Обеспечена деятельность Финансового управления Артемовского городского округа (проведена выплата заработной платы, оплата за услуги связи, ГСМ, заправка картриджей, оплата услуг по прохождению диспансеризации муниципальных служащих, приобретение картриджей, канцелярских и хозяйственных товаров).</t>
  </si>
  <si>
    <t>Оплачены кадастровые работы по комплексному благоустройству сквера победы по ул. Ленина в г. Артемовский. Произведена оплата за выполнение работы по проектированию комплексного благоустройства дворовых территорий. Завершение работ по благоустройству дворовой территории по ул. Мира, 7 в г. Артемовский запланировано в 3 квартале 2018 года.</t>
  </si>
  <si>
    <t xml:space="preserve"> </t>
  </si>
  <si>
    <t>Заключены контракты на выполнение строительно-монтажных работ по объектам газоснабжение жилых домов ПК «Калина», ПК «Станционный» в г. Артемовский, газоснабжение с. Покровское (1 этап). Исполнение - 3 квартал 2018 года. Оплата по исполнительному листу - газоснабжение жилых домов ПК "Ручейный".</t>
  </si>
  <si>
    <r>
      <rPr>
        <sz val="12"/>
        <rFont val="Times New Roman"/>
        <family val="1"/>
        <charset val="204"/>
      </rPr>
      <t xml:space="preserve">За  1 полугодие 2018 года проведены следующие мероприятия:                                                                                                                                                                                                                                                                                                                                                                                                                                                                                                                              -выполнена оплата за работы по обустройству источника нецентрализованного водоснабжения;                                                                                                                                                                         - заключен договор на предпаводковые мероприятия на плотине на р. Бобровка в г. Артемовский, оплачено страхование плотины. Работы по ремонту гидротехнического сооружения намечены на 3 квартал 2018 года.                                                  </t>
    </r>
    <r>
      <rPr>
        <sz val="12"/>
        <color rgb="FFFF0000"/>
        <rFont val="Times New Roman"/>
        <family val="1"/>
        <charset val="204"/>
      </rPr>
      <t xml:space="preserve">  </t>
    </r>
    <r>
      <rPr>
        <sz val="12"/>
        <rFont val="Times New Roman"/>
        <family val="1"/>
        <charset val="204"/>
      </rPr>
      <t xml:space="preserve">            В рамках реализации мероприятий по эксплуатации природоохранного объекта шахтный водоотлив поселка Буланаш:                                                                                                                                                                                                                                                                                                                                                                                                                                                                                                                                                                                                                                                                                                                                                                                                                                                                                                                                                                                                         - произведены расходы за потребленную эл.энергию, расходы по оплате труда;                                                                                                                                                                       - заключен контракт на проектирование устройства дренажных узлов в п. Буланаш.                                                                                                                                                                                                                                                                                                                                                </t>
    </r>
  </si>
  <si>
    <t>За 1 полугодие 2018 года проведены следующие мероприятия:                                                                                                                                                                                                                - заключен контракт на выполнение проектных работ по реконструкции водопровода в  с. Покровское, произведена оплата за инженерные изыскания и технологическое присоединение к инженерным сетям объекта;                                                                                                                                                                                                                     - выполнена оплата за межевание земельного участка для отвода поверхостных вод по ул. Станционная в г. Артемовский, выполнение закупок на проектирование отвода поверхостных вод в г. Артемовский запланировано на 3 квартал 2018 года;                                                                                                                                                                                                                        - заключен контракт на строительство блочной газовой котельной детского сада № 37 в с. Покровское. Срок исполнения 3 -4 квартал 2018 года;                                                                                                                                                                                                  -   заключен контракт на строительство водопровода в районе Егоршинского лесхоза по ул. Вишневая, Кедровая, Красный луч в г. Артемовский. Исполнение 3 квартал 2018 года;                                                                                                                                                                                                                                                                                                                                                                                          - предоставлена субсидия МУП "Люкс-Сервис", оказывающим населению Артемовского городского округа услуги коммунальной бани.</t>
  </si>
  <si>
    <t xml:space="preserve">                                                                                            </t>
  </si>
  <si>
    <t xml:space="preserve">За 1полугодие 2018 года отделом по физической культуре и спорту организовано и проведено 75 физкультурных и спортивных мероприятий, где приняло участие 16828 человек-участников по разным видам спорта. Наиболее массовым мероприятием была «Лыжня России - 2018», где приняло участие 9212 человек,  а также Чемпионат по хоккею Свердловской области среди ветеранов, Муниципальные отборочные соревнования по мини-футболу Всероссийского проекта «Мини-футбол в школу» (240 чел.), Первенство Свердловской области по рукопашному бою среди юношей и девушек (250 чел.), первенство АГО по шашкам и шахматам (150 чел.), открытый региональный турнир по карате годзю-рю памяти В.Г. Ситника (150 чел), спартакиада среди ветеранов и работающей молодежи Артемовского городского округа, посвященная 100-летию со дня образования Всесоюзного Ленинского Союза Молодежи (ВЛКСМ-РСМ) (100 чел.), первенство Артемовского городского округа по рукопашному бою среди юношей и девушек 12-17 лет памяти Героя Петергофского десанта П.Л. Добрынина (102 чел.), турнир по волейболу, посвященный Дню космонавтики, среди мужчин и женщин (118 чел.), 71-ая традиционная легкоатлетическая эстафета, посвященная 73-летию Победы в Великой Отечественной войне 1941-1945 гг. (542 чел.), первенство Артемовского городского округа по рукопашному бою среди девушек и юношей в честь Дня Победы в Великой Отечественной войне (110 чел.), спортивный праздник посвященный Дню пограничника (150 чел.),  шахматно-шашечный турнир, посвященный Дню Победы (156 чел.), спортивный праздник посвященный Дню села Шогринское (футбол, армрестлинг, волейбол, гиревой спорт) (100 чел.), Чемпионат Свердловской области по футболу среди команд 2 группы (6 домашних матчей,180 чел.)                                                                                                                                                                        На стадионе "Машиностроитель" произведены следующие работы: устройство ограждений и  установка уличных тренажеров на площадке, для занятий уличной гимнастикой.                                                                                                                                                                                              Создание новых спортивных площадок планируется в 3 квартале 2018 года.                                                                                                                                                                                                                                                         В рамках мероприятия " Поэтапное внедрение Всероссийского физкультурно-спортивного комплекса «Готов к труду и обороне» приобретено оборудование и инвентарь для выполнения тестов ГТО в МБУ "ФОЦ"Сигнал".                </t>
  </si>
  <si>
    <t xml:space="preserve">За 1 полугодие 2018 года отделом по работе с детьми и молодежью проведено:                                                                                                                                                          26 мероприятий по работе с молодежью с общим охватом 3742 человека, в том числе:                                                                         - семейный забег в рамках проведения Всероссийской массовой лыжной гонки "Лыжня России - 2018";                                                                                                                                                                                                                             - муниципальный конкурс детского рисунка "Дорога в будущее!";                                                                                                                    - муниципальный селфи-марафон "Навстречу выборам!"(затраты на призы);                                                                                                                    - спартакиада среди ветеранов и работающей молодежи Артемовского городского округа, посвященная 100-летию со дня образования РКСМ-ВЛКСМ-РСМ;
- праздничная программа, посвященная Международному Дню защиты детей;
- праздничная программа, посвященная Дню молодежи России.                                                                                                                          44 мероприятия по патриотическому воспитанию с общим охватом 7540 человек, в том числе:                                                                               - акция "Важные праздники" - поздравление ветеранов по месту проживания с 90-летним юбилеем, Днем защитника Отечества, 8 Марта, Днем Победы (затраты на подарки и цветы);                                                                                                                                                                                                                                                       - торжественное мероприятие, посвященное Дню вывода советских войск из Афганистана;                                                                                                        - акция торжественного вручения паспортов 14-летним подросткам "Мы - граждане России!", посвященное Дню защитника Отечества, Дню России (подарки подросткам, цветы ветеранам);                                                                                                                                                                                                                                                                          - лыжная гонка "Лыжня мужества", посвященная 100-летию ВЛКСМ, 80-летию города Артемовского и Дню защитника Отечества;                                                                                                                                                                                                                                                        - акция "Георгиевская ленточка";
                                                                                                                                                                                                            </t>
  </si>
  <si>
    <t>- презентация книги "Герои Советского Союза. Полные кавалеры ордена Славы. Герои России. Свердловская область";
- квест-игра «Крымские подвиги военной истории всех времен»;
- Муниципальный конкурс творческих работ «Чернобыль глазами детей», посвященный 32-ой годовщине со Дня ликвидации аварии на Чернобыльской атомной электростанции;
- памятное мероприятие, посвященное 32-ой годовщине со Дня катастрофы на Чернобыльской атомной электростанции;
- патриотическая акция «Бессмертный полк», посвященная Дню Победы в ВОв 1941-1945 годов;
- автомотопробег, посвященный 100-летию со Дня образования пограничных войск ФСБ России.                                                                                                                                                                                                                     С целью соблюдения трудового законодательства и своевременной подготовки документов подростками, состоящими на учете в КДНиЗП проведен семинар с работодателями с привлечением представителей субъектов профилактики, образовательных учреждений, прокуратуры. В летний период 2018 года планируется трудоустроить за счет местного бюджета 202 несовершеннолетних гражданина.                                                                                                                                                                        Обеспечена деятельность МБУ АГО "Шанс" (выплата заработной платы, коммунальные услуги, приобретение материальных запасов, призов для проведения мероприятий).                                                                                                                                          В рамках мероприятий по профилактике эктсремизма, терроризма на территории проведено 5 мероприятий с общим охватом 402 человека, в том числе:                                                                                                                                                                                  - муниципальный конкурс детского рисунка "Дорога в будущее!";                                                                                                                                - муниципальный селфи-марафон "Навстречу выборам!"                                                                                                                                                                                                                                                                                                                                      - политические дебаты "Выборы Губернатора Свердловской области" среди учащихся МАОУ "Лицей № 21";                                                  - экскурсионная поездка в город Ирбит (музей мотоциклов).</t>
  </si>
  <si>
    <t xml:space="preserve">В рамках реализации мероприятий подпрограммы за  1 полугодие 2018 года:                                                                                                                                                                                                                                                            - проведена оплата за обслуживание информационной системы обеспечения градостроительной деятельности.                                                                                                                                                                                       Разработка документации по планировке и межеванию территорий населенных пунктов АГО и межевание границ населенных пунктов АГО, межевание земельных участков  планируется в 3-4 квартале 2018 года . Проведение работ по описанию местоположения границ территориальных зон и населенных пунктов, расположенных на территории АГО, внесение в единый государственный реестр недвижимости сведений о границах территориальных зон и населенных пунктов, расположенных на территории АГО запланировано на 3-4 квартал 2018 года.                                                                                                                           </t>
  </si>
  <si>
    <r>
      <t xml:space="preserve">За  1 полугодие 2018 года:                                                                                                                                                                                                                                                                                                                                                                                                                                                                                                                                                                                                                                                                                 - проведены инвентаризационно-технические и кадастровые работы по бесхозяйным объектам;                                                                                                                                                                                                                                                                                                                                                                                                                  - произведена оплата за выполнение кадастровых работ по земельным участкам;                                                                                                                                            - приобретены компьютер в сборе и принтер и произведена оплата за услуги по обновлению программного комплекса для учета муниципального имущества;                                                                                                                                                                                                - приобретен пластинчатый теплообменник для МУП "Мостовское ЖКХ";                                                  </t>
    </r>
    <r>
      <rPr>
        <sz val="12"/>
        <color rgb="FFFF0000"/>
        <rFont val="Times New Roman"/>
        <family val="1"/>
        <charset val="204"/>
      </rPr>
      <t xml:space="preserve">                                                                                              </t>
    </r>
    <r>
      <rPr>
        <sz val="12"/>
        <color indexed="8"/>
        <rFont val="Times New Roman"/>
        <family val="1"/>
        <charset val="204"/>
      </rPr>
      <t xml:space="preserve">                                                                                                                                                                                                                                                                                          - проведена выплата заработной платы, оплата текущих расходов Комитета по управлению муниципальным имуществом Артемовского городского округа;                                                                                                                                                                                                        - перечислены средства на пополнение уставного капитала МУП АГО "ЦРА № 198" и МУП АГО "Жилищно-коммунальное хозяйство п. Буланаш".                                                                                                                                                                                           Приобретение недвижимого имущества в собственность Артемовского городского округа планируется во втором полугодии 2018 года.                                                                                                                                                                                                              В июне проведен запрос котировок на проведение кадастровых работ по образованию земельных участков из земель сельскохозяйственного назначения, оформленных в муниципальную собственность АГО, контракт заключен 04.07.2018. Выполнение работ планируется в 3,4 кварталах 2018 года.                                                                                                                                    По результатам проведенных аукционов в электронной форме заключен контракт на приобретение прочистной машины высокого давления, объявлены аукционы на приобретение автомобиля ГАЗ - 3309, КАМАЗ -53605 -вакуумной машины.                                                                                                                                                  </t>
    </r>
  </si>
  <si>
    <t xml:space="preserve">Обеспечены мероприятия по организации питания в муниципальных общеобразовательных учреждениях.                                                      Приобретены учебники и учебные пособия, средства обучения.                                                                                                                                       Проведена выплата заработной платы, оплата текущих расходов.     </t>
  </si>
  <si>
    <r>
      <t xml:space="preserve"> </t>
    </r>
    <r>
      <rPr>
        <sz val="12"/>
        <rFont val="Times New Roman"/>
        <family val="1"/>
        <charset val="204"/>
      </rPr>
      <t>За 1 полугодие 2018 года:                                                                                                                                                                                                                                                                                                                                                                                                                                                                                                                                   проведены мероприятия в МАОУ СОШ № 21, МБОУ СОШ № 14, МБОУ СОШ № 16, МБОУ СОШ № 17,                                                                                    МБОУ СОШ № 18, МАОУ СОШ № 8, МБОУ СОШ  № 9.</t>
    </r>
  </si>
  <si>
    <t>За  1 полугодие 2018 года:                                                                                                                                                                                                                                                                                                                                                                                                                                                              - проведен капитальный ремонт пищеблока МБОУ СОШ № 2 (приобретение технологического оборудования);                                               -приобретено технологическое оборудование для пищеблока в 20 дошкольных образовательных учреждениях и учреждениях общего образования МАОУ СОШ № 1,8,12,21,3,4 (вытяжки над мойками);                                                                                            - проведена замена оконных блоков в МБДОУ № 4;                                                                                                                                                                                   - проведен капитальный ремонт пожарной сигнализации в МБДОУ № 15, МБОУ СОШ № 10, МБОУ СОШ № 11,                                                              МАОУ СОШ № 8, МАОУ ДХШ № 24;                                                                                                                                                                                                               - проведен капитальный ремонт пожарной лестницы в МБДОУ № 35, МБДОУ № 40.                                                                                                                                Капитальный ремонт кровли в образовательных учреждениях планируется в 3 квартале 2018 года.                                                                                                Создание в общеобразовательных организациях, расположенных в сельской местности, условий для занятия физической культуры и спорта планируется в 3 квартале 2018 года.</t>
  </si>
  <si>
    <t>За 1 полугодие 2018 года проведены следующие мероприятия:                                                                                                                                                                                                                                                                                                                                                                                                                                                                                                                                                                                                                                             - выполнены работы по зимнему содержанию дорог, мостов, пл. Советов, Привокзальной площади, тротуаров, светофорных объектов;                                                                                                                                                                                                                                                                                                                                   - выполнены работы по установке дорожных знаков;                                                                                                                                           - проведена оплата за эл. энергию уличного освещения, техническое обслуживание сетей наружного освещения;                                                                                              -  выполнены работы по ремонту памятников и памятных мест на территории г.Артемовского;                                                                                                                                                                                                                                                                                                                                                                                                                                                                                                                                                                                                                                                                                                          - проведены работы по зимнему содержанию мест захоронений;                                                                                                                                                                                                                                                                                                                                                                                                                             - проведены работы по зимнему содержанию скверов, памятных мест;                                                                                                                                                                                                                                                                                                        - содержание и демонтаж снежного городка на пл.Советов;                                                                                                                                             - подрезка, выкорчевка, уборка деревьев и кустарников.                                                                                                                                                                                                                                                                                                                                                                                                                                                                                            Заключен контракт на выполнение отлова, транспортировки и содержание беснадзорных собак на территории Артемовского городского округа, оплата производится за фактически выполненные работы.                                                                                                                                                                                                                                                                                                                                                                                                                                                                                                   Заключен контракт на выполнение капитального ремонта автомобильной дороги по ул. Молодежи в г. Артемовский, срок выполнения -3 квартал 2018 года.                                                                                                                                                                                                          Заключен контракт на выполнение проектно-изыскательских работ по строительству участка автомобильной дороги по                                                                                    ул. Мира до ул. Западной в г. Артемовский. Срок исполнения - 3 квартал 2018 года.                                                                                                                                    Выполнение работ по ремонту проездов к дворовым территориям многоквартирных домов населенных пунктов намечено на 3 квартал 2018 года.                                                                                                                                                                                                      Заключен контракт на обустройство пешеходных переходов и подходов к ним вблизи общеобразовательных учреждений. Окончание работ - 3 квартал 2018 года.</t>
  </si>
  <si>
    <t>Выдано одно свидетельство о предоставлении социальной выплаты на строительство (приобретение) жилья в сельской местности. Срок действия свидетельства до 06.06.2019.</t>
  </si>
  <si>
    <t>В 1 полугодии 2018 года выдано 6 свидетельств о праве на получение социальной выплаты на приобретение жилого помещения или создание объекта индивидуального жилищного строительства молодым семьям. Все семьи являются многодетными. Срок действия свидетельств 7 месяцев с даты получения - до 31.11.2018, до 09.01.2019. Свидетельства молодыми семьями не реализованы.</t>
  </si>
  <si>
    <t xml:space="preserve">За  1 полугодие 2018 года в рамках содействия развитию малого и среднего предпринимательства в Артемовском городском округе:                                                                                                                                                                                                                                                                                                                                                                                                                                                                                                                - в целях формирования базы данных инвестиционных площадок, расположенных на территории Артемовского городского округа занесена в базу данных 1 инвестиционная площадка;                                                                                                                                                                                                                                                                                                                                                                                                                                                                                                                                                                                                                                                                                     - привлечено 68 участников программы «Школа бизнеса» из числа школьников и студентов ;                                                                                                                                                                          - общее число участников мероприятия "Пропаганда и популяризация предпринимательской деятельности" 99 человек.                                                                                                                                                                                                                                                                                                                                                         В рамках содействия развитию туризма в Артемовском городском округе:                                                                                                                                                                                                                                                                                                                                                       - проведено событийное мероприятие "Покровский рубеж".                                                                   </t>
  </si>
  <si>
    <t>За 1 полугодие 2018 года :                                                                                                                                                                                                 -проведена оплата за корректировку сметной документации по реконструкции лыжной базы "Снежинка".                                                                      - заключен контракт на выполнение проектно-изыскательских работ по строительству школы на 800 учащихся, оплачены работы по межеванию.                                                                                                                                                                              Контракт на проектирование объекта по строительству ФОК по ул. Терешковой в г. Артемовский находится в стадии заключения, строительство здания музея в г. Артемовский намечено на 3 квартал 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</si>
</sst>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р_."/>
    <numFmt numFmtId="166" formatCode="0.0"/>
  </numFmts>
  <fonts count="18" x14ac:knownFonts="1">
    <font>
      <sz val="11"/>
      <color theme="1"/>
      <name val="Calibri"/>
      <family val="2"/>
      <scheme val="minor"/>
    </font>
    <font>
      <sz val="11"/>
      <color indexed="8"/>
      <name val="Times New Roman"/>
      <family val="1"/>
      <charset val="204"/>
    </font>
    <font>
      <b/>
      <sz val="11"/>
      <color indexed="8"/>
      <name val="Times New Roman"/>
      <family val="1"/>
      <charset val="204"/>
    </font>
    <font>
      <sz val="8"/>
      <name val="Calibri"/>
      <family val="2"/>
    </font>
    <font>
      <sz val="12"/>
      <color indexed="8"/>
      <name val="Times New Roman"/>
      <family val="1"/>
      <charset val="204"/>
    </font>
    <font>
      <sz val="12"/>
      <color theme="1"/>
      <name val="Calibri"/>
      <family val="2"/>
      <scheme val="minor"/>
    </font>
    <font>
      <b/>
      <sz val="12"/>
      <color indexed="8"/>
      <name val="Times New Roman"/>
      <family val="1"/>
      <charset val="204"/>
    </font>
    <font>
      <sz val="12"/>
      <color theme="1"/>
      <name val="Times New Roman"/>
      <family val="1"/>
      <charset val="204"/>
    </font>
    <font>
      <sz val="12"/>
      <name val="Times New Roman"/>
      <family val="1"/>
      <charset val="204"/>
    </font>
    <font>
      <b/>
      <sz val="12"/>
      <color theme="1"/>
      <name val="Calibri"/>
      <family val="2"/>
      <scheme val="minor"/>
    </font>
    <font>
      <b/>
      <sz val="12"/>
      <color indexed="8"/>
      <name val="Calibri"/>
      <family val="2"/>
    </font>
    <font>
      <sz val="12"/>
      <color rgb="FFFF0000"/>
      <name val="Times New Roman"/>
      <family val="1"/>
      <charset val="204"/>
    </font>
    <font>
      <sz val="12"/>
      <color rgb="FFFF0000"/>
      <name val="Calibri"/>
      <family val="2"/>
      <scheme val="minor"/>
    </font>
    <font>
      <sz val="12"/>
      <color indexed="8"/>
      <name val="Calibri"/>
      <family val="2"/>
    </font>
    <font>
      <sz val="12"/>
      <name val="Calibri"/>
      <family val="2"/>
    </font>
    <font>
      <sz val="11"/>
      <color theme="1"/>
      <name val="Calibri"/>
      <family val="2"/>
      <scheme val="minor"/>
    </font>
    <font>
      <b/>
      <sz val="14"/>
      <color indexed="8"/>
      <name val="Times New Roman"/>
      <family val="1"/>
      <charset val="204"/>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5" fillId="0" borderId="0"/>
  </cellStyleXfs>
  <cellXfs count="98">
    <xf numFmtId="0" fontId="0" fillId="0" borderId="0" xfId="0"/>
    <xf numFmtId="0" fontId="1" fillId="2" borderId="0" xfId="0" applyFont="1" applyFill="1" applyBorder="1" applyAlignment="1">
      <alignment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vertical="top" wrapText="1"/>
    </xf>
    <xf numFmtId="2"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164" fontId="4" fillId="2" borderId="1" xfId="0" applyNumberFormat="1" applyFont="1" applyFill="1" applyBorder="1" applyAlignment="1">
      <alignment vertical="top" wrapText="1"/>
    </xf>
    <xf numFmtId="165" fontId="4" fillId="2" borderId="1" xfId="0" applyNumberFormat="1" applyFont="1" applyFill="1" applyBorder="1" applyAlignment="1">
      <alignment vertical="top" wrapText="1"/>
    </xf>
    <xf numFmtId="166" fontId="4" fillId="2" borderId="1" xfId="0" applyNumberFormat="1" applyFont="1" applyFill="1" applyBorder="1"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6" fillId="2" borderId="1" xfId="0" applyFont="1" applyFill="1" applyBorder="1" applyAlignment="1">
      <alignment vertical="top" wrapText="1"/>
    </xf>
    <xf numFmtId="4" fontId="6" fillId="2" borderId="1" xfId="0" applyNumberFormat="1" applyFont="1" applyFill="1" applyBorder="1" applyAlignment="1">
      <alignment vertical="top" wrapText="1"/>
    </xf>
    <xf numFmtId="0" fontId="6" fillId="2" borderId="1" xfId="0" applyFont="1" applyFill="1" applyBorder="1" applyAlignment="1">
      <alignment horizontal="center" wrapText="1"/>
    </xf>
    <xf numFmtId="0" fontId="2" fillId="2" borderId="0" xfId="0" applyFont="1" applyFill="1" applyBorder="1" applyAlignment="1">
      <alignment wrapText="1"/>
    </xf>
    <xf numFmtId="0" fontId="1" fillId="2" borderId="0" xfId="0" applyFont="1" applyFill="1" applyBorder="1" applyAlignment="1">
      <alignment horizontal="left" vertical="top" wrapText="1"/>
    </xf>
    <xf numFmtId="4" fontId="4" fillId="2" borderId="1" xfId="0" applyNumberFormat="1" applyFont="1" applyFill="1" applyBorder="1" applyAlignment="1">
      <alignment horizontal="right" vertical="top" wrapText="1"/>
    </xf>
    <xf numFmtId="4" fontId="4" fillId="2" borderId="5" xfId="0" applyNumberFormat="1" applyFont="1" applyFill="1" applyBorder="1" applyAlignment="1">
      <alignment horizontal="right" vertical="top" wrapText="1"/>
    </xf>
    <xf numFmtId="0" fontId="1" fillId="2" borderId="0" xfId="0" applyFont="1" applyFill="1" applyBorder="1" applyAlignment="1">
      <alignment vertical="top" wrapText="1"/>
    </xf>
    <xf numFmtId="2" fontId="7" fillId="2" borderId="1" xfId="0" applyNumberFormat="1" applyFont="1" applyFill="1" applyBorder="1" applyAlignment="1">
      <alignment horizontal="right" vertical="top" wrapText="1"/>
    </xf>
    <xf numFmtId="164" fontId="6" fillId="2" borderId="1" xfId="0" applyNumberFormat="1" applyFont="1" applyFill="1" applyBorder="1" applyAlignment="1">
      <alignment vertical="top" wrapText="1"/>
    </xf>
    <xf numFmtId="164" fontId="4" fillId="2" borderId="1" xfId="0" applyNumberFormat="1" applyFont="1" applyFill="1" applyBorder="1" applyAlignment="1">
      <alignment horizontal="right" vertical="top" wrapText="1"/>
    </xf>
    <xf numFmtId="166" fontId="7" fillId="2" borderId="1" xfId="0" applyNumberFormat="1" applyFont="1" applyFill="1" applyBorder="1" applyAlignment="1">
      <alignment horizontal="right" vertical="top" wrapText="1"/>
    </xf>
    <xf numFmtId="0" fontId="1" fillId="3" borderId="0" xfId="0" applyFont="1" applyFill="1" applyBorder="1" applyAlignment="1">
      <alignment wrapText="1"/>
    </xf>
    <xf numFmtId="0" fontId="5" fillId="2" borderId="1" xfId="0" applyFont="1" applyFill="1" applyBorder="1" applyAlignment="1">
      <alignment vertical="top" wrapText="1"/>
    </xf>
    <xf numFmtId="0" fontId="4" fillId="2" borderId="5" xfId="0" applyFont="1" applyFill="1" applyBorder="1" applyAlignment="1">
      <alignment vertical="top" wrapText="1"/>
    </xf>
    <xf numFmtId="0" fontId="7" fillId="2" borderId="1" xfId="0" applyFont="1" applyFill="1" applyBorder="1" applyAlignment="1">
      <alignment vertical="top" wrapText="1"/>
    </xf>
    <xf numFmtId="0" fontId="8" fillId="4" borderId="1" xfId="0" applyFont="1" applyFill="1" applyBorder="1" applyAlignment="1">
      <alignment vertical="top" wrapText="1"/>
    </xf>
    <xf numFmtId="0" fontId="17" fillId="0" borderId="1" xfId="0" applyFont="1" applyBorder="1" applyAlignment="1">
      <alignment vertical="top" wrapText="1"/>
    </xf>
    <xf numFmtId="0" fontId="8" fillId="2" borderId="1" xfId="0" applyFont="1" applyFill="1" applyBorder="1" applyAlignment="1">
      <alignmen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5" fillId="2" borderId="7" xfId="0" applyFont="1" applyFill="1" applyBorder="1" applyAlignment="1">
      <alignment vertical="top" wrapText="1"/>
    </xf>
    <xf numFmtId="0" fontId="5" fillId="2" borderId="4" xfId="0" applyFont="1" applyFill="1" applyBorder="1" applyAlignment="1">
      <alignmen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11" fillId="2" borderId="3" xfId="0" applyFont="1" applyFill="1" applyBorder="1" applyAlignment="1">
      <alignment vertical="top" wrapText="1"/>
    </xf>
    <xf numFmtId="0" fontId="12" fillId="2" borderId="7" xfId="0" applyFont="1" applyFill="1" applyBorder="1" applyAlignment="1">
      <alignment vertical="top" wrapText="1"/>
    </xf>
    <xf numFmtId="0" fontId="12" fillId="2" borderId="4" xfId="0" applyFont="1" applyFill="1" applyBorder="1" applyAlignment="1">
      <alignment vertical="top" wrapText="1"/>
    </xf>
    <xf numFmtId="0" fontId="17" fillId="2" borderId="7" xfId="0" applyFont="1" applyFill="1" applyBorder="1" applyAlignment="1">
      <alignment vertical="top" wrapText="1"/>
    </xf>
    <xf numFmtId="0" fontId="17" fillId="2" borderId="4" xfId="0" applyFont="1" applyFill="1" applyBorder="1" applyAlignment="1">
      <alignment vertical="top" wrapText="1"/>
    </xf>
    <xf numFmtId="0" fontId="6" fillId="2" borderId="5" xfId="0" applyFont="1" applyFill="1" applyBorder="1" applyAlignment="1">
      <alignment vertical="top" wrapText="1"/>
    </xf>
    <xf numFmtId="0" fontId="9" fillId="2" borderId="6" xfId="0" applyFont="1" applyFill="1" applyBorder="1" applyAlignment="1">
      <alignment vertical="top" wrapText="1"/>
    </xf>
    <xf numFmtId="0" fontId="9" fillId="2" borderId="2" xfId="0" applyFont="1" applyFill="1" applyBorder="1" applyAlignment="1">
      <alignment vertical="top" wrapText="1"/>
    </xf>
    <xf numFmtId="0" fontId="7" fillId="2" borderId="3" xfId="0" applyFont="1" applyFill="1" applyBorder="1" applyAlignment="1">
      <alignment vertical="top" wrapText="1"/>
    </xf>
    <xf numFmtId="0" fontId="7"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6" xfId="0" applyFont="1" applyFill="1" applyBorder="1" applyAlignment="1">
      <alignment vertical="top" wrapText="1"/>
    </xf>
    <xf numFmtId="0" fontId="5" fillId="2" borderId="2" xfId="0" applyFont="1" applyFill="1" applyBorder="1" applyAlignment="1">
      <alignment vertical="top" wrapText="1"/>
    </xf>
    <xf numFmtId="0" fontId="10" fillId="2" borderId="6" xfId="0" applyFont="1" applyFill="1" applyBorder="1" applyAlignment="1">
      <alignment vertical="top" wrapText="1"/>
    </xf>
    <xf numFmtId="0" fontId="10" fillId="2" borderId="2" xfId="0" applyFont="1" applyFill="1" applyBorder="1" applyAlignment="1">
      <alignment vertical="top" wrapText="1"/>
    </xf>
    <xf numFmtId="0" fontId="4" fillId="2" borderId="3" xfId="0" applyFont="1" applyFill="1" applyBorder="1" applyAlignment="1">
      <alignment vertical="top" wrapText="1"/>
    </xf>
    <xf numFmtId="0" fontId="13" fillId="2" borderId="6" xfId="0" applyFont="1" applyFill="1" applyBorder="1" applyAlignment="1">
      <alignment vertical="top" wrapText="1"/>
    </xf>
    <xf numFmtId="0" fontId="13" fillId="2" borderId="2" xfId="0" applyFont="1" applyFill="1" applyBorder="1" applyAlignment="1">
      <alignment vertical="top" wrapText="1"/>
    </xf>
    <xf numFmtId="0" fontId="5" fillId="2" borderId="6"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8" xfId="0" applyFont="1" applyFill="1" applyBorder="1" applyAlignment="1">
      <alignment horizontal="left" vertical="top" wrapText="1"/>
    </xf>
    <xf numFmtId="0" fontId="6" fillId="2" borderId="6" xfId="0" applyFont="1" applyFill="1" applyBorder="1" applyAlignment="1">
      <alignment vertical="top" wrapText="1"/>
    </xf>
    <xf numFmtId="0" fontId="6" fillId="2" borderId="2" xfId="0" applyFont="1" applyFill="1" applyBorder="1" applyAlignment="1">
      <alignment vertical="top" wrapText="1"/>
    </xf>
    <xf numFmtId="0" fontId="8" fillId="2" borderId="3" xfId="1" applyFont="1" applyFill="1" applyBorder="1" applyAlignment="1">
      <alignment horizontal="left" vertical="top" wrapText="1"/>
    </xf>
    <xf numFmtId="0" fontId="8" fillId="2" borderId="7" xfId="1" applyFont="1" applyFill="1" applyBorder="1" applyAlignment="1">
      <alignment horizontal="left" vertical="top" wrapText="1"/>
    </xf>
    <xf numFmtId="0" fontId="8" fillId="2" borderId="4" xfId="1" applyFont="1" applyFill="1" applyBorder="1" applyAlignment="1">
      <alignment horizontal="left" vertical="top" wrapText="1"/>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8" fillId="2" borderId="3" xfId="0" applyFont="1" applyFill="1" applyBorder="1" applyAlignment="1">
      <alignment vertical="top" wrapText="1"/>
    </xf>
    <xf numFmtId="0" fontId="14" fillId="2" borderId="4" xfId="0" applyFont="1" applyFill="1" applyBorder="1" applyAlignment="1">
      <alignment vertical="top" wrapText="1"/>
    </xf>
    <xf numFmtId="0" fontId="4" fillId="2" borderId="7" xfId="0" applyFont="1" applyFill="1" applyBorder="1" applyAlignment="1">
      <alignment vertical="top" wrapText="1"/>
    </xf>
    <xf numFmtId="0" fontId="8" fillId="2" borderId="7" xfId="0" applyFont="1" applyFill="1" applyBorder="1" applyAlignment="1">
      <alignment horizontal="left" vertical="top" wrapText="1"/>
    </xf>
    <xf numFmtId="0" fontId="8" fillId="2" borderId="4"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4"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11" fillId="2" borderId="3"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2" fontId="4" fillId="2" borderId="7"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3"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7" fillId="2" borderId="4" xfId="0" applyNumberFormat="1" applyFont="1" applyFill="1" applyBorder="1" applyAlignment="1">
      <alignment horizontal="left" vertical="top" wrapText="1"/>
    </xf>
    <xf numFmtId="49" fontId="8" fillId="2" borderId="3" xfId="0" applyNumberFormat="1" applyFont="1" applyFill="1" applyBorder="1" applyAlignment="1">
      <alignment vertical="top" wrapText="1"/>
    </xf>
    <xf numFmtId="49" fontId="8" fillId="2" borderId="1" xfId="0" applyNumberFormat="1" applyFont="1" applyFill="1" applyBorder="1" applyAlignment="1">
      <alignmen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tabSelected="1" showWhiteSpace="0" view="pageBreakPreview" topLeftCell="A160" zoomScaleNormal="100" zoomScaleSheetLayoutView="100" zoomScalePageLayoutView="90" workbookViewId="0">
      <selection activeCell="E177" sqref="E177"/>
    </sheetView>
  </sheetViews>
  <sheetFormatPr defaultRowHeight="15" x14ac:dyDescent="0.25"/>
  <cols>
    <col min="1" max="1" width="34.7109375" style="20" customWidth="1"/>
    <col min="2" max="2" width="13.7109375" style="1" customWidth="1"/>
    <col min="3" max="3" width="14.85546875" style="1" customWidth="1"/>
    <col min="4" max="4" width="12" style="1" customWidth="1"/>
    <col min="5" max="5" width="117.5703125" style="1" customWidth="1"/>
    <col min="6" max="6" width="9.140625" style="1"/>
    <col min="7" max="10" width="9.42578125" style="1" bestFit="1" customWidth="1"/>
    <col min="11" max="16384" width="9.140625" style="1"/>
  </cols>
  <sheetData>
    <row r="1" spans="1:5" ht="33" customHeight="1" x14ac:dyDescent="0.25">
      <c r="A1" s="69" t="s">
        <v>78</v>
      </c>
      <c r="B1" s="70"/>
      <c r="C1" s="70"/>
      <c r="D1" s="70"/>
      <c r="E1" s="71"/>
    </row>
    <row r="2" spans="1:5" ht="31.5" customHeight="1" x14ac:dyDescent="0.25">
      <c r="A2" s="74" t="s">
        <v>12</v>
      </c>
      <c r="B2" s="72" t="s">
        <v>15</v>
      </c>
      <c r="C2" s="73"/>
      <c r="D2" s="9" t="s">
        <v>17</v>
      </c>
      <c r="E2" s="10" t="s">
        <v>16</v>
      </c>
    </row>
    <row r="3" spans="1:5" x14ac:dyDescent="0.25">
      <c r="A3" s="75"/>
      <c r="B3" s="11" t="s">
        <v>48</v>
      </c>
      <c r="C3" s="11" t="s">
        <v>49</v>
      </c>
      <c r="D3" s="11"/>
      <c r="E3" s="12"/>
    </row>
    <row r="4" spans="1:5" ht="18" customHeight="1" x14ac:dyDescent="0.25">
      <c r="A4" s="13" t="s">
        <v>21</v>
      </c>
      <c r="B4" s="22">
        <f>B5+B6+B7</f>
        <v>2015838.69</v>
      </c>
      <c r="C4" s="22">
        <f>C5+C6+C7+C8+C9</f>
        <v>883688.8600000001</v>
      </c>
      <c r="D4" s="14">
        <f>C4/B4*100</f>
        <v>43.837280452236989</v>
      </c>
      <c r="E4" s="15"/>
    </row>
    <row r="5" spans="1:5" ht="14.25" customHeight="1" x14ac:dyDescent="0.25">
      <c r="A5" s="13" t="s">
        <v>1</v>
      </c>
      <c r="B5" s="22">
        <f>B12+B58+B89+B109+B130</f>
        <v>56756.099999999991</v>
      </c>
      <c r="C5" s="22">
        <f>C12+C58+C89+C109+C130</f>
        <v>22181</v>
      </c>
      <c r="D5" s="14">
        <f>C5/B5*100</f>
        <v>39.081261749838347</v>
      </c>
      <c r="E5" s="15"/>
    </row>
    <row r="6" spans="1:5" ht="17.25" customHeight="1" x14ac:dyDescent="0.25">
      <c r="A6" s="13" t="s">
        <v>2</v>
      </c>
      <c r="B6" s="22">
        <f>B13+B55+B59+B90+B110+B114+B131+B151+B155+B159</f>
        <v>949580.75</v>
      </c>
      <c r="C6" s="22">
        <f>C13+C55+C59+C90+C110+C114+C131+C151+C155+C159</f>
        <v>446598.85000000003</v>
      </c>
      <c r="D6" s="14">
        <f>C6/B6*100</f>
        <v>47.031160857041385</v>
      </c>
      <c r="E6" s="15"/>
    </row>
    <row r="7" spans="1:5" ht="15.75" x14ac:dyDescent="0.25">
      <c r="A7" s="13" t="s">
        <v>3</v>
      </c>
      <c r="B7" s="22">
        <f>B14+B54+B60+B91+B94+B111+B115+B132+B152+B156+B160</f>
        <v>1009501.84</v>
      </c>
      <c r="C7" s="22">
        <f>C14+C54+C60+C91+C94+C111+C115+C132+C152+C156+C160</f>
        <v>414909.01</v>
      </c>
      <c r="D7" s="14">
        <f>C7/B7*100</f>
        <v>41.100371842809125</v>
      </c>
      <c r="E7" s="15"/>
    </row>
    <row r="8" spans="1:5" ht="15.75" x14ac:dyDescent="0.25">
      <c r="A8" s="13" t="s">
        <v>13</v>
      </c>
      <c r="B8" s="22">
        <f>B15</f>
        <v>80</v>
      </c>
      <c r="C8" s="22">
        <f>C15</f>
        <v>0</v>
      </c>
      <c r="D8" s="14">
        <v>0</v>
      </c>
      <c r="E8" s="15"/>
    </row>
    <row r="9" spans="1:5" ht="15" customHeight="1" x14ac:dyDescent="0.25">
      <c r="A9" s="13" t="s">
        <v>4</v>
      </c>
      <c r="B9" s="22">
        <v>0</v>
      </c>
      <c r="C9" s="22">
        <v>0</v>
      </c>
      <c r="D9" s="14">
        <v>0</v>
      </c>
      <c r="E9" s="15"/>
    </row>
    <row r="10" spans="1:5" ht="15" customHeight="1" x14ac:dyDescent="0.25">
      <c r="A10" s="32" t="s">
        <v>53</v>
      </c>
      <c r="B10" s="60"/>
      <c r="C10" s="60"/>
      <c r="D10" s="60"/>
      <c r="E10" s="61"/>
    </row>
    <row r="11" spans="1:5" s="16" customFormat="1" ht="30" customHeight="1" x14ac:dyDescent="0.25">
      <c r="A11" s="13" t="s">
        <v>0</v>
      </c>
      <c r="B11" s="22">
        <f>B12+B13+B14</f>
        <v>429065.57999999996</v>
      </c>
      <c r="C11" s="22">
        <f>C12+C13+C14</f>
        <v>208190.15</v>
      </c>
      <c r="D11" s="14">
        <f>C11/B11*100</f>
        <v>48.521755112586753</v>
      </c>
      <c r="E11" s="15"/>
    </row>
    <row r="12" spans="1:5" s="16" customFormat="1" ht="15.75" x14ac:dyDescent="0.25">
      <c r="A12" s="13" t="s">
        <v>18</v>
      </c>
      <c r="B12" s="22">
        <f>B18+B23+B44</f>
        <v>55641.899999999994</v>
      </c>
      <c r="C12" s="22">
        <f>C18+C23+C44</f>
        <v>21066.799999999999</v>
      </c>
      <c r="D12" s="14">
        <f>C12/B12*100</f>
        <v>37.861395818618703</v>
      </c>
      <c r="E12" s="15"/>
    </row>
    <row r="13" spans="1:5" s="16" customFormat="1" ht="15.75" x14ac:dyDescent="0.25">
      <c r="A13" s="13" t="s">
        <v>19</v>
      </c>
      <c r="B13" s="22">
        <f>B19+B24+B28+B32+B36+B40+B45+B50</f>
        <v>223644.1</v>
      </c>
      <c r="C13" s="22">
        <f>C19+C24+C28+C32+C36+C40+C45+C50</f>
        <v>122773.6</v>
      </c>
      <c r="D13" s="14">
        <f>C13/B13*100</f>
        <v>54.896865153160753</v>
      </c>
      <c r="E13" s="15"/>
    </row>
    <row r="14" spans="1:5" s="16" customFormat="1" ht="15.75" x14ac:dyDescent="0.25">
      <c r="A14" s="13" t="s">
        <v>20</v>
      </c>
      <c r="B14" s="22">
        <f>B20+B25+B29+B33+B37+B41+B46+B51</f>
        <v>149779.57999999999</v>
      </c>
      <c r="C14" s="22">
        <f>C20+C25+C29+C33+C37+C41+C46+C51</f>
        <v>64349.75</v>
      </c>
      <c r="D14" s="14">
        <f>C14/B14*100</f>
        <v>42.962965979741703</v>
      </c>
      <c r="E14" s="15"/>
    </row>
    <row r="15" spans="1:5" s="16" customFormat="1" ht="15.75" x14ac:dyDescent="0.25">
      <c r="A15" s="13" t="s">
        <v>13</v>
      </c>
      <c r="B15" s="22">
        <f>B47</f>
        <v>80</v>
      </c>
      <c r="C15" s="22">
        <f>C47</f>
        <v>0</v>
      </c>
      <c r="D15" s="14">
        <v>0</v>
      </c>
      <c r="E15" s="15"/>
    </row>
    <row r="16" spans="1:5" ht="21.75" customHeight="1" x14ac:dyDescent="0.25">
      <c r="A16" s="32" t="s">
        <v>52</v>
      </c>
      <c r="B16" s="33"/>
      <c r="C16" s="33"/>
      <c r="D16" s="33"/>
      <c r="E16" s="34"/>
    </row>
    <row r="17" spans="1:5" ht="15.75" x14ac:dyDescent="0.25">
      <c r="A17" s="5" t="s">
        <v>5</v>
      </c>
      <c r="B17" s="6">
        <f>B18+B19+B20</f>
        <v>10834.2</v>
      </c>
      <c r="C17" s="6">
        <f>C18+C19+C20</f>
        <v>6606</v>
      </c>
      <c r="D17" s="3">
        <f>C17/B17*100</f>
        <v>60.973583651769388</v>
      </c>
      <c r="E17" s="38" t="s">
        <v>79</v>
      </c>
    </row>
    <row r="18" spans="1:5" ht="15" customHeight="1" x14ac:dyDescent="0.25">
      <c r="A18" s="5" t="s">
        <v>1</v>
      </c>
      <c r="B18" s="6">
        <v>3037.7</v>
      </c>
      <c r="C18" s="6">
        <v>1162.8</v>
      </c>
      <c r="D18" s="4">
        <f>C18/B18*100</f>
        <v>38.278961056062158</v>
      </c>
      <c r="E18" s="51"/>
    </row>
    <row r="19" spans="1:5" ht="15.75" x14ac:dyDescent="0.25">
      <c r="A19" s="5" t="s">
        <v>2</v>
      </c>
      <c r="B19" s="6">
        <v>106.5</v>
      </c>
      <c r="C19" s="6">
        <v>41.5</v>
      </c>
      <c r="D19" s="4">
        <f>C19/B19*100</f>
        <v>38.967136150234744</v>
      </c>
      <c r="E19" s="51"/>
    </row>
    <row r="20" spans="1:5" ht="180.75" customHeight="1" x14ac:dyDescent="0.25">
      <c r="A20" s="5" t="s">
        <v>3</v>
      </c>
      <c r="B20" s="6">
        <v>7690</v>
      </c>
      <c r="C20" s="6">
        <v>5401.7</v>
      </c>
      <c r="D20" s="3">
        <f>C20/B20*100</f>
        <v>70.243172951885569</v>
      </c>
      <c r="E20" s="52"/>
    </row>
    <row r="21" spans="1:5" s="17" customFormat="1" ht="20.25" customHeight="1" x14ac:dyDescent="0.25">
      <c r="A21" s="32" t="s">
        <v>14</v>
      </c>
      <c r="B21" s="33"/>
      <c r="C21" s="33"/>
      <c r="D21" s="33"/>
      <c r="E21" s="34"/>
    </row>
    <row r="22" spans="1:5" ht="15.75" x14ac:dyDescent="0.25">
      <c r="A22" s="5" t="s">
        <v>5</v>
      </c>
      <c r="B22" s="6">
        <f>B23+B24+B25</f>
        <v>283397.39999999997</v>
      </c>
      <c r="C22" s="6">
        <f>C23+C24+C25</f>
        <v>146327.70000000001</v>
      </c>
      <c r="D22" s="3">
        <f>C22/B22*100</f>
        <v>51.633395366365406</v>
      </c>
      <c r="E22" s="38" t="s">
        <v>82</v>
      </c>
    </row>
    <row r="23" spans="1:5" ht="15" customHeight="1" x14ac:dyDescent="0.25">
      <c r="A23" s="5" t="s">
        <v>7</v>
      </c>
      <c r="B23" s="6">
        <v>52604.2</v>
      </c>
      <c r="C23" s="6">
        <v>19904</v>
      </c>
      <c r="D23" s="3">
        <f>C23/B23*100</f>
        <v>37.837282954592979</v>
      </c>
      <c r="E23" s="36"/>
    </row>
    <row r="24" spans="1:5" ht="15.75" x14ac:dyDescent="0.25">
      <c r="A24" s="5" t="s">
        <v>2</v>
      </c>
      <c r="B24" s="6">
        <v>221757.9</v>
      </c>
      <c r="C24" s="6">
        <v>122425.60000000001</v>
      </c>
      <c r="D24" s="3">
        <f>C24/B24*100</f>
        <v>55.206871998697679</v>
      </c>
      <c r="E24" s="36"/>
    </row>
    <row r="25" spans="1:5" ht="102.75" customHeight="1" x14ac:dyDescent="0.25">
      <c r="A25" s="5" t="s">
        <v>3</v>
      </c>
      <c r="B25" s="6">
        <v>9035.2999999999993</v>
      </c>
      <c r="C25" s="6">
        <v>3998.1</v>
      </c>
      <c r="D25" s="3">
        <f>C25/B25*100</f>
        <v>44.249775879052166</v>
      </c>
      <c r="E25" s="37"/>
    </row>
    <row r="26" spans="1:5" ht="21" customHeight="1" x14ac:dyDescent="0.25">
      <c r="A26" s="32" t="s">
        <v>51</v>
      </c>
      <c r="B26" s="33"/>
      <c r="C26" s="33"/>
      <c r="D26" s="33"/>
      <c r="E26" s="34"/>
    </row>
    <row r="27" spans="1:5" ht="15" customHeight="1" x14ac:dyDescent="0.25">
      <c r="A27" s="5" t="s">
        <v>30</v>
      </c>
      <c r="B27" s="23">
        <f>B29+B28</f>
        <v>25593.9</v>
      </c>
      <c r="C27" s="23">
        <f>C29+C28</f>
        <v>10608.26</v>
      </c>
      <c r="D27" s="18">
        <f>C27/B27*100</f>
        <v>41.448391999656167</v>
      </c>
      <c r="E27" s="66" t="s">
        <v>95</v>
      </c>
    </row>
    <row r="28" spans="1:5" ht="16.5" customHeight="1" x14ac:dyDescent="0.25">
      <c r="A28" s="5" t="s">
        <v>8</v>
      </c>
      <c r="B28" s="23">
        <v>0</v>
      </c>
      <c r="C28" s="23">
        <v>0</v>
      </c>
      <c r="D28" s="18">
        <v>0</v>
      </c>
      <c r="E28" s="67"/>
    </row>
    <row r="29" spans="1:5" ht="315.75" customHeight="1" x14ac:dyDescent="0.25">
      <c r="A29" s="5" t="s">
        <v>3</v>
      </c>
      <c r="B29" s="23">
        <v>25593.9</v>
      </c>
      <c r="C29" s="23">
        <v>10608.26</v>
      </c>
      <c r="D29" s="18">
        <f>C29/B29*100</f>
        <v>41.448391999656167</v>
      </c>
      <c r="E29" s="68"/>
    </row>
    <row r="30" spans="1:5" ht="33" customHeight="1" x14ac:dyDescent="0.25">
      <c r="A30" s="32" t="s">
        <v>50</v>
      </c>
      <c r="B30" s="62"/>
      <c r="C30" s="62"/>
      <c r="D30" s="62"/>
      <c r="E30" s="63"/>
    </row>
    <row r="31" spans="1:5" ht="288" customHeight="1" x14ac:dyDescent="0.25">
      <c r="A31" s="5" t="s">
        <v>30</v>
      </c>
      <c r="B31" s="23">
        <f>B32+B33</f>
        <v>8891.6</v>
      </c>
      <c r="C31" s="23">
        <f>C32+C33</f>
        <v>3856.89</v>
      </c>
      <c r="D31" s="19">
        <f>C31/B31*100</f>
        <v>43.376782581312696</v>
      </c>
      <c r="E31" s="96" t="s">
        <v>96</v>
      </c>
    </row>
    <row r="32" spans="1:5" ht="21" customHeight="1" x14ac:dyDescent="0.25">
      <c r="A32" s="5" t="s">
        <v>2</v>
      </c>
      <c r="B32" s="23">
        <v>0</v>
      </c>
      <c r="C32" s="23">
        <v>0</v>
      </c>
      <c r="D32" s="23">
        <v>0</v>
      </c>
      <c r="E32" s="97" t="s">
        <v>94</v>
      </c>
    </row>
    <row r="33" spans="1:5" ht="319.5" customHeight="1" x14ac:dyDescent="0.25">
      <c r="A33" s="5" t="s">
        <v>25</v>
      </c>
      <c r="B33" s="23">
        <v>8891.6</v>
      </c>
      <c r="C33" s="23">
        <v>3856.89</v>
      </c>
      <c r="D33" s="18">
        <f>C33/B33*100</f>
        <v>43.376782581312696</v>
      </c>
      <c r="E33" s="97" t="s">
        <v>97</v>
      </c>
    </row>
    <row r="34" spans="1:5" ht="34.5" customHeight="1" x14ac:dyDescent="0.25">
      <c r="A34" s="46" t="s">
        <v>34</v>
      </c>
      <c r="B34" s="64"/>
      <c r="C34" s="64"/>
      <c r="D34" s="64"/>
      <c r="E34" s="65"/>
    </row>
    <row r="35" spans="1:5" ht="18.75" customHeight="1" x14ac:dyDescent="0.25">
      <c r="A35" s="5" t="s">
        <v>5</v>
      </c>
      <c r="B35" s="6">
        <f>B36+B37</f>
        <v>13600.5</v>
      </c>
      <c r="C35" s="6">
        <f>C36+C37</f>
        <v>4798.1000000000004</v>
      </c>
      <c r="D35" s="3">
        <f>C35/B35*100</f>
        <v>35.27885004227786</v>
      </c>
      <c r="E35" s="38" t="s">
        <v>80</v>
      </c>
    </row>
    <row r="36" spans="1:5" ht="17.25" customHeight="1" x14ac:dyDescent="0.25">
      <c r="A36" s="5" t="s">
        <v>8</v>
      </c>
      <c r="B36" s="6">
        <v>0</v>
      </c>
      <c r="C36" s="6">
        <v>0</v>
      </c>
      <c r="D36" s="3">
        <v>0</v>
      </c>
      <c r="E36" s="36"/>
    </row>
    <row r="37" spans="1:5" ht="153" customHeight="1" x14ac:dyDescent="0.25">
      <c r="A37" s="2" t="s">
        <v>3</v>
      </c>
      <c r="B37" s="6">
        <v>13600.5</v>
      </c>
      <c r="C37" s="6">
        <v>4798.1000000000004</v>
      </c>
      <c r="D37" s="3">
        <f>C37/B37*100</f>
        <v>35.27885004227786</v>
      </c>
      <c r="E37" s="37"/>
    </row>
    <row r="38" spans="1:5" ht="15" customHeight="1" x14ac:dyDescent="0.25">
      <c r="A38" s="32" t="s">
        <v>32</v>
      </c>
      <c r="B38" s="33"/>
      <c r="C38" s="33"/>
      <c r="D38" s="33"/>
      <c r="E38" s="34"/>
    </row>
    <row r="39" spans="1:5" ht="17.25" customHeight="1" x14ac:dyDescent="0.25">
      <c r="A39" s="5" t="s">
        <v>9</v>
      </c>
      <c r="B39" s="6">
        <f>B40+B41</f>
        <v>2673.7</v>
      </c>
      <c r="C39" s="6">
        <f>C40+C41</f>
        <v>507</v>
      </c>
      <c r="D39" s="3">
        <f>C39/B39*100</f>
        <v>18.962486442009201</v>
      </c>
      <c r="E39" s="35" t="s">
        <v>98</v>
      </c>
    </row>
    <row r="40" spans="1:5" ht="15.75" customHeight="1" x14ac:dyDescent="0.25">
      <c r="A40" s="5" t="s">
        <v>2</v>
      </c>
      <c r="B40" s="6">
        <v>1166.7</v>
      </c>
      <c r="C40" s="6">
        <v>0</v>
      </c>
      <c r="D40" s="3">
        <v>0</v>
      </c>
      <c r="E40" s="79"/>
    </row>
    <row r="41" spans="1:5" ht="87" customHeight="1" x14ac:dyDescent="0.25">
      <c r="A41" s="5" t="s">
        <v>3</v>
      </c>
      <c r="B41" s="6">
        <v>1507</v>
      </c>
      <c r="C41" s="6">
        <v>507</v>
      </c>
      <c r="D41" s="3">
        <f>C41/B41*100</f>
        <v>33.642999336429988</v>
      </c>
      <c r="E41" s="80"/>
    </row>
    <row r="42" spans="1:5" ht="15" customHeight="1" x14ac:dyDescent="0.25">
      <c r="A42" s="32" t="s">
        <v>33</v>
      </c>
      <c r="B42" s="33"/>
      <c r="C42" s="33"/>
      <c r="D42" s="33"/>
      <c r="E42" s="34"/>
    </row>
    <row r="43" spans="1:5" ht="15.75" customHeight="1" x14ac:dyDescent="0.25">
      <c r="A43" s="5" t="s">
        <v>9</v>
      </c>
      <c r="B43" s="6">
        <f>B44+B45+B46</f>
        <v>11913</v>
      </c>
      <c r="C43" s="6">
        <f>C44+C45+C46</f>
        <v>6156.5</v>
      </c>
      <c r="D43" s="3">
        <f>C43/B43*100</f>
        <v>51.678838243935196</v>
      </c>
      <c r="E43" s="35" t="s">
        <v>81</v>
      </c>
    </row>
    <row r="44" spans="1:5" ht="15" customHeight="1" x14ac:dyDescent="0.25">
      <c r="A44" s="5" t="s">
        <v>10</v>
      </c>
      <c r="B44" s="6">
        <v>0</v>
      </c>
      <c r="C44" s="6">
        <v>0</v>
      </c>
      <c r="D44" s="3">
        <v>0</v>
      </c>
      <c r="E44" s="79"/>
    </row>
    <row r="45" spans="1:5" ht="19.5" customHeight="1" x14ac:dyDescent="0.25">
      <c r="A45" s="5" t="s">
        <v>6</v>
      </c>
      <c r="B45" s="6">
        <v>613</v>
      </c>
      <c r="C45" s="6">
        <v>306.5</v>
      </c>
      <c r="D45" s="3">
        <f>C45/B45*100</f>
        <v>50</v>
      </c>
      <c r="E45" s="79"/>
    </row>
    <row r="46" spans="1:5" ht="15.75" customHeight="1" x14ac:dyDescent="0.25">
      <c r="A46" s="5" t="s">
        <v>11</v>
      </c>
      <c r="B46" s="6">
        <v>11300</v>
      </c>
      <c r="C46" s="6">
        <v>5850</v>
      </c>
      <c r="D46" s="3">
        <f>C46/B46*100</f>
        <v>51.769911504424783</v>
      </c>
      <c r="E46" s="79"/>
    </row>
    <row r="47" spans="1:5" ht="36.75" customHeight="1" x14ac:dyDescent="0.25">
      <c r="A47" s="5" t="s">
        <v>13</v>
      </c>
      <c r="B47" s="6">
        <v>80</v>
      </c>
      <c r="C47" s="6">
        <v>0</v>
      </c>
      <c r="D47" s="3">
        <v>0</v>
      </c>
      <c r="E47" s="80"/>
    </row>
    <row r="48" spans="1:5" ht="15.75" customHeight="1" x14ac:dyDescent="0.25">
      <c r="A48" s="32" t="s">
        <v>72</v>
      </c>
      <c r="B48" s="33"/>
      <c r="C48" s="33"/>
      <c r="D48" s="33"/>
      <c r="E48" s="34"/>
    </row>
    <row r="49" spans="1:5" ht="16.5" customHeight="1" x14ac:dyDescent="0.25">
      <c r="A49" s="5" t="s">
        <v>9</v>
      </c>
      <c r="B49" s="6">
        <f>B50+B51</f>
        <v>72161.279999999999</v>
      </c>
      <c r="C49" s="6">
        <f>C50+C51</f>
        <v>29329.7</v>
      </c>
      <c r="D49" s="3">
        <f>C49/B49*100</f>
        <v>40.64465042748688</v>
      </c>
      <c r="E49" s="35" t="s">
        <v>75</v>
      </c>
    </row>
    <row r="50" spans="1:5" ht="15.75" x14ac:dyDescent="0.25">
      <c r="A50" s="5" t="s">
        <v>2</v>
      </c>
      <c r="B50" s="6">
        <v>0</v>
      </c>
      <c r="C50" s="6">
        <v>0</v>
      </c>
      <c r="D50" s="3">
        <v>0</v>
      </c>
      <c r="E50" s="36"/>
    </row>
    <row r="51" spans="1:5" ht="15.75" x14ac:dyDescent="0.25">
      <c r="A51" s="5" t="s">
        <v>3</v>
      </c>
      <c r="B51" s="6">
        <v>72161.279999999999</v>
      </c>
      <c r="C51" s="6">
        <v>29329.7</v>
      </c>
      <c r="D51" s="3">
        <f>C51/B51*100</f>
        <v>40.64465042748688</v>
      </c>
      <c r="E51" s="37"/>
    </row>
    <row r="52" spans="1:5" ht="17.25" customHeight="1" x14ac:dyDescent="0.25">
      <c r="A52" s="32" t="s">
        <v>54</v>
      </c>
      <c r="B52" s="60"/>
      <c r="C52" s="60"/>
      <c r="D52" s="60"/>
      <c r="E52" s="61"/>
    </row>
    <row r="53" spans="1:5" ht="31.5" x14ac:dyDescent="0.25">
      <c r="A53" s="2" t="s">
        <v>0</v>
      </c>
      <c r="B53" s="6">
        <f>B54+B55</f>
        <v>29933.1</v>
      </c>
      <c r="C53" s="6">
        <f>C54+C55</f>
        <v>3753.6</v>
      </c>
      <c r="D53" s="4">
        <f>C53/B53*100</f>
        <v>12.539964119987573</v>
      </c>
      <c r="E53" s="38" t="s">
        <v>99</v>
      </c>
    </row>
    <row r="54" spans="1:5" ht="15" customHeight="1" x14ac:dyDescent="0.25">
      <c r="A54" s="5" t="s">
        <v>23</v>
      </c>
      <c r="B54" s="6">
        <v>29933.1</v>
      </c>
      <c r="C54" s="6">
        <v>3753.6</v>
      </c>
      <c r="D54" s="4">
        <f>C54/B54*100</f>
        <v>12.539964119987573</v>
      </c>
      <c r="E54" s="51"/>
    </row>
    <row r="55" spans="1:5" ht="239.25" customHeight="1" x14ac:dyDescent="0.25">
      <c r="A55" s="5" t="s">
        <v>29</v>
      </c>
      <c r="B55" s="6">
        <v>0</v>
      </c>
      <c r="C55" s="6">
        <v>0</v>
      </c>
      <c r="D55" s="4">
        <v>0</v>
      </c>
      <c r="E55" s="52"/>
    </row>
    <row r="56" spans="1:5" ht="18" customHeight="1" x14ac:dyDescent="0.25">
      <c r="A56" s="90" t="s">
        <v>55</v>
      </c>
      <c r="B56" s="92"/>
      <c r="C56" s="92"/>
      <c r="D56" s="92"/>
      <c r="E56" s="92"/>
    </row>
    <row r="57" spans="1:5" ht="31.5" x14ac:dyDescent="0.25">
      <c r="A57" s="5" t="s">
        <v>22</v>
      </c>
      <c r="B57" s="6">
        <f>B58+B59+B60</f>
        <v>963041.59000000008</v>
      </c>
      <c r="C57" s="6">
        <f>C58+C59+C60</f>
        <v>510926.52</v>
      </c>
      <c r="D57" s="6">
        <f>C57/B57*100</f>
        <v>53.053422126867858</v>
      </c>
      <c r="E57" s="5"/>
    </row>
    <row r="58" spans="1:5" ht="15.75" x14ac:dyDescent="0.25">
      <c r="A58" s="5" t="s">
        <v>10</v>
      </c>
      <c r="B58" s="6">
        <f>B63+B80</f>
        <v>0</v>
      </c>
      <c r="C58" s="6">
        <f>C63+C80</f>
        <v>0</v>
      </c>
      <c r="D58" s="6">
        <v>0</v>
      </c>
      <c r="E58" s="5"/>
    </row>
    <row r="59" spans="1:5" ht="15.75" x14ac:dyDescent="0.25">
      <c r="A59" s="5" t="s">
        <v>8</v>
      </c>
      <c r="B59" s="6">
        <f>B64+B68+B72+B81+B85</f>
        <v>584203.29</v>
      </c>
      <c r="C59" s="6">
        <f>C64+C68+C72+C76+C81+C85</f>
        <v>321584.95</v>
      </c>
      <c r="D59" s="6">
        <f>C59/B59*100</f>
        <v>55.046754358401508</v>
      </c>
      <c r="E59" s="5"/>
    </row>
    <row r="60" spans="1:5" ht="15.75" x14ac:dyDescent="0.25">
      <c r="A60" s="5" t="s">
        <v>23</v>
      </c>
      <c r="B60" s="6">
        <f>B65+B69+B73+B77+B82+B86</f>
        <v>378838.3</v>
      </c>
      <c r="C60" s="6">
        <f>C65+C69+C73+C77+C82+C86</f>
        <v>189341.57000000004</v>
      </c>
      <c r="D60" s="6">
        <f>C60/B60*100</f>
        <v>49.979521605919999</v>
      </c>
      <c r="E60" s="5"/>
    </row>
    <row r="61" spans="1:5" ht="15.75" x14ac:dyDescent="0.25">
      <c r="A61" s="90" t="s">
        <v>56</v>
      </c>
      <c r="B61" s="91"/>
      <c r="C61" s="91"/>
      <c r="D61" s="91"/>
      <c r="E61" s="91"/>
    </row>
    <row r="62" spans="1:5" ht="14.25" customHeight="1" x14ac:dyDescent="0.25">
      <c r="A62" s="5" t="s">
        <v>24</v>
      </c>
      <c r="B62" s="6">
        <f>B63+B64+B65</f>
        <v>313989.24</v>
      </c>
      <c r="C62" s="6">
        <f>C63+C64+C65</f>
        <v>154990</v>
      </c>
      <c r="D62" s="6">
        <f>C62/B62*100</f>
        <v>49.361564109649109</v>
      </c>
      <c r="E62" s="85" t="s">
        <v>83</v>
      </c>
    </row>
    <row r="63" spans="1:5" ht="15.75" x14ac:dyDescent="0.25">
      <c r="A63" s="5" t="s">
        <v>10</v>
      </c>
      <c r="B63" s="6">
        <v>0</v>
      </c>
      <c r="C63" s="6">
        <v>0</v>
      </c>
      <c r="D63" s="6">
        <v>0</v>
      </c>
      <c r="E63" s="89"/>
    </row>
    <row r="64" spans="1:5" ht="15.75" x14ac:dyDescent="0.25">
      <c r="A64" s="5" t="s">
        <v>8</v>
      </c>
      <c r="B64" s="6">
        <v>199150</v>
      </c>
      <c r="C64" s="6">
        <v>94696.8</v>
      </c>
      <c r="D64" s="6">
        <f>C64/B64*100</f>
        <v>47.55048958071805</v>
      </c>
      <c r="E64" s="51"/>
    </row>
    <row r="65" spans="1:5" ht="19.5" customHeight="1" x14ac:dyDescent="0.25">
      <c r="A65" s="5" t="s">
        <v>25</v>
      </c>
      <c r="B65" s="6">
        <v>114839.24</v>
      </c>
      <c r="C65" s="6">
        <v>60293.2</v>
      </c>
      <c r="D65" s="6">
        <f>C65/B65*100</f>
        <v>52.502263163706061</v>
      </c>
      <c r="E65" s="52"/>
    </row>
    <row r="66" spans="1:5" ht="15.75" x14ac:dyDescent="0.25">
      <c r="A66" s="46" t="s">
        <v>57</v>
      </c>
      <c r="B66" s="55"/>
      <c r="C66" s="55"/>
      <c r="D66" s="55"/>
      <c r="E66" s="56"/>
    </row>
    <row r="67" spans="1:5" ht="18" customHeight="1" x14ac:dyDescent="0.25">
      <c r="A67" s="5" t="s">
        <v>26</v>
      </c>
      <c r="B67" s="6">
        <f>B68+B69</f>
        <v>502124.45</v>
      </c>
      <c r="C67" s="6">
        <f>C68+C69</f>
        <v>282601.26</v>
      </c>
      <c r="D67" s="6">
        <f>C67/B67*100</f>
        <v>56.281119152831536</v>
      </c>
      <c r="E67" s="85" t="s">
        <v>100</v>
      </c>
    </row>
    <row r="68" spans="1:5" ht="15.75" x14ac:dyDescent="0.25">
      <c r="A68" s="5" t="s">
        <v>8</v>
      </c>
      <c r="B68" s="6">
        <v>367020</v>
      </c>
      <c r="C68" s="6">
        <v>210778.2</v>
      </c>
      <c r="D68" s="6">
        <f>C68/B68*100</f>
        <v>57.429622363903874</v>
      </c>
      <c r="E68" s="51"/>
    </row>
    <row r="69" spans="1:5" ht="15.75" customHeight="1" x14ac:dyDescent="0.25">
      <c r="A69" s="5" t="s">
        <v>25</v>
      </c>
      <c r="B69" s="6">
        <v>135104.45000000001</v>
      </c>
      <c r="C69" s="6">
        <v>71823.06</v>
      </c>
      <c r="D69" s="6">
        <f>C69/B69*100</f>
        <v>53.161135699083182</v>
      </c>
      <c r="E69" s="52"/>
    </row>
    <row r="70" spans="1:5" ht="15.75" x14ac:dyDescent="0.25">
      <c r="A70" s="46" t="s">
        <v>58</v>
      </c>
      <c r="B70" s="55"/>
      <c r="C70" s="55"/>
      <c r="D70" s="55"/>
      <c r="E70" s="56"/>
    </row>
    <row r="71" spans="1:5" ht="15" customHeight="1" x14ac:dyDescent="0.25">
      <c r="A71" s="5" t="s">
        <v>26</v>
      </c>
      <c r="B71" s="6">
        <f>B72+B73</f>
        <v>80867.199999999997</v>
      </c>
      <c r="C71" s="6">
        <f>C72+C73</f>
        <v>47957.35</v>
      </c>
      <c r="D71" s="6">
        <f>C71/B71*100</f>
        <v>59.303833940089433</v>
      </c>
      <c r="E71" s="85" t="s">
        <v>84</v>
      </c>
    </row>
    <row r="72" spans="1:5" ht="15" customHeight="1" x14ac:dyDescent="0.25">
      <c r="A72" s="5" t="s">
        <v>8</v>
      </c>
      <c r="B72" s="6">
        <v>14962.4</v>
      </c>
      <c r="C72" s="6">
        <v>14213</v>
      </c>
      <c r="D72" s="6">
        <f>C72/B72*100</f>
        <v>94.991445222691553</v>
      </c>
      <c r="E72" s="51"/>
    </row>
    <row r="73" spans="1:5" ht="17.25" customHeight="1" x14ac:dyDescent="0.25">
      <c r="A73" s="5" t="s">
        <v>23</v>
      </c>
      <c r="B73" s="6">
        <v>65904.800000000003</v>
      </c>
      <c r="C73" s="6">
        <v>33744.35</v>
      </c>
      <c r="D73" s="6">
        <f>C73/B73*100</f>
        <v>51.201657542394472</v>
      </c>
      <c r="E73" s="52"/>
    </row>
    <row r="74" spans="1:5" ht="15.75" x14ac:dyDescent="0.25">
      <c r="A74" s="46" t="s">
        <v>59</v>
      </c>
      <c r="B74" s="55"/>
      <c r="C74" s="55"/>
      <c r="D74" s="55"/>
      <c r="E74" s="56"/>
    </row>
    <row r="75" spans="1:5" ht="17.25" customHeight="1" x14ac:dyDescent="0.25">
      <c r="A75" s="5" t="s">
        <v>26</v>
      </c>
      <c r="B75" s="6">
        <f>B76+B77</f>
        <v>100</v>
      </c>
      <c r="C75" s="6">
        <f>C76+C77</f>
        <v>70.56</v>
      </c>
      <c r="D75" s="3">
        <f>C75/B75*100</f>
        <v>70.56</v>
      </c>
      <c r="E75" s="86" t="s">
        <v>101</v>
      </c>
    </row>
    <row r="76" spans="1:5" ht="15" customHeight="1" x14ac:dyDescent="0.25">
      <c r="A76" s="5" t="s">
        <v>8</v>
      </c>
      <c r="B76" s="6">
        <v>0</v>
      </c>
      <c r="C76" s="6">
        <v>0</v>
      </c>
      <c r="D76" s="3">
        <v>0</v>
      </c>
      <c r="E76" s="87"/>
    </row>
    <row r="77" spans="1:5" ht="16.5" customHeight="1" x14ac:dyDescent="0.25">
      <c r="A77" s="5" t="s">
        <v>23</v>
      </c>
      <c r="B77" s="6">
        <v>100</v>
      </c>
      <c r="C77" s="6">
        <v>70.56</v>
      </c>
      <c r="D77" s="3">
        <f>C77/B77*100</f>
        <v>70.56</v>
      </c>
      <c r="E77" s="88"/>
    </row>
    <row r="78" spans="1:5" ht="15.75" x14ac:dyDescent="0.25">
      <c r="A78" s="46" t="s">
        <v>60</v>
      </c>
      <c r="B78" s="55"/>
      <c r="C78" s="55"/>
      <c r="D78" s="55"/>
      <c r="E78" s="56"/>
    </row>
    <row r="79" spans="1:5" ht="15.75" customHeight="1" x14ac:dyDescent="0.25">
      <c r="A79" s="5" t="s">
        <v>26</v>
      </c>
      <c r="B79" s="6">
        <f>B80+B81+B82</f>
        <v>18975.89</v>
      </c>
      <c r="C79" s="6">
        <f>C80+C81+C82</f>
        <v>7275.65</v>
      </c>
      <c r="D79" s="3">
        <f>C79/B79*100</f>
        <v>38.341548143459939</v>
      </c>
      <c r="E79" s="50" t="s">
        <v>102</v>
      </c>
    </row>
    <row r="80" spans="1:5" ht="15" customHeight="1" x14ac:dyDescent="0.25">
      <c r="A80" s="5" t="s">
        <v>10</v>
      </c>
      <c r="B80" s="6">
        <v>0</v>
      </c>
      <c r="C80" s="6">
        <v>0</v>
      </c>
      <c r="D80" s="3">
        <v>0</v>
      </c>
      <c r="E80" s="51"/>
    </row>
    <row r="81" spans="1:5" ht="15" customHeight="1" x14ac:dyDescent="0.25">
      <c r="A81" s="5" t="s">
        <v>8</v>
      </c>
      <c r="B81" s="6">
        <v>3070.89</v>
      </c>
      <c r="C81" s="6">
        <v>1896.95</v>
      </c>
      <c r="D81" s="3">
        <f>C81/B81*100</f>
        <v>61.771994438094502</v>
      </c>
      <c r="E81" s="51"/>
    </row>
    <row r="82" spans="1:5" ht="135" customHeight="1" x14ac:dyDescent="0.25">
      <c r="A82" s="5" t="s">
        <v>23</v>
      </c>
      <c r="B82" s="6">
        <v>15905</v>
      </c>
      <c r="C82" s="6">
        <v>5378.7</v>
      </c>
      <c r="D82" s="3">
        <f>C82/B82*100</f>
        <v>33.817667400188618</v>
      </c>
      <c r="E82" s="52"/>
    </row>
    <row r="83" spans="1:5" ht="15.75" x14ac:dyDescent="0.25">
      <c r="A83" s="46" t="s">
        <v>61</v>
      </c>
      <c r="B83" s="55"/>
      <c r="C83" s="55"/>
      <c r="D83" s="55"/>
      <c r="E83" s="56"/>
    </row>
    <row r="84" spans="1:5" ht="16.5" customHeight="1" x14ac:dyDescent="0.25">
      <c r="A84" s="5" t="s">
        <v>26</v>
      </c>
      <c r="B84" s="6">
        <f>B85+B86</f>
        <v>46984.81</v>
      </c>
      <c r="C84" s="6">
        <f>C85+C86</f>
        <v>18031.7</v>
      </c>
      <c r="D84" s="6">
        <f>C84/B84*100</f>
        <v>38.377722502229979</v>
      </c>
      <c r="E84" s="38" t="s">
        <v>85</v>
      </c>
    </row>
    <row r="85" spans="1:5" ht="15" customHeight="1" x14ac:dyDescent="0.25">
      <c r="A85" s="5" t="s">
        <v>8</v>
      </c>
      <c r="B85" s="6">
        <v>0</v>
      </c>
      <c r="C85" s="6">
        <v>0</v>
      </c>
      <c r="D85" s="6">
        <v>0</v>
      </c>
      <c r="E85" s="51"/>
    </row>
    <row r="86" spans="1:5" ht="73.5" customHeight="1" x14ac:dyDescent="0.25">
      <c r="A86" s="5" t="s">
        <v>23</v>
      </c>
      <c r="B86" s="6">
        <v>46984.81</v>
      </c>
      <c r="C86" s="6">
        <v>18031.7</v>
      </c>
      <c r="D86" s="6">
        <f>C86/B86*100</f>
        <v>38.377722502229979</v>
      </c>
      <c r="E86" s="52"/>
    </row>
    <row r="87" spans="1:5" ht="16.5" customHeight="1" x14ac:dyDescent="0.25">
      <c r="A87" s="32" t="s">
        <v>62</v>
      </c>
      <c r="B87" s="83"/>
      <c r="C87" s="83"/>
      <c r="D87" s="83"/>
      <c r="E87" s="84"/>
    </row>
    <row r="88" spans="1:5" ht="30.75" customHeight="1" x14ac:dyDescent="0.25">
      <c r="A88" s="5" t="s">
        <v>0</v>
      </c>
      <c r="B88" s="6">
        <f>B89+B90+B91</f>
        <v>160564.4</v>
      </c>
      <c r="C88" s="6">
        <f>C89+C90+C91</f>
        <v>85181.9</v>
      </c>
      <c r="D88" s="6">
        <f>C88/B88*100</f>
        <v>53.051548163852011</v>
      </c>
      <c r="E88" s="57" t="s">
        <v>86</v>
      </c>
    </row>
    <row r="89" spans="1:5" ht="18" customHeight="1" x14ac:dyDescent="0.25">
      <c r="A89" s="5" t="s">
        <v>10</v>
      </c>
      <c r="B89" s="6">
        <v>0</v>
      </c>
      <c r="C89" s="6">
        <v>0</v>
      </c>
      <c r="D89" s="6">
        <v>0</v>
      </c>
      <c r="E89" s="78"/>
    </row>
    <row r="90" spans="1:5" ht="15" customHeight="1" x14ac:dyDescent="0.25">
      <c r="A90" s="5" t="s">
        <v>8</v>
      </c>
      <c r="B90" s="6">
        <v>0</v>
      </c>
      <c r="C90" s="6">
        <v>0</v>
      </c>
      <c r="D90" s="6">
        <v>0</v>
      </c>
      <c r="E90" s="78"/>
    </row>
    <row r="91" spans="1:5" ht="144.75" customHeight="1" x14ac:dyDescent="0.25">
      <c r="A91" s="5" t="s">
        <v>23</v>
      </c>
      <c r="B91" s="6">
        <v>160564.4</v>
      </c>
      <c r="C91" s="6">
        <v>85181.9</v>
      </c>
      <c r="D91" s="6">
        <f>C91/B91*100</f>
        <v>53.051548163852011</v>
      </c>
      <c r="E91" s="37"/>
    </row>
    <row r="92" spans="1:5" ht="18" customHeight="1" x14ac:dyDescent="0.25">
      <c r="A92" s="46" t="s">
        <v>63</v>
      </c>
      <c r="B92" s="58"/>
      <c r="C92" s="58"/>
      <c r="D92" s="58"/>
      <c r="E92" s="59"/>
    </row>
    <row r="93" spans="1:5" ht="30.75" customHeight="1" x14ac:dyDescent="0.25">
      <c r="A93" s="2" t="s">
        <v>27</v>
      </c>
      <c r="B93" s="6">
        <f>B96+B99+B102+B105</f>
        <v>14101.9</v>
      </c>
      <c r="C93" s="6">
        <f>C96+C99+C102+C105</f>
        <v>6062.6</v>
      </c>
      <c r="D93" s="6">
        <f>C93/B93*100</f>
        <v>42.991369957239804</v>
      </c>
      <c r="E93" s="5"/>
    </row>
    <row r="94" spans="1:5" ht="15.75" x14ac:dyDescent="0.25">
      <c r="A94" s="5" t="s">
        <v>23</v>
      </c>
      <c r="B94" s="6">
        <f>B97+B100+B103+B106</f>
        <v>14101.9</v>
      </c>
      <c r="C94" s="6">
        <f>C97+C100+C103+C106</f>
        <v>6062.6</v>
      </c>
      <c r="D94" s="7">
        <f>C94/B94*100</f>
        <v>42.991369957239804</v>
      </c>
      <c r="E94" s="5"/>
    </row>
    <row r="95" spans="1:5" ht="15.75" x14ac:dyDescent="0.25">
      <c r="A95" s="46" t="s">
        <v>64</v>
      </c>
      <c r="B95" s="55"/>
      <c r="C95" s="55"/>
      <c r="D95" s="55"/>
      <c r="E95" s="56"/>
    </row>
    <row r="96" spans="1:5" ht="15.75" customHeight="1" x14ac:dyDescent="0.25">
      <c r="A96" s="5" t="s">
        <v>26</v>
      </c>
      <c r="B96" s="8">
        <v>0</v>
      </c>
      <c r="C96" s="8">
        <v>0</v>
      </c>
      <c r="D96" s="8">
        <v>0</v>
      </c>
      <c r="E96" s="57"/>
    </row>
    <row r="97" spans="1:5" ht="15.75" x14ac:dyDescent="0.25">
      <c r="A97" s="5" t="s">
        <v>23</v>
      </c>
      <c r="B97" s="8">
        <v>0</v>
      </c>
      <c r="C97" s="8">
        <v>0</v>
      </c>
      <c r="D97" s="8">
        <v>0</v>
      </c>
      <c r="E97" s="37"/>
    </row>
    <row r="98" spans="1:5" ht="15.75" x14ac:dyDescent="0.25">
      <c r="A98" s="46" t="s">
        <v>38</v>
      </c>
      <c r="B98" s="55"/>
      <c r="C98" s="55"/>
      <c r="D98" s="55"/>
      <c r="E98" s="56"/>
    </row>
    <row r="99" spans="1:5" ht="14.25" customHeight="1" x14ac:dyDescent="0.25">
      <c r="A99" s="5" t="s">
        <v>26</v>
      </c>
      <c r="B99" s="6">
        <f>B100</f>
        <v>29.6</v>
      </c>
      <c r="C99" s="6">
        <f>C100</f>
        <v>5.4</v>
      </c>
      <c r="D99" s="6">
        <f>C99/B99*100</f>
        <v>18.243243243243242</v>
      </c>
      <c r="E99" s="57" t="s">
        <v>28</v>
      </c>
    </row>
    <row r="100" spans="1:5" ht="15" customHeight="1" x14ac:dyDescent="0.25">
      <c r="A100" s="5" t="s">
        <v>23</v>
      </c>
      <c r="B100" s="6">
        <v>29.6</v>
      </c>
      <c r="C100" s="6">
        <v>5.4</v>
      </c>
      <c r="D100" s="6">
        <f>C100/B100*100</f>
        <v>18.243243243243242</v>
      </c>
      <c r="E100" s="37"/>
    </row>
    <row r="101" spans="1:5" ht="15.75" x14ac:dyDescent="0.25">
      <c r="A101" s="46" t="s">
        <v>65</v>
      </c>
      <c r="B101" s="53"/>
      <c r="C101" s="53"/>
      <c r="D101" s="53"/>
      <c r="E101" s="54"/>
    </row>
    <row r="102" spans="1:5" ht="21.75" customHeight="1" x14ac:dyDescent="0.25">
      <c r="A102" s="5" t="s">
        <v>26</v>
      </c>
      <c r="B102" s="6">
        <f>B103</f>
        <v>1437</v>
      </c>
      <c r="C102" s="6">
        <f>C103</f>
        <v>168.6</v>
      </c>
      <c r="D102" s="6">
        <f>C102/B102*100</f>
        <v>11.73277661795407</v>
      </c>
      <c r="E102" s="76" t="s">
        <v>87</v>
      </c>
    </row>
    <row r="103" spans="1:5" ht="75.75" customHeight="1" x14ac:dyDescent="0.25">
      <c r="A103" s="5" t="s">
        <v>23</v>
      </c>
      <c r="B103" s="6">
        <v>1437</v>
      </c>
      <c r="C103" s="6">
        <v>168.6</v>
      </c>
      <c r="D103" s="6">
        <f>C103/B103*100</f>
        <v>11.73277661795407</v>
      </c>
      <c r="E103" s="77"/>
    </row>
    <row r="104" spans="1:5" ht="36" customHeight="1" x14ac:dyDescent="0.25">
      <c r="A104" s="46" t="s">
        <v>67</v>
      </c>
      <c r="B104" s="55"/>
      <c r="C104" s="55"/>
      <c r="D104" s="55"/>
      <c r="E104" s="56"/>
    </row>
    <row r="105" spans="1:5" ht="17.25" customHeight="1" x14ac:dyDescent="0.25">
      <c r="A105" s="5" t="s">
        <v>26</v>
      </c>
      <c r="B105" s="6">
        <f>B106</f>
        <v>12635.3</v>
      </c>
      <c r="C105" s="6">
        <f>C106</f>
        <v>5888.6</v>
      </c>
      <c r="D105" s="6">
        <f>C105/B105*100</f>
        <v>46.60435446724653</v>
      </c>
      <c r="E105" s="57" t="s">
        <v>88</v>
      </c>
    </row>
    <row r="106" spans="1:5" ht="33.75" customHeight="1" x14ac:dyDescent="0.25">
      <c r="A106" s="5" t="s">
        <v>23</v>
      </c>
      <c r="B106" s="6">
        <v>12635.3</v>
      </c>
      <c r="C106" s="6">
        <v>5888.6</v>
      </c>
      <c r="D106" s="6">
        <f>C106/B106*100</f>
        <v>46.60435446724653</v>
      </c>
      <c r="E106" s="37"/>
    </row>
    <row r="107" spans="1:5" ht="15.75" x14ac:dyDescent="0.25">
      <c r="A107" s="46" t="s">
        <v>66</v>
      </c>
      <c r="B107" s="58"/>
      <c r="C107" s="58"/>
      <c r="D107" s="58"/>
      <c r="E107" s="59"/>
    </row>
    <row r="108" spans="1:5" ht="16.5" customHeight="1" x14ac:dyDescent="0.25">
      <c r="A108" s="5" t="s">
        <v>9</v>
      </c>
      <c r="B108" s="24">
        <f>B109+B110+B111</f>
        <v>10415.200000000001</v>
      </c>
      <c r="C108" s="24">
        <f>C110+C111+C109</f>
        <v>324.5</v>
      </c>
      <c r="D108" s="21">
        <f>C108/B108*100</f>
        <v>3.115638681926415</v>
      </c>
      <c r="E108" s="50" t="s">
        <v>89</v>
      </c>
    </row>
    <row r="109" spans="1:5" ht="16.5" customHeight="1" x14ac:dyDescent="0.25">
      <c r="A109" s="5" t="s">
        <v>10</v>
      </c>
      <c r="B109" s="24">
        <v>0</v>
      </c>
      <c r="C109" s="24">
        <v>0</v>
      </c>
      <c r="D109" s="21">
        <v>0</v>
      </c>
      <c r="E109" s="81"/>
    </row>
    <row r="110" spans="1:5" ht="16.5" customHeight="1" x14ac:dyDescent="0.25">
      <c r="A110" s="5" t="s">
        <v>31</v>
      </c>
      <c r="B110" s="24">
        <v>0</v>
      </c>
      <c r="C110" s="24">
        <v>0</v>
      </c>
      <c r="D110" s="21">
        <v>0</v>
      </c>
      <c r="E110" s="81"/>
    </row>
    <row r="111" spans="1:5" ht="16.5" customHeight="1" x14ac:dyDescent="0.25">
      <c r="A111" s="5" t="s">
        <v>11</v>
      </c>
      <c r="B111" s="24">
        <v>10415.200000000001</v>
      </c>
      <c r="C111" s="24">
        <v>324.5</v>
      </c>
      <c r="D111" s="21">
        <f t="shared" ref="D111" si="0">C111/B111*100</f>
        <v>3.115638681926415</v>
      </c>
      <c r="E111" s="82"/>
    </row>
    <row r="112" spans="1:5" ht="15.75" x14ac:dyDescent="0.25">
      <c r="A112" s="46" t="s">
        <v>70</v>
      </c>
      <c r="B112" s="58"/>
      <c r="C112" s="58"/>
      <c r="D112" s="58"/>
      <c r="E112" s="59"/>
    </row>
    <row r="113" spans="1:5" ht="16.5" customHeight="1" x14ac:dyDescent="0.25">
      <c r="A113" s="5" t="s">
        <v>9</v>
      </c>
      <c r="B113" s="24">
        <f>B114+B115</f>
        <v>212880.9</v>
      </c>
      <c r="C113" s="24">
        <f>C114+C115</f>
        <v>58604.59</v>
      </c>
      <c r="D113" s="21">
        <f>C113/B113*100</f>
        <v>27.529285154281101</v>
      </c>
      <c r="E113" s="28"/>
    </row>
    <row r="114" spans="1:5" ht="16.5" customHeight="1" x14ac:dyDescent="0.25">
      <c r="A114" s="5" t="s">
        <v>31</v>
      </c>
      <c r="B114" s="24">
        <f>B118+B122+B126</f>
        <v>25239.4</v>
      </c>
      <c r="C114" s="24">
        <f>C118+C122+C126</f>
        <v>0</v>
      </c>
      <c r="D114" s="21">
        <f t="shared" ref="D114:D115" si="1">C114/B114*100</f>
        <v>0</v>
      </c>
      <c r="E114" s="28"/>
    </row>
    <row r="115" spans="1:5" ht="16.5" customHeight="1" x14ac:dyDescent="0.25">
      <c r="A115" s="5" t="s">
        <v>11</v>
      </c>
      <c r="B115" s="24">
        <f>B119+B123+B127</f>
        <v>187641.5</v>
      </c>
      <c r="C115" s="24">
        <f>C119+C123+C127</f>
        <v>58604.59</v>
      </c>
      <c r="D115" s="21">
        <f t="shared" si="1"/>
        <v>31.232211424445016</v>
      </c>
      <c r="E115" s="28"/>
    </row>
    <row r="116" spans="1:5" ht="20.25" customHeight="1" x14ac:dyDescent="0.25">
      <c r="A116" s="32" t="s">
        <v>35</v>
      </c>
      <c r="B116" s="33"/>
      <c r="C116" s="33"/>
      <c r="D116" s="33"/>
      <c r="E116" s="34"/>
    </row>
    <row r="117" spans="1:5" ht="15.75" customHeight="1" x14ac:dyDescent="0.25">
      <c r="A117" s="5" t="s">
        <v>9</v>
      </c>
      <c r="B117" s="6">
        <f>B118+B119</f>
        <v>14829.6</v>
      </c>
      <c r="C117" s="6">
        <f>C118+C119</f>
        <v>3803.38</v>
      </c>
      <c r="D117" s="3">
        <f>C117/B117*100</f>
        <v>25.647219075362788</v>
      </c>
      <c r="E117" s="41" t="s">
        <v>92</v>
      </c>
    </row>
    <row r="118" spans="1:5" ht="15" customHeight="1" x14ac:dyDescent="0.25">
      <c r="A118" s="5" t="s">
        <v>2</v>
      </c>
      <c r="B118" s="6">
        <v>0</v>
      </c>
      <c r="C118" s="6">
        <v>0</v>
      </c>
      <c r="D118" s="3">
        <v>0</v>
      </c>
      <c r="E118" s="42"/>
    </row>
    <row r="119" spans="1:5" ht="86.25" customHeight="1" x14ac:dyDescent="0.25">
      <c r="A119" s="5" t="s">
        <v>3</v>
      </c>
      <c r="B119" s="6">
        <v>14829.6</v>
      </c>
      <c r="C119" s="6">
        <v>3803.38</v>
      </c>
      <c r="D119" s="3">
        <f>C119/B119*100</f>
        <v>25.647219075362788</v>
      </c>
      <c r="E119" s="43"/>
    </row>
    <row r="120" spans="1:5" ht="19.5" customHeight="1" x14ac:dyDescent="0.25">
      <c r="A120" s="32" t="s">
        <v>36</v>
      </c>
      <c r="B120" s="33"/>
      <c r="C120" s="33"/>
      <c r="D120" s="33"/>
      <c r="E120" s="34"/>
    </row>
    <row r="121" spans="1:5" ht="16.5" customHeight="1" x14ac:dyDescent="0.25">
      <c r="A121" s="5" t="s">
        <v>9</v>
      </c>
      <c r="B121" s="6">
        <f>B122+B123</f>
        <v>175541.8</v>
      </c>
      <c r="C121" s="6">
        <f>C122+C123</f>
        <v>46005.86</v>
      </c>
      <c r="D121" s="3">
        <f>C121/B121*100</f>
        <v>26.207923127141232</v>
      </c>
      <c r="E121" s="35" t="s">
        <v>103</v>
      </c>
    </row>
    <row r="122" spans="1:5" ht="15" customHeight="1" x14ac:dyDescent="0.25">
      <c r="A122" s="5" t="s">
        <v>2</v>
      </c>
      <c r="B122" s="6">
        <v>25239.4</v>
      </c>
      <c r="C122" s="6">
        <v>0</v>
      </c>
      <c r="D122" s="3">
        <f>C122/B122*100</f>
        <v>0</v>
      </c>
      <c r="E122" s="36"/>
    </row>
    <row r="123" spans="1:5" ht="285.75" customHeight="1" x14ac:dyDescent="0.25">
      <c r="A123" s="5" t="s">
        <v>3</v>
      </c>
      <c r="B123" s="6">
        <f>175541.8-25239.4</f>
        <v>150302.39999999999</v>
      </c>
      <c r="C123" s="6">
        <v>46005.86</v>
      </c>
      <c r="D123" s="3">
        <f>C123/B123*100</f>
        <v>30.608865859760058</v>
      </c>
      <c r="E123" s="37"/>
    </row>
    <row r="124" spans="1:5" ht="34.5" customHeight="1" x14ac:dyDescent="0.25">
      <c r="A124" s="32" t="s">
        <v>37</v>
      </c>
      <c r="B124" s="33"/>
      <c r="C124" s="33"/>
      <c r="D124" s="33"/>
      <c r="E124" s="34"/>
    </row>
    <row r="125" spans="1:5" ht="31.5" x14ac:dyDescent="0.25">
      <c r="A125" s="5" t="s">
        <v>9</v>
      </c>
      <c r="B125" s="6">
        <f>B126+B127</f>
        <v>22509.5</v>
      </c>
      <c r="C125" s="6">
        <f>C126+C127</f>
        <v>8795.35</v>
      </c>
      <c r="D125" s="3">
        <f>C125/B125*100</f>
        <v>39.073946555898623</v>
      </c>
      <c r="E125" s="38" t="s">
        <v>71</v>
      </c>
    </row>
    <row r="126" spans="1:5" ht="15.75" x14ac:dyDescent="0.25">
      <c r="A126" s="5" t="s">
        <v>2</v>
      </c>
      <c r="B126" s="6">
        <v>0</v>
      </c>
      <c r="C126" s="6">
        <v>0</v>
      </c>
      <c r="D126" s="3">
        <v>0</v>
      </c>
      <c r="E126" s="39"/>
    </row>
    <row r="127" spans="1:5" ht="15.75" x14ac:dyDescent="0.25">
      <c r="A127" s="5" t="s">
        <v>3</v>
      </c>
      <c r="B127" s="6">
        <v>22509.5</v>
      </c>
      <c r="C127" s="6">
        <v>8795.35</v>
      </c>
      <c r="D127" s="3">
        <f>C127/B127*100</f>
        <v>39.073946555898623</v>
      </c>
      <c r="E127" s="40"/>
    </row>
    <row r="128" spans="1:5" ht="15" customHeight="1" x14ac:dyDescent="0.25">
      <c r="A128" s="32" t="s">
        <v>77</v>
      </c>
      <c r="B128" s="33"/>
      <c r="C128" s="33"/>
      <c r="D128" s="33"/>
      <c r="E128" s="34"/>
    </row>
    <row r="129" spans="1:5" ht="18.75" customHeight="1" x14ac:dyDescent="0.25">
      <c r="A129" s="5" t="s">
        <v>39</v>
      </c>
      <c r="B129" s="6">
        <f>B130+B131+B132</f>
        <v>9550.4</v>
      </c>
      <c r="C129" s="6">
        <f>C130+C131+C132</f>
        <v>4695.3</v>
      </c>
      <c r="D129" s="3">
        <f>C129/B129*100</f>
        <v>49.163385826771652</v>
      </c>
      <c r="E129" s="29"/>
    </row>
    <row r="130" spans="1:5" ht="15.75" x14ac:dyDescent="0.25">
      <c r="A130" s="5" t="s">
        <v>10</v>
      </c>
      <c r="B130" s="6">
        <f>B136+B141</f>
        <v>1114.2</v>
      </c>
      <c r="C130" s="6">
        <f>C136+C141</f>
        <v>1114.2</v>
      </c>
      <c r="D130" s="3">
        <v>0</v>
      </c>
      <c r="E130" s="30"/>
    </row>
    <row r="131" spans="1:5" ht="15.75" x14ac:dyDescent="0.25">
      <c r="A131" s="5" t="s">
        <v>8</v>
      </c>
      <c r="B131" s="6">
        <f>B137+B142+B147</f>
        <v>2716.7</v>
      </c>
      <c r="C131" s="6">
        <f>C137+C142+C147</f>
        <v>1360.3</v>
      </c>
      <c r="D131" s="3">
        <f>C131/B131*100</f>
        <v>50.071778260389443</v>
      </c>
      <c r="E131" s="30"/>
    </row>
    <row r="132" spans="1:5" ht="15.75" x14ac:dyDescent="0.25">
      <c r="A132" s="5" t="s">
        <v>11</v>
      </c>
      <c r="B132" s="6">
        <f>B138+B143+B148</f>
        <v>5719.5</v>
      </c>
      <c r="C132" s="6">
        <f>C138+C143+C148</f>
        <v>2220.8000000000002</v>
      </c>
      <c r="D132" s="3">
        <f>C132/B132*100</f>
        <v>38.828568930850608</v>
      </c>
      <c r="E132" s="30"/>
    </row>
    <row r="133" spans="1:5" ht="15.75" x14ac:dyDescent="0.25">
      <c r="A133" s="5" t="s">
        <v>13</v>
      </c>
      <c r="B133" s="6">
        <f>B144</f>
        <v>0</v>
      </c>
      <c r="C133" s="6">
        <f>C144</f>
        <v>0</v>
      </c>
      <c r="D133" s="3">
        <v>0</v>
      </c>
      <c r="E133" s="26"/>
    </row>
    <row r="134" spans="1:5" ht="15" customHeight="1" x14ac:dyDescent="0.25">
      <c r="A134" s="32" t="s">
        <v>68</v>
      </c>
      <c r="B134" s="33"/>
      <c r="C134" s="33"/>
      <c r="D134" s="33"/>
      <c r="E134" s="34"/>
    </row>
    <row r="135" spans="1:5" ht="15" customHeight="1" x14ac:dyDescent="0.25">
      <c r="A135" s="5" t="s">
        <v>9</v>
      </c>
      <c r="B135" s="6">
        <f>B136+B137+B138</f>
        <v>3069.3</v>
      </c>
      <c r="C135" s="6">
        <f>C136+C137+C138</f>
        <v>1114.2</v>
      </c>
      <c r="D135" s="3">
        <f>C135/B135*100</f>
        <v>36.301436809696021</v>
      </c>
      <c r="E135" s="35" t="s">
        <v>104</v>
      </c>
    </row>
    <row r="136" spans="1:5" ht="15" customHeight="1" x14ac:dyDescent="0.25">
      <c r="A136" s="5" t="s">
        <v>10</v>
      </c>
      <c r="B136" s="6">
        <v>1114.2</v>
      </c>
      <c r="C136" s="23">
        <v>1114.2</v>
      </c>
      <c r="D136" s="3">
        <v>0</v>
      </c>
      <c r="E136" s="36"/>
    </row>
    <row r="137" spans="1:5" ht="15.75" x14ac:dyDescent="0.25">
      <c r="A137" s="5" t="s">
        <v>8</v>
      </c>
      <c r="B137" s="6">
        <v>1356.4</v>
      </c>
      <c r="C137" s="6">
        <v>0</v>
      </c>
      <c r="D137" s="3">
        <v>0</v>
      </c>
      <c r="E137" s="36"/>
    </row>
    <row r="138" spans="1:5" ht="17.25" customHeight="1" x14ac:dyDescent="0.25">
      <c r="A138" s="5" t="s">
        <v>11</v>
      </c>
      <c r="B138" s="6">
        <v>598.70000000000005</v>
      </c>
      <c r="C138" s="6">
        <v>0</v>
      </c>
      <c r="D138" s="3">
        <f>C138/B138*100</f>
        <v>0</v>
      </c>
      <c r="E138" s="37"/>
    </row>
    <row r="139" spans="1:5" ht="15" customHeight="1" x14ac:dyDescent="0.25">
      <c r="A139" s="32" t="s">
        <v>69</v>
      </c>
      <c r="B139" s="33"/>
      <c r="C139" s="33"/>
      <c r="D139" s="33"/>
      <c r="E139" s="34"/>
    </row>
    <row r="140" spans="1:5" ht="18.75" customHeight="1" x14ac:dyDescent="0.25">
      <c r="A140" s="5" t="s">
        <v>9</v>
      </c>
      <c r="B140" s="6">
        <f>B141+B142+B143</f>
        <v>5881.1</v>
      </c>
      <c r="C140" s="6">
        <f>C141+C142+C143</f>
        <v>3581.1000000000004</v>
      </c>
      <c r="D140" s="3">
        <f>C140/B140*100</f>
        <v>60.891669925694181</v>
      </c>
      <c r="E140" s="35" t="s">
        <v>105</v>
      </c>
    </row>
    <row r="141" spans="1:5" ht="15.75" x14ac:dyDescent="0.25">
      <c r="A141" s="5" t="s">
        <v>10</v>
      </c>
      <c r="B141" s="6">
        <v>0</v>
      </c>
      <c r="C141" s="6">
        <v>0</v>
      </c>
      <c r="D141" s="3">
        <v>0</v>
      </c>
      <c r="E141" s="44"/>
    </row>
    <row r="142" spans="1:5" ht="15.75" x14ac:dyDescent="0.25">
      <c r="A142" s="5" t="s">
        <v>8</v>
      </c>
      <c r="B142" s="6">
        <v>1360.3</v>
      </c>
      <c r="C142" s="6">
        <v>1360.3</v>
      </c>
      <c r="D142" s="3">
        <v>0</v>
      </c>
      <c r="E142" s="44"/>
    </row>
    <row r="143" spans="1:5" ht="15.75" x14ac:dyDescent="0.25">
      <c r="A143" s="5" t="s">
        <v>11</v>
      </c>
      <c r="B143" s="6">
        <f>2300+2220.8</f>
        <v>4520.8</v>
      </c>
      <c r="C143" s="6">
        <v>2220.8000000000002</v>
      </c>
      <c r="D143" s="3">
        <v>0</v>
      </c>
      <c r="E143" s="45"/>
    </row>
    <row r="144" spans="1:5" ht="15.75" x14ac:dyDescent="0.25">
      <c r="A144" s="5" t="s">
        <v>13</v>
      </c>
      <c r="B144" s="6">
        <v>0</v>
      </c>
      <c r="C144" s="6">
        <v>0</v>
      </c>
      <c r="D144" s="3">
        <v>0</v>
      </c>
      <c r="E144" s="26"/>
    </row>
    <row r="145" spans="1:5" ht="15.75" x14ac:dyDescent="0.25">
      <c r="A145" s="46" t="s">
        <v>42</v>
      </c>
      <c r="B145" s="47"/>
      <c r="C145" s="47"/>
      <c r="D145" s="47"/>
      <c r="E145" s="48"/>
    </row>
    <row r="146" spans="1:5" ht="15" customHeight="1" x14ac:dyDescent="0.25">
      <c r="A146" s="27" t="s">
        <v>24</v>
      </c>
      <c r="B146" s="6">
        <f>B147+B148</f>
        <v>600</v>
      </c>
      <c r="C146" s="6">
        <f>C147+C148</f>
        <v>0</v>
      </c>
      <c r="D146" s="3">
        <f>C146/B146*100</f>
        <v>0</v>
      </c>
      <c r="E146" s="49" t="s">
        <v>74</v>
      </c>
    </row>
    <row r="147" spans="1:5" ht="15" customHeight="1" x14ac:dyDescent="0.25">
      <c r="A147" s="5" t="s">
        <v>40</v>
      </c>
      <c r="B147" s="6">
        <v>0</v>
      </c>
      <c r="C147" s="6">
        <v>0</v>
      </c>
      <c r="D147" s="3">
        <v>0</v>
      </c>
      <c r="E147" s="36"/>
    </row>
    <row r="148" spans="1:5" ht="17.25" customHeight="1" x14ac:dyDescent="0.25">
      <c r="A148" s="5" t="s">
        <v>41</v>
      </c>
      <c r="B148" s="6">
        <v>600</v>
      </c>
      <c r="C148" s="6">
        <v>0</v>
      </c>
      <c r="D148" s="3">
        <f>C148/B148*100</f>
        <v>0</v>
      </c>
      <c r="E148" s="37"/>
    </row>
    <row r="149" spans="1:5" s="25" customFormat="1" ht="16.5" customHeight="1" x14ac:dyDescent="0.25">
      <c r="A149" s="46" t="s">
        <v>43</v>
      </c>
      <c r="B149" s="47"/>
      <c r="C149" s="47"/>
      <c r="D149" s="47"/>
      <c r="E149" s="48"/>
    </row>
    <row r="150" spans="1:5" s="25" customFormat="1" ht="15" customHeight="1" x14ac:dyDescent="0.25">
      <c r="A150" s="5" t="s">
        <v>39</v>
      </c>
      <c r="B150" s="6">
        <f>B151+B152</f>
        <v>1620</v>
      </c>
      <c r="C150" s="6">
        <f>C151+C152</f>
        <v>1620</v>
      </c>
      <c r="D150" s="3">
        <f>C150/B150*100</f>
        <v>100</v>
      </c>
      <c r="E150" s="93" t="s">
        <v>106</v>
      </c>
    </row>
    <row r="151" spans="1:5" s="25" customFormat="1" ht="15" customHeight="1" x14ac:dyDescent="0.25">
      <c r="A151" s="5" t="s">
        <v>31</v>
      </c>
      <c r="B151" s="6">
        <v>880</v>
      </c>
      <c r="C151" s="6">
        <v>880</v>
      </c>
      <c r="D151" s="3">
        <v>0</v>
      </c>
      <c r="E151" s="94"/>
    </row>
    <row r="152" spans="1:5" s="25" customFormat="1" ht="105" customHeight="1" x14ac:dyDescent="0.25">
      <c r="A152" s="5" t="s">
        <v>11</v>
      </c>
      <c r="B152" s="6">
        <v>740</v>
      </c>
      <c r="C152" s="6">
        <v>740</v>
      </c>
      <c r="D152" s="3">
        <f>C152/B152*100</f>
        <v>100</v>
      </c>
      <c r="E152" s="95"/>
    </row>
    <row r="153" spans="1:5" ht="15.75" x14ac:dyDescent="0.25">
      <c r="A153" s="46" t="s">
        <v>44</v>
      </c>
      <c r="B153" s="47"/>
      <c r="C153" s="47"/>
      <c r="D153" s="47"/>
      <c r="E153" s="48"/>
    </row>
    <row r="154" spans="1:5" ht="15.75" x14ac:dyDescent="0.25">
      <c r="A154" s="5" t="s">
        <v>39</v>
      </c>
      <c r="B154" s="6">
        <f>B155+B156</f>
        <v>21141</v>
      </c>
      <c r="C154" s="6">
        <f>C155+C156</f>
        <v>33</v>
      </c>
      <c r="D154" s="3">
        <f>C154/B154*100</f>
        <v>0.15609479211011779</v>
      </c>
      <c r="E154" s="50" t="s">
        <v>107</v>
      </c>
    </row>
    <row r="155" spans="1:5" ht="15.75" x14ac:dyDescent="0.25">
      <c r="A155" s="5" t="s">
        <v>31</v>
      </c>
      <c r="B155" s="6">
        <v>0</v>
      </c>
      <c r="C155" s="6">
        <v>0</v>
      </c>
      <c r="D155" s="3">
        <v>0</v>
      </c>
      <c r="E155" s="51"/>
    </row>
    <row r="156" spans="1:5" ht="67.5" customHeight="1" x14ac:dyDescent="0.25">
      <c r="A156" s="5" t="s">
        <v>11</v>
      </c>
      <c r="B156" s="6">
        <v>21141</v>
      </c>
      <c r="C156" s="6">
        <v>33</v>
      </c>
      <c r="D156" s="3">
        <f>C156/B156*100</f>
        <v>0.15609479211011779</v>
      </c>
      <c r="E156" s="52"/>
    </row>
    <row r="157" spans="1:5" ht="15.75" x14ac:dyDescent="0.25">
      <c r="A157" s="32" t="s">
        <v>73</v>
      </c>
      <c r="B157" s="33"/>
      <c r="C157" s="33"/>
      <c r="D157" s="33"/>
      <c r="E157" s="34"/>
    </row>
    <row r="158" spans="1:5" ht="15.75" x14ac:dyDescent="0.25">
      <c r="A158" s="5" t="s">
        <v>39</v>
      </c>
      <c r="B158" s="6">
        <f>B159+B160</f>
        <v>163524.62</v>
      </c>
      <c r="C158" s="6">
        <f>C159+C160</f>
        <v>4296.7</v>
      </c>
      <c r="D158" s="3">
        <f>C158/B158*100</f>
        <v>2.6275554103106922</v>
      </c>
      <c r="E158" s="31"/>
    </row>
    <row r="159" spans="1:5" ht="15.75" x14ac:dyDescent="0.25">
      <c r="A159" s="5" t="s">
        <v>2</v>
      </c>
      <c r="B159" s="6">
        <f>B163+B167+B171</f>
        <v>112897.26</v>
      </c>
      <c r="C159" s="6">
        <f>C163+C167+C171</f>
        <v>0</v>
      </c>
      <c r="D159" s="3">
        <f>C159/B159*100</f>
        <v>0</v>
      </c>
      <c r="E159" s="26" t="s">
        <v>90</v>
      </c>
    </row>
    <row r="160" spans="1:5" ht="17.25" customHeight="1" x14ac:dyDescent="0.25">
      <c r="A160" s="5" t="s">
        <v>3</v>
      </c>
      <c r="B160" s="6">
        <f>B164+B168+B172</f>
        <v>50627.360000000001</v>
      </c>
      <c r="C160" s="6">
        <f>C164+C168+C172</f>
        <v>4296.7</v>
      </c>
      <c r="D160" s="3">
        <f>C160/B160*100</f>
        <v>8.4869130051418828</v>
      </c>
      <c r="E160" s="26"/>
    </row>
    <row r="161" spans="1:5" ht="15.75" x14ac:dyDescent="0.25">
      <c r="A161" s="46" t="s">
        <v>45</v>
      </c>
      <c r="B161" s="47"/>
      <c r="C161" s="47"/>
      <c r="D161" s="47"/>
      <c r="E161" s="48"/>
    </row>
    <row r="162" spans="1:5" ht="31.5" x14ac:dyDescent="0.25">
      <c r="A162" s="27" t="s">
        <v>24</v>
      </c>
      <c r="B162" s="6">
        <f>B163+B164</f>
        <v>37810.15</v>
      </c>
      <c r="C162" s="6">
        <f>C163+C164</f>
        <v>2696.4</v>
      </c>
      <c r="D162" s="3">
        <f>C162/B162*100</f>
        <v>7.1314184154254878</v>
      </c>
      <c r="E162" s="49" t="s">
        <v>93</v>
      </c>
    </row>
    <row r="163" spans="1:5" ht="15.75" x14ac:dyDescent="0.25">
      <c r="A163" s="5" t="s">
        <v>40</v>
      </c>
      <c r="B163" s="6">
        <v>0</v>
      </c>
      <c r="C163" s="6">
        <v>0</v>
      </c>
      <c r="D163" s="3">
        <v>0</v>
      </c>
      <c r="E163" s="36"/>
    </row>
    <row r="164" spans="1:5" ht="153.75" customHeight="1" x14ac:dyDescent="0.25">
      <c r="A164" s="5" t="s">
        <v>41</v>
      </c>
      <c r="B164" s="6">
        <v>37810.15</v>
      </c>
      <c r="C164" s="6">
        <v>2696.4</v>
      </c>
      <c r="D164" s="3">
        <f>C164/B164*100</f>
        <v>7.1314184154254878</v>
      </c>
      <c r="E164" s="37"/>
    </row>
    <row r="165" spans="1:5" ht="15.75" x14ac:dyDescent="0.25">
      <c r="A165" s="46" t="s">
        <v>46</v>
      </c>
      <c r="B165" s="47"/>
      <c r="C165" s="47"/>
      <c r="D165" s="47"/>
      <c r="E165" s="48"/>
    </row>
    <row r="166" spans="1:5" ht="31.5" x14ac:dyDescent="0.25">
      <c r="A166" s="27" t="s">
        <v>24</v>
      </c>
      <c r="B166" s="6">
        <f>B167+B168</f>
        <v>125644.47</v>
      </c>
      <c r="C166" s="6">
        <f>C167+C168</f>
        <v>1600.3</v>
      </c>
      <c r="D166" s="3">
        <f>C166/B166*100</f>
        <v>1.2736732464230218</v>
      </c>
      <c r="E166" s="49" t="s">
        <v>91</v>
      </c>
    </row>
    <row r="167" spans="1:5" ht="15.75" x14ac:dyDescent="0.25">
      <c r="A167" s="5" t="s">
        <v>40</v>
      </c>
      <c r="B167" s="6">
        <v>112897.26</v>
      </c>
      <c r="C167" s="6">
        <v>0</v>
      </c>
      <c r="D167" s="3">
        <f>C167/B167*100</f>
        <v>0</v>
      </c>
      <c r="E167" s="36"/>
    </row>
    <row r="168" spans="1:5" ht="15.75" x14ac:dyDescent="0.25">
      <c r="A168" s="5" t="s">
        <v>41</v>
      </c>
      <c r="B168" s="6">
        <f>3615+840.56+4894.8+3396.85</f>
        <v>12747.210000000001</v>
      </c>
      <c r="C168" s="6">
        <v>1600.3</v>
      </c>
      <c r="D168" s="3">
        <f>C168/B168*100</f>
        <v>12.554119685797909</v>
      </c>
      <c r="E168" s="37"/>
    </row>
    <row r="169" spans="1:5" ht="15.75" x14ac:dyDescent="0.25">
      <c r="A169" s="46" t="s">
        <v>47</v>
      </c>
      <c r="B169" s="47"/>
      <c r="C169" s="47"/>
      <c r="D169" s="47"/>
      <c r="E169" s="48"/>
    </row>
    <row r="170" spans="1:5" ht="31.5" x14ac:dyDescent="0.25">
      <c r="A170" s="27" t="s">
        <v>24</v>
      </c>
      <c r="B170" s="6">
        <f>B171+B172</f>
        <v>70</v>
      </c>
      <c r="C170" s="6">
        <f>C171+C172</f>
        <v>0</v>
      </c>
      <c r="D170" s="3">
        <f>C170/B170*100</f>
        <v>0</v>
      </c>
      <c r="E170" s="49" t="s">
        <v>76</v>
      </c>
    </row>
    <row r="171" spans="1:5" ht="15.75" x14ac:dyDescent="0.25">
      <c r="A171" s="5" t="s">
        <v>40</v>
      </c>
      <c r="B171" s="6">
        <v>0</v>
      </c>
      <c r="C171" s="6">
        <v>0</v>
      </c>
      <c r="D171" s="3">
        <v>0</v>
      </c>
      <c r="E171" s="36"/>
    </row>
    <row r="172" spans="1:5" ht="15.75" x14ac:dyDescent="0.25">
      <c r="A172" s="5" t="s">
        <v>41</v>
      </c>
      <c r="B172" s="6">
        <v>70</v>
      </c>
      <c r="C172" s="6">
        <v>0</v>
      </c>
      <c r="D172" s="3">
        <f>C172/B172*100</f>
        <v>0</v>
      </c>
      <c r="E172" s="37"/>
    </row>
  </sheetData>
  <autoFilter ref="A3:E106"/>
  <mergeCells count="72">
    <mergeCell ref="A38:E38"/>
    <mergeCell ref="A107:E107"/>
    <mergeCell ref="E108:E111"/>
    <mergeCell ref="A87:E87"/>
    <mergeCell ref="A66:E66"/>
    <mergeCell ref="A70:E70"/>
    <mergeCell ref="E67:E69"/>
    <mergeCell ref="E71:E73"/>
    <mergeCell ref="E75:E77"/>
    <mergeCell ref="A74:E74"/>
    <mergeCell ref="A78:E78"/>
    <mergeCell ref="E62:E65"/>
    <mergeCell ref="A61:E61"/>
    <mergeCell ref="A56:E56"/>
    <mergeCell ref="E43:E47"/>
    <mergeCell ref="A98:E98"/>
    <mergeCell ref="A112:E112"/>
    <mergeCell ref="A1:E1"/>
    <mergeCell ref="B2:C2"/>
    <mergeCell ref="A16:E16"/>
    <mergeCell ref="A21:E21"/>
    <mergeCell ref="A10:E10"/>
    <mergeCell ref="A2:A3"/>
    <mergeCell ref="A48:E48"/>
    <mergeCell ref="E105:E106"/>
    <mergeCell ref="E96:E97"/>
    <mergeCell ref="E102:E103"/>
    <mergeCell ref="E88:E91"/>
    <mergeCell ref="A95:E95"/>
    <mergeCell ref="E39:E41"/>
    <mergeCell ref="E22:E25"/>
    <mergeCell ref="E17:E20"/>
    <mergeCell ref="A30:E30"/>
    <mergeCell ref="E35:E37"/>
    <mergeCell ref="A26:E26"/>
    <mergeCell ref="A34:E34"/>
    <mergeCell ref="E27:E29"/>
    <mergeCell ref="A101:E101"/>
    <mergeCell ref="A104:E104"/>
    <mergeCell ref="E99:E100"/>
    <mergeCell ref="A92:E92"/>
    <mergeCell ref="A42:E42"/>
    <mergeCell ref="E79:E82"/>
    <mergeCell ref="E84:E86"/>
    <mergeCell ref="A83:E83"/>
    <mergeCell ref="E53:E55"/>
    <mergeCell ref="A52:E52"/>
    <mergeCell ref="E49:E51"/>
    <mergeCell ref="E170:E172"/>
    <mergeCell ref="A153:E153"/>
    <mergeCell ref="E154:E156"/>
    <mergeCell ref="A157:E157"/>
    <mergeCell ref="A161:E161"/>
    <mergeCell ref="E162:E164"/>
    <mergeCell ref="A165:E165"/>
    <mergeCell ref="E166:E168"/>
    <mergeCell ref="A169:E169"/>
    <mergeCell ref="E140:E143"/>
    <mergeCell ref="A145:E145"/>
    <mergeCell ref="E146:E148"/>
    <mergeCell ref="A149:E149"/>
    <mergeCell ref="E150:E152"/>
    <mergeCell ref="A116:E116"/>
    <mergeCell ref="A128:E128"/>
    <mergeCell ref="A134:E134"/>
    <mergeCell ref="E135:E138"/>
    <mergeCell ref="A139:E139"/>
    <mergeCell ref="E125:E127"/>
    <mergeCell ref="E117:E119"/>
    <mergeCell ref="A120:E120"/>
    <mergeCell ref="E121:E123"/>
    <mergeCell ref="A124:E124"/>
  </mergeCells>
  <phoneticPr fontId="3" type="noConversion"/>
  <pageMargins left="0.62992125984251968" right="0.19685039370078741" top="0.59055118110236227" bottom="0.19685039370078741" header="0.31496062992125984" footer="0.11811023622047245"/>
  <pageSetup paperSize="9" scale="70" fitToHeight="0" orientation="landscape" horizontalDpi="1200" r:id="rId1"/>
  <headerFooter differentFirst="1">
    <oddHeader>&amp;C&amp;P</oddHeader>
  </headerFooter>
  <rowBreaks count="7" manualBreakCount="7">
    <brk id="25" max="4" man="1"/>
    <brk id="32" max="4" man="1"/>
    <brk id="41" max="4" man="1"/>
    <brk id="73" max="4" man="1"/>
    <brk id="97" max="4" man="1"/>
    <brk id="119" max="4" man="1"/>
    <brk id="1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2018-08-03T06:47:06Z</dcterms:modified>
</cp:coreProperties>
</file>