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05" yWindow="765" windowWidth="17715" windowHeight="11760" tabRatio="819"/>
  </bookViews>
  <sheets>
    <sheet name="Лист2" sheetId="2" r:id="rId1"/>
  </sheets>
  <definedNames>
    <definedName name="_xlnm._FilterDatabase" localSheetId="0" hidden="1">Лист2!$A$3:$E$106</definedName>
    <definedName name="_xlnm.Print_Area" localSheetId="0">Лист2!$A$1:$E$172</definedName>
  </definedNames>
  <calcPr calcId="144525"/>
</workbook>
</file>

<file path=xl/calcChain.xml><?xml version="1.0" encoding="utf-8"?>
<calcChain xmlns="http://schemas.openxmlformats.org/spreadsheetml/2006/main">
  <c r="B168" i="2" l="1"/>
  <c r="B143" i="2"/>
  <c r="B123" i="2" l="1"/>
  <c r="B150" i="2" l="1"/>
  <c r="C150" i="2"/>
  <c r="D152" i="2"/>
  <c r="D150" i="2" l="1"/>
  <c r="B12" i="2"/>
  <c r="C12" i="2"/>
  <c r="C13" i="2"/>
  <c r="C14" i="2"/>
  <c r="C15" i="2"/>
  <c r="B13" i="2"/>
  <c r="B14" i="2"/>
  <c r="B15" i="2"/>
  <c r="C159" i="2"/>
  <c r="B159" i="2"/>
  <c r="C160" i="2"/>
  <c r="B160" i="2"/>
  <c r="C130" i="2"/>
  <c r="B130" i="2"/>
  <c r="C131" i="2"/>
  <c r="B131" i="2"/>
  <c r="C132" i="2"/>
  <c r="B132" i="2"/>
  <c r="C133" i="2"/>
  <c r="B133" i="2"/>
  <c r="C115" i="2"/>
  <c r="B115" i="2"/>
  <c r="C114" i="2"/>
  <c r="B114" i="2"/>
  <c r="D114" i="2" l="1"/>
  <c r="D115" i="2"/>
  <c r="B108" i="2"/>
  <c r="B59" i="2" l="1"/>
  <c r="B6" i="2" s="1"/>
  <c r="B60" i="2"/>
  <c r="D172" i="2"/>
  <c r="C170" i="2"/>
  <c r="B170" i="2"/>
  <c r="D168" i="2"/>
  <c r="D167" i="2"/>
  <c r="C166" i="2"/>
  <c r="B166" i="2"/>
  <c r="D164" i="2"/>
  <c r="C162" i="2"/>
  <c r="B162" i="2"/>
  <c r="D160" i="2"/>
  <c r="D159" i="2"/>
  <c r="C158" i="2"/>
  <c r="B158" i="2"/>
  <c r="D156" i="2"/>
  <c r="C154" i="2"/>
  <c r="B154" i="2"/>
  <c r="D148" i="2"/>
  <c r="C146" i="2"/>
  <c r="B146" i="2"/>
  <c r="C140" i="2"/>
  <c r="B140" i="2"/>
  <c r="D138" i="2"/>
  <c r="C135" i="2"/>
  <c r="B135" i="2"/>
  <c r="D127" i="2"/>
  <c r="C125" i="2"/>
  <c r="B125" i="2"/>
  <c r="D132" i="2"/>
  <c r="D131" i="2"/>
  <c r="C129" i="2"/>
  <c r="B129" i="2"/>
  <c r="D123" i="2"/>
  <c r="D122" i="2"/>
  <c r="C121" i="2"/>
  <c r="B121" i="2"/>
  <c r="D119" i="2"/>
  <c r="C117" i="2"/>
  <c r="B117" i="2"/>
  <c r="D140" i="2" l="1"/>
  <c r="D154" i="2"/>
  <c r="D146" i="2"/>
  <c r="D125" i="2"/>
  <c r="D121" i="2"/>
  <c r="D162" i="2"/>
  <c r="D166" i="2"/>
  <c r="D170" i="2"/>
  <c r="D117" i="2"/>
  <c r="D158" i="2"/>
  <c r="D135" i="2"/>
  <c r="D129" i="2"/>
  <c r="C113" i="2" l="1"/>
  <c r="B113" i="2"/>
  <c r="D111" i="2"/>
  <c r="C108" i="2"/>
  <c r="B39" i="2"/>
  <c r="C39" i="2"/>
  <c r="D41" i="2"/>
  <c r="D39" i="2" l="1"/>
  <c r="D113" i="2"/>
  <c r="D108" i="2"/>
  <c r="C27" i="2" l="1"/>
  <c r="D33" i="2" l="1"/>
  <c r="D20" i="2" l="1"/>
  <c r="B27" i="2" l="1"/>
  <c r="C58" i="2" l="1"/>
  <c r="C5" i="2" s="1"/>
  <c r="B58" i="2"/>
  <c r="B5" i="2" s="1"/>
  <c r="C62" i="2" l="1"/>
  <c r="B62" i="2"/>
  <c r="C11" i="2" l="1"/>
  <c r="B11" i="2"/>
  <c r="C43" i="2"/>
  <c r="B43" i="2"/>
  <c r="D11" i="2" l="1"/>
  <c r="C31" i="2" l="1"/>
  <c r="B31" i="2"/>
  <c r="D31" i="2" l="1"/>
  <c r="C67" i="2" l="1"/>
  <c r="B67" i="2"/>
  <c r="C99" i="2" l="1"/>
  <c r="B99" i="2"/>
  <c r="B88" i="2" l="1"/>
  <c r="C53" i="2" l="1"/>
  <c r="B53" i="2"/>
  <c r="C88" i="2" l="1"/>
  <c r="C79" i="2" l="1"/>
  <c r="B79" i="2"/>
  <c r="D81" i="2"/>
  <c r="B94" i="2" l="1"/>
  <c r="B7" i="2" l="1"/>
  <c r="B4" i="2" s="1"/>
  <c r="C17" i="2"/>
  <c r="C94" i="2"/>
  <c r="D54" i="2"/>
  <c r="D106" i="2"/>
  <c r="D103" i="2"/>
  <c r="D100" i="2"/>
  <c r="C105" i="2"/>
  <c r="B105" i="2"/>
  <c r="C102" i="2"/>
  <c r="B102" i="2"/>
  <c r="D91" i="2"/>
  <c r="C60" i="2"/>
  <c r="C59" i="2"/>
  <c r="C6" i="2" s="1"/>
  <c r="D86" i="2"/>
  <c r="C84" i="2"/>
  <c r="B84" i="2"/>
  <c r="D82" i="2"/>
  <c r="D77" i="2"/>
  <c r="C75" i="2"/>
  <c r="B75" i="2"/>
  <c r="D73" i="2"/>
  <c r="D72" i="2"/>
  <c r="C71" i="2"/>
  <c r="B71" i="2"/>
  <c r="D65" i="2"/>
  <c r="D69" i="2"/>
  <c r="D68" i="2"/>
  <c r="D64" i="2"/>
  <c r="C8" i="2"/>
  <c r="B8" i="2"/>
  <c r="D51" i="2"/>
  <c r="D46" i="2"/>
  <c r="D45" i="2"/>
  <c r="D37" i="2"/>
  <c r="D29" i="2"/>
  <c r="D19" i="2"/>
  <c r="D18" i="2"/>
  <c r="D25" i="2"/>
  <c r="D24" i="2"/>
  <c r="D23" i="2"/>
  <c r="C49" i="2"/>
  <c r="B49" i="2"/>
  <c r="C35" i="2"/>
  <c r="B35" i="2"/>
  <c r="C22" i="2"/>
  <c r="B22" i="2"/>
  <c r="B17" i="2"/>
  <c r="C7" i="2" l="1"/>
  <c r="D7" i="2" s="1"/>
  <c r="C57" i="2"/>
  <c r="B57" i="2"/>
  <c r="D71" i="2"/>
  <c r="D75" i="2"/>
  <c r="C93" i="2"/>
  <c r="D84" i="2"/>
  <c r="D79" i="2"/>
  <c r="D62" i="2"/>
  <c r="D53" i="2"/>
  <c r="D43" i="2"/>
  <c r="D59" i="2"/>
  <c r="D27" i="2"/>
  <c r="D67" i="2"/>
  <c r="D102" i="2"/>
  <c r="D94" i="2"/>
  <c r="D99" i="2"/>
  <c r="D17" i="2"/>
  <c r="D35" i="2"/>
  <c r="D105" i="2"/>
  <c r="B93" i="2"/>
  <c r="D88" i="2"/>
  <c r="D22" i="2"/>
  <c r="D49" i="2"/>
  <c r="D12" i="2"/>
  <c r="D13" i="2"/>
  <c r="D14" i="2"/>
  <c r="D5" i="2"/>
  <c r="D60" i="2"/>
  <c r="D93" i="2" l="1"/>
  <c r="D57" i="2"/>
  <c r="C4" i="2"/>
  <c r="D4" i="2" s="1"/>
  <c r="D6" i="2"/>
</calcChain>
</file>

<file path=xl/sharedStrings.xml><?xml version="1.0" encoding="utf-8"?>
<sst xmlns="http://schemas.openxmlformats.org/spreadsheetml/2006/main" count="210" uniqueCount="108">
  <si>
    <t xml:space="preserve">Всего по муниципальной программе, в том числе   </t>
  </si>
  <si>
    <t xml:space="preserve">Федеральный бюджет       </t>
  </si>
  <si>
    <t xml:space="preserve">Областной бюджет         </t>
  </si>
  <si>
    <t xml:space="preserve">Местный бюджет           </t>
  </si>
  <si>
    <t xml:space="preserve">Капитальные вложения     </t>
  </si>
  <si>
    <t xml:space="preserve">Всего по подпрограмме, </t>
  </si>
  <si>
    <t xml:space="preserve">Областной бюджет           </t>
  </si>
  <si>
    <t xml:space="preserve">Федеральный бюджет         </t>
  </si>
  <si>
    <t>Областной бюджет</t>
  </si>
  <si>
    <t xml:space="preserve">Всего по подпрограмме, в том числе     </t>
  </si>
  <si>
    <t>Федеральный бюджет</t>
  </si>
  <si>
    <t xml:space="preserve">Местный бюджет      </t>
  </si>
  <si>
    <t>Наименование мероприятия/Источники расходов   на финансирование</t>
  </si>
  <si>
    <t>Внебюджетные источники</t>
  </si>
  <si>
    <t>Подпрограмма 2 «Социальная поддержка населения Артемовского городского округа»</t>
  </si>
  <si>
    <t>Финансирование  муниципальных  программ, тыс. рублей</t>
  </si>
  <si>
    <t xml:space="preserve">Фактическое выполение мероприятий (основные итоги) </t>
  </si>
  <si>
    <t>Выполнение  %</t>
  </si>
  <si>
    <t xml:space="preserve">Федеральный бюджет </t>
  </si>
  <si>
    <t xml:space="preserve">Областной бюджет     </t>
  </si>
  <si>
    <t xml:space="preserve">Местный бюджет       </t>
  </si>
  <si>
    <t>Всего</t>
  </si>
  <si>
    <t>Всего по муниципальной программе, в том числе</t>
  </si>
  <si>
    <t>Местный бюджет</t>
  </si>
  <si>
    <t xml:space="preserve">Всего по подпрограмме, в том числе  </t>
  </si>
  <si>
    <t xml:space="preserve">Местный бюджет </t>
  </si>
  <si>
    <t>Всего по подпрограмме, в том числе</t>
  </si>
  <si>
    <t xml:space="preserve">Всего по муниципальной программе, в том числе  </t>
  </si>
  <si>
    <t>Произведена оплата пеней и процентов согласно заключенных договоров по реструктуризированным долгам.</t>
  </si>
  <si>
    <t xml:space="preserve">Областной бюджет      </t>
  </si>
  <si>
    <t xml:space="preserve">Всего по подпрограмме,  в том числе   </t>
  </si>
  <si>
    <t xml:space="preserve">Областной бюджет   </t>
  </si>
  <si>
    <t>Подпрограмма  6 «Развитие градостроительной деятельности на территории Артемовского городского округа»</t>
  </si>
  <si>
    <t>Подпрограмма 7  «Обеспечение развития архивного дела в Артемовском городском округе»</t>
  </si>
  <si>
    <t>Подпрограмма 5 «Совершенствование системы гражданской обороны, защиты населения и территорий от чрезвычайных ситуаций природного и техногенного характера, обеспечения пожарной безопасности и охраны общественного порядка на территории Артемовского городского округа»</t>
  </si>
  <si>
    <t>Подпрограмма 1 «Обеспечение рационального,  безопасного природопользования и обеспечение экологической безопасности территории»</t>
  </si>
  <si>
    <t>Подпрограмма 2 «Обеспечение и развитие дорожного хозяйства, систем наружного освещения и благоустройства»</t>
  </si>
  <si>
    <t>Подпрограмма 3 «Обеспечение реализации муниципальной программы « Развитие дорожного хозяйства, благоустройства и обеспечение экологической безопасности Артемовского городского округа  до 2022 года»</t>
  </si>
  <si>
    <t>Подпрограмма 2 «Управление муниципальным долгом"</t>
  </si>
  <si>
    <t xml:space="preserve">Всего по программе, в том числе     </t>
  </si>
  <si>
    <t xml:space="preserve">Областной бюджет    </t>
  </si>
  <si>
    <t xml:space="preserve">Местный бюджет   </t>
  </si>
  <si>
    <t>Подпрограмма 3 «Предоставление региональной поддержки молодым семьям на улучшение жилищных условий»</t>
  </si>
  <si>
    <t>9. МП  «Содейсвтие развитию малого и среденего предпринимательства и туризма в Артемовском городском округе на период до 2022 года»</t>
  </si>
  <si>
    <t>10. МП  «Реализация приоритетных проектов в строительном комплексе Артемовского городского округа до 2022 года»</t>
  </si>
  <si>
    <t>Подпрограмма 1 «Развитие жилищно-коммунального хозяйства Артемовского городского округа»</t>
  </si>
  <si>
    <t>Подпрограмма 2 «Развитие топливно-энергетического комплекса Артемовского городского округа»</t>
  </si>
  <si>
    <t>Подпрограмма 3 «Энергосбережение и повышение энергетической эффективности в Артемовском городском округе»</t>
  </si>
  <si>
    <t>2018 (план)</t>
  </si>
  <si>
    <t>2018 (факт)</t>
  </si>
  <si>
    <t>Подпрограмма 4 «Организация и осуществление мероприятий по работе с детьми и молодежью, по предупреждению терриризма и профилактике экстремизма на территории Артемовского городского округа»</t>
  </si>
  <si>
    <t xml:space="preserve">Подпрограмма 3 «Обеспечение условий для развития массовой физической культуры и спорта» 
</t>
  </si>
  <si>
    <t xml:space="preserve">Подпрограмма 1 «Реализация отдельных вопросов местного значения и переданных государственных полномочий на территории Артемовского городского округа» </t>
  </si>
  <si>
    <t>1. МП «Реализация  вопросов местного значения и переданных государственных полномочий в Артемовском городском округе на период до 2022 года»</t>
  </si>
  <si>
    <t>2. МП «Управление муниципальным имуществом и земельными ресурсами Артемовского городского округа на 2015-2020 года»</t>
  </si>
  <si>
    <t>3. МП «Развитие системы образования Артемовского городского округа на период 2015-2020 годов»</t>
  </si>
  <si>
    <t>Подпрограмма 1 «Развитие сети дошкольных учреждений Артемовского городского округа»</t>
  </si>
  <si>
    <t>Подпрограмма 2 «Развитие системы общего образования Артемовского городского округа»</t>
  </si>
  <si>
    <t>Подпрограмма 3 «Развитие системы дополнительного образования»</t>
  </si>
  <si>
    <t>Подпрограмма 4 «Патриотическое воспитание детей Артемовского городского округа»</t>
  </si>
  <si>
    <t>Подпрограмма 5 «Укрепление и развитие материально-технической базы муниципальных образовательных учреждений Артемовского городского округа»</t>
  </si>
  <si>
    <t>Подпрограмма 6 «Обеспечение реализации муниципальной программы "Развитие системы образования Артемовского городского округа на период 2015-2020 годов»</t>
  </si>
  <si>
    <t>4. МП «Развитие культуры на территории Артемовского городского округа до 2020 года»</t>
  </si>
  <si>
    <t>5. МП «Управление муниципальными финансами Артемовского городского округа до 2020 года»</t>
  </si>
  <si>
    <t>Подпрограмма 1 «Управление бюджетным процессом и его совершенствованием»</t>
  </si>
  <si>
    <t>Подпрограмма 3 «Развитие информационной системы управления финансами»</t>
  </si>
  <si>
    <t>6. МП «Формирование современной городской среды в  Артемовском городском округе до 2022 года»</t>
  </si>
  <si>
    <t>Подпрограмма 4 «Обеспечение реализации муниципальной программы Артемовского городского округа "Управление муниципальными финансами Артемовского городского округа до 2020 года»</t>
  </si>
  <si>
    <t>Подпрограмма 1 "Устойчивое развитие сельских территорий Артемовского городского округа»</t>
  </si>
  <si>
    <t>Подпрограмма 2 "Обеспечение жильем молодых семей Артемовского городского округа»</t>
  </si>
  <si>
    <t>7. МП «Развитие дорожного хозяйства, благоустройства и обеспечение экологической безопасности Артемовского городского округа  до 2022 года»</t>
  </si>
  <si>
    <t>Обеспечена деятельность МКУ АГО «Жилкомстрой» (проведена выплата заработной платы, оплата за услуги связи, по ремонту и содержанию имущества, на коммунальные услуги, ГСМ).</t>
  </si>
  <si>
    <t>Подпрограмма 8 «Обеспечение реализации муниципальной программы»</t>
  </si>
  <si>
    <t>11. МП   «Развитие жилищно-коммунального хозяйства и повышение энергетической эффективности в Артемовском городском округе до 2022 года»</t>
  </si>
  <si>
    <t>Мероприятия не осуществлялись в связи с отсутствием нормативных документов по распределению субсидий федерального, областного бюджетов (3 картал 2018 года).</t>
  </si>
  <si>
    <t xml:space="preserve">Обеспечена деятельность органов местного самоуправления (проведена выплата заработной платы, оплата текущих расходов).     </t>
  </si>
  <si>
    <t xml:space="preserve">Установка электро, - водосчетчиков в муниципальных жилых помещениях планируется во втором полугодии 2018 года. </t>
  </si>
  <si>
    <t>8. МП « Обеспечение жильем отдельных категорий граждан на территории Артемовского городского округа на 2018-2020 годы»</t>
  </si>
  <si>
    <t>Отчет о выполнении мероприятий муниципальных программ Артемовского городского округа за  1 полугодие 2018 года</t>
  </si>
  <si>
    <t xml:space="preserve">В рамках реализации мероприятий подпрограммы за  1 полугодие 2018 года:
- проведена оплата за предоставление услуг в сфере печати;                                                                                                                                - предоставлены субсидии индивидуальным предпринимателям, главам крестьянских (фермерских) хозяйств Березину А.В. в размере 150 000 (сто пятьдесят тысяч) рублей, в целях частичного возмещения затрат на приобретение системы навозоудаления (навозоуборочного транспортера КСН-Ф-100); Яговитиной Н.С. в размере 100 000 (сто тысяч) рублей, в целях частичного возмещения затрат на приобретение молодняка крупного рогатого скота и комбикормов и Сергееву А.Н.в размере 50 000 (пятьдесят тысяч) рублей, в целях частичного возмещения затрат на приобретение кормов для крупного рогатого скота (постановление Администрации Артемовского городского округа от 10.05.2017 № 456-ПА);                                                                                                                                                                                                                                                                                                                     - организованы и проведены выборы депутатов Думы Артемовского городского округа;                                                                                                                                                                                                                                                                                                                                            
- финансовое обеспечение государственных полномочий по составлению (изменению и дополнению) списков кандидатов в присяжные заседатели федеральных судов;                                                                                                                                                    - оказана финансовая поддержка социально-ориентированным некоммерческим организациям;
- обеспечено осуществление государственного полномочия по первичному воинскому учету на территории Артемовского городского округа.                                                                                                                                                                                                                                                        </t>
  </si>
  <si>
    <t xml:space="preserve">В рамках реализаци мероприятий по гражданской обороне, предупреждению чрезвычайных ситуаций  природного и техногенного характера:                                                                                                                                                                                                                                                                      - приобретение печатной продукции по правилам поведения при ЧС и действиям по сигналам ГО.                                                                                                                                                                                                                                                                                                                                                                                                                                                                                                                                                                                                                                                                                                                                                                                                                                                                                                                                                                                                                                                                                                               В рамках реализации мероприятий по обеспечению пожарной безопасности на территории Артемовского городского округа:                                                                                                                                                                                                                       - произведена оплата за работы по содержанию пожарных водоемов и гидрантов;                                                                                                                                  - заключены договоры на межевание и проектирование пожарных резервуаров и подъемных путей к ним.                                                                                                                     Проведение закупок по ремонту пожарных гидрантов и устройству пожарных резервуаров по ул. Станционная в                                                                                                                                                                                                                                                                                                                         г. Артемовский планируется в 3 квартале 2018 года.                                                                                                                                                                                         Обеспечена деятельность МКУ АГО "ЕДДС" (проведена выплата заработной платы, оплата текущих расходов). Организованы и проведены мероприятия по профилактике правонарушений на территории Артемовского городского округа.                                                                                                                                                                                                                                                                                                                                                                                                                                                                                                                                                                                                                                                                                                                                                                                                                                                                                                                                                                                                                                                                                                                                                                                                                                                                                                                                                                                                                                                                                                                                                                                                                                                                                                                                                                                                                                                                                                                                                                                                                                                                      </t>
  </si>
  <si>
    <t xml:space="preserve">За 1 полугодие 2018 года:                                                                                                                                                                                                                                                                                                                                                                                                                                                                                                                      - проведена оцифровка архивных документов в рамках осуществления государственных полномочий по хранению, комплектованию, учету и использованию архивных документов, обслуживание программы Консультант Плюс;                                                                                                                                          - обеспечена деятельность МБУ АГО "Центр архивной документации" (проведена выплата заработной платы, оплата текущих расходов: коммунальные платежи, ГСМ, услуги по содержанию имущества, частичная замена забора, приобретение материальных запасов для оформления выставки и архивных документов).                                                                                                                                                                                                                                                                                                                                                                                                                                                                       </t>
  </si>
  <si>
    <t>За 1 полугодие 2018 года:                                                                                                                                                                                                                                                                                                                                                                                                                                                                                                                         - произведена выплата субсидий, компенсаций на оплату жилого помещения и коммунальных услуг;
- оказаны меры социальной поддержки малообеспеченным категориям населения и гражданам, пострадавшим в результате чрезвычайных ситуаций;                                                                                                                                                                                                                                                                                            
- произведены выплаты пенсии за выслугу лет лицам, замещавшим  должности муниципальной службы Артемовского городского округа.                                                                                                                                                                                                                                       Осуществление государственного полномочия Российской Федерации по предоставлению компенсации отдельным категориям граждан оплаты взноса на капитальный ремонт общего имущества в многоквартирном доме за счет средств федерального бюджета будет производиться в 3 квартале 2018 года.</t>
  </si>
  <si>
    <t xml:space="preserve">За  1 полугодие 2018 года:                                                                                                                                                                                                                  - приобретены учебники и учебные пособия, средства обучения, игры, игрушки;                                                                                                                                                                                                                                                                                                                                                                                                                                                                                                                                                                                                                                                                                                                                                                                                                                                                                          - обеспечены мероприятия по организации питания дошкольных учреждений Артемовского городского округа;                                                                                                                                                                                                                                                                                                                                                                                                                                                                                                                                                                                                                                                                                                                                                                                                                                                                                                                                                                                                                                                                                                                                                                                                                                                                                                                                                                                                                                                    - проведена выплата заработной платы, оплата текущих расходов.                                                                                                                                                                                                                                                                                                                                                                                                           </t>
  </si>
  <si>
    <t xml:space="preserve">Обеспечены мероприятия по организации отдыха и оздоровления детей и подростков в каникулярное время.                                                                                                                                                                                                                                                                                   Проведена выплата заработной платы, оплата текущих расходов. </t>
  </si>
  <si>
    <t xml:space="preserve">За  1 полугодие 2018 год проведены следующие мероприятия:                                                                                                                                                                                                                                                                                                                                                                                                                                                                                                                                      - проведен городской праздник "Выпускник -2018";                                                                                                                                                                                                                                         - проведены фестивали  "Белый парус", "Маленькая страна";                                                                                                                                                                                                                                                                                                                                                                                                                                                                                         - проведена оплата за участие в окружных, областных, российских мероприятиях;                                                                                                                                                                                                                                                                                                                                                                                                                                                                                                                                                                                                                                                                                                                                                                                    - проведен конкурс "Воспитатель года";                                                                                                                                                                                                                                                                                                                                            - проведена выплата заработной платы и содержания имущества образовательных учрежедний. </t>
  </si>
  <si>
    <t xml:space="preserve">За  1 полугодие 2018 года проведены следующие мероприятия:                                                                                                                                                                                                                                                                                                                                                                                                                                                                                                                                                        - установка противопожарной двери и приобретение огнетушителей в МБУК ЦКС (с.Б.Трифоново);                                                                                                         - огнезащитная обработка чердачных помещений в МБУ ДО АГО "ДШИ № 1";                                                                                                               - установка водосточной системы в МБУ ДО АГО "ДШИ № 2";                                                                                                                                                                               - ремонт хореографического зала в   МБУ ДО АГО "ДШИ № 2";                                                                                                                                                                                                                - приобретено пианино в МБУ ДО АГО ДШИ № 2;                                                                                                                                                                                                                                                                                                                                                                                                                                                                                                                                                                                          - оплата за охрану объектов;                                                                                                                                                                                                                       -  установка узла учета теплоснабжения   в Сосновоборском ЦД, Мостовском СДК, Покровском ЦД, МБУК ДК "Энергетик".                                                                                                                                                                                                                                                                                                                                                                                                                                                                                                                                                                                                                                                                                                                                                        Проведена оплата за:                                                                                                                                                                                                                                                                                                                                                                                                                                                                                                                                                                                                                                                                                                                                                                                                                                                                                                                                                                                                                                                                                           - сувениры и подарки для проведения культурных проектов;                                                                                                                                                                                                                                                                                                                                                                                                                                                                                                                                                                                                                                                                                                                                                                                                                                                                                                                                                                                                                                                                                                                                                                                                                                                                                                                                       - обеспечена деятельность учреждений культуры (проведена выплата заработной платы, оплата за тепловую энергию, услуги связи, интернет, медкомиссию).                                                                                                                                                                                                                                                                                                                                                                             </t>
  </si>
  <si>
    <t xml:space="preserve">Приобретены неисключительные права на использование  ПК ИСУФ "РРО, САПФИР,ГРБС", произведена оплата за сопровождение  Консультант плюс, 1 С.                                                                                                                                                                            Проведение электронного аукциона на приобретение неисключительных прав на использование, услуг по сопровождению программного комплекса "СМАРТ-Бюджет ПРО", "Свод- СМАРТ" запланировано на 4 квартал 2018 года. Запланированы расходы на приобретение системных блоков, мониторов, источников бесперебойного питания на 3 квартал 2018 года.                                                                                                                                                                   </t>
  </si>
  <si>
    <t>Обеспечена деятельность Финансового управления Артемовского городского округа (проведена выплата заработной платы, оплата за услуги связи, ГСМ, заправка картриджей, оплата услуг по прохождению диспансеризации муниципальных служащих, приобретение картриджей, канцелярских и хозяйственных товаров).</t>
  </si>
  <si>
    <t>Оплачены кадастровые работы по комплексному благоустройству сквера победы по ул. Ленина в г. Артемовский. Произведена оплата за выполнение работы по проектированию комплексного благоустройства дворовых территорий. Завершение работ по благоустройству дворовой территории по ул. Мира, 7 в г. Артемовский запланировано в 3 квартале 2018 года.</t>
  </si>
  <si>
    <t xml:space="preserve"> </t>
  </si>
  <si>
    <t>Заключены контракты на выполнение строительно-монтажных работ по объектам газоснабжение жилых домов ПК «Калина», ПК «Станционный» в г. Артемовский, газоснабжение с. Покровское (1 этап). Исполнение - 3 квартал 2018 года. Оплата по исполнительному листу - газоснабжение жилых домов ПК "Ручейный".</t>
  </si>
  <si>
    <r>
      <rPr>
        <sz val="12"/>
        <rFont val="Times New Roman"/>
        <family val="1"/>
        <charset val="204"/>
      </rPr>
      <t xml:space="preserve">За  1 полугодие 2018 года проведены следующие мероприятия:                                                                                                                                                                                                                                                                                                                                                                                                                                                                                                                              -выполнена оплата за работы по обустройству источника нецентрализованного водоснабжения;                                                                                                                                                                         - заключен договор на предпаводковые мероприятия на плотине на р. Бобровка в г. Артемовский, оплачено страхование плотины. Работы по ремонту гидротехнического сооружения намечены на 3 квартал 2018 года.                                                  </t>
    </r>
    <r>
      <rPr>
        <sz val="12"/>
        <color rgb="FFFF0000"/>
        <rFont val="Times New Roman"/>
        <family val="1"/>
        <charset val="204"/>
      </rPr>
      <t xml:space="preserve">  </t>
    </r>
    <r>
      <rPr>
        <sz val="12"/>
        <rFont val="Times New Roman"/>
        <family val="1"/>
        <charset val="204"/>
      </rPr>
      <t xml:space="preserve">            В рамках реализации мероприятий по эксплуатации природоохранного объекта шахтный водоотлив поселка Буланаш:                                                                                                                                                                                                                                                                                                                                                                                                                                                                                                                                                                                                                                                                                                                                                                                                                                                                                                                                                                                                         - произведены расходы за потребленную эл.энергию, расходы по оплате труда;                                                                                                                                                                       - заключен контракт на проектирование устройства дренажных узлов в п. Буланаш.                                                                                                                                                                                                                                                                                                                                                </t>
    </r>
  </si>
  <si>
    <t>За 1 полугодие 2018 года проведены следующие мероприятия:                                                                                                                                                                                                                - заключен контракт на выполнение проектных работ по реконструкции водопровода в  с. Покровское, произведена оплата за инженерные изыскания и технологическое присоединение к инженерным сетям объекта;                                                                                                                                                                                                                     - выполнена оплата за межевание земельного участка для отвода поверхостных вод по ул. Станционная в г. Артемовский, выполнение закупок на проектирование отвода поверхостных вод в г. Артемовский запланировано на 3 квартал 2018 года;                                                                                                                                                                                                                        - заключен контракт на строительство блочной газовой котельной детского сада № 37 в с. Покровское. Срок исполнения 3 -4 квартал 2018 года;                                                                                                                                                                                                  -   заключен контракт на строительство водопровода в районе Егоршинского лесхоза по ул. Вишневая, Кедровая, Красный луч в г. Артемовский. Исполнение 3 квартал 2018 года;                                                                                                                                                                                                                                                                                                                                                                                          - предоставлена субсидия МУП "Люкс-Сервис", оказывающим населению Артемовского городского округа услуги коммунальной бани.</t>
  </si>
  <si>
    <t xml:space="preserve">                                                                                            </t>
  </si>
  <si>
    <t xml:space="preserve">За 1полугодие 2018 года отделом по физической культуре и спорту организовано и проведено 75 физкультурных и спортивных мероприятий, где приняло участие 16828 человек-участников по разным видам спорта. Наиболее массовым мероприятием была «Лыжня России - 2018», где приняло участие 9212 человек,  а также Чемпионат по хоккею Свердловской области среди ветеранов, Муниципальные отборочные соревнования по мини-футболу Всероссийского проекта «Мини-футбол в школу» (240 чел.), Первенство Свердловской области по рукопашному бою среди юношей и девушек (250 чел.), первенство АГО по шашкам и шахматам (150 чел.), открытый региональный турнир по карате годзю-рю памяти В.Г. Ситника (150 чел), спартакиада среди ветеранов и работающей молодежи Артемовского городского округа, посвященная 100-летию со дня образования Всесоюзного Ленинского Союза Молодежи (ВЛКСМ-РСМ) (100 чел.), первенство Артемовского городского округа по рукопашному бою среди юношей и девушек 12-17 лет памяти Героя Петергофского десанта П.Л. Добрынина (102 чел.), турнир по волейболу, посвященный Дню космонавтики, среди мужчин и женщин (118 чел.), 71-ая традиционная легкоатлетическая эстафета, посвященная 73-летию Победы в Великой Отечественной войне 1941-1945 гг. (542 чел.), первенство Артемовского городского округа по рукопашному бою среди девушек и юношей в честь Дня Победы в Великой Отечественной войне (110 чел.), спортивный праздник посвященный Дню пограничника (150 чел.),  шахматно-шашечный турнир, посвященный Дню Победы (156 чел.), спортивный праздник посвященный Дню села Шогринское (футбол, армрестлинг, волейбол, гиревой спорт) (100 чел.), Чемпионат Свердловской области по футболу среди команд 2 группы (6 домашних матчей,180 чел.)                                                                                                                                                                        На стадионе "Машиностроитель" произведены следующие работы: устройство ограждений и  установка уличных тренажеров на площадке, для занятий уличной гимнастикой.                                                                                                                                                                                              Создание новых спортивных площадок планируется в 3 квартале 2018 года.                                                                                                                                                                                                                                                         В рамках мероприятия " Поэтапное внедрение Всероссийского физкультурно-спортивного комплекса «Готов к труду и обороне» приобретено оборудование и инвентарь для выполнения тестов ГТО в МБУ "ФОЦ"Сигнал".                </t>
  </si>
  <si>
    <t xml:space="preserve">За 1 полугодие 2018 года отделом по работе с детьми и молодежью проведено:                                                                                                                                                          26 мероприятий по работе с молодежью с общим охватом 3742 человека, в том числе:                                                                         - семейный забег в рамках проведения Всероссийской массовой лыжной гонки "Лыжня России - 2018";                                                                                                                                                                                                                             - муниципальный конкурс детского рисунка "Дорога в будущее!";                                                                                                                    - муниципальный селфи-марафон "Навстречу выборам!"(затраты на призы);                                                                                                                    - спартакиада среди ветеранов и работающей молодежи Артемовского городского округа, посвященная 100-летию со дня образования РКСМ-ВЛКСМ-РСМ;
- праздничная программа, посвященная Международному Дню защиты детей;
- праздничная программа, посвященная Дню молодежи России.                                                                                                                          44 мероприятия по патриотическому воспитанию с общим охватом 7540 человек, в том числе:                                                                               - акция "Важные праздники" - поздравление ветеранов по месту проживания с 90-летним юбилеем, Днем защитника Отечества, 8 Марта, Днем Победы (затраты на подарки и цветы);                                                                                                                                                                                                                                                       - торжественное мероприятие, посвященное Дню вывода советских войск из Афганистана;                                                                                                        - акция торжественного вручения паспортов 14-летним подросткам "Мы - граждане России!", посвященное Дню защитника Отечества, Дню России (подарки подросткам, цветы ветеранам);                                                                                                                                                                                                                                                                          - лыжная гонка "Лыжня мужества", посвященная 100-летию ВЛКСМ, 80-летию города Артемовского и Дню защитника Отечества;                                                                                                                                                                                                                                                        - акция "Георгиевская ленточка";
                                                                                                                                                                                                            </t>
  </si>
  <si>
    <t>- презентация книги "Герои Советского Союза. Полные кавалеры ордена Славы. Герои России. Свердловская область";
- квест-игра «Крымские подвиги военной истории всех времен»;
- Муниципальный конкурс творческих работ «Чернобыль глазами детей», посвященный 32-ой годовщине со Дня ликвидации аварии на Чернобыльской атомной электростанции;
- памятное мероприятие, посвященное 32-ой годовщине со Дня катастрофы на Чернобыльской атомной электростанции;
- патриотическая акция «Бессмертный полк», посвященная Дню Победы в ВОв 1941-1945 годов;
- автомотопробег, посвященный 100-летию со Дня образования пограничных войск ФСБ России.                                                                                                                                                                                                                     С целью соблюдения трудового законодательства и своевременной подготовки документов подростками, состоящими на учете в КДНиЗП проведен семинар с работодателями с привлечением представителей субъектов профилактики, образовательных учреждений, прокуратуры. В летний период 2018 года планируется трудоустроить за счет местного бюджета 202 несовершеннолетних гражданина.                                                                                                                                                                        Обеспечена деятельность МБУ АГО "Шанс" (выплата заработной платы, коммунальные услуги, приобретение материальных запасов, призов для проведения мероприятий).                                                                                                                                          В рамках мероприятий по профилактике эктсремизма, терроризма на территории проведено 5 мероприятий с общим охватом 402 человека, в том числе:                                                                                                                                                                                  - муниципальный конкурс детского рисунка "Дорога в будущее!";                                                                                                                                - муниципальный селфи-марафон "Навстречу выборам!"                                                                                                                                                                                                                                                                                                                                      - политические дебаты "Выборы Губернатора Свердловской области" среди учащихся МАОУ "Лицей № 21";                                                  - экскурсионная поездка в город Ирбит (музей мотоциклов).</t>
  </si>
  <si>
    <t xml:space="preserve">В рамках реализации мероприятий подпрограммы за  1 полугодие 2018 года:                                                                                                                                                                                                                                                            - проведена оплата за обслуживание информационной системы обеспечения градостроительной деятельности.                                                                                                                                                                                       Разработка документации по планировке и межеванию территорий населенных пунктов АГО и межевание границ населенных пунктов АГО, межевание земельных участков  планируется в 3-4 квартале 2018 года . Проведение работ по описанию местоположения границ территориальных зон и населенных пунктов, расположенных на территории АГО, внесение в единый государственный реестр недвижимости сведений о границах территориальных зон и населенных пунктов, расположенных на территории АГО запланировано на 3-4 квартал 2018 года.                                                                                                                           </t>
  </si>
  <si>
    <r>
      <t xml:space="preserve">За  1 полугодие 2018 года:                                                                                                                                                                                                                                                                                                                                                                                                                                                                                                                                                                                                                                                                                 - проведены инвентаризационно-технические и кадастровые работы по бесхозяйным объектам;                                                                                                                                                                                                                                                                                                                                                                                                                  - произведена оплата за выполнение кадастровых работ по земельным участкам;                                                                                                                                            - приобретены компьютер в сборе и принтер и произведена оплата за услуги по обновлению программного комплекса для учета муниципального имущества;                                                                                                                                                                                                - приобретен пластинчатый теплообменник для МУП "Мостовское ЖКХ";                                                  </t>
    </r>
    <r>
      <rPr>
        <sz val="12"/>
        <color rgb="FFFF0000"/>
        <rFont val="Times New Roman"/>
        <family val="1"/>
        <charset val="204"/>
      </rPr>
      <t xml:space="preserve">                                                                                              </t>
    </r>
    <r>
      <rPr>
        <sz val="12"/>
        <color indexed="8"/>
        <rFont val="Times New Roman"/>
        <family val="1"/>
        <charset val="204"/>
      </rPr>
      <t xml:space="preserve">                                                                                                                                                                                                                                                                                          - проведена выплата заработной платы, оплата текущих расходов Комитета по управлению муниципальным имуществом Артемовского городского округа;                                                                                                                                                                                                        - перечислены средства на пополнение уставного капитала МУП АГО "ЦРА № 198" и МУП АГО "Жилищно-коммунальное хозяйство п. Буланаш".                                                                                                                                                                                           Приобретение недвижимого имущества в собственность Артемовского городского округа планируется во втором полугодии 2018 года.                                                                                                                                                                                                              В июне проведен запрос котировок на проведение кадастровых работ по образованию земельных участков из земель сельскохозяйственного назначения, оформленных в муниципальную собственность АГО, контракт заключен 04.07.2018. Выполнение работ планируется в 3,4 кварталах 2018 года.                                                                                                                                    По результатам проведенных аукционов в электронной форме заключен контракт на приобретение прочистной машины высокого давления, объявлены аукционы на приобретение автомобиля ГАЗ - 3309, КАМАЗ -53605 -вакуумной машины.                                                                                                                                                  </t>
    </r>
  </si>
  <si>
    <t xml:space="preserve">Обеспечены мероприятия по организации питания в муниципальных общеобразовательных учреждениях.                                                      Приобретены учебники и учебные пособия, средства обучения.                                                                                                                                       Проведена выплата заработной платы, оплата текущих расходов.     </t>
  </si>
  <si>
    <r>
      <t xml:space="preserve"> </t>
    </r>
    <r>
      <rPr>
        <sz val="12"/>
        <rFont val="Times New Roman"/>
        <family val="1"/>
        <charset val="204"/>
      </rPr>
      <t>За 1 полугодие 2018 года:                                                                                                                                                                                                                                                                                                                                                                                                                                                                                                                                   проведены мероприятия в МАОУ СОШ № 21, МБОУ СОШ № 14, МБОУ СОШ № 16, МБОУ СОШ № 17,                                                                                    МБОУ СОШ № 18, МАОУ СОШ № 8, МБОУ СОШ  № 9.</t>
    </r>
  </si>
  <si>
    <t>За  1 полугодие 2018 года:                                                                                                                                                                                                                                                                                                                                                                                                                                                              - проведен капитальный ремонт пищеблока МБОУ СОШ № 2 (приобретение технологического оборудования);                                               -приобретено технологическое оборудование для пищеблока в 20 дошкольных образовательных учреждениях и учреждениях общего образования МАОУ СОШ № 1,8,12,21,3,4 (вытяжки над мойками);                                                                                            - проведена замена оконных блоков в МБДОУ № 4;                                                                                                                                                                                   - проведен капитальный ремонт пожарной сигнализации в МБДОУ № 15, МБОУ СОШ № 10, МБОУ СОШ № 11,                                                              МАОУ СОШ № 8, МАОУ ДХШ № 24;                                                                                                                                                                                                               - проведен капитальный ремонт пожарной лестницы в МБДОУ № 35, МБДОУ № 40.                                                                                                                                Капитальный ремонт кровли в образовательных учреждениях планируется в 3 квартале 2018 года.                                                                                                Создание в общеобразовательных организациях, расположенных в сельской местности, условий для занятия физической культуры и спорта планируется в 3 квартале 2018 года.</t>
  </si>
  <si>
    <t>За 1 полугодие 2018 года проведены следующие мероприятия:                                                                                                                                                                                                                                                                                                                                                                                                                                                                                                                                                                                                                                             - выполнены работы по зимнему содержанию дорог, мостов, пл. Советов, Привокзальной площади, тротуаров, светофорных объектов;                                                                                                                                                                                                                                                                                                                                   - выполнены работы по установке дорожных знаков;                                                                                                                                           - проведена оплата за эл. энергию уличного освещения, техническое обслуживание сетей наружного освещения;                                                                                              -  выполнены работы по ремонту памятников и памятных мест на территории г.Артемовского;                                                                                                                                                                                                                                                                                                                                                                                                                                                                                                                                                                                                                                                                                                          - проведены работы по зимнему содержанию мест захоронений;                                                                                                                                                                                                                                                                                                                                                                                                                             - проведены работы по зимнему содержанию скверов, памятных мест;                                                                                                                                                                                                                                                                                                        - содержание и демонтаж снежного городка на пл.Советов;                                                                                                                                             - подрезка, выкорчевка, уборка деревьев и кустарников.                                                                                                                                                                                                                                                                                                                                                                                                                                                                                            Заключен контракт на выполнение отлова, транспортировки и содержание беснадзорных собак на территории Артемовского городского округа, оплата производится за фактически выполненные работы.                                                                                                                                                                                                                                                                                                                                                                                                                                                                                                   Заключен контракт на выполнение капитального ремонта автомобильной дороги по ул. Молодежи в г. Артемовский, срок выполнения -3 квартал 2018 года.                                                                                                                                                                                                          Заключен контракт на выполнение проектно-изыскательских работ по строительству участка автомобильной дороги по                                                                                    ул. Мира до ул. Западной в г. Артемовский. Срок исполнения - 3 квартал 2018 года.                                                                                                                                    Выполнение работ по ремонту проездов к дворовым территориям многоквартирных домов населенных пунктов намечено на 3 квартал 2018 года.                                                                                                                                                                                                      Заключен контракт на обустройство пешеходных переходов и подходов к ним вблизи общеобразовательных учреждений. Окончание работ - 3 квартал 2018 года.</t>
  </si>
  <si>
    <t>Выдано одно свидетельство о предоставлении социальной выплаты на строительство (приобретение) жилья в сельской местности. Срок действия свидетельства до 06.06.2019.</t>
  </si>
  <si>
    <t>В 1 полугодии 2018 года выдано 6 свидетельств о праве на получение социальной выплаты на приобретение жилого помещения или создание объекта индивидуального жилищного строительства молодым семьям. Все семьи являются многодетными. Срок действия свидетельств 7 месяцев с даты получения - до 31.11.2018, до 09.01.2019. Свидетельства молодыми семьями не реализованы.</t>
  </si>
  <si>
    <t xml:space="preserve">За  1 полугодие 2018 года в рамках содействия развитию малого и среднего предпринимательства в Артемовском городском округе:                                                                                                                                                                                                                                                                                                                                                                                                                                                                                                                - в целях формирования базы данных инвестиционных площадок, расположенных на территории Артемовского городского округа занесена в базу данных 1 инвестиционная площадка;                                                                                                                                                                                                                                                                                                                                                                                                                                                                                                                                                                                                                                                                                     - привлечено 68 участников программы «Школа бизнеса» из числа школьников и студентов ;                                                                                                                                                                          - общее число участников мероприятия "Пропаганда и популяризация предпринимательской деятельности" 99 человек.                                                                                                                                                                                                                                                                                                                                                         В рамках содействия развитию туризма в Артемовском городском округе:                                                                                                                                                                                                                                                                                                                                                       - проведено событийное мероприятие "Покровский рубеж".                                                                   </t>
  </si>
  <si>
    <t>За 1 полугодие 2018 года :                                                                                                                                                                                                 -проведена оплата за корректировку сметной документации по реконструкции лыжной базы "Снежинка".                                                                      - заключен контракт на выполнение проектно-изыскательских работ по строительству школы на 800 учащихся, оплачены работы по межеванию.                                                                                                                                                                              Контракт на проектирование объекта по строительству ФОК по ул. Терешковой в г. Артемовский находится в стадии заключения, строительство здания музея в г. Артемовский намечено на 3 квартал 2018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</si>
</sst>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_р_."/>
    <numFmt numFmtId="166" formatCode="0.0"/>
  </numFmts>
  <fonts count="18" x14ac:knownFonts="1">
    <font>
      <sz val="11"/>
      <color theme="1"/>
      <name val="Calibri"/>
      <family val="2"/>
      <scheme val="minor"/>
    </font>
    <font>
      <sz val="11"/>
      <color indexed="8"/>
      <name val="Times New Roman"/>
      <family val="1"/>
      <charset val="204"/>
    </font>
    <font>
      <b/>
      <sz val="11"/>
      <color indexed="8"/>
      <name val="Times New Roman"/>
      <family val="1"/>
      <charset val="204"/>
    </font>
    <font>
      <sz val="8"/>
      <name val="Calibri"/>
      <family val="2"/>
    </font>
    <font>
      <sz val="12"/>
      <color indexed="8"/>
      <name val="Times New Roman"/>
      <family val="1"/>
      <charset val="204"/>
    </font>
    <font>
      <sz val="12"/>
      <color theme="1"/>
      <name val="Calibri"/>
      <family val="2"/>
      <scheme val="minor"/>
    </font>
    <font>
      <b/>
      <sz val="12"/>
      <color indexed="8"/>
      <name val="Times New Roman"/>
      <family val="1"/>
      <charset val="204"/>
    </font>
    <font>
      <sz val="12"/>
      <color theme="1"/>
      <name val="Times New Roman"/>
      <family val="1"/>
      <charset val="204"/>
    </font>
    <font>
      <sz val="12"/>
      <name val="Times New Roman"/>
      <family val="1"/>
      <charset val="204"/>
    </font>
    <font>
      <b/>
      <sz val="12"/>
      <color theme="1"/>
      <name val="Calibri"/>
      <family val="2"/>
      <scheme val="minor"/>
    </font>
    <font>
      <b/>
      <sz val="12"/>
      <color indexed="8"/>
      <name val="Calibri"/>
      <family val="2"/>
    </font>
    <font>
      <sz val="12"/>
      <color rgb="FFFF0000"/>
      <name val="Times New Roman"/>
      <family val="1"/>
      <charset val="204"/>
    </font>
    <font>
      <sz val="12"/>
      <color rgb="FFFF0000"/>
      <name val="Calibri"/>
      <family val="2"/>
      <scheme val="minor"/>
    </font>
    <font>
      <sz val="12"/>
      <color indexed="8"/>
      <name val="Calibri"/>
      <family val="2"/>
    </font>
    <font>
      <sz val="12"/>
      <name val="Calibri"/>
      <family val="2"/>
    </font>
    <font>
      <sz val="11"/>
      <color theme="1"/>
      <name val="Calibri"/>
      <family val="2"/>
      <scheme val="minor"/>
    </font>
    <font>
      <b/>
      <sz val="14"/>
      <color indexed="8"/>
      <name val="Times New Roman"/>
      <family val="1"/>
      <charset val="204"/>
    </font>
    <font>
      <sz val="12"/>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indexed="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s>
  <cellStyleXfs count="2">
    <xf numFmtId="0" fontId="0" fillId="0" borderId="0"/>
    <xf numFmtId="0" fontId="15" fillId="0" borderId="0"/>
  </cellStyleXfs>
  <cellXfs count="98">
    <xf numFmtId="0" fontId="0" fillId="0" borderId="0" xfId="0"/>
    <xf numFmtId="0" fontId="1" fillId="2" borderId="0" xfId="0" applyFont="1" applyFill="1" applyBorder="1" applyAlignment="1">
      <alignment wrapText="1"/>
    </xf>
    <xf numFmtId="0" fontId="4" fillId="2" borderId="1" xfId="0" applyFont="1" applyFill="1" applyBorder="1" applyAlignment="1">
      <alignment horizontal="left" vertical="top" wrapText="1"/>
    </xf>
    <xf numFmtId="4" fontId="4" fillId="2" borderId="1" xfId="0" applyNumberFormat="1" applyFont="1" applyFill="1" applyBorder="1" applyAlignment="1">
      <alignment vertical="top" wrapText="1"/>
    </xf>
    <xf numFmtId="2" fontId="4" fillId="2" borderId="1" xfId="0" applyNumberFormat="1" applyFont="1" applyFill="1" applyBorder="1" applyAlignment="1">
      <alignment vertical="top" wrapText="1"/>
    </xf>
    <xf numFmtId="0" fontId="4" fillId="2" borderId="1" xfId="0" applyFont="1" applyFill="1" applyBorder="1" applyAlignment="1">
      <alignment vertical="top" wrapText="1"/>
    </xf>
    <xf numFmtId="164" fontId="4" fillId="2" borderId="1" xfId="0" applyNumberFormat="1" applyFont="1" applyFill="1" applyBorder="1" applyAlignment="1">
      <alignment vertical="top" wrapText="1"/>
    </xf>
    <xf numFmtId="165" fontId="4" fillId="2" borderId="1" xfId="0" applyNumberFormat="1" applyFont="1" applyFill="1" applyBorder="1" applyAlignment="1">
      <alignment vertical="top" wrapText="1"/>
    </xf>
    <xf numFmtId="166" fontId="4" fillId="2" borderId="1" xfId="0" applyNumberFormat="1" applyFont="1" applyFill="1" applyBorder="1" applyAlignment="1">
      <alignment vertical="top" wrapText="1"/>
    </xf>
    <xf numFmtId="0" fontId="1" fillId="2" borderId="2" xfId="0" applyFont="1" applyFill="1" applyBorder="1" applyAlignment="1">
      <alignment horizontal="center" vertical="top" wrapText="1"/>
    </xf>
    <xf numFmtId="0" fontId="1" fillId="2" borderId="1" xfId="0" applyFont="1" applyFill="1" applyBorder="1" applyAlignment="1">
      <alignment horizontal="center" vertical="top" wrapText="1"/>
    </xf>
    <xf numFmtId="0" fontId="1" fillId="2" borderId="1" xfId="0" applyFont="1" applyFill="1" applyBorder="1" applyAlignment="1">
      <alignment horizontal="center" wrapText="1"/>
    </xf>
    <xf numFmtId="0" fontId="1" fillId="2" borderId="1" xfId="0" applyFont="1" applyFill="1" applyBorder="1" applyAlignment="1">
      <alignment wrapText="1"/>
    </xf>
    <xf numFmtId="0" fontId="6" fillId="2" borderId="1" xfId="0" applyFont="1" applyFill="1" applyBorder="1" applyAlignment="1">
      <alignment vertical="top" wrapText="1"/>
    </xf>
    <xf numFmtId="4" fontId="6" fillId="2" borderId="1" xfId="0" applyNumberFormat="1" applyFont="1" applyFill="1" applyBorder="1" applyAlignment="1">
      <alignment vertical="top" wrapText="1"/>
    </xf>
    <xf numFmtId="0" fontId="6" fillId="2" borderId="1" xfId="0" applyFont="1" applyFill="1" applyBorder="1" applyAlignment="1">
      <alignment horizontal="center" wrapText="1"/>
    </xf>
    <xf numFmtId="0" fontId="2" fillId="2" borderId="0" xfId="0" applyFont="1" applyFill="1" applyBorder="1" applyAlignment="1">
      <alignment wrapText="1"/>
    </xf>
    <xf numFmtId="0" fontId="1" fillId="2" borderId="0" xfId="0" applyFont="1" applyFill="1" applyBorder="1" applyAlignment="1">
      <alignment horizontal="left" vertical="top" wrapText="1"/>
    </xf>
    <xf numFmtId="4" fontId="4" fillId="2" borderId="1" xfId="0" applyNumberFormat="1" applyFont="1" applyFill="1" applyBorder="1" applyAlignment="1">
      <alignment horizontal="right" vertical="top" wrapText="1"/>
    </xf>
    <xf numFmtId="4" fontId="4" fillId="2" borderId="5" xfId="0" applyNumberFormat="1" applyFont="1" applyFill="1" applyBorder="1" applyAlignment="1">
      <alignment horizontal="right" vertical="top" wrapText="1"/>
    </xf>
    <xf numFmtId="0" fontId="1" fillId="2" borderId="0" xfId="0" applyFont="1" applyFill="1" applyBorder="1" applyAlignment="1">
      <alignment vertical="top" wrapText="1"/>
    </xf>
    <xf numFmtId="2" fontId="7" fillId="2" borderId="1" xfId="0" applyNumberFormat="1" applyFont="1" applyFill="1" applyBorder="1" applyAlignment="1">
      <alignment horizontal="right" vertical="top" wrapText="1"/>
    </xf>
    <xf numFmtId="164" fontId="6" fillId="2" borderId="1" xfId="0" applyNumberFormat="1" applyFont="1" applyFill="1" applyBorder="1" applyAlignment="1">
      <alignment vertical="top" wrapText="1"/>
    </xf>
    <xf numFmtId="164" fontId="4" fillId="2" borderId="1" xfId="0" applyNumberFormat="1" applyFont="1" applyFill="1" applyBorder="1" applyAlignment="1">
      <alignment horizontal="right" vertical="top" wrapText="1"/>
    </xf>
    <xf numFmtId="166" fontId="7" fillId="2" borderId="1" xfId="0" applyNumberFormat="1" applyFont="1" applyFill="1" applyBorder="1" applyAlignment="1">
      <alignment horizontal="right" vertical="top" wrapText="1"/>
    </xf>
    <xf numFmtId="0" fontId="1" fillId="3" borderId="0" xfId="0" applyFont="1" applyFill="1" applyBorder="1" applyAlignment="1">
      <alignment wrapText="1"/>
    </xf>
    <xf numFmtId="0" fontId="5" fillId="2" borderId="1" xfId="0" applyFont="1" applyFill="1" applyBorder="1" applyAlignment="1">
      <alignment vertical="top" wrapText="1"/>
    </xf>
    <xf numFmtId="0" fontId="4" fillId="2" borderId="5" xfId="0" applyFont="1" applyFill="1" applyBorder="1" applyAlignment="1">
      <alignment vertical="top" wrapText="1"/>
    </xf>
    <xf numFmtId="0" fontId="7" fillId="2" borderId="1" xfId="0" applyFont="1" applyFill="1" applyBorder="1" applyAlignment="1">
      <alignment vertical="top" wrapText="1"/>
    </xf>
    <xf numFmtId="0" fontId="8" fillId="4" borderId="1" xfId="0" applyFont="1" applyFill="1" applyBorder="1" applyAlignment="1">
      <alignment vertical="top" wrapText="1"/>
    </xf>
    <xf numFmtId="0" fontId="17" fillId="0" borderId="1" xfId="0" applyFont="1" applyBorder="1" applyAlignment="1">
      <alignment vertical="top" wrapText="1"/>
    </xf>
    <xf numFmtId="0" fontId="8" fillId="2" borderId="1" xfId="0" applyFont="1" applyFill="1" applyBorder="1" applyAlignment="1">
      <alignment vertical="top" wrapText="1"/>
    </xf>
    <xf numFmtId="0" fontId="6" fillId="2" borderId="5"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5" fillId="2" borderId="7" xfId="0" applyFont="1" applyFill="1" applyBorder="1" applyAlignment="1">
      <alignment vertical="top" wrapText="1"/>
    </xf>
    <xf numFmtId="0" fontId="5" fillId="2" borderId="4" xfId="0" applyFont="1" applyFill="1" applyBorder="1" applyAlignment="1">
      <alignment vertical="top" wrapText="1"/>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4" xfId="0" applyFont="1" applyFill="1" applyBorder="1" applyAlignment="1">
      <alignment horizontal="left" vertical="top" wrapText="1"/>
    </xf>
    <xf numFmtId="0" fontId="11" fillId="2" borderId="3" xfId="0" applyFont="1" applyFill="1" applyBorder="1" applyAlignment="1">
      <alignment vertical="top" wrapText="1"/>
    </xf>
    <xf numFmtId="0" fontId="12" fillId="2" borderId="7" xfId="0" applyFont="1" applyFill="1" applyBorder="1" applyAlignment="1">
      <alignment vertical="top" wrapText="1"/>
    </xf>
    <xf numFmtId="0" fontId="12" fillId="2" borderId="4" xfId="0" applyFont="1" applyFill="1" applyBorder="1" applyAlignment="1">
      <alignment vertical="top" wrapText="1"/>
    </xf>
    <xf numFmtId="0" fontId="17" fillId="2" borderId="7" xfId="0" applyFont="1" applyFill="1" applyBorder="1" applyAlignment="1">
      <alignment vertical="top" wrapText="1"/>
    </xf>
    <xf numFmtId="0" fontId="17" fillId="2" borderId="4" xfId="0" applyFont="1" applyFill="1" applyBorder="1" applyAlignment="1">
      <alignment vertical="top" wrapText="1"/>
    </xf>
    <xf numFmtId="0" fontId="6" fillId="2" borderId="5" xfId="0" applyFont="1" applyFill="1" applyBorder="1" applyAlignment="1">
      <alignment vertical="top" wrapText="1"/>
    </xf>
    <xf numFmtId="0" fontId="9" fillId="2" borderId="6" xfId="0" applyFont="1" applyFill="1" applyBorder="1" applyAlignment="1">
      <alignment vertical="top" wrapText="1"/>
    </xf>
    <xf numFmtId="0" fontId="9" fillId="2" borderId="2" xfId="0" applyFont="1" applyFill="1" applyBorder="1" applyAlignment="1">
      <alignment vertical="top" wrapText="1"/>
    </xf>
    <xf numFmtId="0" fontId="7" fillId="2" borderId="3" xfId="0" applyFont="1" applyFill="1" applyBorder="1" applyAlignment="1">
      <alignment vertical="top" wrapText="1"/>
    </xf>
    <xf numFmtId="0" fontId="7" fillId="2" borderId="3" xfId="0" applyFont="1" applyFill="1" applyBorder="1" applyAlignment="1">
      <alignment horizontal="left" vertical="top" wrapText="1"/>
    </xf>
    <xf numFmtId="0" fontId="5" fillId="2" borderId="7"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6" xfId="0" applyFont="1" applyFill="1" applyBorder="1" applyAlignment="1">
      <alignment vertical="top" wrapText="1"/>
    </xf>
    <xf numFmtId="0" fontId="5" fillId="2" borderId="2" xfId="0" applyFont="1" applyFill="1" applyBorder="1" applyAlignment="1">
      <alignment vertical="top" wrapText="1"/>
    </xf>
    <xf numFmtId="0" fontId="10" fillId="2" borderId="6" xfId="0" applyFont="1" applyFill="1" applyBorder="1" applyAlignment="1">
      <alignment vertical="top" wrapText="1"/>
    </xf>
    <xf numFmtId="0" fontId="10" fillId="2" borderId="2" xfId="0" applyFont="1" applyFill="1" applyBorder="1" applyAlignment="1">
      <alignment vertical="top" wrapText="1"/>
    </xf>
    <xf numFmtId="0" fontId="4" fillId="2" borderId="3" xfId="0" applyFont="1" applyFill="1" applyBorder="1" applyAlignment="1">
      <alignment vertical="top" wrapText="1"/>
    </xf>
    <xf numFmtId="0" fontId="13" fillId="2" borderId="6" xfId="0" applyFont="1" applyFill="1" applyBorder="1" applyAlignment="1">
      <alignment vertical="top" wrapText="1"/>
    </xf>
    <xf numFmtId="0" fontId="13" fillId="2" borderId="2" xfId="0" applyFont="1" applyFill="1" applyBorder="1" applyAlignment="1">
      <alignment vertical="top" wrapText="1"/>
    </xf>
    <xf numFmtId="0" fontId="5" fillId="2" borderId="6" xfId="0" applyFont="1" applyFill="1" applyBorder="1" applyAlignment="1">
      <alignment horizontal="left" vertical="top" wrapText="1"/>
    </xf>
    <xf numFmtId="0" fontId="5" fillId="2" borderId="2" xfId="0" applyFont="1" applyFill="1" applyBorder="1" applyAlignment="1">
      <alignment horizontal="left" vertical="top" wrapText="1"/>
    </xf>
    <xf numFmtId="0" fontId="9" fillId="2" borderId="6" xfId="0" applyFont="1" applyFill="1" applyBorder="1" applyAlignment="1">
      <alignment horizontal="left" vertical="top" wrapText="1"/>
    </xf>
    <xf numFmtId="0" fontId="9" fillId="2" borderId="8" xfId="0" applyFont="1" applyFill="1" applyBorder="1" applyAlignment="1">
      <alignment horizontal="left" vertical="top" wrapText="1"/>
    </xf>
    <xf numFmtId="0" fontId="6" fillId="2" borderId="6" xfId="0" applyFont="1" applyFill="1" applyBorder="1" applyAlignment="1">
      <alignment vertical="top" wrapText="1"/>
    </xf>
    <xf numFmtId="0" fontId="6" fillId="2" borderId="2" xfId="0" applyFont="1" applyFill="1" applyBorder="1" applyAlignment="1">
      <alignment vertical="top" wrapText="1"/>
    </xf>
    <xf numFmtId="0" fontId="8" fillId="2" borderId="3" xfId="1" applyFont="1" applyFill="1" applyBorder="1" applyAlignment="1">
      <alignment horizontal="left" vertical="top" wrapText="1"/>
    </xf>
    <xf numFmtId="0" fontId="8" fillId="2" borderId="7" xfId="1" applyFont="1" applyFill="1" applyBorder="1" applyAlignment="1">
      <alignment horizontal="left" vertical="top" wrapText="1"/>
    </xf>
    <xf numFmtId="0" fontId="8" fillId="2" borderId="4" xfId="1" applyFont="1" applyFill="1" applyBorder="1" applyAlignment="1">
      <alignment horizontal="left" vertical="top" wrapText="1"/>
    </xf>
    <xf numFmtId="0" fontId="16" fillId="2" borderId="5" xfId="0" applyFont="1" applyFill="1" applyBorder="1" applyAlignment="1">
      <alignment horizontal="center" vertical="top" wrapText="1"/>
    </xf>
    <xf numFmtId="0" fontId="16" fillId="2" borderId="6" xfId="0" applyFont="1" applyFill="1" applyBorder="1" applyAlignment="1">
      <alignment horizontal="center" vertical="top" wrapText="1"/>
    </xf>
    <xf numFmtId="0" fontId="16" fillId="2" borderId="2" xfId="0" applyFont="1" applyFill="1" applyBorder="1" applyAlignment="1">
      <alignment horizontal="center" vertical="top" wrapText="1"/>
    </xf>
    <xf numFmtId="0" fontId="1" fillId="2" borderId="5"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8" fillId="2" borderId="3" xfId="0" applyFont="1" applyFill="1" applyBorder="1" applyAlignment="1">
      <alignment vertical="top" wrapText="1"/>
    </xf>
    <xf numFmtId="0" fontId="14" fillId="2" borderId="4" xfId="0" applyFont="1" applyFill="1" applyBorder="1" applyAlignment="1">
      <alignment vertical="top" wrapText="1"/>
    </xf>
    <xf numFmtId="0" fontId="4" fillId="2" borderId="7" xfId="0" applyFont="1" applyFill="1" applyBorder="1" applyAlignment="1">
      <alignment vertical="top" wrapText="1"/>
    </xf>
    <xf numFmtId="0" fontId="8" fillId="2" borderId="7" xfId="0" applyFont="1" applyFill="1" applyBorder="1" applyAlignment="1">
      <alignment horizontal="left" vertical="top" wrapText="1"/>
    </xf>
    <xf numFmtId="0" fontId="8" fillId="2" borderId="4" xfId="0" applyFont="1" applyFill="1" applyBorder="1" applyAlignment="1">
      <alignment horizontal="left" vertical="top" wrapText="1"/>
    </xf>
    <xf numFmtId="0" fontId="7" fillId="2" borderId="7" xfId="0" applyFont="1" applyFill="1" applyBorder="1" applyAlignment="1">
      <alignment horizontal="left" vertical="top" wrapText="1"/>
    </xf>
    <xf numFmtId="0" fontId="7" fillId="2" borderId="4" xfId="0" applyFont="1" applyFill="1" applyBorder="1" applyAlignment="1">
      <alignment horizontal="left" vertical="top" wrapText="1"/>
    </xf>
    <xf numFmtId="0" fontId="10" fillId="2" borderId="6" xfId="0" applyFont="1" applyFill="1" applyBorder="1" applyAlignment="1">
      <alignment horizontal="left" vertical="top" wrapText="1"/>
    </xf>
    <xf numFmtId="0" fontId="10" fillId="2" borderId="2" xfId="0" applyFont="1" applyFill="1" applyBorder="1" applyAlignment="1">
      <alignment horizontal="left" vertical="top" wrapText="1"/>
    </xf>
    <xf numFmtId="2" fontId="4" fillId="2" borderId="3" xfId="0" applyNumberFormat="1" applyFont="1" applyFill="1" applyBorder="1" applyAlignment="1">
      <alignment horizontal="left" vertical="top" wrapText="1"/>
    </xf>
    <xf numFmtId="0" fontId="11" fillId="2" borderId="3" xfId="0" applyFont="1" applyFill="1" applyBorder="1" applyAlignment="1">
      <alignment horizontal="left" vertical="top" wrapText="1"/>
    </xf>
    <xf numFmtId="0" fontId="12" fillId="2" borderId="7" xfId="0" applyFont="1" applyFill="1" applyBorder="1" applyAlignment="1">
      <alignment horizontal="left" vertical="top" wrapText="1"/>
    </xf>
    <xf numFmtId="0" fontId="12" fillId="2" borderId="4" xfId="0" applyFont="1" applyFill="1" applyBorder="1" applyAlignment="1">
      <alignment horizontal="left" vertical="top" wrapText="1"/>
    </xf>
    <xf numFmtId="2" fontId="4" fillId="2" borderId="7" xfId="0" applyNumberFormat="1" applyFont="1" applyFill="1" applyBorder="1" applyAlignment="1">
      <alignment horizontal="left" vertical="top" wrapText="1"/>
    </xf>
    <xf numFmtId="0" fontId="6" fillId="2" borderId="1" xfId="0" applyFont="1" applyFill="1" applyBorder="1" applyAlignment="1">
      <alignment horizontal="left" vertical="top" wrapText="1"/>
    </xf>
    <xf numFmtId="0" fontId="10" fillId="2"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7" fillId="2" borderId="3" xfId="0" applyNumberFormat="1" applyFont="1" applyFill="1" applyBorder="1" applyAlignment="1">
      <alignment horizontal="left" vertical="top" wrapText="1"/>
    </xf>
    <xf numFmtId="0" fontId="7" fillId="2" borderId="7" xfId="0" applyNumberFormat="1" applyFont="1" applyFill="1" applyBorder="1" applyAlignment="1">
      <alignment horizontal="left" vertical="top" wrapText="1"/>
    </xf>
    <xf numFmtId="0" fontId="7" fillId="2" borderId="4" xfId="0" applyNumberFormat="1" applyFont="1" applyFill="1" applyBorder="1" applyAlignment="1">
      <alignment horizontal="left" vertical="top" wrapText="1"/>
    </xf>
    <xf numFmtId="49" fontId="8" fillId="2" borderId="3" xfId="0" applyNumberFormat="1" applyFont="1" applyFill="1" applyBorder="1" applyAlignment="1">
      <alignment vertical="top" wrapText="1"/>
    </xf>
    <xf numFmtId="49" fontId="8" fillId="2" borderId="1" xfId="0" applyNumberFormat="1" applyFont="1" applyFill="1" applyBorder="1" applyAlignment="1">
      <alignment vertical="top"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2"/>
  <sheetViews>
    <sheetView tabSelected="1" showWhiteSpace="0" view="pageBreakPreview" topLeftCell="A160" zoomScaleNormal="100" zoomScaleSheetLayoutView="100" zoomScalePageLayoutView="90" workbookViewId="0">
      <selection activeCell="E177" sqref="E177"/>
    </sheetView>
  </sheetViews>
  <sheetFormatPr defaultRowHeight="15" x14ac:dyDescent="0.25"/>
  <cols>
    <col min="1" max="1" width="34.7109375" style="20" customWidth="1"/>
    <col min="2" max="2" width="13.7109375" style="1" customWidth="1"/>
    <col min="3" max="3" width="14.85546875" style="1" customWidth="1"/>
    <col min="4" max="4" width="12" style="1" customWidth="1"/>
    <col min="5" max="5" width="117.5703125" style="1" customWidth="1"/>
    <col min="6" max="6" width="9.140625" style="1"/>
    <col min="7" max="10" width="9.42578125" style="1" bestFit="1" customWidth="1"/>
    <col min="11" max="16384" width="9.140625" style="1"/>
  </cols>
  <sheetData>
    <row r="1" spans="1:5" ht="33" customHeight="1" x14ac:dyDescent="0.25">
      <c r="A1" s="69" t="s">
        <v>78</v>
      </c>
      <c r="B1" s="70"/>
      <c r="C1" s="70"/>
      <c r="D1" s="70"/>
      <c r="E1" s="71"/>
    </row>
    <row r="2" spans="1:5" ht="31.5" customHeight="1" x14ac:dyDescent="0.25">
      <c r="A2" s="74" t="s">
        <v>12</v>
      </c>
      <c r="B2" s="72" t="s">
        <v>15</v>
      </c>
      <c r="C2" s="73"/>
      <c r="D2" s="9" t="s">
        <v>17</v>
      </c>
      <c r="E2" s="10" t="s">
        <v>16</v>
      </c>
    </row>
    <row r="3" spans="1:5" x14ac:dyDescent="0.25">
      <c r="A3" s="75"/>
      <c r="B3" s="11" t="s">
        <v>48</v>
      </c>
      <c r="C3" s="11" t="s">
        <v>49</v>
      </c>
      <c r="D3" s="11"/>
      <c r="E3" s="12"/>
    </row>
    <row r="4" spans="1:5" ht="18" customHeight="1" x14ac:dyDescent="0.25">
      <c r="A4" s="13" t="s">
        <v>21</v>
      </c>
      <c r="B4" s="22">
        <f>B5+B6+B7</f>
        <v>2015838.69</v>
      </c>
      <c r="C4" s="22">
        <f>C5+C6+C7+C8+C9</f>
        <v>883688.8600000001</v>
      </c>
      <c r="D4" s="14">
        <f>C4/B4*100</f>
        <v>43.837280452236989</v>
      </c>
      <c r="E4" s="15"/>
    </row>
    <row r="5" spans="1:5" ht="14.25" customHeight="1" x14ac:dyDescent="0.25">
      <c r="A5" s="13" t="s">
        <v>1</v>
      </c>
      <c r="B5" s="22">
        <f>B12+B58+B89+B109+B130</f>
        <v>56756.099999999991</v>
      </c>
      <c r="C5" s="22">
        <f>C12+C58+C89+C109+C130</f>
        <v>22181</v>
      </c>
      <c r="D5" s="14">
        <f>C5/B5*100</f>
        <v>39.081261749838347</v>
      </c>
      <c r="E5" s="15"/>
    </row>
    <row r="6" spans="1:5" ht="17.25" customHeight="1" x14ac:dyDescent="0.25">
      <c r="A6" s="13" t="s">
        <v>2</v>
      </c>
      <c r="B6" s="22">
        <f>B13+B55+B59+B90+B110+B114+B131+B151+B155+B159</f>
        <v>949580.75</v>
      </c>
      <c r="C6" s="22">
        <f>C13+C55+C59+C90+C110+C114+C131+C151+C155+C159</f>
        <v>446598.85000000003</v>
      </c>
      <c r="D6" s="14">
        <f>C6/B6*100</f>
        <v>47.031160857041385</v>
      </c>
      <c r="E6" s="15"/>
    </row>
    <row r="7" spans="1:5" ht="15.75" x14ac:dyDescent="0.25">
      <c r="A7" s="13" t="s">
        <v>3</v>
      </c>
      <c r="B7" s="22">
        <f>B14+B54+B60+B91+B94+B111+B115+B132+B152+B156+B160</f>
        <v>1009501.84</v>
      </c>
      <c r="C7" s="22">
        <f>C14+C54+C60+C91+C94+C111+C115+C132+C152+C156+C160</f>
        <v>414909.01</v>
      </c>
      <c r="D7" s="14">
        <f>C7/B7*100</f>
        <v>41.100371842809125</v>
      </c>
      <c r="E7" s="15"/>
    </row>
    <row r="8" spans="1:5" ht="15.75" x14ac:dyDescent="0.25">
      <c r="A8" s="13" t="s">
        <v>13</v>
      </c>
      <c r="B8" s="22">
        <f>B15</f>
        <v>80</v>
      </c>
      <c r="C8" s="22">
        <f>C15</f>
        <v>0</v>
      </c>
      <c r="D8" s="14">
        <v>0</v>
      </c>
      <c r="E8" s="15"/>
    </row>
    <row r="9" spans="1:5" ht="15" customHeight="1" x14ac:dyDescent="0.25">
      <c r="A9" s="13" t="s">
        <v>4</v>
      </c>
      <c r="B9" s="22">
        <v>0</v>
      </c>
      <c r="C9" s="22">
        <v>0</v>
      </c>
      <c r="D9" s="14">
        <v>0</v>
      </c>
      <c r="E9" s="15"/>
    </row>
    <row r="10" spans="1:5" ht="15" customHeight="1" x14ac:dyDescent="0.25">
      <c r="A10" s="32" t="s">
        <v>53</v>
      </c>
      <c r="B10" s="60"/>
      <c r="C10" s="60"/>
      <c r="D10" s="60"/>
      <c r="E10" s="61"/>
    </row>
    <row r="11" spans="1:5" s="16" customFormat="1" ht="30" customHeight="1" x14ac:dyDescent="0.25">
      <c r="A11" s="13" t="s">
        <v>0</v>
      </c>
      <c r="B11" s="22">
        <f>B12+B13+B14</f>
        <v>429065.57999999996</v>
      </c>
      <c r="C11" s="22">
        <f>C12+C13+C14</f>
        <v>208190.15</v>
      </c>
      <c r="D11" s="14">
        <f>C11/B11*100</f>
        <v>48.521755112586753</v>
      </c>
      <c r="E11" s="15"/>
    </row>
    <row r="12" spans="1:5" s="16" customFormat="1" ht="15.75" x14ac:dyDescent="0.25">
      <c r="A12" s="13" t="s">
        <v>18</v>
      </c>
      <c r="B12" s="22">
        <f>B18+B23+B44</f>
        <v>55641.899999999994</v>
      </c>
      <c r="C12" s="22">
        <f>C18+C23+C44</f>
        <v>21066.799999999999</v>
      </c>
      <c r="D12" s="14">
        <f>C12/B12*100</f>
        <v>37.861395818618703</v>
      </c>
      <c r="E12" s="15"/>
    </row>
    <row r="13" spans="1:5" s="16" customFormat="1" ht="15.75" x14ac:dyDescent="0.25">
      <c r="A13" s="13" t="s">
        <v>19</v>
      </c>
      <c r="B13" s="22">
        <f>B19+B24+B28+B32+B36+B40+B45+B50</f>
        <v>223644.1</v>
      </c>
      <c r="C13" s="22">
        <f>C19+C24+C28+C32+C36+C40+C45+C50</f>
        <v>122773.6</v>
      </c>
      <c r="D13" s="14">
        <f>C13/B13*100</f>
        <v>54.896865153160753</v>
      </c>
      <c r="E13" s="15"/>
    </row>
    <row r="14" spans="1:5" s="16" customFormat="1" ht="15.75" x14ac:dyDescent="0.25">
      <c r="A14" s="13" t="s">
        <v>20</v>
      </c>
      <c r="B14" s="22">
        <f>B20+B25+B29+B33+B37+B41+B46+B51</f>
        <v>149779.57999999999</v>
      </c>
      <c r="C14" s="22">
        <f>C20+C25+C29+C33+C37+C41+C46+C51</f>
        <v>64349.75</v>
      </c>
      <c r="D14" s="14">
        <f>C14/B14*100</f>
        <v>42.962965979741703</v>
      </c>
      <c r="E14" s="15"/>
    </row>
    <row r="15" spans="1:5" s="16" customFormat="1" ht="15.75" x14ac:dyDescent="0.25">
      <c r="A15" s="13" t="s">
        <v>13</v>
      </c>
      <c r="B15" s="22">
        <f>B47</f>
        <v>80</v>
      </c>
      <c r="C15" s="22">
        <f>C47</f>
        <v>0</v>
      </c>
      <c r="D15" s="14">
        <v>0</v>
      </c>
      <c r="E15" s="15"/>
    </row>
    <row r="16" spans="1:5" ht="21.75" customHeight="1" x14ac:dyDescent="0.25">
      <c r="A16" s="32" t="s">
        <v>52</v>
      </c>
      <c r="B16" s="33"/>
      <c r="C16" s="33"/>
      <c r="D16" s="33"/>
      <c r="E16" s="34"/>
    </row>
    <row r="17" spans="1:5" ht="15.75" x14ac:dyDescent="0.25">
      <c r="A17" s="5" t="s">
        <v>5</v>
      </c>
      <c r="B17" s="6">
        <f>B18+B19+B20</f>
        <v>10834.2</v>
      </c>
      <c r="C17" s="6">
        <f>C18+C19+C20</f>
        <v>6606</v>
      </c>
      <c r="D17" s="3">
        <f>C17/B17*100</f>
        <v>60.973583651769388</v>
      </c>
      <c r="E17" s="38" t="s">
        <v>79</v>
      </c>
    </row>
    <row r="18" spans="1:5" ht="15" customHeight="1" x14ac:dyDescent="0.25">
      <c r="A18" s="5" t="s">
        <v>1</v>
      </c>
      <c r="B18" s="6">
        <v>3037.7</v>
      </c>
      <c r="C18" s="6">
        <v>1162.8</v>
      </c>
      <c r="D18" s="4">
        <f>C18/B18*100</f>
        <v>38.278961056062158</v>
      </c>
      <c r="E18" s="51"/>
    </row>
    <row r="19" spans="1:5" ht="15.75" x14ac:dyDescent="0.25">
      <c r="A19" s="5" t="s">
        <v>2</v>
      </c>
      <c r="B19" s="6">
        <v>106.5</v>
      </c>
      <c r="C19" s="6">
        <v>41.5</v>
      </c>
      <c r="D19" s="4">
        <f>C19/B19*100</f>
        <v>38.967136150234744</v>
      </c>
      <c r="E19" s="51"/>
    </row>
    <row r="20" spans="1:5" ht="180.75" customHeight="1" x14ac:dyDescent="0.25">
      <c r="A20" s="5" t="s">
        <v>3</v>
      </c>
      <c r="B20" s="6">
        <v>7690</v>
      </c>
      <c r="C20" s="6">
        <v>5401.7</v>
      </c>
      <c r="D20" s="3">
        <f>C20/B20*100</f>
        <v>70.243172951885569</v>
      </c>
      <c r="E20" s="52"/>
    </row>
    <row r="21" spans="1:5" s="17" customFormat="1" ht="20.25" customHeight="1" x14ac:dyDescent="0.25">
      <c r="A21" s="32" t="s">
        <v>14</v>
      </c>
      <c r="B21" s="33"/>
      <c r="C21" s="33"/>
      <c r="D21" s="33"/>
      <c r="E21" s="34"/>
    </row>
    <row r="22" spans="1:5" ht="15.75" x14ac:dyDescent="0.25">
      <c r="A22" s="5" t="s">
        <v>5</v>
      </c>
      <c r="B22" s="6">
        <f>B23+B24+B25</f>
        <v>283397.39999999997</v>
      </c>
      <c r="C22" s="6">
        <f>C23+C24+C25</f>
        <v>146327.70000000001</v>
      </c>
      <c r="D22" s="3">
        <f>C22/B22*100</f>
        <v>51.633395366365406</v>
      </c>
      <c r="E22" s="38" t="s">
        <v>82</v>
      </c>
    </row>
    <row r="23" spans="1:5" ht="15" customHeight="1" x14ac:dyDescent="0.25">
      <c r="A23" s="5" t="s">
        <v>7</v>
      </c>
      <c r="B23" s="6">
        <v>52604.2</v>
      </c>
      <c r="C23" s="6">
        <v>19904</v>
      </c>
      <c r="D23" s="3">
        <f>C23/B23*100</f>
        <v>37.837282954592979</v>
      </c>
      <c r="E23" s="36"/>
    </row>
    <row r="24" spans="1:5" ht="15.75" x14ac:dyDescent="0.25">
      <c r="A24" s="5" t="s">
        <v>2</v>
      </c>
      <c r="B24" s="6">
        <v>221757.9</v>
      </c>
      <c r="C24" s="6">
        <v>122425.60000000001</v>
      </c>
      <c r="D24" s="3">
        <f>C24/B24*100</f>
        <v>55.206871998697679</v>
      </c>
      <c r="E24" s="36"/>
    </row>
    <row r="25" spans="1:5" ht="102.75" customHeight="1" x14ac:dyDescent="0.25">
      <c r="A25" s="5" t="s">
        <v>3</v>
      </c>
      <c r="B25" s="6">
        <v>9035.2999999999993</v>
      </c>
      <c r="C25" s="6">
        <v>3998.1</v>
      </c>
      <c r="D25" s="3">
        <f>C25/B25*100</f>
        <v>44.249775879052166</v>
      </c>
      <c r="E25" s="37"/>
    </row>
    <row r="26" spans="1:5" ht="21" customHeight="1" x14ac:dyDescent="0.25">
      <c r="A26" s="32" t="s">
        <v>51</v>
      </c>
      <c r="B26" s="33"/>
      <c r="C26" s="33"/>
      <c r="D26" s="33"/>
      <c r="E26" s="34"/>
    </row>
    <row r="27" spans="1:5" ht="15" customHeight="1" x14ac:dyDescent="0.25">
      <c r="A27" s="5" t="s">
        <v>30</v>
      </c>
      <c r="B27" s="23">
        <f>B29+B28</f>
        <v>25593.9</v>
      </c>
      <c r="C27" s="23">
        <f>C29+C28</f>
        <v>10608.26</v>
      </c>
      <c r="D27" s="18">
        <f>C27/B27*100</f>
        <v>41.448391999656167</v>
      </c>
      <c r="E27" s="66" t="s">
        <v>95</v>
      </c>
    </row>
    <row r="28" spans="1:5" ht="16.5" customHeight="1" x14ac:dyDescent="0.25">
      <c r="A28" s="5" t="s">
        <v>8</v>
      </c>
      <c r="B28" s="23">
        <v>0</v>
      </c>
      <c r="C28" s="23">
        <v>0</v>
      </c>
      <c r="D28" s="18">
        <v>0</v>
      </c>
      <c r="E28" s="67"/>
    </row>
    <row r="29" spans="1:5" ht="315.75" customHeight="1" x14ac:dyDescent="0.25">
      <c r="A29" s="5" t="s">
        <v>3</v>
      </c>
      <c r="B29" s="23">
        <v>25593.9</v>
      </c>
      <c r="C29" s="23">
        <v>10608.26</v>
      </c>
      <c r="D29" s="18">
        <f>C29/B29*100</f>
        <v>41.448391999656167</v>
      </c>
      <c r="E29" s="68"/>
    </row>
    <row r="30" spans="1:5" ht="33" customHeight="1" x14ac:dyDescent="0.25">
      <c r="A30" s="32" t="s">
        <v>50</v>
      </c>
      <c r="B30" s="62"/>
      <c r="C30" s="62"/>
      <c r="D30" s="62"/>
      <c r="E30" s="63"/>
    </row>
    <row r="31" spans="1:5" ht="288" customHeight="1" x14ac:dyDescent="0.25">
      <c r="A31" s="5" t="s">
        <v>30</v>
      </c>
      <c r="B31" s="23">
        <f>B32+B33</f>
        <v>8891.6</v>
      </c>
      <c r="C31" s="23">
        <f>C32+C33</f>
        <v>3856.89</v>
      </c>
      <c r="D31" s="19">
        <f>C31/B31*100</f>
        <v>43.376782581312696</v>
      </c>
      <c r="E31" s="96" t="s">
        <v>96</v>
      </c>
    </row>
    <row r="32" spans="1:5" ht="21" customHeight="1" x14ac:dyDescent="0.25">
      <c r="A32" s="5" t="s">
        <v>2</v>
      </c>
      <c r="B32" s="23">
        <v>0</v>
      </c>
      <c r="C32" s="23">
        <v>0</v>
      </c>
      <c r="D32" s="23">
        <v>0</v>
      </c>
      <c r="E32" s="97" t="s">
        <v>94</v>
      </c>
    </row>
    <row r="33" spans="1:5" ht="319.5" customHeight="1" x14ac:dyDescent="0.25">
      <c r="A33" s="5" t="s">
        <v>25</v>
      </c>
      <c r="B33" s="23">
        <v>8891.6</v>
      </c>
      <c r="C33" s="23">
        <v>3856.89</v>
      </c>
      <c r="D33" s="18">
        <f>C33/B33*100</f>
        <v>43.376782581312696</v>
      </c>
      <c r="E33" s="97" t="s">
        <v>97</v>
      </c>
    </row>
    <row r="34" spans="1:5" ht="34.5" customHeight="1" x14ac:dyDescent="0.25">
      <c r="A34" s="46" t="s">
        <v>34</v>
      </c>
      <c r="B34" s="64"/>
      <c r="C34" s="64"/>
      <c r="D34" s="64"/>
      <c r="E34" s="65"/>
    </row>
    <row r="35" spans="1:5" ht="18.75" customHeight="1" x14ac:dyDescent="0.25">
      <c r="A35" s="5" t="s">
        <v>5</v>
      </c>
      <c r="B35" s="6">
        <f>B36+B37</f>
        <v>13600.5</v>
      </c>
      <c r="C35" s="6">
        <f>C36+C37</f>
        <v>4798.1000000000004</v>
      </c>
      <c r="D35" s="3">
        <f>C35/B35*100</f>
        <v>35.27885004227786</v>
      </c>
      <c r="E35" s="38" t="s">
        <v>80</v>
      </c>
    </row>
    <row r="36" spans="1:5" ht="17.25" customHeight="1" x14ac:dyDescent="0.25">
      <c r="A36" s="5" t="s">
        <v>8</v>
      </c>
      <c r="B36" s="6">
        <v>0</v>
      </c>
      <c r="C36" s="6">
        <v>0</v>
      </c>
      <c r="D36" s="3">
        <v>0</v>
      </c>
      <c r="E36" s="36"/>
    </row>
    <row r="37" spans="1:5" ht="153" customHeight="1" x14ac:dyDescent="0.25">
      <c r="A37" s="2" t="s">
        <v>3</v>
      </c>
      <c r="B37" s="6">
        <v>13600.5</v>
      </c>
      <c r="C37" s="6">
        <v>4798.1000000000004</v>
      </c>
      <c r="D37" s="3">
        <f>C37/B37*100</f>
        <v>35.27885004227786</v>
      </c>
      <c r="E37" s="37"/>
    </row>
    <row r="38" spans="1:5" ht="15" customHeight="1" x14ac:dyDescent="0.25">
      <c r="A38" s="32" t="s">
        <v>32</v>
      </c>
      <c r="B38" s="33"/>
      <c r="C38" s="33"/>
      <c r="D38" s="33"/>
      <c r="E38" s="34"/>
    </row>
    <row r="39" spans="1:5" ht="17.25" customHeight="1" x14ac:dyDescent="0.25">
      <c r="A39" s="5" t="s">
        <v>9</v>
      </c>
      <c r="B39" s="6">
        <f>B40+B41</f>
        <v>2673.7</v>
      </c>
      <c r="C39" s="6">
        <f>C40+C41</f>
        <v>507</v>
      </c>
      <c r="D39" s="3">
        <f>C39/B39*100</f>
        <v>18.962486442009201</v>
      </c>
      <c r="E39" s="35" t="s">
        <v>98</v>
      </c>
    </row>
    <row r="40" spans="1:5" ht="15.75" customHeight="1" x14ac:dyDescent="0.25">
      <c r="A40" s="5" t="s">
        <v>2</v>
      </c>
      <c r="B40" s="6">
        <v>1166.7</v>
      </c>
      <c r="C40" s="6">
        <v>0</v>
      </c>
      <c r="D40" s="3">
        <v>0</v>
      </c>
      <c r="E40" s="79"/>
    </row>
    <row r="41" spans="1:5" ht="87" customHeight="1" x14ac:dyDescent="0.25">
      <c r="A41" s="5" t="s">
        <v>3</v>
      </c>
      <c r="B41" s="6">
        <v>1507</v>
      </c>
      <c r="C41" s="6">
        <v>507</v>
      </c>
      <c r="D41" s="3">
        <f>C41/B41*100</f>
        <v>33.642999336429988</v>
      </c>
      <c r="E41" s="80"/>
    </row>
    <row r="42" spans="1:5" ht="15" customHeight="1" x14ac:dyDescent="0.25">
      <c r="A42" s="32" t="s">
        <v>33</v>
      </c>
      <c r="B42" s="33"/>
      <c r="C42" s="33"/>
      <c r="D42" s="33"/>
      <c r="E42" s="34"/>
    </row>
    <row r="43" spans="1:5" ht="15.75" customHeight="1" x14ac:dyDescent="0.25">
      <c r="A43" s="5" t="s">
        <v>9</v>
      </c>
      <c r="B43" s="6">
        <f>B44+B45+B46</f>
        <v>11913</v>
      </c>
      <c r="C43" s="6">
        <f>C44+C45+C46</f>
        <v>6156.5</v>
      </c>
      <c r="D43" s="3">
        <f>C43/B43*100</f>
        <v>51.678838243935196</v>
      </c>
      <c r="E43" s="35" t="s">
        <v>81</v>
      </c>
    </row>
    <row r="44" spans="1:5" ht="15" customHeight="1" x14ac:dyDescent="0.25">
      <c r="A44" s="5" t="s">
        <v>10</v>
      </c>
      <c r="B44" s="6">
        <v>0</v>
      </c>
      <c r="C44" s="6">
        <v>0</v>
      </c>
      <c r="D44" s="3">
        <v>0</v>
      </c>
      <c r="E44" s="79"/>
    </row>
    <row r="45" spans="1:5" ht="19.5" customHeight="1" x14ac:dyDescent="0.25">
      <c r="A45" s="5" t="s">
        <v>6</v>
      </c>
      <c r="B45" s="6">
        <v>613</v>
      </c>
      <c r="C45" s="6">
        <v>306.5</v>
      </c>
      <c r="D45" s="3">
        <f>C45/B45*100</f>
        <v>50</v>
      </c>
      <c r="E45" s="79"/>
    </row>
    <row r="46" spans="1:5" ht="15.75" customHeight="1" x14ac:dyDescent="0.25">
      <c r="A46" s="5" t="s">
        <v>11</v>
      </c>
      <c r="B46" s="6">
        <v>11300</v>
      </c>
      <c r="C46" s="6">
        <v>5850</v>
      </c>
      <c r="D46" s="3">
        <f>C46/B46*100</f>
        <v>51.769911504424783</v>
      </c>
      <c r="E46" s="79"/>
    </row>
    <row r="47" spans="1:5" ht="36.75" customHeight="1" x14ac:dyDescent="0.25">
      <c r="A47" s="5" t="s">
        <v>13</v>
      </c>
      <c r="B47" s="6">
        <v>80</v>
      </c>
      <c r="C47" s="6">
        <v>0</v>
      </c>
      <c r="D47" s="3">
        <v>0</v>
      </c>
      <c r="E47" s="80"/>
    </row>
    <row r="48" spans="1:5" ht="15.75" customHeight="1" x14ac:dyDescent="0.25">
      <c r="A48" s="32" t="s">
        <v>72</v>
      </c>
      <c r="B48" s="33"/>
      <c r="C48" s="33"/>
      <c r="D48" s="33"/>
      <c r="E48" s="34"/>
    </row>
    <row r="49" spans="1:5" ht="16.5" customHeight="1" x14ac:dyDescent="0.25">
      <c r="A49" s="5" t="s">
        <v>9</v>
      </c>
      <c r="B49" s="6">
        <f>B50+B51</f>
        <v>72161.279999999999</v>
      </c>
      <c r="C49" s="6">
        <f>C50+C51</f>
        <v>29329.7</v>
      </c>
      <c r="D49" s="3">
        <f>C49/B49*100</f>
        <v>40.64465042748688</v>
      </c>
      <c r="E49" s="35" t="s">
        <v>75</v>
      </c>
    </row>
    <row r="50" spans="1:5" ht="15.75" x14ac:dyDescent="0.25">
      <c r="A50" s="5" t="s">
        <v>2</v>
      </c>
      <c r="B50" s="6">
        <v>0</v>
      </c>
      <c r="C50" s="6">
        <v>0</v>
      </c>
      <c r="D50" s="3">
        <v>0</v>
      </c>
      <c r="E50" s="36"/>
    </row>
    <row r="51" spans="1:5" ht="15.75" x14ac:dyDescent="0.25">
      <c r="A51" s="5" t="s">
        <v>3</v>
      </c>
      <c r="B51" s="6">
        <v>72161.279999999999</v>
      </c>
      <c r="C51" s="6">
        <v>29329.7</v>
      </c>
      <c r="D51" s="3">
        <f>C51/B51*100</f>
        <v>40.64465042748688</v>
      </c>
      <c r="E51" s="37"/>
    </row>
    <row r="52" spans="1:5" ht="17.25" customHeight="1" x14ac:dyDescent="0.25">
      <c r="A52" s="32" t="s">
        <v>54</v>
      </c>
      <c r="B52" s="60"/>
      <c r="C52" s="60"/>
      <c r="D52" s="60"/>
      <c r="E52" s="61"/>
    </row>
    <row r="53" spans="1:5" ht="31.5" x14ac:dyDescent="0.25">
      <c r="A53" s="2" t="s">
        <v>0</v>
      </c>
      <c r="B53" s="6">
        <f>B54+B55</f>
        <v>29933.1</v>
      </c>
      <c r="C53" s="6">
        <f>C54+C55</f>
        <v>3753.6</v>
      </c>
      <c r="D53" s="4">
        <f>C53/B53*100</f>
        <v>12.539964119987573</v>
      </c>
      <c r="E53" s="38" t="s">
        <v>99</v>
      </c>
    </row>
    <row r="54" spans="1:5" ht="15" customHeight="1" x14ac:dyDescent="0.25">
      <c r="A54" s="5" t="s">
        <v>23</v>
      </c>
      <c r="B54" s="6">
        <v>29933.1</v>
      </c>
      <c r="C54" s="6">
        <v>3753.6</v>
      </c>
      <c r="D54" s="4">
        <f>C54/B54*100</f>
        <v>12.539964119987573</v>
      </c>
      <c r="E54" s="51"/>
    </row>
    <row r="55" spans="1:5" ht="239.25" customHeight="1" x14ac:dyDescent="0.25">
      <c r="A55" s="5" t="s">
        <v>29</v>
      </c>
      <c r="B55" s="6">
        <v>0</v>
      </c>
      <c r="C55" s="6">
        <v>0</v>
      </c>
      <c r="D55" s="4">
        <v>0</v>
      </c>
      <c r="E55" s="52"/>
    </row>
    <row r="56" spans="1:5" ht="18" customHeight="1" x14ac:dyDescent="0.25">
      <c r="A56" s="90" t="s">
        <v>55</v>
      </c>
      <c r="B56" s="92"/>
      <c r="C56" s="92"/>
      <c r="D56" s="92"/>
      <c r="E56" s="92"/>
    </row>
    <row r="57" spans="1:5" ht="31.5" x14ac:dyDescent="0.25">
      <c r="A57" s="5" t="s">
        <v>22</v>
      </c>
      <c r="B57" s="6">
        <f>B58+B59+B60</f>
        <v>963041.59000000008</v>
      </c>
      <c r="C57" s="6">
        <f>C58+C59+C60</f>
        <v>510926.52</v>
      </c>
      <c r="D57" s="6">
        <f>C57/B57*100</f>
        <v>53.053422126867858</v>
      </c>
      <c r="E57" s="5"/>
    </row>
    <row r="58" spans="1:5" ht="15.75" x14ac:dyDescent="0.25">
      <c r="A58" s="5" t="s">
        <v>10</v>
      </c>
      <c r="B58" s="6">
        <f>B63+B80</f>
        <v>0</v>
      </c>
      <c r="C58" s="6">
        <f>C63+C80</f>
        <v>0</v>
      </c>
      <c r="D58" s="6">
        <v>0</v>
      </c>
      <c r="E58" s="5"/>
    </row>
    <row r="59" spans="1:5" ht="15.75" x14ac:dyDescent="0.25">
      <c r="A59" s="5" t="s">
        <v>8</v>
      </c>
      <c r="B59" s="6">
        <f>B64+B68+B72+B81+B85</f>
        <v>584203.29</v>
      </c>
      <c r="C59" s="6">
        <f>C64+C68+C72+C76+C81+C85</f>
        <v>321584.95</v>
      </c>
      <c r="D59" s="6">
        <f>C59/B59*100</f>
        <v>55.046754358401508</v>
      </c>
      <c r="E59" s="5"/>
    </row>
    <row r="60" spans="1:5" ht="15.75" x14ac:dyDescent="0.25">
      <c r="A60" s="5" t="s">
        <v>23</v>
      </c>
      <c r="B60" s="6">
        <f>B65+B69+B73+B77+B82+B86</f>
        <v>378838.3</v>
      </c>
      <c r="C60" s="6">
        <f>C65+C69+C73+C77+C82+C86</f>
        <v>189341.57000000004</v>
      </c>
      <c r="D60" s="6">
        <f>C60/B60*100</f>
        <v>49.979521605919999</v>
      </c>
      <c r="E60" s="5"/>
    </row>
    <row r="61" spans="1:5" ht="15.75" x14ac:dyDescent="0.25">
      <c r="A61" s="90" t="s">
        <v>56</v>
      </c>
      <c r="B61" s="91"/>
      <c r="C61" s="91"/>
      <c r="D61" s="91"/>
      <c r="E61" s="91"/>
    </row>
    <row r="62" spans="1:5" ht="14.25" customHeight="1" x14ac:dyDescent="0.25">
      <c r="A62" s="5" t="s">
        <v>24</v>
      </c>
      <c r="B62" s="6">
        <f>B63+B64+B65</f>
        <v>313989.24</v>
      </c>
      <c r="C62" s="6">
        <f>C63+C64+C65</f>
        <v>154990</v>
      </c>
      <c r="D62" s="6">
        <f>C62/B62*100</f>
        <v>49.361564109649109</v>
      </c>
      <c r="E62" s="85" t="s">
        <v>83</v>
      </c>
    </row>
    <row r="63" spans="1:5" ht="15.75" x14ac:dyDescent="0.25">
      <c r="A63" s="5" t="s">
        <v>10</v>
      </c>
      <c r="B63" s="6">
        <v>0</v>
      </c>
      <c r="C63" s="6">
        <v>0</v>
      </c>
      <c r="D63" s="6">
        <v>0</v>
      </c>
      <c r="E63" s="89"/>
    </row>
    <row r="64" spans="1:5" ht="15.75" x14ac:dyDescent="0.25">
      <c r="A64" s="5" t="s">
        <v>8</v>
      </c>
      <c r="B64" s="6">
        <v>199150</v>
      </c>
      <c r="C64" s="6">
        <v>94696.8</v>
      </c>
      <c r="D64" s="6">
        <f>C64/B64*100</f>
        <v>47.55048958071805</v>
      </c>
      <c r="E64" s="51"/>
    </row>
    <row r="65" spans="1:5" ht="19.5" customHeight="1" x14ac:dyDescent="0.25">
      <c r="A65" s="5" t="s">
        <v>25</v>
      </c>
      <c r="B65" s="6">
        <v>114839.24</v>
      </c>
      <c r="C65" s="6">
        <v>60293.2</v>
      </c>
      <c r="D65" s="6">
        <f>C65/B65*100</f>
        <v>52.502263163706061</v>
      </c>
      <c r="E65" s="52"/>
    </row>
    <row r="66" spans="1:5" ht="15.75" x14ac:dyDescent="0.25">
      <c r="A66" s="46" t="s">
        <v>57</v>
      </c>
      <c r="B66" s="55"/>
      <c r="C66" s="55"/>
      <c r="D66" s="55"/>
      <c r="E66" s="56"/>
    </row>
    <row r="67" spans="1:5" ht="18" customHeight="1" x14ac:dyDescent="0.25">
      <c r="A67" s="5" t="s">
        <v>26</v>
      </c>
      <c r="B67" s="6">
        <f>B68+B69</f>
        <v>502124.45</v>
      </c>
      <c r="C67" s="6">
        <f>C68+C69</f>
        <v>282601.26</v>
      </c>
      <c r="D67" s="6">
        <f>C67/B67*100</f>
        <v>56.281119152831536</v>
      </c>
      <c r="E67" s="85" t="s">
        <v>100</v>
      </c>
    </row>
    <row r="68" spans="1:5" ht="15.75" x14ac:dyDescent="0.25">
      <c r="A68" s="5" t="s">
        <v>8</v>
      </c>
      <c r="B68" s="6">
        <v>367020</v>
      </c>
      <c r="C68" s="6">
        <v>210778.2</v>
      </c>
      <c r="D68" s="6">
        <f>C68/B68*100</f>
        <v>57.429622363903874</v>
      </c>
      <c r="E68" s="51"/>
    </row>
    <row r="69" spans="1:5" ht="15.75" customHeight="1" x14ac:dyDescent="0.25">
      <c r="A69" s="5" t="s">
        <v>25</v>
      </c>
      <c r="B69" s="6">
        <v>135104.45000000001</v>
      </c>
      <c r="C69" s="6">
        <v>71823.06</v>
      </c>
      <c r="D69" s="6">
        <f>C69/B69*100</f>
        <v>53.161135699083182</v>
      </c>
      <c r="E69" s="52"/>
    </row>
    <row r="70" spans="1:5" ht="15.75" x14ac:dyDescent="0.25">
      <c r="A70" s="46" t="s">
        <v>58</v>
      </c>
      <c r="B70" s="55"/>
      <c r="C70" s="55"/>
      <c r="D70" s="55"/>
      <c r="E70" s="56"/>
    </row>
    <row r="71" spans="1:5" ht="15" customHeight="1" x14ac:dyDescent="0.25">
      <c r="A71" s="5" t="s">
        <v>26</v>
      </c>
      <c r="B71" s="6">
        <f>B72+B73</f>
        <v>80867.199999999997</v>
      </c>
      <c r="C71" s="6">
        <f>C72+C73</f>
        <v>47957.35</v>
      </c>
      <c r="D71" s="6">
        <f>C71/B71*100</f>
        <v>59.303833940089433</v>
      </c>
      <c r="E71" s="85" t="s">
        <v>84</v>
      </c>
    </row>
    <row r="72" spans="1:5" ht="15" customHeight="1" x14ac:dyDescent="0.25">
      <c r="A72" s="5" t="s">
        <v>8</v>
      </c>
      <c r="B72" s="6">
        <v>14962.4</v>
      </c>
      <c r="C72" s="6">
        <v>14213</v>
      </c>
      <c r="D72" s="6">
        <f>C72/B72*100</f>
        <v>94.991445222691553</v>
      </c>
      <c r="E72" s="51"/>
    </row>
    <row r="73" spans="1:5" ht="17.25" customHeight="1" x14ac:dyDescent="0.25">
      <c r="A73" s="5" t="s">
        <v>23</v>
      </c>
      <c r="B73" s="6">
        <v>65904.800000000003</v>
      </c>
      <c r="C73" s="6">
        <v>33744.35</v>
      </c>
      <c r="D73" s="6">
        <f>C73/B73*100</f>
        <v>51.201657542394472</v>
      </c>
      <c r="E73" s="52"/>
    </row>
    <row r="74" spans="1:5" ht="15.75" x14ac:dyDescent="0.25">
      <c r="A74" s="46" t="s">
        <v>59</v>
      </c>
      <c r="B74" s="55"/>
      <c r="C74" s="55"/>
      <c r="D74" s="55"/>
      <c r="E74" s="56"/>
    </row>
    <row r="75" spans="1:5" ht="17.25" customHeight="1" x14ac:dyDescent="0.25">
      <c r="A75" s="5" t="s">
        <v>26</v>
      </c>
      <c r="B75" s="6">
        <f>B76+B77</f>
        <v>100</v>
      </c>
      <c r="C75" s="6">
        <f>C76+C77</f>
        <v>70.56</v>
      </c>
      <c r="D75" s="3">
        <f>C75/B75*100</f>
        <v>70.56</v>
      </c>
      <c r="E75" s="86" t="s">
        <v>101</v>
      </c>
    </row>
    <row r="76" spans="1:5" ht="15" customHeight="1" x14ac:dyDescent="0.25">
      <c r="A76" s="5" t="s">
        <v>8</v>
      </c>
      <c r="B76" s="6">
        <v>0</v>
      </c>
      <c r="C76" s="6">
        <v>0</v>
      </c>
      <c r="D76" s="3">
        <v>0</v>
      </c>
      <c r="E76" s="87"/>
    </row>
    <row r="77" spans="1:5" ht="16.5" customHeight="1" x14ac:dyDescent="0.25">
      <c r="A77" s="5" t="s">
        <v>23</v>
      </c>
      <c r="B77" s="6">
        <v>100</v>
      </c>
      <c r="C77" s="6">
        <v>70.56</v>
      </c>
      <c r="D77" s="3">
        <f>C77/B77*100</f>
        <v>70.56</v>
      </c>
      <c r="E77" s="88"/>
    </row>
    <row r="78" spans="1:5" ht="15.75" x14ac:dyDescent="0.25">
      <c r="A78" s="46" t="s">
        <v>60</v>
      </c>
      <c r="B78" s="55"/>
      <c r="C78" s="55"/>
      <c r="D78" s="55"/>
      <c r="E78" s="56"/>
    </row>
    <row r="79" spans="1:5" ht="15.75" customHeight="1" x14ac:dyDescent="0.25">
      <c r="A79" s="5" t="s">
        <v>26</v>
      </c>
      <c r="B79" s="6">
        <f>B80+B81+B82</f>
        <v>18975.89</v>
      </c>
      <c r="C79" s="6">
        <f>C80+C81+C82</f>
        <v>7275.65</v>
      </c>
      <c r="D79" s="3">
        <f>C79/B79*100</f>
        <v>38.341548143459939</v>
      </c>
      <c r="E79" s="50" t="s">
        <v>102</v>
      </c>
    </row>
    <row r="80" spans="1:5" ht="15" customHeight="1" x14ac:dyDescent="0.25">
      <c r="A80" s="5" t="s">
        <v>10</v>
      </c>
      <c r="B80" s="6">
        <v>0</v>
      </c>
      <c r="C80" s="6">
        <v>0</v>
      </c>
      <c r="D80" s="3">
        <v>0</v>
      </c>
      <c r="E80" s="51"/>
    </row>
    <row r="81" spans="1:5" ht="15" customHeight="1" x14ac:dyDescent="0.25">
      <c r="A81" s="5" t="s">
        <v>8</v>
      </c>
      <c r="B81" s="6">
        <v>3070.89</v>
      </c>
      <c r="C81" s="6">
        <v>1896.95</v>
      </c>
      <c r="D81" s="3">
        <f>C81/B81*100</f>
        <v>61.771994438094502</v>
      </c>
      <c r="E81" s="51"/>
    </row>
    <row r="82" spans="1:5" ht="135" customHeight="1" x14ac:dyDescent="0.25">
      <c r="A82" s="5" t="s">
        <v>23</v>
      </c>
      <c r="B82" s="6">
        <v>15905</v>
      </c>
      <c r="C82" s="6">
        <v>5378.7</v>
      </c>
      <c r="D82" s="3">
        <f>C82/B82*100</f>
        <v>33.817667400188618</v>
      </c>
      <c r="E82" s="52"/>
    </row>
    <row r="83" spans="1:5" ht="15.75" x14ac:dyDescent="0.25">
      <c r="A83" s="46" t="s">
        <v>61</v>
      </c>
      <c r="B83" s="55"/>
      <c r="C83" s="55"/>
      <c r="D83" s="55"/>
      <c r="E83" s="56"/>
    </row>
    <row r="84" spans="1:5" ht="16.5" customHeight="1" x14ac:dyDescent="0.25">
      <c r="A84" s="5" t="s">
        <v>26</v>
      </c>
      <c r="B84" s="6">
        <f>B85+B86</f>
        <v>46984.81</v>
      </c>
      <c r="C84" s="6">
        <f>C85+C86</f>
        <v>18031.7</v>
      </c>
      <c r="D84" s="6">
        <f>C84/B84*100</f>
        <v>38.377722502229979</v>
      </c>
      <c r="E84" s="38" t="s">
        <v>85</v>
      </c>
    </row>
    <row r="85" spans="1:5" ht="15" customHeight="1" x14ac:dyDescent="0.25">
      <c r="A85" s="5" t="s">
        <v>8</v>
      </c>
      <c r="B85" s="6">
        <v>0</v>
      </c>
      <c r="C85" s="6">
        <v>0</v>
      </c>
      <c r="D85" s="6">
        <v>0</v>
      </c>
      <c r="E85" s="51"/>
    </row>
    <row r="86" spans="1:5" ht="73.5" customHeight="1" x14ac:dyDescent="0.25">
      <c r="A86" s="5" t="s">
        <v>23</v>
      </c>
      <c r="B86" s="6">
        <v>46984.81</v>
      </c>
      <c r="C86" s="6">
        <v>18031.7</v>
      </c>
      <c r="D86" s="6">
        <f>C86/B86*100</f>
        <v>38.377722502229979</v>
      </c>
      <c r="E86" s="52"/>
    </row>
    <row r="87" spans="1:5" ht="16.5" customHeight="1" x14ac:dyDescent="0.25">
      <c r="A87" s="32" t="s">
        <v>62</v>
      </c>
      <c r="B87" s="83"/>
      <c r="C87" s="83"/>
      <c r="D87" s="83"/>
      <c r="E87" s="84"/>
    </row>
    <row r="88" spans="1:5" ht="30.75" customHeight="1" x14ac:dyDescent="0.25">
      <c r="A88" s="5" t="s">
        <v>0</v>
      </c>
      <c r="B88" s="6">
        <f>B89+B90+B91</f>
        <v>160564.4</v>
      </c>
      <c r="C88" s="6">
        <f>C89+C90+C91</f>
        <v>85181.9</v>
      </c>
      <c r="D88" s="6">
        <f>C88/B88*100</f>
        <v>53.051548163852011</v>
      </c>
      <c r="E88" s="57" t="s">
        <v>86</v>
      </c>
    </row>
    <row r="89" spans="1:5" ht="18" customHeight="1" x14ac:dyDescent="0.25">
      <c r="A89" s="5" t="s">
        <v>10</v>
      </c>
      <c r="B89" s="6">
        <v>0</v>
      </c>
      <c r="C89" s="6">
        <v>0</v>
      </c>
      <c r="D89" s="6">
        <v>0</v>
      </c>
      <c r="E89" s="78"/>
    </row>
    <row r="90" spans="1:5" ht="15" customHeight="1" x14ac:dyDescent="0.25">
      <c r="A90" s="5" t="s">
        <v>8</v>
      </c>
      <c r="B90" s="6">
        <v>0</v>
      </c>
      <c r="C90" s="6">
        <v>0</v>
      </c>
      <c r="D90" s="6">
        <v>0</v>
      </c>
      <c r="E90" s="78"/>
    </row>
    <row r="91" spans="1:5" ht="144.75" customHeight="1" x14ac:dyDescent="0.25">
      <c r="A91" s="5" t="s">
        <v>23</v>
      </c>
      <c r="B91" s="6">
        <v>160564.4</v>
      </c>
      <c r="C91" s="6">
        <v>85181.9</v>
      </c>
      <c r="D91" s="6">
        <f>C91/B91*100</f>
        <v>53.051548163852011</v>
      </c>
      <c r="E91" s="37"/>
    </row>
    <row r="92" spans="1:5" ht="18" customHeight="1" x14ac:dyDescent="0.25">
      <c r="A92" s="46" t="s">
        <v>63</v>
      </c>
      <c r="B92" s="58"/>
      <c r="C92" s="58"/>
      <c r="D92" s="58"/>
      <c r="E92" s="59"/>
    </row>
    <row r="93" spans="1:5" ht="30.75" customHeight="1" x14ac:dyDescent="0.25">
      <c r="A93" s="2" t="s">
        <v>27</v>
      </c>
      <c r="B93" s="6">
        <f>B96+B99+B102+B105</f>
        <v>14101.9</v>
      </c>
      <c r="C93" s="6">
        <f>C96+C99+C102+C105</f>
        <v>6062.6</v>
      </c>
      <c r="D93" s="6">
        <f>C93/B93*100</f>
        <v>42.991369957239804</v>
      </c>
      <c r="E93" s="5"/>
    </row>
    <row r="94" spans="1:5" ht="15.75" x14ac:dyDescent="0.25">
      <c r="A94" s="5" t="s">
        <v>23</v>
      </c>
      <c r="B94" s="6">
        <f>B97+B100+B103+B106</f>
        <v>14101.9</v>
      </c>
      <c r="C94" s="6">
        <f>C97+C100+C103+C106</f>
        <v>6062.6</v>
      </c>
      <c r="D94" s="7">
        <f>C94/B94*100</f>
        <v>42.991369957239804</v>
      </c>
      <c r="E94" s="5"/>
    </row>
    <row r="95" spans="1:5" ht="15.75" x14ac:dyDescent="0.25">
      <c r="A95" s="46" t="s">
        <v>64</v>
      </c>
      <c r="B95" s="55"/>
      <c r="C95" s="55"/>
      <c r="D95" s="55"/>
      <c r="E95" s="56"/>
    </row>
    <row r="96" spans="1:5" ht="15.75" customHeight="1" x14ac:dyDescent="0.25">
      <c r="A96" s="5" t="s">
        <v>26</v>
      </c>
      <c r="B96" s="8">
        <v>0</v>
      </c>
      <c r="C96" s="8">
        <v>0</v>
      </c>
      <c r="D96" s="8">
        <v>0</v>
      </c>
      <c r="E96" s="57"/>
    </row>
    <row r="97" spans="1:5" ht="15.75" x14ac:dyDescent="0.25">
      <c r="A97" s="5" t="s">
        <v>23</v>
      </c>
      <c r="B97" s="8">
        <v>0</v>
      </c>
      <c r="C97" s="8">
        <v>0</v>
      </c>
      <c r="D97" s="8">
        <v>0</v>
      </c>
      <c r="E97" s="37"/>
    </row>
    <row r="98" spans="1:5" ht="15.75" x14ac:dyDescent="0.25">
      <c r="A98" s="46" t="s">
        <v>38</v>
      </c>
      <c r="B98" s="55"/>
      <c r="C98" s="55"/>
      <c r="D98" s="55"/>
      <c r="E98" s="56"/>
    </row>
    <row r="99" spans="1:5" ht="14.25" customHeight="1" x14ac:dyDescent="0.25">
      <c r="A99" s="5" t="s">
        <v>26</v>
      </c>
      <c r="B99" s="6">
        <f>B100</f>
        <v>29.6</v>
      </c>
      <c r="C99" s="6">
        <f>C100</f>
        <v>5.4</v>
      </c>
      <c r="D99" s="6">
        <f>C99/B99*100</f>
        <v>18.243243243243242</v>
      </c>
      <c r="E99" s="57" t="s">
        <v>28</v>
      </c>
    </row>
    <row r="100" spans="1:5" ht="15" customHeight="1" x14ac:dyDescent="0.25">
      <c r="A100" s="5" t="s">
        <v>23</v>
      </c>
      <c r="B100" s="6">
        <v>29.6</v>
      </c>
      <c r="C100" s="6">
        <v>5.4</v>
      </c>
      <c r="D100" s="6">
        <f>C100/B100*100</f>
        <v>18.243243243243242</v>
      </c>
      <c r="E100" s="37"/>
    </row>
    <row r="101" spans="1:5" ht="15.75" x14ac:dyDescent="0.25">
      <c r="A101" s="46" t="s">
        <v>65</v>
      </c>
      <c r="B101" s="53"/>
      <c r="C101" s="53"/>
      <c r="D101" s="53"/>
      <c r="E101" s="54"/>
    </row>
    <row r="102" spans="1:5" ht="21.75" customHeight="1" x14ac:dyDescent="0.25">
      <c r="A102" s="5" t="s">
        <v>26</v>
      </c>
      <c r="B102" s="6">
        <f>B103</f>
        <v>1437</v>
      </c>
      <c r="C102" s="6">
        <f>C103</f>
        <v>168.6</v>
      </c>
      <c r="D102" s="6">
        <f>C102/B102*100</f>
        <v>11.73277661795407</v>
      </c>
      <c r="E102" s="76" t="s">
        <v>87</v>
      </c>
    </row>
    <row r="103" spans="1:5" ht="75.75" customHeight="1" x14ac:dyDescent="0.25">
      <c r="A103" s="5" t="s">
        <v>23</v>
      </c>
      <c r="B103" s="6">
        <v>1437</v>
      </c>
      <c r="C103" s="6">
        <v>168.6</v>
      </c>
      <c r="D103" s="6">
        <f>C103/B103*100</f>
        <v>11.73277661795407</v>
      </c>
      <c r="E103" s="77"/>
    </row>
    <row r="104" spans="1:5" ht="36" customHeight="1" x14ac:dyDescent="0.25">
      <c r="A104" s="46" t="s">
        <v>67</v>
      </c>
      <c r="B104" s="55"/>
      <c r="C104" s="55"/>
      <c r="D104" s="55"/>
      <c r="E104" s="56"/>
    </row>
    <row r="105" spans="1:5" ht="17.25" customHeight="1" x14ac:dyDescent="0.25">
      <c r="A105" s="5" t="s">
        <v>26</v>
      </c>
      <c r="B105" s="6">
        <f>B106</f>
        <v>12635.3</v>
      </c>
      <c r="C105" s="6">
        <f>C106</f>
        <v>5888.6</v>
      </c>
      <c r="D105" s="6">
        <f>C105/B105*100</f>
        <v>46.60435446724653</v>
      </c>
      <c r="E105" s="57" t="s">
        <v>88</v>
      </c>
    </row>
    <row r="106" spans="1:5" ht="33.75" customHeight="1" x14ac:dyDescent="0.25">
      <c r="A106" s="5" t="s">
        <v>23</v>
      </c>
      <c r="B106" s="6">
        <v>12635.3</v>
      </c>
      <c r="C106" s="6">
        <v>5888.6</v>
      </c>
      <c r="D106" s="6">
        <f>C106/B106*100</f>
        <v>46.60435446724653</v>
      </c>
      <c r="E106" s="37"/>
    </row>
    <row r="107" spans="1:5" ht="15.75" x14ac:dyDescent="0.25">
      <c r="A107" s="46" t="s">
        <v>66</v>
      </c>
      <c r="B107" s="58"/>
      <c r="C107" s="58"/>
      <c r="D107" s="58"/>
      <c r="E107" s="59"/>
    </row>
    <row r="108" spans="1:5" ht="16.5" customHeight="1" x14ac:dyDescent="0.25">
      <c r="A108" s="5" t="s">
        <v>9</v>
      </c>
      <c r="B108" s="24">
        <f>B109+B110+B111</f>
        <v>10415.200000000001</v>
      </c>
      <c r="C108" s="24">
        <f>C110+C111+C109</f>
        <v>324.5</v>
      </c>
      <c r="D108" s="21">
        <f>C108/B108*100</f>
        <v>3.115638681926415</v>
      </c>
      <c r="E108" s="50" t="s">
        <v>89</v>
      </c>
    </row>
    <row r="109" spans="1:5" ht="16.5" customHeight="1" x14ac:dyDescent="0.25">
      <c r="A109" s="5" t="s">
        <v>10</v>
      </c>
      <c r="B109" s="24">
        <v>0</v>
      </c>
      <c r="C109" s="24">
        <v>0</v>
      </c>
      <c r="D109" s="21">
        <v>0</v>
      </c>
      <c r="E109" s="81"/>
    </row>
    <row r="110" spans="1:5" ht="16.5" customHeight="1" x14ac:dyDescent="0.25">
      <c r="A110" s="5" t="s">
        <v>31</v>
      </c>
      <c r="B110" s="24">
        <v>0</v>
      </c>
      <c r="C110" s="24">
        <v>0</v>
      </c>
      <c r="D110" s="21">
        <v>0</v>
      </c>
      <c r="E110" s="81"/>
    </row>
    <row r="111" spans="1:5" ht="16.5" customHeight="1" x14ac:dyDescent="0.25">
      <c r="A111" s="5" t="s">
        <v>11</v>
      </c>
      <c r="B111" s="24">
        <v>10415.200000000001</v>
      </c>
      <c r="C111" s="24">
        <v>324.5</v>
      </c>
      <c r="D111" s="21">
        <f t="shared" ref="D111" si="0">C111/B111*100</f>
        <v>3.115638681926415</v>
      </c>
      <c r="E111" s="82"/>
    </row>
    <row r="112" spans="1:5" ht="15.75" x14ac:dyDescent="0.25">
      <c r="A112" s="46" t="s">
        <v>70</v>
      </c>
      <c r="B112" s="58"/>
      <c r="C112" s="58"/>
      <c r="D112" s="58"/>
      <c r="E112" s="59"/>
    </row>
    <row r="113" spans="1:5" ht="16.5" customHeight="1" x14ac:dyDescent="0.25">
      <c r="A113" s="5" t="s">
        <v>9</v>
      </c>
      <c r="B113" s="24">
        <f>B114+B115</f>
        <v>212880.9</v>
      </c>
      <c r="C113" s="24">
        <f>C114+C115</f>
        <v>58604.59</v>
      </c>
      <c r="D113" s="21">
        <f>C113/B113*100</f>
        <v>27.529285154281101</v>
      </c>
      <c r="E113" s="28"/>
    </row>
    <row r="114" spans="1:5" ht="16.5" customHeight="1" x14ac:dyDescent="0.25">
      <c r="A114" s="5" t="s">
        <v>31</v>
      </c>
      <c r="B114" s="24">
        <f>B118+B122+B126</f>
        <v>25239.4</v>
      </c>
      <c r="C114" s="24">
        <f>C118+C122+C126</f>
        <v>0</v>
      </c>
      <c r="D114" s="21">
        <f t="shared" ref="D114:D115" si="1">C114/B114*100</f>
        <v>0</v>
      </c>
      <c r="E114" s="28"/>
    </row>
    <row r="115" spans="1:5" ht="16.5" customHeight="1" x14ac:dyDescent="0.25">
      <c r="A115" s="5" t="s">
        <v>11</v>
      </c>
      <c r="B115" s="24">
        <f>B119+B123+B127</f>
        <v>187641.5</v>
      </c>
      <c r="C115" s="24">
        <f>C119+C123+C127</f>
        <v>58604.59</v>
      </c>
      <c r="D115" s="21">
        <f t="shared" si="1"/>
        <v>31.232211424445016</v>
      </c>
      <c r="E115" s="28"/>
    </row>
    <row r="116" spans="1:5" ht="20.25" customHeight="1" x14ac:dyDescent="0.25">
      <c r="A116" s="32" t="s">
        <v>35</v>
      </c>
      <c r="B116" s="33"/>
      <c r="C116" s="33"/>
      <c r="D116" s="33"/>
      <c r="E116" s="34"/>
    </row>
    <row r="117" spans="1:5" ht="15.75" customHeight="1" x14ac:dyDescent="0.25">
      <c r="A117" s="5" t="s">
        <v>9</v>
      </c>
      <c r="B117" s="6">
        <f>B118+B119</f>
        <v>14829.6</v>
      </c>
      <c r="C117" s="6">
        <f>C118+C119</f>
        <v>3803.38</v>
      </c>
      <c r="D117" s="3">
        <f>C117/B117*100</f>
        <v>25.647219075362788</v>
      </c>
      <c r="E117" s="41" t="s">
        <v>92</v>
      </c>
    </row>
    <row r="118" spans="1:5" ht="15" customHeight="1" x14ac:dyDescent="0.25">
      <c r="A118" s="5" t="s">
        <v>2</v>
      </c>
      <c r="B118" s="6">
        <v>0</v>
      </c>
      <c r="C118" s="6">
        <v>0</v>
      </c>
      <c r="D118" s="3">
        <v>0</v>
      </c>
      <c r="E118" s="42"/>
    </row>
    <row r="119" spans="1:5" ht="86.25" customHeight="1" x14ac:dyDescent="0.25">
      <c r="A119" s="5" t="s">
        <v>3</v>
      </c>
      <c r="B119" s="6">
        <v>14829.6</v>
      </c>
      <c r="C119" s="6">
        <v>3803.38</v>
      </c>
      <c r="D119" s="3">
        <f>C119/B119*100</f>
        <v>25.647219075362788</v>
      </c>
      <c r="E119" s="43"/>
    </row>
    <row r="120" spans="1:5" ht="19.5" customHeight="1" x14ac:dyDescent="0.25">
      <c r="A120" s="32" t="s">
        <v>36</v>
      </c>
      <c r="B120" s="33"/>
      <c r="C120" s="33"/>
      <c r="D120" s="33"/>
      <c r="E120" s="34"/>
    </row>
    <row r="121" spans="1:5" ht="16.5" customHeight="1" x14ac:dyDescent="0.25">
      <c r="A121" s="5" t="s">
        <v>9</v>
      </c>
      <c r="B121" s="6">
        <f>B122+B123</f>
        <v>175541.8</v>
      </c>
      <c r="C121" s="6">
        <f>C122+C123</f>
        <v>46005.86</v>
      </c>
      <c r="D121" s="3">
        <f>C121/B121*100</f>
        <v>26.207923127141232</v>
      </c>
      <c r="E121" s="35" t="s">
        <v>103</v>
      </c>
    </row>
    <row r="122" spans="1:5" ht="15" customHeight="1" x14ac:dyDescent="0.25">
      <c r="A122" s="5" t="s">
        <v>2</v>
      </c>
      <c r="B122" s="6">
        <v>25239.4</v>
      </c>
      <c r="C122" s="6">
        <v>0</v>
      </c>
      <c r="D122" s="3">
        <f>C122/B122*100</f>
        <v>0</v>
      </c>
      <c r="E122" s="36"/>
    </row>
    <row r="123" spans="1:5" ht="285.75" customHeight="1" x14ac:dyDescent="0.25">
      <c r="A123" s="5" t="s">
        <v>3</v>
      </c>
      <c r="B123" s="6">
        <f>175541.8-25239.4</f>
        <v>150302.39999999999</v>
      </c>
      <c r="C123" s="6">
        <v>46005.86</v>
      </c>
      <c r="D123" s="3">
        <f>C123/B123*100</f>
        <v>30.608865859760058</v>
      </c>
      <c r="E123" s="37"/>
    </row>
    <row r="124" spans="1:5" ht="34.5" customHeight="1" x14ac:dyDescent="0.25">
      <c r="A124" s="32" t="s">
        <v>37</v>
      </c>
      <c r="B124" s="33"/>
      <c r="C124" s="33"/>
      <c r="D124" s="33"/>
      <c r="E124" s="34"/>
    </row>
    <row r="125" spans="1:5" ht="31.5" x14ac:dyDescent="0.25">
      <c r="A125" s="5" t="s">
        <v>9</v>
      </c>
      <c r="B125" s="6">
        <f>B126+B127</f>
        <v>22509.5</v>
      </c>
      <c r="C125" s="6">
        <f>C126+C127</f>
        <v>8795.35</v>
      </c>
      <c r="D125" s="3">
        <f>C125/B125*100</f>
        <v>39.073946555898623</v>
      </c>
      <c r="E125" s="38" t="s">
        <v>71</v>
      </c>
    </row>
    <row r="126" spans="1:5" ht="15.75" x14ac:dyDescent="0.25">
      <c r="A126" s="5" t="s">
        <v>2</v>
      </c>
      <c r="B126" s="6">
        <v>0</v>
      </c>
      <c r="C126" s="6">
        <v>0</v>
      </c>
      <c r="D126" s="3">
        <v>0</v>
      </c>
      <c r="E126" s="39"/>
    </row>
    <row r="127" spans="1:5" ht="15.75" x14ac:dyDescent="0.25">
      <c r="A127" s="5" t="s">
        <v>3</v>
      </c>
      <c r="B127" s="6">
        <v>22509.5</v>
      </c>
      <c r="C127" s="6">
        <v>8795.35</v>
      </c>
      <c r="D127" s="3">
        <f>C127/B127*100</f>
        <v>39.073946555898623</v>
      </c>
      <c r="E127" s="40"/>
    </row>
    <row r="128" spans="1:5" ht="15" customHeight="1" x14ac:dyDescent="0.25">
      <c r="A128" s="32" t="s">
        <v>77</v>
      </c>
      <c r="B128" s="33"/>
      <c r="C128" s="33"/>
      <c r="D128" s="33"/>
      <c r="E128" s="34"/>
    </row>
    <row r="129" spans="1:5" ht="18.75" customHeight="1" x14ac:dyDescent="0.25">
      <c r="A129" s="5" t="s">
        <v>39</v>
      </c>
      <c r="B129" s="6">
        <f>B130+B131+B132</f>
        <v>9550.4</v>
      </c>
      <c r="C129" s="6">
        <f>C130+C131+C132</f>
        <v>4695.3</v>
      </c>
      <c r="D129" s="3">
        <f>C129/B129*100</f>
        <v>49.163385826771652</v>
      </c>
      <c r="E129" s="29"/>
    </row>
    <row r="130" spans="1:5" ht="15.75" x14ac:dyDescent="0.25">
      <c r="A130" s="5" t="s">
        <v>10</v>
      </c>
      <c r="B130" s="6">
        <f>B136+B141</f>
        <v>1114.2</v>
      </c>
      <c r="C130" s="6">
        <f>C136+C141</f>
        <v>1114.2</v>
      </c>
      <c r="D130" s="3">
        <v>0</v>
      </c>
      <c r="E130" s="30"/>
    </row>
    <row r="131" spans="1:5" ht="15.75" x14ac:dyDescent="0.25">
      <c r="A131" s="5" t="s">
        <v>8</v>
      </c>
      <c r="B131" s="6">
        <f>B137+B142+B147</f>
        <v>2716.7</v>
      </c>
      <c r="C131" s="6">
        <f>C137+C142+C147</f>
        <v>1360.3</v>
      </c>
      <c r="D131" s="3">
        <f>C131/B131*100</f>
        <v>50.071778260389443</v>
      </c>
      <c r="E131" s="30"/>
    </row>
    <row r="132" spans="1:5" ht="15.75" x14ac:dyDescent="0.25">
      <c r="A132" s="5" t="s">
        <v>11</v>
      </c>
      <c r="B132" s="6">
        <f>B138+B143+B148</f>
        <v>5719.5</v>
      </c>
      <c r="C132" s="6">
        <f>C138+C143+C148</f>
        <v>2220.8000000000002</v>
      </c>
      <c r="D132" s="3">
        <f>C132/B132*100</f>
        <v>38.828568930850608</v>
      </c>
      <c r="E132" s="30"/>
    </row>
    <row r="133" spans="1:5" ht="15.75" x14ac:dyDescent="0.25">
      <c r="A133" s="5" t="s">
        <v>13</v>
      </c>
      <c r="B133" s="6">
        <f>B144</f>
        <v>0</v>
      </c>
      <c r="C133" s="6">
        <f>C144</f>
        <v>0</v>
      </c>
      <c r="D133" s="3">
        <v>0</v>
      </c>
      <c r="E133" s="26"/>
    </row>
    <row r="134" spans="1:5" ht="15" customHeight="1" x14ac:dyDescent="0.25">
      <c r="A134" s="32" t="s">
        <v>68</v>
      </c>
      <c r="B134" s="33"/>
      <c r="C134" s="33"/>
      <c r="D134" s="33"/>
      <c r="E134" s="34"/>
    </row>
    <row r="135" spans="1:5" ht="15" customHeight="1" x14ac:dyDescent="0.25">
      <c r="A135" s="5" t="s">
        <v>9</v>
      </c>
      <c r="B135" s="6">
        <f>B136+B137+B138</f>
        <v>3069.3</v>
      </c>
      <c r="C135" s="6">
        <f>C136+C137+C138</f>
        <v>1114.2</v>
      </c>
      <c r="D135" s="3">
        <f>C135/B135*100</f>
        <v>36.301436809696021</v>
      </c>
      <c r="E135" s="35" t="s">
        <v>104</v>
      </c>
    </row>
    <row r="136" spans="1:5" ht="15" customHeight="1" x14ac:dyDescent="0.25">
      <c r="A136" s="5" t="s">
        <v>10</v>
      </c>
      <c r="B136" s="6">
        <v>1114.2</v>
      </c>
      <c r="C136" s="23">
        <v>1114.2</v>
      </c>
      <c r="D136" s="3">
        <v>0</v>
      </c>
      <c r="E136" s="36"/>
    </row>
    <row r="137" spans="1:5" ht="15.75" x14ac:dyDescent="0.25">
      <c r="A137" s="5" t="s">
        <v>8</v>
      </c>
      <c r="B137" s="6">
        <v>1356.4</v>
      </c>
      <c r="C137" s="6">
        <v>0</v>
      </c>
      <c r="D137" s="3">
        <v>0</v>
      </c>
      <c r="E137" s="36"/>
    </row>
    <row r="138" spans="1:5" ht="17.25" customHeight="1" x14ac:dyDescent="0.25">
      <c r="A138" s="5" t="s">
        <v>11</v>
      </c>
      <c r="B138" s="6">
        <v>598.70000000000005</v>
      </c>
      <c r="C138" s="6">
        <v>0</v>
      </c>
      <c r="D138" s="3">
        <f>C138/B138*100</f>
        <v>0</v>
      </c>
      <c r="E138" s="37"/>
    </row>
    <row r="139" spans="1:5" ht="15" customHeight="1" x14ac:dyDescent="0.25">
      <c r="A139" s="32" t="s">
        <v>69</v>
      </c>
      <c r="B139" s="33"/>
      <c r="C139" s="33"/>
      <c r="D139" s="33"/>
      <c r="E139" s="34"/>
    </row>
    <row r="140" spans="1:5" ht="18.75" customHeight="1" x14ac:dyDescent="0.25">
      <c r="A140" s="5" t="s">
        <v>9</v>
      </c>
      <c r="B140" s="6">
        <f>B141+B142+B143</f>
        <v>5881.1</v>
      </c>
      <c r="C140" s="6">
        <f>C141+C142+C143</f>
        <v>3581.1000000000004</v>
      </c>
      <c r="D140" s="3">
        <f>C140/B140*100</f>
        <v>60.891669925694181</v>
      </c>
      <c r="E140" s="35" t="s">
        <v>105</v>
      </c>
    </row>
    <row r="141" spans="1:5" ht="15.75" x14ac:dyDescent="0.25">
      <c r="A141" s="5" t="s">
        <v>10</v>
      </c>
      <c r="B141" s="6">
        <v>0</v>
      </c>
      <c r="C141" s="6">
        <v>0</v>
      </c>
      <c r="D141" s="3">
        <v>0</v>
      </c>
      <c r="E141" s="44"/>
    </row>
    <row r="142" spans="1:5" ht="15.75" x14ac:dyDescent="0.25">
      <c r="A142" s="5" t="s">
        <v>8</v>
      </c>
      <c r="B142" s="6">
        <v>1360.3</v>
      </c>
      <c r="C142" s="6">
        <v>1360.3</v>
      </c>
      <c r="D142" s="3">
        <v>0</v>
      </c>
      <c r="E142" s="44"/>
    </row>
    <row r="143" spans="1:5" ht="15.75" x14ac:dyDescent="0.25">
      <c r="A143" s="5" t="s">
        <v>11</v>
      </c>
      <c r="B143" s="6">
        <f>2300+2220.8</f>
        <v>4520.8</v>
      </c>
      <c r="C143" s="6">
        <v>2220.8000000000002</v>
      </c>
      <c r="D143" s="3">
        <v>0</v>
      </c>
      <c r="E143" s="45"/>
    </row>
    <row r="144" spans="1:5" ht="15.75" x14ac:dyDescent="0.25">
      <c r="A144" s="5" t="s">
        <v>13</v>
      </c>
      <c r="B144" s="6">
        <v>0</v>
      </c>
      <c r="C144" s="6">
        <v>0</v>
      </c>
      <c r="D144" s="3">
        <v>0</v>
      </c>
      <c r="E144" s="26"/>
    </row>
    <row r="145" spans="1:5" ht="15.75" x14ac:dyDescent="0.25">
      <c r="A145" s="46" t="s">
        <v>42</v>
      </c>
      <c r="B145" s="47"/>
      <c r="C145" s="47"/>
      <c r="D145" s="47"/>
      <c r="E145" s="48"/>
    </row>
    <row r="146" spans="1:5" ht="15" customHeight="1" x14ac:dyDescent="0.25">
      <c r="A146" s="27" t="s">
        <v>24</v>
      </c>
      <c r="B146" s="6">
        <f>B147+B148</f>
        <v>600</v>
      </c>
      <c r="C146" s="6">
        <f>C147+C148</f>
        <v>0</v>
      </c>
      <c r="D146" s="3">
        <f>C146/B146*100</f>
        <v>0</v>
      </c>
      <c r="E146" s="49" t="s">
        <v>74</v>
      </c>
    </row>
    <row r="147" spans="1:5" ht="15" customHeight="1" x14ac:dyDescent="0.25">
      <c r="A147" s="5" t="s">
        <v>40</v>
      </c>
      <c r="B147" s="6">
        <v>0</v>
      </c>
      <c r="C147" s="6">
        <v>0</v>
      </c>
      <c r="D147" s="3">
        <v>0</v>
      </c>
      <c r="E147" s="36"/>
    </row>
    <row r="148" spans="1:5" ht="17.25" customHeight="1" x14ac:dyDescent="0.25">
      <c r="A148" s="5" t="s">
        <v>41</v>
      </c>
      <c r="B148" s="6">
        <v>600</v>
      </c>
      <c r="C148" s="6">
        <v>0</v>
      </c>
      <c r="D148" s="3">
        <f>C148/B148*100</f>
        <v>0</v>
      </c>
      <c r="E148" s="37"/>
    </row>
    <row r="149" spans="1:5" s="25" customFormat="1" ht="16.5" customHeight="1" x14ac:dyDescent="0.25">
      <c r="A149" s="46" t="s">
        <v>43</v>
      </c>
      <c r="B149" s="47"/>
      <c r="C149" s="47"/>
      <c r="D149" s="47"/>
      <c r="E149" s="48"/>
    </row>
    <row r="150" spans="1:5" s="25" customFormat="1" ht="15" customHeight="1" x14ac:dyDescent="0.25">
      <c r="A150" s="5" t="s">
        <v>39</v>
      </c>
      <c r="B150" s="6">
        <f>B151+B152</f>
        <v>1620</v>
      </c>
      <c r="C150" s="6">
        <f>C151+C152</f>
        <v>1620</v>
      </c>
      <c r="D150" s="3">
        <f>C150/B150*100</f>
        <v>100</v>
      </c>
      <c r="E150" s="93" t="s">
        <v>106</v>
      </c>
    </row>
    <row r="151" spans="1:5" s="25" customFormat="1" ht="15" customHeight="1" x14ac:dyDescent="0.25">
      <c r="A151" s="5" t="s">
        <v>31</v>
      </c>
      <c r="B151" s="6">
        <v>880</v>
      </c>
      <c r="C151" s="6">
        <v>880</v>
      </c>
      <c r="D151" s="3">
        <v>0</v>
      </c>
      <c r="E151" s="94"/>
    </row>
    <row r="152" spans="1:5" s="25" customFormat="1" ht="105" customHeight="1" x14ac:dyDescent="0.25">
      <c r="A152" s="5" t="s">
        <v>11</v>
      </c>
      <c r="B152" s="6">
        <v>740</v>
      </c>
      <c r="C152" s="6">
        <v>740</v>
      </c>
      <c r="D152" s="3">
        <f>C152/B152*100</f>
        <v>100</v>
      </c>
      <c r="E152" s="95"/>
    </row>
    <row r="153" spans="1:5" ht="15.75" x14ac:dyDescent="0.25">
      <c r="A153" s="46" t="s">
        <v>44</v>
      </c>
      <c r="B153" s="47"/>
      <c r="C153" s="47"/>
      <c r="D153" s="47"/>
      <c r="E153" s="48"/>
    </row>
    <row r="154" spans="1:5" ht="15.75" x14ac:dyDescent="0.25">
      <c r="A154" s="5" t="s">
        <v>39</v>
      </c>
      <c r="B154" s="6">
        <f>B155+B156</f>
        <v>21141</v>
      </c>
      <c r="C154" s="6">
        <f>C155+C156</f>
        <v>33</v>
      </c>
      <c r="D154" s="3">
        <f>C154/B154*100</f>
        <v>0.15609479211011779</v>
      </c>
      <c r="E154" s="50" t="s">
        <v>107</v>
      </c>
    </row>
    <row r="155" spans="1:5" ht="15.75" x14ac:dyDescent="0.25">
      <c r="A155" s="5" t="s">
        <v>31</v>
      </c>
      <c r="B155" s="6">
        <v>0</v>
      </c>
      <c r="C155" s="6">
        <v>0</v>
      </c>
      <c r="D155" s="3">
        <v>0</v>
      </c>
      <c r="E155" s="51"/>
    </row>
    <row r="156" spans="1:5" ht="67.5" customHeight="1" x14ac:dyDescent="0.25">
      <c r="A156" s="5" t="s">
        <v>11</v>
      </c>
      <c r="B156" s="6">
        <v>21141</v>
      </c>
      <c r="C156" s="6">
        <v>33</v>
      </c>
      <c r="D156" s="3">
        <f>C156/B156*100</f>
        <v>0.15609479211011779</v>
      </c>
      <c r="E156" s="52"/>
    </row>
    <row r="157" spans="1:5" ht="15.75" x14ac:dyDescent="0.25">
      <c r="A157" s="32" t="s">
        <v>73</v>
      </c>
      <c r="B157" s="33"/>
      <c r="C157" s="33"/>
      <c r="D157" s="33"/>
      <c r="E157" s="34"/>
    </row>
    <row r="158" spans="1:5" ht="15.75" x14ac:dyDescent="0.25">
      <c r="A158" s="5" t="s">
        <v>39</v>
      </c>
      <c r="B158" s="6">
        <f>B159+B160</f>
        <v>163524.62</v>
      </c>
      <c r="C158" s="6">
        <f>C159+C160</f>
        <v>4296.7</v>
      </c>
      <c r="D158" s="3">
        <f>C158/B158*100</f>
        <v>2.6275554103106922</v>
      </c>
      <c r="E158" s="31"/>
    </row>
    <row r="159" spans="1:5" ht="15.75" x14ac:dyDescent="0.25">
      <c r="A159" s="5" t="s">
        <v>2</v>
      </c>
      <c r="B159" s="6">
        <f>B163+B167+B171</f>
        <v>112897.26</v>
      </c>
      <c r="C159" s="6">
        <f>C163+C167+C171</f>
        <v>0</v>
      </c>
      <c r="D159" s="3">
        <f>C159/B159*100</f>
        <v>0</v>
      </c>
      <c r="E159" s="26" t="s">
        <v>90</v>
      </c>
    </row>
    <row r="160" spans="1:5" ht="17.25" customHeight="1" x14ac:dyDescent="0.25">
      <c r="A160" s="5" t="s">
        <v>3</v>
      </c>
      <c r="B160" s="6">
        <f>B164+B168+B172</f>
        <v>50627.360000000001</v>
      </c>
      <c r="C160" s="6">
        <f>C164+C168+C172</f>
        <v>4296.7</v>
      </c>
      <c r="D160" s="3">
        <f>C160/B160*100</f>
        <v>8.4869130051418828</v>
      </c>
      <c r="E160" s="26"/>
    </row>
    <row r="161" spans="1:5" ht="15.75" x14ac:dyDescent="0.25">
      <c r="A161" s="46" t="s">
        <v>45</v>
      </c>
      <c r="B161" s="47"/>
      <c r="C161" s="47"/>
      <c r="D161" s="47"/>
      <c r="E161" s="48"/>
    </row>
    <row r="162" spans="1:5" ht="31.5" x14ac:dyDescent="0.25">
      <c r="A162" s="27" t="s">
        <v>24</v>
      </c>
      <c r="B162" s="6">
        <f>B163+B164</f>
        <v>37810.15</v>
      </c>
      <c r="C162" s="6">
        <f>C163+C164</f>
        <v>2696.4</v>
      </c>
      <c r="D162" s="3">
        <f>C162/B162*100</f>
        <v>7.1314184154254878</v>
      </c>
      <c r="E162" s="49" t="s">
        <v>93</v>
      </c>
    </row>
    <row r="163" spans="1:5" ht="15.75" x14ac:dyDescent="0.25">
      <c r="A163" s="5" t="s">
        <v>40</v>
      </c>
      <c r="B163" s="6">
        <v>0</v>
      </c>
      <c r="C163" s="6">
        <v>0</v>
      </c>
      <c r="D163" s="3">
        <v>0</v>
      </c>
      <c r="E163" s="36"/>
    </row>
    <row r="164" spans="1:5" ht="153.75" customHeight="1" x14ac:dyDescent="0.25">
      <c r="A164" s="5" t="s">
        <v>41</v>
      </c>
      <c r="B164" s="6">
        <v>37810.15</v>
      </c>
      <c r="C164" s="6">
        <v>2696.4</v>
      </c>
      <c r="D164" s="3">
        <f>C164/B164*100</f>
        <v>7.1314184154254878</v>
      </c>
      <c r="E164" s="37"/>
    </row>
    <row r="165" spans="1:5" ht="15.75" x14ac:dyDescent="0.25">
      <c r="A165" s="46" t="s">
        <v>46</v>
      </c>
      <c r="B165" s="47"/>
      <c r="C165" s="47"/>
      <c r="D165" s="47"/>
      <c r="E165" s="48"/>
    </row>
    <row r="166" spans="1:5" ht="31.5" x14ac:dyDescent="0.25">
      <c r="A166" s="27" t="s">
        <v>24</v>
      </c>
      <c r="B166" s="6">
        <f>B167+B168</f>
        <v>125644.47</v>
      </c>
      <c r="C166" s="6">
        <f>C167+C168</f>
        <v>1600.3</v>
      </c>
      <c r="D166" s="3">
        <f>C166/B166*100</f>
        <v>1.2736732464230218</v>
      </c>
      <c r="E166" s="49" t="s">
        <v>91</v>
      </c>
    </row>
    <row r="167" spans="1:5" ht="15.75" x14ac:dyDescent="0.25">
      <c r="A167" s="5" t="s">
        <v>40</v>
      </c>
      <c r="B167" s="6">
        <v>112897.26</v>
      </c>
      <c r="C167" s="6">
        <v>0</v>
      </c>
      <c r="D167" s="3">
        <f>C167/B167*100</f>
        <v>0</v>
      </c>
      <c r="E167" s="36"/>
    </row>
    <row r="168" spans="1:5" ht="15.75" x14ac:dyDescent="0.25">
      <c r="A168" s="5" t="s">
        <v>41</v>
      </c>
      <c r="B168" s="6">
        <f>3615+840.56+4894.8+3396.85</f>
        <v>12747.210000000001</v>
      </c>
      <c r="C168" s="6">
        <v>1600.3</v>
      </c>
      <c r="D168" s="3">
        <f>C168/B168*100</f>
        <v>12.554119685797909</v>
      </c>
      <c r="E168" s="37"/>
    </row>
    <row r="169" spans="1:5" ht="15.75" x14ac:dyDescent="0.25">
      <c r="A169" s="46" t="s">
        <v>47</v>
      </c>
      <c r="B169" s="47"/>
      <c r="C169" s="47"/>
      <c r="D169" s="47"/>
      <c r="E169" s="48"/>
    </row>
    <row r="170" spans="1:5" ht="31.5" x14ac:dyDescent="0.25">
      <c r="A170" s="27" t="s">
        <v>24</v>
      </c>
      <c r="B170" s="6">
        <f>B171+B172</f>
        <v>70</v>
      </c>
      <c r="C170" s="6">
        <f>C171+C172</f>
        <v>0</v>
      </c>
      <c r="D170" s="3">
        <f>C170/B170*100</f>
        <v>0</v>
      </c>
      <c r="E170" s="49" t="s">
        <v>76</v>
      </c>
    </row>
    <row r="171" spans="1:5" ht="15.75" x14ac:dyDescent="0.25">
      <c r="A171" s="5" t="s">
        <v>40</v>
      </c>
      <c r="B171" s="6">
        <v>0</v>
      </c>
      <c r="C171" s="6">
        <v>0</v>
      </c>
      <c r="D171" s="3">
        <v>0</v>
      </c>
      <c r="E171" s="36"/>
    </row>
    <row r="172" spans="1:5" ht="15.75" x14ac:dyDescent="0.25">
      <c r="A172" s="5" t="s">
        <v>41</v>
      </c>
      <c r="B172" s="6">
        <v>70</v>
      </c>
      <c r="C172" s="6">
        <v>0</v>
      </c>
      <c r="D172" s="3">
        <f>C172/B172*100</f>
        <v>0</v>
      </c>
      <c r="E172" s="37"/>
    </row>
  </sheetData>
  <autoFilter ref="A3:E106"/>
  <mergeCells count="72">
    <mergeCell ref="A38:E38"/>
    <mergeCell ref="A107:E107"/>
    <mergeCell ref="E108:E111"/>
    <mergeCell ref="A87:E87"/>
    <mergeCell ref="A66:E66"/>
    <mergeCell ref="A70:E70"/>
    <mergeCell ref="E67:E69"/>
    <mergeCell ref="E71:E73"/>
    <mergeCell ref="E75:E77"/>
    <mergeCell ref="A74:E74"/>
    <mergeCell ref="A78:E78"/>
    <mergeCell ref="E62:E65"/>
    <mergeCell ref="A61:E61"/>
    <mergeCell ref="A56:E56"/>
    <mergeCell ref="E43:E47"/>
    <mergeCell ref="A98:E98"/>
    <mergeCell ref="A112:E112"/>
    <mergeCell ref="A1:E1"/>
    <mergeCell ref="B2:C2"/>
    <mergeCell ref="A16:E16"/>
    <mergeCell ref="A21:E21"/>
    <mergeCell ref="A10:E10"/>
    <mergeCell ref="A2:A3"/>
    <mergeCell ref="A48:E48"/>
    <mergeCell ref="E105:E106"/>
    <mergeCell ref="E96:E97"/>
    <mergeCell ref="E102:E103"/>
    <mergeCell ref="E88:E91"/>
    <mergeCell ref="A95:E95"/>
    <mergeCell ref="E39:E41"/>
    <mergeCell ref="E22:E25"/>
    <mergeCell ref="E17:E20"/>
    <mergeCell ref="A30:E30"/>
    <mergeCell ref="E35:E37"/>
    <mergeCell ref="A26:E26"/>
    <mergeCell ref="A34:E34"/>
    <mergeCell ref="E27:E29"/>
    <mergeCell ref="A101:E101"/>
    <mergeCell ref="A104:E104"/>
    <mergeCell ref="E99:E100"/>
    <mergeCell ref="A92:E92"/>
    <mergeCell ref="A42:E42"/>
    <mergeCell ref="E79:E82"/>
    <mergeCell ref="E84:E86"/>
    <mergeCell ref="A83:E83"/>
    <mergeCell ref="E53:E55"/>
    <mergeCell ref="A52:E52"/>
    <mergeCell ref="E49:E51"/>
    <mergeCell ref="E170:E172"/>
    <mergeCell ref="A153:E153"/>
    <mergeCell ref="E154:E156"/>
    <mergeCell ref="A157:E157"/>
    <mergeCell ref="A161:E161"/>
    <mergeCell ref="E162:E164"/>
    <mergeCell ref="A165:E165"/>
    <mergeCell ref="E166:E168"/>
    <mergeCell ref="A169:E169"/>
    <mergeCell ref="E140:E143"/>
    <mergeCell ref="A145:E145"/>
    <mergeCell ref="E146:E148"/>
    <mergeCell ref="A149:E149"/>
    <mergeCell ref="E150:E152"/>
    <mergeCell ref="A116:E116"/>
    <mergeCell ref="A128:E128"/>
    <mergeCell ref="A134:E134"/>
    <mergeCell ref="E135:E138"/>
    <mergeCell ref="A139:E139"/>
    <mergeCell ref="E125:E127"/>
    <mergeCell ref="E117:E119"/>
    <mergeCell ref="A120:E120"/>
    <mergeCell ref="E121:E123"/>
    <mergeCell ref="A124:E124"/>
  </mergeCells>
  <phoneticPr fontId="3" type="noConversion"/>
  <pageMargins left="0.62992125984251968" right="0.19685039370078741" top="0.59055118110236227" bottom="0.19685039370078741" header="0.31496062992125984" footer="0.11811023622047245"/>
  <pageSetup paperSize="9" scale="70" fitToHeight="0" orientation="landscape" horizontalDpi="1200" r:id="rId1"/>
  <headerFooter differentFirst="1">
    <oddHeader>&amp;C&amp;P</oddHeader>
  </headerFooter>
  <rowBreaks count="7" manualBreakCount="7">
    <brk id="25" max="4" man="1"/>
    <brk id="32" max="4" man="1"/>
    <brk id="41" max="4" man="1"/>
    <brk id="73" max="4" man="1"/>
    <brk id="97" max="4" man="1"/>
    <brk id="119" max="4" man="1"/>
    <brk id="144"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Лист2</vt:lpstr>
      <vt:lpstr>Лист2!Область_печати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2018-08-03T06:47:06Z</dcterms:modified>
</cp:coreProperties>
</file>