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Сводный расчет" sheetId="6" r:id="rId1"/>
    <sheet name="Ремонт фасада" sheetId="8" r:id="rId2"/>
    <sheet name="Ремонт крыши" sheetId="9" r:id="rId3"/>
    <sheet name="Лист1" sheetId="7" r:id="rId4"/>
  </sheets>
  <definedNames>
    <definedName name="_xlnm.Print_Titles" localSheetId="2">'Ремонт крыши'!$25:$25</definedName>
    <definedName name="_xlnm.Print_Titles" localSheetId="1">'Ремонт фасада'!$25:$25</definedName>
    <definedName name="_xlnm.Print_Area" localSheetId="0">'Сводный расчет'!$A$1:$K$34</definedName>
  </definedNames>
  <calcPr calcId="145621"/>
</workbook>
</file>

<file path=xl/calcChain.xml><?xml version="1.0" encoding="utf-8"?>
<calcChain xmlns="http://schemas.openxmlformats.org/spreadsheetml/2006/main">
  <c r="K17" i="9" l="1"/>
  <c r="K19" i="9"/>
  <c r="K17" i="8"/>
  <c r="K19" i="8"/>
  <c r="K24" i="6" l="1"/>
  <c r="K26" i="6" s="1"/>
  <c r="K27" i="6" l="1"/>
</calcChain>
</file>

<file path=xl/comments1.xml><?xml version="1.0" encoding="utf-8"?>
<comments xmlns="http://schemas.openxmlformats.org/spreadsheetml/2006/main">
  <authors>
    <author>Автор</author>
  </authors>
  <commentList>
    <comment ref="A8" authorId="0">
      <text>
        <r>
          <rPr>
            <sz val="10"/>
            <color indexed="81"/>
            <rFont val="Tahoma"/>
            <family val="2"/>
            <charset val="204"/>
          </rPr>
          <t xml:space="preserve"> &lt;Наименование стройки&gt;
</t>
        </r>
      </text>
    </comment>
    <comment ref="A11" authorId="0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на &lt;Наименование локальной сметы&gt;,</t>
        </r>
        <r>
          <rPr>
            <sz val="10"/>
            <color indexed="81"/>
            <rFont val="Tahoma"/>
            <family val="2"/>
            <charset val="204"/>
          </rPr>
          <t>&lt;</t>
        </r>
        <r>
          <rPr>
            <b/>
            <sz val="10"/>
            <color indexed="81"/>
            <rFont val="Tahoma"/>
            <family val="2"/>
            <charset val="204"/>
          </rPr>
          <t>Наименование объекта</t>
        </r>
        <r>
          <rPr>
            <sz val="10"/>
            <color indexed="81"/>
            <rFont val="Tahoma"/>
            <family val="2"/>
            <charset val="204"/>
          </rPr>
          <t>&gt;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K1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K1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ТЗ&gt;</t>
        </r>
      </text>
    </comment>
    <comment ref="K1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ФОТ&gt;/1000</t>
        </r>
      </text>
    </comment>
    <comment ref="R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</t>
        </r>
      </text>
    </comment>
    <comment ref="S21" authorId="0">
      <text>
        <r>
          <rPr>
            <sz val="10"/>
            <color indexed="81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U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V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W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X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&lt;Итоговое значение по позиции для БИМ&gt;</t>
        </r>
      </text>
    </comment>
    <comment ref="Y21" authorId="0">
      <text>
        <r>
          <rPr>
            <sz val="8"/>
            <color indexed="81"/>
            <rFont val="Tahoma"/>
            <family val="2"/>
            <charset val="204"/>
          </rPr>
          <t xml:space="preserve"> &lt;Сумма НР по позиции при расчете в базисных ценах&gt;</t>
        </r>
      </text>
    </comment>
    <comment ref="Z21" authorId="0">
      <text>
        <r>
          <rPr>
            <sz val="8"/>
            <color indexed="81"/>
            <rFont val="Tahoma"/>
            <family val="2"/>
            <charset val="204"/>
          </rPr>
          <t xml:space="preserve"> &lt;Сумма СП по позиции при расчете в базисных ценах&gt;</t>
        </r>
      </text>
    </comment>
    <comment ref="A25" authorId="0">
      <text>
        <r>
          <rPr>
            <sz val="10"/>
            <color indexed="81"/>
            <rFont val="Tahoma"/>
            <family val="2"/>
            <charset val="204"/>
          </rPr>
          <t xml:space="preserve"> &lt;Номер позиции по смете&gt;
</t>
        </r>
      </text>
    </comment>
    <comment ref="B25" authorId="0">
      <text>
        <r>
          <rPr>
            <sz val="10"/>
            <color indexed="81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</t>
        </r>
      </text>
    </comment>
    <comment ref="C25" authorId="0">
      <text>
        <r>
          <rPr>
            <sz val="10"/>
            <color indexed="81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D25" authorId="0">
      <text>
        <r>
          <rPr>
            <sz val="10"/>
            <color indexed="81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color indexed="81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F25" authorId="0">
      <text>
        <r>
          <rPr>
            <sz val="10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5" authorId="0">
      <text>
        <r>
          <rPr>
            <sz val="10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</t>
        </r>
      </text>
    </comment>
    <comment ref="H25" authorId="0">
      <text>
        <r>
          <rPr>
            <sz val="10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I25" authorId="0">
      <text>
        <r>
          <rPr>
            <sz val="10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5" authorId="0">
      <text>
        <r>
          <rPr>
            <sz val="10"/>
            <color indexed="81"/>
            <rFont val="Tahoma"/>
            <family val="2"/>
            <charset val="204"/>
          </rPr>
          <t xml:space="preserve"> &lt;Индекс к позиции на ОЗП&gt;
----------
&lt;Индекс к позиции на МАТ&gt;</t>
        </r>
      </text>
    </comment>
    <comment ref="K25" authorId="0">
      <text>
        <r>
          <rPr>
            <sz val="10"/>
            <color indexed="81"/>
            <rFont val="Tahoma"/>
            <family val="2"/>
            <charset val="204"/>
          </rPr>
          <t xml:space="preserve"> &lt;Индекс к позиции на ЭМ&gt;
----------
&lt;Индекс к позиции на ЗПМ&gt;</t>
        </r>
      </text>
    </comment>
    <comment ref="L25" authorId="0">
      <text>
        <r>
          <rPr>
            <sz val="10"/>
            <color indexed="81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M25" authorId="0">
      <text>
        <r>
          <rPr>
            <sz val="10"/>
            <color indexed="81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N25" authorId="0">
      <text>
        <r>
          <rPr>
            <sz val="10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P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&lt;Признак материала - позиции&gt;</t>
        </r>
      </text>
    </comment>
    <comment ref="Q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 к позиции на ОЗП&gt;</t>
        </r>
      </text>
    </comment>
    <comment ref="A8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L85" authorId="0">
      <text>
        <r>
          <rPr>
            <sz val="10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M85" authorId="0">
      <text>
        <r>
          <rPr>
            <sz val="10"/>
            <color indexed="81"/>
            <rFont val="Tahoma"/>
            <family val="2"/>
            <charset val="204"/>
          </rPr>
          <t xml:space="preserve"> &lt;З/п основных рабочих (итоги)&gt;
----------
&lt;Материалы (итоги)&gt;</t>
        </r>
      </text>
    </comment>
    <comment ref="N85" authorId="0">
      <text>
        <r>
          <rPr>
            <sz val="10"/>
            <color indexed="81"/>
            <rFont val="Tahoma"/>
            <family val="2"/>
            <charset val="204"/>
          </rPr>
          <t xml:space="preserve"> &lt;Эксплуатация машин (итоги)&gt;
----------
&lt;З/п машинистов (итоги)&gt;
</t>
        </r>
      </text>
    </comment>
    <comment ref="A10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 (&lt;Составил&gt;)</t>
        </r>
      </text>
    </comment>
    <comment ref="A10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 (&lt;Проверил&gt;)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8" authorId="0">
      <text>
        <r>
          <rPr>
            <sz val="10"/>
            <color indexed="81"/>
            <rFont val="Tahoma"/>
            <family val="2"/>
            <charset val="204"/>
          </rPr>
          <t xml:space="preserve"> &lt;Наименование стройки&gt;
</t>
        </r>
      </text>
    </comment>
    <comment ref="A11" authorId="0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на &lt;Наименование локальной сметы&gt;,</t>
        </r>
        <r>
          <rPr>
            <sz val="10"/>
            <color indexed="81"/>
            <rFont val="Tahoma"/>
            <family val="2"/>
            <charset val="204"/>
          </rPr>
          <t>&lt;</t>
        </r>
        <r>
          <rPr>
            <b/>
            <sz val="10"/>
            <color indexed="81"/>
            <rFont val="Tahoma"/>
            <family val="2"/>
            <charset val="204"/>
          </rPr>
          <t>Наименование объекта</t>
        </r>
        <r>
          <rPr>
            <sz val="10"/>
            <color indexed="81"/>
            <rFont val="Tahoma"/>
            <family val="2"/>
            <charset val="204"/>
          </rPr>
          <t>&gt;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K1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K1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ТЗ&gt;</t>
        </r>
      </text>
    </comment>
    <comment ref="K1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ФОТ&gt;/1000</t>
        </r>
      </text>
    </comment>
    <comment ref="R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</t>
        </r>
      </text>
    </comment>
    <comment ref="S21" authorId="0">
      <text>
        <r>
          <rPr>
            <sz val="10"/>
            <color indexed="81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U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V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W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X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&lt;Итоговое значение по позиции для БИМ&gt;</t>
        </r>
      </text>
    </comment>
    <comment ref="Y21" authorId="0">
      <text>
        <r>
          <rPr>
            <sz val="8"/>
            <color indexed="81"/>
            <rFont val="Tahoma"/>
            <family val="2"/>
            <charset val="204"/>
          </rPr>
          <t xml:space="preserve"> &lt;Сумма НР по позиции при расчете в базисных ценах&gt;</t>
        </r>
      </text>
    </comment>
    <comment ref="Z21" authorId="0">
      <text>
        <r>
          <rPr>
            <sz val="8"/>
            <color indexed="81"/>
            <rFont val="Tahoma"/>
            <family val="2"/>
            <charset val="204"/>
          </rPr>
          <t xml:space="preserve"> &lt;Сумма СП по позиции при расчете в базисных ценах&gt;</t>
        </r>
      </text>
    </comment>
    <comment ref="A25" authorId="0">
      <text>
        <r>
          <rPr>
            <sz val="10"/>
            <color indexed="81"/>
            <rFont val="Tahoma"/>
            <family val="2"/>
            <charset val="204"/>
          </rPr>
          <t xml:space="preserve"> &lt;Номер позиции по смете&gt;
</t>
        </r>
      </text>
    </comment>
    <comment ref="B25" authorId="0">
      <text>
        <r>
          <rPr>
            <sz val="10"/>
            <color indexed="81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</t>
        </r>
      </text>
    </comment>
    <comment ref="C25" authorId="0">
      <text>
        <r>
          <rPr>
            <sz val="10"/>
            <color indexed="81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D25" authorId="0">
      <text>
        <r>
          <rPr>
            <sz val="10"/>
            <color indexed="81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color indexed="81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F25" authorId="0">
      <text>
        <r>
          <rPr>
            <sz val="10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5" authorId="0">
      <text>
        <r>
          <rPr>
            <sz val="10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</t>
        </r>
      </text>
    </comment>
    <comment ref="H25" authorId="0">
      <text>
        <r>
          <rPr>
            <sz val="10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I25" authorId="0">
      <text>
        <r>
          <rPr>
            <sz val="10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5" authorId="0">
      <text>
        <r>
          <rPr>
            <sz val="10"/>
            <color indexed="81"/>
            <rFont val="Tahoma"/>
            <family val="2"/>
            <charset val="204"/>
          </rPr>
          <t xml:space="preserve"> &lt;Индекс к позиции на ОЗП&gt;
----------
&lt;Индекс к позиции на МАТ&gt;</t>
        </r>
      </text>
    </comment>
    <comment ref="K25" authorId="0">
      <text>
        <r>
          <rPr>
            <sz val="10"/>
            <color indexed="81"/>
            <rFont val="Tahoma"/>
            <family val="2"/>
            <charset val="204"/>
          </rPr>
          <t xml:space="preserve"> &lt;Индекс к позиции на ЭМ&gt;
----------
&lt;Индекс к позиции на ЗПМ&gt;</t>
        </r>
      </text>
    </comment>
    <comment ref="L25" authorId="0">
      <text>
        <r>
          <rPr>
            <sz val="10"/>
            <color indexed="81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M25" authorId="0">
      <text>
        <r>
          <rPr>
            <sz val="10"/>
            <color indexed="81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N25" authorId="0">
      <text>
        <r>
          <rPr>
            <sz val="10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P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&lt;Признак материала - позиции&gt;</t>
        </r>
      </text>
    </comment>
    <comment ref="Q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 к позиции на ОЗП&gt;</t>
        </r>
      </text>
    </comment>
    <comment ref="A5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L54" authorId="0">
      <text>
        <r>
          <rPr>
            <sz val="10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M54" authorId="0">
      <text>
        <r>
          <rPr>
            <sz val="10"/>
            <color indexed="81"/>
            <rFont val="Tahoma"/>
            <family val="2"/>
            <charset val="204"/>
          </rPr>
          <t xml:space="preserve"> &lt;З/п основных рабочих (итоги)&gt;
----------
&lt;Материалы (итоги)&gt;</t>
        </r>
      </text>
    </comment>
    <comment ref="N54" authorId="0">
      <text>
        <r>
          <rPr>
            <sz val="10"/>
            <color indexed="81"/>
            <rFont val="Tahoma"/>
            <family val="2"/>
            <charset val="204"/>
          </rPr>
          <t xml:space="preserve"> &lt;Эксплуатация машин (итоги)&gt;
----------
&lt;З/п машинистов (итоги)&gt;
</t>
        </r>
      </text>
    </comment>
    <comment ref="A8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 (&lt;Составил&gt;)</t>
        </r>
      </text>
    </comment>
    <comment ref="A8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<sst xmlns="http://schemas.openxmlformats.org/spreadsheetml/2006/main" count="660" uniqueCount="502">
  <si>
    <t xml:space="preserve">  Итого</t>
  </si>
  <si>
    <t xml:space="preserve">  НДС 18%</t>
  </si>
  <si>
    <t xml:space="preserve">      Сметная прибыль</t>
  </si>
  <si>
    <t xml:space="preserve">      Накладные расходы</t>
  </si>
  <si>
    <t xml:space="preserve">      ФОТ</t>
  </si>
  <si>
    <t xml:space="preserve">      Машины и механизмы</t>
  </si>
  <si>
    <t xml:space="preserve">      Материалы</t>
  </si>
  <si>
    <t xml:space="preserve">    В том числе:</t>
  </si>
  <si>
    <t xml:space="preserve">  Итого Монтажные работы</t>
  </si>
  <si>
    <t xml:space="preserve">  Итого Строительные работы</t>
  </si>
  <si>
    <t>Итоги по смете:</t>
  </si>
  <si>
    <t>Сметная прибыль</t>
  </si>
  <si>
    <t>Накладные расходы</t>
  </si>
  <si>
    <t/>
  </si>
  <si>
    <t>14,75
----------
3,88</t>
  </si>
  <si>
    <t>14,75
----------
3,259</t>
  </si>
  <si>
    <t>4,365
----------
14,676</t>
  </si>
  <si>
    <t>14,75
----------
2,667</t>
  </si>
  <si>
    <t>5,215
----------
14,745</t>
  </si>
  <si>
    <t>14,75
----------
4,5</t>
  </si>
  <si>
    <t xml:space="preserve">
----------
6,36</t>
  </si>
  <si>
    <t xml:space="preserve">
----------
20,69</t>
  </si>
  <si>
    <t>14,75
----------
3,672</t>
  </si>
  <si>
    <t>4,649
----------
14,741</t>
  </si>
  <si>
    <t>14,75
----------
4,574</t>
  </si>
  <si>
    <t>14,75
----------
7,293</t>
  </si>
  <si>
    <t>5,209
----------
14,749</t>
  </si>
  <si>
    <t>14,75
----------
3,548</t>
  </si>
  <si>
    <t>14,75
----------
3,998</t>
  </si>
  <si>
    <t xml:space="preserve">  Итого по разделу 4 Козырьки входа</t>
  </si>
  <si>
    <t>2,707
----------
15,111</t>
  </si>
  <si>
    <t>14,75
----------
1,701</t>
  </si>
  <si>
    <t>2,282
----------
15,111</t>
  </si>
  <si>
    <t>14,75
----------
5,209</t>
  </si>
  <si>
    <t>4,531
----------
14,328</t>
  </si>
  <si>
    <t>14,32
----------
2,555</t>
  </si>
  <si>
    <t>0,045
(4,5/100)</t>
  </si>
  <si>
    <t xml:space="preserve">
----------
2487,33</t>
  </si>
  <si>
    <t>4,031
----------
14,322</t>
  </si>
  <si>
    <t>14,32
----------
5,17</t>
  </si>
  <si>
    <t xml:space="preserve">                           Раздел 4. Козырьки входа</t>
  </si>
  <si>
    <t xml:space="preserve">  Итого по разделу 3 Прочее</t>
  </si>
  <si>
    <t>14,75
----------
4,816</t>
  </si>
  <si>
    <t>0,035
(3,5/100)</t>
  </si>
  <si>
    <t xml:space="preserve">                           Раздел 3. Прочее</t>
  </si>
  <si>
    <t xml:space="preserve">  Итого по разделу 2 Проемы</t>
  </si>
  <si>
    <t>7,098
----------
14,718</t>
  </si>
  <si>
    <t>14,75
----------
4,307</t>
  </si>
  <si>
    <t xml:space="preserve">
----------
4,81</t>
  </si>
  <si>
    <t xml:space="preserve">
----------
68,72</t>
  </si>
  <si>
    <t>7,14
----------
14,535</t>
  </si>
  <si>
    <t>14,75
----------
2,547</t>
  </si>
  <si>
    <t xml:space="preserve">
----------
2801,38</t>
  </si>
  <si>
    <t>6,147
----------
14,731</t>
  </si>
  <si>
    <t>14,75
----------
4,03</t>
  </si>
  <si>
    <t>6,098
----------
14,746</t>
  </si>
  <si>
    <t>14,75
----------
2,239</t>
  </si>
  <si>
    <t>8,3
----------
14,746</t>
  </si>
  <si>
    <t xml:space="preserve">                           Раздел 2. Проемы</t>
  </si>
  <si>
    <t xml:space="preserve">  Итого по разделу 1 Фасад</t>
  </si>
  <si>
    <t>14,75
----------
5,572</t>
  </si>
  <si>
    <t>14,75
----------
3,236</t>
  </si>
  <si>
    <t>14,75
----------
3,346</t>
  </si>
  <si>
    <t xml:space="preserve">
----------
0,48</t>
  </si>
  <si>
    <t xml:space="preserve">
----------
553,42</t>
  </si>
  <si>
    <t xml:space="preserve">
----------
1433,4</t>
  </si>
  <si>
    <t>14,75
----------
14,184</t>
  </si>
  <si>
    <t>4,125
----------
14,719</t>
  </si>
  <si>
    <t>14,75
----------
2,293</t>
  </si>
  <si>
    <t>14,75
----------
2,786</t>
  </si>
  <si>
    <t xml:space="preserve">                           Раздел 1. Фасад</t>
  </si>
  <si>
    <t>В т.ч. з/п</t>
  </si>
  <si>
    <t>Материал</t>
  </si>
  <si>
    <t>Эксп.</t>
  </si>
  <si>
    <t>Осн. з/п</t>
  </si>
  <si>
    <t xml:space="preserve">Всего </t>
  </si>
  <si>
    <t>Текущая стоимость всего</t>
  </si>
  <si>
    <t>Индекс</t>
  </si>
  <si>
    <t>Базисная стоимость всего</t>
  </si>
  <si>
    <t>Базисная стоимость за единицу</t>
  </si>
  <si>
    <t>Объём</t>
  </si>
  <si>
    <t>Шифр и номер позиции норматива
Наименование работ и затрат</t>
  </si>
  <si>
    <t>№ п.п.</t>
  </si>
  <si>
    <t>Составлен в базисных и текущих ценах по состоянию на                          20      г.</t>
  </si>
  <si>
    <t>тыс.руб.</t>
  </si>
  <si>
    <t>Средства на оплату труда</t>
  </si>
  <si>
    <t>чел.час</t>
  </si>
  <si>
    <t>Нормативная трудоемкость</t>
  </si>
  <si>
    <t>Сметная стоимость</t>
  </si>
  <si>
    <t xml:space="preserve">Основание:  </t>
  </si>
  <si>
    <t>(наименование работ и затрат, наименование объекта)</t>
  </si>
  <si>
    <t>(локальный сметный расчет)</t>
  </si>
  <si>
    <t>(наименование стройки)</t>
  </si>
  <si>
    <t>Капитальный ремонт многоквартирных домов</t>
  </si>
  <si>
    <t>"____" ______________20___ г.</t>
  </si>
  <si>
    <t>Секретарь общего собрания собственников</t>
  </si>
  <si>
    <t>Председатель общего собрания собственников</t>
  </si>
  <si>
    <t>УТВЕРЖДАЮ:</t>
  </si>
  <si>
    <t>СОГЛАСОВАНО:</t>
  </si>
  <si>
    <t>Форма 4т</t>
  </si>
  <si>
    <t>5,466
----------
14,753</t>
  </si>
  <si>
    <t>14,75
----------
2,405</t>
  </si>
  <si>
    <t>4,754
----------
14,745</t>
  </si>
  <si>
    <t>14,75
----------
5,194</t>
  </si>
  <si>
    <t>14,75
----------
3,584</t>
  </si>
  <si>
    <t>Всего:</t>
  </si>
  <si>
    <t>НДС 18%</t>
  </si>
  <si>
    <t>Налоги и обязательные платежи</t>
  </si>
  <si>
    <t>Итого по главе 2</t>
  </si>
  <si>
    <t>Глава 2. Основные объекты строительства</t>
  </si>
  <si>
    <t>Общая стоимость       (  руб.)</t>
  </si>
  <si>
    <t>Наименование глав, объектов, работ и затрат</t>
  </si>
  <si>
    <t>Номера сметных расчетов и смет</t>
  </si>
  <si>
    <t xml:space="preserve">        Утверждаю:</t>
  </si>
  <si>
    <t>Составил: инженер ЖЭБ _________ О.Л.Данилова</t>
  </si>
  <si>
    <t>ТСЖ " Чумыш" г. Заринск</t>
  </si>
  <si>
    <t>Председатель правления ТСЖ "Чумыш"</t>
  </si>
  <si>
    <t>_______________ Н.П.Ибрева</t>
  </si>
  <si>
    <t>расчет № 01-06/2013</t>
  </si>
  <si>
    <t>ул.Советская,28</t>
  </si>
  <si>
    <t>расчет № 05-01/2013</t>
  </si>
  <si>
    <t xml:space="preserve">Сводный   расчет на ремонт  и утепление фасада, ремонт крыши  по адресу: г. Заринск    ул. Советская,28                                      </t>
  </si>
  <si>
    <t>Проверил:______________ (М.Н.Михайлов)</t>
  </si>
  <si>
    <t>Составил:инженер ЖЭБ______________ (О.Л.Данилова)</t>
  </si>
  <si>
    <t>с понижающ к 0,977…..</t>
  </si>
  <si>
    <t>33009
----------
735</t>
  </si>
  <si>
    <t>284609
----------
632558</t>
  </si>
  <si>
    <t>Итого прямые затраты по смете с учетом индексов, в текущих ценах</t>
  </si>
  <si>
    <t>5592
----------
50</t>
  </si>
  <si>
    <t>19219
----------
200333</t>
  </si>
  <si>
    <t>Итого прямые затраты по смете в ценах 2001г.</t>
  </si>
  <si>
    <t xml:space="preserve">  Итого по разделу 5 Относ газопровода</t>
  </si>
  <si>
    <t>УГХ-5-3-47-А
Пуск газа в газопроводы наружных сетей после выполнения ремонтных работ при длине газопровода до 50мм и диаметре 50-100мм
пуск
______________
Территориальная поправка к базе 2001г МАТ=1,05
КОЭФ. К ПОЗИЦИИ:
Районный к-т 15%</t>
  </si>
  <si>
    <t>0,0626
(62,6/1000)</t>
  </si>
  <si>
    <t>ПНГ91-1-1-1
Пуско-наладочные работы по вводу в эксплуатацию надземного газопровода до 1км
км
______________
Территориальная поправка к базе 2001г МАТ=1,05
КОЭФ. К ПОЗИЦИИ:
Районный к-т 15%</t>
  </si>
  <si>
    <t>3997
----------
85</t>
  </si>
  <si>
    <t>271
----------
32</t>
  </si>
  <si>
    <t>432,93
----------
51,85</t>
  </si>
  <si>
    <t>0,626
(62,6/100)</t>
  </si>
  <si>
    <t>ТЕР19-01-015-01
Пневматическое испытание газопроводов
100 м газопровода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</si>
  <si>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133
----------
159</t>
  </si>
  <si>
    <t>9
----------
41</t>
  </si>
  <si>
    <t>1,48
----------
6,74</t>
  </si>
  <si>
    <t>ТЕР22-05-004-01
Заделка битумом и прядью концов футляра диаметром: 15мм
1 футляр
______________
Территориальная поправка к базе 2001г МАТ=1,05
КОЭФ. К ПОЗИЦИИ:
Районный к-т 15%;
 ПЗ=0,0188 (ОЗП=0,0188; ЭМ=0,0188 к расх.; ЗПМ=0,0188; МАТ=0,0188 к расх.; ТЗ=0,0188; ТЗМ=0,0188);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</si>
  <si>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487
----------
108</t>
  </si>
  <si>
    <t>33
----------
33</t>
  </si>
  <si>
    <t>485,66
----------
486,09</t>
  </si>
  <si>
    <t>ТЕРр62-32-1
Окраска масляными составами ранее окрашенных поверхностей труб: стальных за 1 раз
100 м2 окрашиваемой поверхности
______________
Территориальная поправка к базе 2001г МАТ=1,05
КОЭФ. К ПОЗИЦИИ:
Районный к-т 15%</t>
  </si>
  <si>
    <t>7,5
----------
0,46</t>
  </si>
  <si>
    <t>ТЕР24-02-122-01
Подъем давления при испытании воздухом газопроводов низкого и среднего давления (до 0,3 МПа) условным диаметром: до 50 мм
100 м газопровода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</si>
  <si>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52
----------
15</t>
  </si>
  <si>
    <t>10
----------
1</t>
  </si>
  <si>
    <t>15,84
----------
2,3</t>
  </si>
  <si>
    <t>ТЕР24-02-120-01
Очистка полости трубопровода продувкой воздухом, условный диаметр газопровода: до 50 мм
100 м трубопровода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</si>
  <si>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502
----------
111</t>
  </si>
  <si>
    <t>14,75
----------
1,437</t>
  </si>
  <si>
    <t>34
----------
77</t>
  </si>
  <si>
    <t>33,7
----------
77,23</t>
  </si>
  <si>
    <t>ТЕР09-05-005-01
Контроль качества сварных соединений: рентгеновскими лучами толщиной металла до 5 мм
1 м шва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</si>
  <si>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147</t>
  </si>
  <si>
    <t xml:space="preserve">
----------
3,87</t>
  </si>
  <si>
    <t xml:space="preserve">
----------
38</t>
  </si>
  <si>
    <t>ТСЦ-302-1236
Сгоны стальные с муфтой и контргайкой, диаметром: 15 мм
шт.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</si>
  <si>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295
----------
68</t>
  </si>
  <si>
    <t>20
----------
15</t>
  </si>
  <si>
    <t>1,69
----------
1,28</t>
  </si>
  <si>
    <t>ТЕР04-02-007-01
Резка обсадных труб наружным диаметром: до 168 мм
1 рез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</si>
  <si>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662</t>
  </si>
  <si>
    <t xml:space="preserve">
----------
5,335</t>
  </si>
  <si>
    <t xml:space="preserve">
----------
124</t>
  </si>
  <si>
    <t>ТСЦ-302-0471
Краны регулирующие: трехходовые КРТПП, латунные диаметром 15 мм
шт.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</si>
  <si>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ТЕР16-05-001-01
Установка вентилей, задвижек, затворов, клапанов обратных, кранов проходных на трубопроводах из стальных труб диаметром: до 25 мм
1 шт.
______________
Территориальная поправка к базе 2001г МАТ=1,05
КОЭФ. К ПОЗИЦИИ:
Районный к-т 15%;
 МАТ=0;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</si>
  <si>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1508</t>
  </si>
  <si>
    <t xml:space="preserve">
----------
3,148</t>
  </si>
  <si>
    <t xml:space="preserve">
----------
479</t>
  </si>
  <si>
    <t xml:space="preserve">
----------
12,53</t>
  </si>
  <si>
    <t>ТСЦ-301-1193
Кронштейны и подставки под оборудование из сортовой стали
кг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</si>
  <si>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384
----------
15</t>
  </si>
  <si>
    <t>2876
----------
5539</t>
  </si>
  <si>
    <t>6,194
----------
14,728</t>
  </si>
  <si>
    <t>14,75
----------
2,775</t>
  </si>
  <si>
    <t>62
----------
1</t>
  </si>
  <si>
    <t>195
----------
1996</t>
  </si>
  <si>
    <t>132,06
----------
2,93</t>
  </si>
  <si>
    <t>414,31
----------
4246,34</t>
  </si>
  <si>
    <t>0,47
(47/100)</t>
  </si>
  <si>
    <t>ТЕР16-02-003-06
Прокладка трубопроводов газоснабжения из стальных водогазопроводных неоцинкованных труб диаметром: 50 мм
100 м трубопровода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</si>
  <si>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65
----------
15</t>
  </si>
  <si>
    <t>74
----------
288</t>
  </si>
  <si>
    <t>14
----------
1</t>
  </si>
  <si>
    <t>5
----------
63</t>
  </si>
  <si>
    <t>12011,04
----------
983,77</t>
  </si>
  <si>
    <t>4508,68
----------
52152,2</t>
  </si>
  <si>
    <t>ТЕР24-01-001-01
Прокладка гильзы
1 км трубопровода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</si>
  <si>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118
----------
36</t>
  </si>
  <si>
    <t>8
----------
5</t>
  </si>
  <si>
    <t>133,94
----------
91,54</t>
  </si>
  <si>
    <t>ТЕР22-05-003-01
Протаскивание в футляр стальных труб диаметром: 15 мм
100 м трубы, уложенной в футляр
______________
Территориальная поправка к базе 2001г МАТ=1,05
КОЭФ. К ПОЗИЦИИ:
Районный к-т 15%;
 ПЗ=0,15 (ОЗП=0,15; ЭМ=0,15 к расх.; ЗПМ=0,15; МАТ=0,15 к расх.; ТЗ=0,15; ТЗМ=0,15);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</si>
  <si>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752
----------
1204</t>
  </si>
  <si>
    <t>6,145
----------
14,773</t>
  </si>
  <si>
    <t>14,75
----------
3,048</t>
  </si>
  <si>
    <t>51
----------
395</t>
  </si>
  <si>
    <t>72,58
----------
2,31</t>
  </si>
  <si>
    <t>327,03
----------
2529,37</t>
  </si>
  <si>
    <t>0,156
(15,6/100)</t>
  </si>
  <si>
    <t>ТЕР16-02-003-01
Прокладка трубопроводов газоснабжения из стальных водогазопроводных неоцинкованных труб диаметром: 15 мм
100 м трубопровода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</si>
  <si>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375
----------
15</t>
  </si>
  <si>
    <t>1328
----------
1767</t>
  </si>
  <si>
    <t>72
----------
1</t>
  </si>
  <si>
    <t>90
----------
498</t>
  </si>
  <si>
    <t>716,91
----------
10,97</t>
  </si>
  <si>
    <t>904,93
----------
4973,82</t>
  </si>
  <si>
    <t>ТЕР24-02-060-01
Устройство цокольного ввода газопровода из стальных труб в здание, условный диаметр газопровода: до 50 мм
10 вводов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</si>
  <si>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18
----------
15</t>
  </si>
  <si>
    <t>3289
----------
177</t>
  </si>
  <si>
    <t>4,46
----------
14,685</t>
  </si>
  <si>
    <t>14,75
----------
7,065</t>
  </si>
  <si>
    <t>4
----------
1</t>
  </si>
  <si>
    <t>223
----------
25</t>
  </si>
  <si>
    <t>9,37
----------
1,81</t>
  </si>
  <si>
    <t>473,77
----------
52,96</t>
  </si>
  <si>
    <t>ТЕРр65-1-2
Разборка трубопроводов из водогазопроводных труб диаметром: до 63 мм
100 м трубопровода
______________
Территориальная поправка к базе 2001г МАТ=1,05
КОЭФ. К ПОЗИЦИИ:
Районный к-т 15%</t>
  </si>
  <si>
    <t>634
----------
35</t>
  </si>
  <si>
    <t>4,484
----------
14,745</t>
  </si>
  <si>
    <t>14,75
----------
7,069</t>
  </si>
  <si>
    <t>43
----------
5</t>
  </si>
  <si>
    <t>5,46
----------
1,06</t>
  </si>
  <si>
    <t>275,43
----------
30,72</t>
  </si>
  <si>
    <t>ТЕРр65-1-1
Разборка трубопроводов из водогазопроводных труб диаметром: до 32 мм
100 м трубопровода
______________
Территориальная поправка к базе 2001г МАТ=1,05
КОЭФ. К ПОЗИЦИИ:
Районный к-т 15%</t>
  </si>
  <si>
    <t>487
----------
132</t>
  </si>
  <si>
    <t>332,04
----------
332,16</t>
  </si>
  <si>
    <t>ТЕР24-02-100-01
Отключение и заглушка под газом действующих стальных газопроводов, условный диаметр газопровода: до 50 мм
10 отключений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</si>
  <si>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                           Раздел 5. Относ газопровода</t>
  </si>
  <si>
    <t>177
----------
391</t>
  </si>
  <si>
    <t>12
----------
230</t>
  </si>
  <si>
    <t>7,98
----------
0,12</t>
  </si>
  <si>
    <t>38,25
----------
719,91</t>
  </si>
  <si>
    <t>0,32
(32/100)</t>
  </si>
  <si>
    <t>ТЕР13-03-004-26
Окраска металлических огрунтованных поверхностей: эмалью ПФ-115
100 м2 окрашиваемой поверхности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</si>
  <si>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295
----------
260</t>
  </si>
  <si>
    <t>20
----------
50</t>
  </si>
  <si>
    <t>12,04
----------
0,12</t>
  </si>
  <si>
    <t>62,22
----------
156,35</t>
  </si>
  <si>
    <t>ТЕР13-03-002-04
Огрунтовка металлических поверхностей за один раз: грунтовкой ГФ-021
100 м2 окрашиваемой поверхности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</si>
  <si>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687
----------
1352</t>
  </si>
  <si>
    <t>48
----------
529</t>
  </si>
  <si>
    <t>30,93
----------
3,09</t>
  </si>
  <si>
    <t>1057,21
----------
11763,63</t>
  </si>
  <si>
    <t>ТЕР12-01-010-01
Устройство мелких покрытий (брандмауэры, парапеты, свесы и т.п.) из листовой оцинкованной стали
100 м2 покрытия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</si>
  <si>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прайс лист
Крепежные детали для крепления профилированного настила к несущим конструкциям (13445,36/1,18/4,81=2368,85
т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</si>
  <si>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4443</t>
  </si>
  <si>
    <t xml:space="preserve">
----------
27,09</t>
  </si>
  <si>
    <t>прайс лист
Лист стальной толщ 2 мм
кг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</si>
  <si>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242
----------
57</t>
  </si>
  <si>
    <t>516
----------
109</t>
  </si>
  <si>
    <t>60
----------
4</t>
  </si>
  <si>
    <t>36
----------
21</t>
  </si>
  <si>
    <t>576,31
----------
42,85</t>
  </si>
  <si>
    <t>341,32
----------
205,89</t>
  </si>
  <si>
    <t>0,1044
(10,44/100)</t>
  </si>
  <si>
    <t>ТЕР09-04-002-01
Монтаж кровельного покрытия: из  стального листа при высоте здания до 25 м
100 м2 покрытия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</si>
  <si>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705
----------
15</t>
  </si>
  <si>
    <t>1047
----------
1550</t>
  </si>
  <si>
    <t>7,418
----------
14,733</t>
  </si>
  <si>
    <t>14,75
----------
4,037</t>
  </si>
  <si>
    <t>95
----------
1</t>
  </si>
  <si>
    <t>71
----------
384</t>
  </si>
  <si>
    <t>1562,04
----------
13,55</t>
  </si>
  <si>
    <t>1169,09
----------
6291,39</t>
  </si>
  <si>
    <t>0,061
(61/1000)</t>
  </si>
  <si>
    <t>ТЕРм38-01-006-08
Устройство металлического каркаса  козырька входа
1 т конструкций
______________
Территориальная поправка к базе 2001г МАТ=1,05
КОЭФ. К ПОЗИЦИИ:
Районный к-т 15%</t>
  </si>
  <si>
    <t>326
----------
88</t>
  </si>
  <si>
    <t>5,621
----------
14,737</t>
  </si>
  <si>
    <t>58
----------
6</t>
  </si>
  <si>
    <t>342,34
----------
33,12</t>
  </si>
  <si>
    <t>0,16815
(168,15/1000)</t>
  </si>
  <si>
    <t>ТЕР09-03-014-01
Демонтаж метал. козырьков
1 т конструкций
______________
Территориальная поправка к базе 2001г МАТ=1,05
КОЭФ. К ПОЗИЦИИ:
Районный к-т 15%;
 ОЗП=0,7; ЭМ=0,7; ЗПМ=0,7; МАТ=0</t>
  </si>
  <si>
    <t>ФСЦП311-01-146-1
Мусор строительный с погрузкой вручную: погрузка
тонна
______________
Территориальная поправка к базе 2001г МАТ=1,05
КОЭФ. К ПОЗИЦИИ:
Районный к-т 15%;
 ОЗП=0,83; ЭМ=0,97</t>
  </si>
  <si>
    <t>870
----------
144</t>
  </si>
  <si>
    <t>59
----------
30</t>
  </si>
  <si>
    <t>1687,49
----------
860,34</t>
  </si>
  <si>
    <t>ТЕРр61-10-1
Ремонт штукатурки гладких фасадов по камню и бетону с земли и лесов: цементно-известковым раствором площадью отдельных мест до 5 м2 толщиной слоя до 20 мм
100 м2 отремонтированной поверхности
______________
Территориальная поправка к базе 2001г МАТ=1,05
КОЭФ. К ПОЗИЦИИ:
Районный к-т 15%</t>
  </si>
  <si>
    <t>457
----------
1094</t>
  </si>
  <si>
    <t>31
----------
254</t>
  </si>
  <si>
    <t>57,54
----------
1,06</t>
  </si>
  <si>
    <t>1682
----------
13631,34</t>
  </si>
  <si>
    <t>0,0186
(1,86/100)</t>
  </si>
  <si>
    <t>ТЕР15-01-050-04
Облицовка оконных и дверных откосов декоративным бумажно-слоистым пластиком или листами из синтетических материалов на клее
100 м2 облицовки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</si>
  <si>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895</t>
  </si>
  <si>
    <t xml:space="preserve">
----------
186</t>
  </si>
  <si>
    <t>ТСЦ-101-1689
Доски подоконные ПВХ
м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</si>
  <si>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74
----------
255</t>
  </si>
  <si>
    <t>5
----------
100</t>
  </si>
  <si>
    <t>17,62
----------
0,53</t>
  </si>
  <si>
    <t>198,69
----------
3666,48</t>
  </si>
  <si>
    <t>0,027
(2,7/100)</t>
  </si>
  <si>
    <t>ТЕР10-01-035-01
Установка подоконных досок из ПВХ: в каменных стенах толщиной до 0,51 м
100 п.м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</si>
  <si>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40423</t>
  </si>
  <si>
    <t xml:space="preserve">
----------
8404</t>
  </si>
  <si>
    <t>прайс лист
Дверь стальная утепленная  Россия ( в подъезд)15142,94/1,18/4,81=2667,98
шт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</si>
  <si>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301
----------
29</t>
  </si>
  <si>
    <t>3717
----------
48</t>
  </si>
  <si>
    <t>49
----------
2</t>
  </si>
  <si>
    <t>252
----------
12</t>
  </si>
  <si>
    <t>162,61
----------
7,58</t>
  </si>
  <si>
    <t>839,1
----------
43,06</t>
  </si>
  <si>
    <t>0,3
(300/1000)</t>
  </si>
  <si>
    <t>ТЕР09-06-001-01
Монтаж: конструкций дверей,
1 т конструкций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</si>
  <si>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134
----------
15</t>
  </si>
  <si>
    <t>1003
----------
14099</t>
  </si>
  <si>
    <t>22
----------
1</t>
  </si>
  <si>
    <t>68
----------
6297</t>
  </si>
  <si>
    <t>590,56
----------
23,33</t>
  </si>
  <si>
    <t>1803,22
----------
166566,79</t>
  </si>
  <si>
    <t>0,0378
(3,78/100)</t>
  </si>
  <si>
    <t>ТЕР10-01-034-05
Установка в жилых и общественных зданиях оконных блоков из ПВХ профилей: поворотных (откидных, поворотно-откидных) с площадью проема до 2 м2 двухстворчатых
100 м2 проемов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</si>
  <si>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83
----------
74</t>
  </si>
  <si>
    <t>10
----------
5</t>
  </si>
  <si>
    <t>169,52
----------
82,06</t>
  </si>
  <si>
    <t>0,0564
(5,64/100)</t>
  </si>
  <si>
    <t>ТЕР46-04-012-03
Разборка деревянных заполнений проемов: дверных и воротных
100 м2
______________
Территориальная поправка к базе 2001г МАТ=1,05
КОЭФ. К ПОЗИЦИИ:
Районный к-т 15%</t>
  </si>
  <si>
    <t>50
----------
44</t>
  </si>
  <si>
    <t>6
----------
3</t>
  </si>
  <si>
    <t>ТЕР46-04-012-01
Разборка деревянных заполнений проемов: оконных с подоконными досками
100 м2
______________
Территориальная поправка к базе 2001г МАТ=1,05
КОЭФ. К ПОЗИЦИИ:
Районный к-т 15%</t>
  </si>
  <si>
    <t>39604
----------
23692</t>
  </si>
  <si>
    <t>2685
----------
4252</t>
  </si>
  <si>
    <t>413,06
----------
654,09</t>
  </si>
  <si>
    <t>6,5
(650/100)</t>
  </si>
  <si>
    <t>ТЕР08-07-001-02
Установка и разборка наружных инвентарных лесов высотой до 16 м: трубчатых для прочих отделочных работ
100 м2 вертикальной проекции для наружных лесов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</si>
  <si>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2119
----------
4208</t>
  </si>
  <si>
    <t>148
----------
1647</t>
  </si>
  <si>
    <t>0,14
(14/100)</t>
  </si>
  <si>
    <t>1446
----------
1990</t>
  </si>
  <si>
    <t>98
----------
615</t>
  </si>
  <si>
    <t>17,38
----------
108,91</t>
  </si>
  <si>
    <t>ТЕР15-01-070-02
Облицовка: дверных проемов в наружных стенах откосной планкой из оцинкованной стали с полимерным покрытием с установкой наличников из оцинкованной стали с полимерным покрытием
1 м2 проемов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</si>
  <si>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20444
----------
30867</t>
  </si>
  <si>
    <t>1386
----------
9225</t>
  </si>
  <si>
    <t>15,84
----------
105,42</t>
  </si>
  <si>
    <t>ТЕР15-01-070-01
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
1 м2 проемов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</si>
  <si>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14603</t>
  </si>
  <si>
    <t xml:space="preserve">
----------
3036</t>
  </si>
  <si>
    <t>прайс лист
рамный дюбель для крепления утеплителя 10*160 (2,62/1,18/4,81=0,46)
шт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</si>
  <si>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133338</t>
  </si>
  <si>
    <t xml:space="preserve">
----------
27721</t>
  </si>
  <si>
    <t>прайс лист
Утеплитель ПТ-75 ( 2991,54/1,18/4,81=527,06
м3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</si>
  <si>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-1018397</t>
  </si>
  <si>
    <t xml:space="preserve">
----------
14,184</t>
  </si>
  <si>
    <t xml:space="preserve">
----------
-71799</t>
  </si>
  <si>
    <t>ТСЦ-104-0143
Плиты теплоизоляционные: перлитоцементные
м3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</si>
  <si>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78337
----------
1018440</t>
  </si>
  <si>
    <t>5311
----------
71802</t>
  </si>
  <si>
    <t>108,15
----------
1462,06</t>
  </si>
  <si>
    <t>ТЕР26-01-039-01
Изоляция покрытий и перекрытий изделиями из волокнистых и зернистых материалов насухо
1 м3 изоляции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</si>
  <si>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474
----------
29</t>
  </si>
  <si>
    <t>10487
----------
59363</t>
  </si>
  <si>
    <t>115
----------
2</t>
  </si>
  <si>
    <t>711
----------
25889</t>
  </si>
  <si>
    <t>233,52
----------
4,49</t>
  </si>
  <si>
    <t>1442,36
----------
52512,48</t>
  </si>
  <si>
    <t>0,493
(49,3/100)</t>
  </si>
  <si>
    <t>ТЕР15-01-060-01
Наружная облицовка поверхности стен в горизонтальном исполнении по металлическому каркасу (с его устройством): фасадными панелями из оцинкованной стали с полимерным покрытием "Полиэстер" с пароизоляционным слоем из пленки ЮТАФОЛ ( цоколь)
100 м2 поверхности облицовки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</si>
  <si>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4599
----------
309</t>
  </si>
  <si>
    <t>101760
----------
287365</t>
  </si>
  <si>
    <t>1115
----------
21</t>
  </si>
  <si>
    <t>6899
----------
103146</t>
  </si>
  <si>
    <t>1445,32
----------
21610,52</t>
  </si>
  <si>
    <t>4,773
(477,3/100)</t>
  </si>
  <si>
    <t>ТЕР15-01-062-01
Наружная облицовка поверхности стен в горизонтальном исполнении по металлическому каркасу (с его устройством): металлосайдингом с пароизоляционным слоем из пленки ЮТАФОЛ ( фасад основной)
100 м2 поверхности облицовки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</si>
  <si>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ремонт и утепление фасада по адресу: г. Заринск, ул. Советская,28</t>
  </si>
  <si>
    <t>ЛОКАЛЬНАЯ  СМЕТА №  01-06/2013</t>
  </si>
  <si>
    <t>________________________В.Н.Косолапова</t>
  </si>
  <si>
    <t>_________________________Н.П.Ибрева_</t>
  </si>
  <si>
    <t>________________________М.А.Пархоменко</t>
  </si>
  <si>
    <t>Председатель правления  ТСЖ " Чумыш"</t>
  </si>
  <si>
    <t>итого с понижающим коэф.0,9649 ….</t>
  </si>
  <si>
    <t xml:space="preserve">  Итого с непредвиденными</t>
  </si>
  <si>
    <t xml:space="preserve">  Непредвиденные затраты 2%</t>
  </si>
  <si>
    <t xml:space="preserve">  Строительные металлические конструкции</t>
  </si>
  <si>
    <t xml:space="preserve">  Деревянные конструкции</t>
  </si>
  <si>
    <t xml:space="preserve">  Перевозка грузов автомобильным транспортом</t>
  </si>
  <si>
    <t xml:space="preserve">  Погрузо-разгрузочные работы при автомобильных перевозках</t>
  </si>
  <si>
    <t xml:space="preserve">  Кровли</t>
  </si>
  <si>
    <t xml:space="preserve">  Крыши, кровли (ремонтно-строительные)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</si>
  <si>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</si>
  <si>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10875
----------
1843</t>
  </si>
  <si>
    <t>59327
----------
269007</t>
  </si>
  <si>
    <t>2023
----------
125</t>
  </si>
  <si>
    <t>4022
----------
241550</t>
  </si>
  <si>
    <t xml:space="preserve">  Итого по разделу 2 Карнизы</t>
  </si>
  <si>
    <t xml:space="preserve">
----------
1038</t>
  </si>
  <si>
    <t xml:space="preserve">
----------
1,26</t>
  </si>
  <si>
    <t>прайс
Саморезы
шт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</si>
  <si>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6808</t>
  </si>
  <si>
    <t xml:space="preserve">
----------
264,27</t>
  </si>
  <si>
    <t>прайс
Профлист  (полимер)
м2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</si>
  <si>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-6154</t>
  </si>
  <si>
    <t xml:space="preserve">
----------
2,357</t>
  </si>
  <si>
    <t xml:space="preserve">
----------
-2611</t>
  </si>
  <si>
    <t xml:space="preserve">
----------
14903,49</t>
  </si>
  <si>
    <t>ТСЦ-101-1875
Сталь листовая оцинкованная толщиной листа: 0,7 мм
т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</si>
  <si>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38
----------
15</t>
  </si>
  <si>
    <t>3496
----------
6337</t>
  </si>
  <si>
    <t>7
----------
1</t>
  </si>
  <si>
    <t>237
----------
2635</t>
  </si>
  <si>
    <t>0,224
(22,4/100)</t>
  </si>
  <si>
    <t>ТЕР12-01-010-01
Устройство мелких покрытий   из полимерной оцинкованной стали торцовые планки)
100 м2 покрытия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</si>
  <si>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13980</t>
  </si>
  <si>
    <t>1260
----------
295</t>
  </si>
  <si>
    <t>2316
----------
493</t>
  </si>
  <si>
    <t>265
----------
20</t>
  </si>
  <si>
    <t>157
----------
95</t>
  </si>
  <si>
    <t>0,46
(46/100)</t>
  </si>
  <si>
    <t>ТЕР09-04-002-01
Монтаж кровельного покрытия: из профилированного  листа при высоте здания до 25 м ( подшивка карниза)
100 м2 покрытия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</si>
  <si>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170
----------
44</t>
  </si>
  <si>
    <t>2198
----------
5694</t>
  </si>
  <si>
    <t>7,387
----------
14,73</t>
  </si>
  <si>
    <t>14,75
----------
5,357</t>
  </si>
  <si>
    <t>23
----------
3</t>
  </si>
  <si>
    <t>149
----------
1063</t>
  </si>
  <si>
    <t>36,96
----------
4,67</t>
  </si>
  <si>
    <t>241,96
----------
1720,2</t>
  </si>
  <si>
    <t>0,6176
(61,76/100)</t>
  </si>
  <si>
    <t>ТЕРр58-12-1
Устройство обрешетки сплошной из досок
100 м2
______________
Территориальная поправка к базе 2001г МАТ=1,05
КОЭФ. К ПОЗИЦИИ:
Районный к-т 15%</t>
  </si>
  <si>
    <t>841
----------
1921</t>
  </si>
  <si>
    <t>14,75
----------
4,489</t>
  </si>
  <si>
    <t>57
----------
428</t>
  </si>
  <si>
    <t>207,41
----------
1571,73</t>
  </si>
  <si>
    <t>ТЕР10-01-010-01
Установка кобылок: из брусьев
1 м3 древесины в конструкции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</si>
  <si>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938
----------
368</t>
  </si>
  <si>
    <t>5,123
----------
14,733</t>
  </si>
  <si>
    <t>183
----------
25</t>
  </si>
  <si>
    <t>76,26
----------
10,59</t>
  </si>
  <si>
    <t>ТЕР46-04-001-04
Разборка: кирпичных стен
1 м3
______________
Территориальная поправка к базе 2001г МАТ=1,05
КОЭФ. К ПОЗИЦИИ:
Районный к-т 15%</t>
  </si>
  <si>
    <t xml:space="preserve">                           Раздел 2. Карнизы</t>
  </si>
  <si>
    <t xml:space="preserve">  Итого по разделу 1 Крыша</t>
  </si>
  <si>
    <t>ФСЦП310-3015-1
Перевозка грузов автомобилями-самосвалами грузоподъемностью 10 т работающих вне карьера: расстояние перевозки 15 км; нормативное время пробега 1,264 час; класс груза 1
1 тонна
______________
Территориальная поправка к базе 2001г МАТ=1,05
КОЭФ. К ПОЗИЦИИ:
Районный к-т 15%</t>
  </si>
  <si>
    <t>ФСЦП311-01-146-1
Мусор строительный с погрузкой вручную: погрузка
тонна
______________
Территориальная поправка к базе 2001г МАТ=1,05
КОЭФ. К ПОЗИЦИИ:
Районный к-т 15%;
 ОЗП=0,83; ЭМ=0,97; ЗПМ=0,83</t>
  </si>
  <si>
    <t xml:space="preserve">
----------
2125</t>
  </si>
  <si>
    <t xml:space="preserve">
----------
215</t>
  </si>
  <si>
    <t>прайс лист
Профнастил оцинкованный с покрытием полиэстер Н10-1000-0,8
м2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</si>
  <si>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-2400</t>
  </si>
  <si>
    <t xml:space="preserve">
----------
2,923</t>
  </si>
  <si>
    <t xml:space="preserve">
----------
-821</t>
  </si>
  <si>
    <t xml:space="preserve">
----------
83,1</t>
  </si>
  <si>
    <t>ТСЦ-101-4136
Металлочерепица "Монтеррей"
м2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</si>
  <si>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66
----------
15</t>
  </si>
  <si>
    <t>443
----------
2671</t>
  </si>
  <si>
    <t>5,491
----------
14,748</t>
  </si>
  <si>
    <t>14,75
----------
2,948</t>
  </si>
  <si>
    <t>12
----------
1</t>
  </si>
  <si>
    <t>30
----------
906</t>
  </si>
  <si>
    <t>148,02
----------
12,2</t>
  </si>
  <si>
    <t>365,87
----------
11194,56</t>
  </si>
  <si>
    <t>0,081
(8,1/100)</t>
  </si>
  <si>
    <t>ТЕР12-01-023-01      прим.
Обшивка вертикальных поверхностей прфлистом
100 м2 кровли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</si>
  <si>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5060</t>
  </si>
  <si>
    <t xml:space="preserve">
----------
300,85</t>
  </si>
  <si>
    <t>прайс лист
Дополнительные элементы, коньковый элемент, торцовая планка и. п.
м2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</si>
  <si>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193055</t>
  </si>
  <si>
    <t>прайс лист
Профнастил оцинкованный с покрытием полиэстер Н44-1000-0,8
м2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</si>
  <si>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-155869</t>
  </si>
  <si>
    <t xml:space="preserve">
----------
-53325</t>
  </si>
  <si>
    <t>4277
----------
944</t>
  </si>
  <si>
    <t>28379
----------
173587</t>
  </si>
  <si>
    <t>779
----------
64</t>
  </si>
  <si>
    <t>1924
----------
58883</t>
  </si>
  <si>
    <t>5,26
(526/100)</t>
  </si>
  <si>
    <t>ТЕР12-01-023-01
Устройство кровли из металлочерепицы по готовым прогонам: простая кровля
100 м2 кровли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</si>
  <si>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10791</t>
  </si>
  <si>
    <t xml:space="preserve">
----------
18,65</t>
  </si>
  <si>
    <t>Прайс ООО "ТПК Прямой угол" г. Барнаул
Гидроизоляционный материал Изоспан С
м2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</si>
  <si>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
----------
-13843</t>
  </si>
  <si>
    <t xml:space="preserve">
----------
4,985</t>
  </si>
  <si>
    <t xml:space="preserve">
----------
-2777</t>
  </si>
  <si>
    <t xml:space="preserve">
----------
4,8</t>
  </si>
  <si>
    <t>ТСЦ-101-0856
Рубероид кровельный с пылевидной посыпкой марки РКП-350б
м2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</si>
  <si>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1028
----------
162</t>
  </si>
  <si>
    <t>5841
----------
20428</t>
  </si>
  <si>
    <t>5,297
----------
14,714</t>
  </si>
  <si>
    <t>14,75
----------
5,592</t>
  </si>
  <si>
    <t>194
----------
11</t>
  </si>
  <si>
    <t>396
----------
3653</t>
  </si>
  <si>
    <t>36,93
----------
2,01</t>
  </si>
  <si>
    <t>75,38
----------
694,32</t>
  </si>
  <si>
    <t>ТЕР12-01-015-03
Устройство пароизоляции: прокладочной в один слой
100 м2 изолируемой поверхности
______________
Территориальная поправка к базе 2001г МАТ=1,05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</si>
  <si>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1180
----------
1095</t>
  </si>
  <si>
    <t>14,75
----------
6,259</t>
  </si>
  <si>
    <t>80
----------
175</t>
  </si>
  <si>
    <t>11,39
----------
25,12</t>
  </si>
  <si>
    <t>ТЕРр58-5-6
Ремонт деревянных элементов конструкций крыш: выправка деревянных стропильных ног с постановкой раскосов
1 шт.
______________
Территориальная поправка к базе 2001г МАТ=1,05
КОЭФ. К ПОЗИЦИИ:
Районный к-т 15%</t>
  </si>
  <si>
    <t>3171
----------
2190</t>
  </si>
  <si>
    <t>14,75
----------
5,631</t>
  </si>
  <si>
    <t>215
----------
389</t>
  </si>
  <si>
    <t>347,39
----------
627,03</t>
  </si>
  <si>
    <t>0,62
(62/100)</t>
  </si>
  <si>
    <t>ТЕРр58-18-1
Смена обрешетки с прозорами: из досок толщиной до 30 мм
100 м2 сменяемой обрешетки
______________
Территориальная поправка к базе 2001г МАТ=1,05
КОЭФ. К ПОЗИЦИИ:
Районный к-т 15%</t>
  </si>
  <si>
    <t>4,96
(496/100)</t>
  </si>
  <si>
    <t>ТЕР46-04-008-04
Разборка покрытий кровель: из волнистых и полуволнистых асбестоцементных листов
100 м2 покрытия
______________
Территориальная поправка к базе 2001г МАТ=1,05
КОЭФ. К ПОЗИЦИИ:
Районный к-т 15%</t>
  </si>
  <si>
    <t xml:space="preserve">                           Раздел 1. Крыша</t>
  </si>
  <si>
    <t>ремонт крыши по адресу: г. Заринск, ул. Советская,28</t>
  </si>
  <si>
    <t>ЛОКАЛЬНАЯ  СМЕТА №  05-01/2013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</si>
</sst>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sz val="8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0" fontId="1" fillId="0" borderId="0" applyProtection="0"/>
    <xf numFmtId="0" fontId="3" fillId="0" borderId="0">
      <alignment horizontal="left" vertical="top"/>
    </xf>
    <xf numFmtId="0" fontId="3" fillId="0" borderId="0" applyBorder="0">
      <alignment horizontal="left" vertical="top"/>
    </xf>
    <xf numFmtId="0" fontId="3" fillId="0" borderId="0">
      <alignment horizontal="right" vertical="top" wrapText="1"/>
    </xf>
    <xf numFmtId="0" fontId="3" fillId="0" borderId="1" applyFill="0" applyProtection="0">
      <alignment horizontal="center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/>
    </xf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3" fillId="0" borderId="1">
      <alignment horizontal="center" wrapText="1"/>
    </xf>
    <xf numFmtId="0" fontId="1" fillId="0" borderId="0"/>
    <xf numFmtId="0" fontId="3" fillId="0" borderId="0"/>
    <xf numFmtId="0" fontId="1" fillId="0" borderId="0"/>
  </cellStyleXfs>
  <cellXfs count="133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0" xfId="2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0" xfId="3" applyFont="1">
      <alignment horizontal="left" vertical="top"/>
    </xf>
    <xf numFmtId="0" fontId="2" fillId="0" borderId="0" xfId="4" applyFont="1" applyBorder="1" applyAlignment="1">
      <alignment horizontal="right" vertical="top" wrapText="1"/>
    </xf>
    <xf numFmtId="0" fontId="4" fillId="0" borderId="0" xfId="1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0" fontId="2" fillId="0" borderId="1" xfId="4" applyFont="1" applyBorder="1" applyAlignment="1">
      <alignment horizontal="right" vertical="top" wrapText="1"/>
    </xf>
    <xf numFmtId="2" fontId="2" fillId="0" borderId="5" xfId="1" applyNumberFormat="1" applyFont="1" applyBorder="1" applyAlignment="1">
      <alignment horizontal="right" vertical="top" wrapText="1"/>
    </xf>
    <xf numFmtId="49" fontId="2" fillId="0" borderId="5" xfId="1" applyNumberFormat="1" applyFont="1" applyBorder="1" applyAlignment="1">
      <alignment horizontal="center" vertical="top" wrapText="1"/>
    </xf>
    <xf numFmtId="49" fontId="2" fillId="0" borderId="5" xfId="1" applyNumberFormat="1" applyFont="1" applyBorder="1" applyAlignment="1">
      <alignment horizontal="right" vertical="top" wrapText="1"/>
    </xf>
    <xf numFmtId="2" fontId="2" fillId="0" borderId="5" xfId="1" applyNumberFormat="1" applyFont="1" applyBorder="1" applyAlignment="1">
      <alignment horizontal="left" vertical="top" wrapText="1"/>
    </xf>
    <xf numFmtId="2" fontId="2" fillId="0" borderId="1" xfId="1" applyNumberFormat="1" applyFont="1" applyBorder="1" applyAlignment="1">
      <alignment horizontal="right" vertical="top" wrapText="1"/>
    </xf>
    <xf numFmtId="49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right" vertical="top" wrapText="1"/>
    </xf>
    <xf numFmtId="2" fontId="2" fillId="0" borderId="1" xfId="1" applyNumberFormat="1" applyFont="1" applyBorder="1" applyAlignment="1">
      <alignment horizontal="left" vertical="top" wrapText="1"/>
    </xf>
    <xf numFmtId="0" fontId="3" fillId="0" borderId="5" xfId="5" applyBorder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4" applyFont="1" applyAlignment="1">
      <alignment horizontal="righ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0" xfId="5" applyFont="1" applyBorder="1">
      <alignment horizontal="center"/>
    </xf>
    <xf numFmtId="0" fontId="2" fillId="0" borderId="0" xfId="1" applyFont="1" applyAlignment="1">
      <alignment horizontal="right" vertical="top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 indent="1"/>
    </xf>
    <xf numFmtId="0" fontId="2" fillId="0" borderId="0" xfId="4" applyFont="1" applyAlignment="1">
      <alignment horizontal="right" vertical="top"/>
    </xf>
    <xf numFmtId="0" fontId="8" fillId="0" borderId="0" xfId="8" applyFont="1"/>
    <xf numFmtId="0" fontId="2" fillId="0" borderId="0" xfId="1" applyFont="1" applyBorder="1" applyAlignment="1">
      <alignment horizontal="left" indent="1"/>
    </xf>
    <xf numFmtId="0" fontId="2" fillId="0" borderId="0" xfId="9" applyFont="1" applyBorder="1" applyAlignment="1">
      <alignment horizontal="left"/>
    </xf>
    <xf numFmtId="0" fontId="9" fillId="0" borderId="0" xfId="1" applyFont="1" applyAlignment="1">
      <alignment horizontal="center" vertical="top"/>
    </xf>
    <xf numFmtId="0" fontId="9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/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12" fillId="0" borderId="0" xfId="1" applyFont="1" applyAlignment="1">
      <alignment horizontal="left" vertical="top"/>
    </xf>
    <xf numFmtId="49" fontId="12" fillId="0" borderId="0" xfId="1" applyNumberFormat="1" applyFont="1" applyAlignment="1">
      <alignment horizontal="left" vertical="top"/>
    </xf>
    <xf numFmtId="0" fontId="1" fillId="0" borderId="0" xfId="29"/>
    <xf numFmtId="0" fontId="1" fillId="0" borderId="0" xfId="29" applyBorder="1"/>
    <xf numFmtId="0" fontId="1" fillId="0" borderId="0" xfId="29" applyBorder="1" applyAlignment="1"/>
    <xf numFmtId="0" fontId="1" fillId="0" borderId="8" xfId="29" applyBorder="1"/>
    <xf numFmtId="0" fontId="1" fillId="0" borderId="10" xfId="29" applyBorder="1"/>
    <xf numFmtId="0" fontId="1" fillId="0" borderId="1" xfId="29" applyBorder="1"/>
    <xf numFmtId="0" fontId="1" fillId="0" borderId="7" xfId="29" applyBorder="1"/>
    <xf numFmtId="2" fontId="4" fillId="0" borderId="1" xfId="29" applyNumberFormat="1" applyFont="1" applyBorder="1"/>
    <xf numFmtId="2" fontId="1" fillId="0" borderId="1" xfId="29" applyNumberFormat="1" applyBorder="1"/>
    <xf numFmtId="0" fontId="4" fillId="0" borderId="5" xfId="29" applyFont="1" applyBorder="1"/>
    <xf numFmtId="2" fontId="1" fillId="0" borderId="5" xfId="29" applyNumberFormat="1" applyBorder="1"/>
    <xf numFmtId="0" fontId="1" fillId="0" borderId="1" xfId="29" applyBorder="1" applyAlignment="1"/>
    <xf numFmtId="0" fontId="1" fillId="0" borderId="6" xfId="29" applyBorder="1" applyAlignment="1"/>
    <xf numFmtId="0" fontId="1" fillId="0" borderId="11" xfId="29" applyBorder="1"/>
    <xf numFmtId="0" fontId="1" fillId="0" borderId="7" xfId="29" applyBorder="1" applyAlignment="1"/>
    <xf numFmtId="0" fontId="1" fillId="0" borderId="0" xfId="29" applyAlignment="1">
      <alignment horizontal="center"/>
    </xf>
    <xf numFmtId="0" fontId="2" fillId="0" borderId="1" xfId="6" applyFont="1" applyBorder="1" applyAlignment="1">
      <alignment horizontal="center" vertical="center" wrapText="1"/>
    </xf>
    <xf numFmtId="0" fontId="1" fillId="0" borderId="0" xfId="1"/>
    <xf numFmtId="0" fontId="3" fillId="0" borderId="0" xfId="1" applyFont="1" applyAlignment="1">
      <alignment horizontal="left" vertical="top"/>
    </xf>
    <xf numFmtId="0" fontId="2" fillId="0" borderId="0" xfId="1" applyFont="1" applyAlignment="1">
      <alignment horizontal="left"/>
    </xf>
    <xf numFmtId="3" fontId="2" fillId="0" borderId="1" xfId="4" applyNumberFormat="1" applyFont="1" applyBorder="1" applyAlignment="1">
      <alignment horizontal="right" vertical="top" wrapText="1"/>
    </xf>
    <xf numFmtId="0" fontId="2" fillId="0" borderId="9" xfId="9" applyFont="1" applyBorder="1" applyAlignment="1">
      <alignment horizontal="center" wrapText="1"/>
    </xf>
    <xf numFmtId="0" fontId="11" fillId="0" borderId="0" xfId="9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/>
    </xf>
    <xf numFmtId="0" fontId="1" fillId="0" borderId="0" xfId="1"/>
    <xf numFmtId="164" fontId="2" fillId="0" borderId="0" xfId="7" applyNumberFormat="1" applyFont="1" applyAlignment="1">
      <alignment horizontal="right"/>
    </xf>
    <xf numFmtId="4" fontId="2" fillId="0" borderId="0" xfId="7" applyNumberFormat="1" applyFont="1" applyAlignment="1">
      <alignment horizontal="right"/>
    </xf>
    <xf numFmtId="0" fontId="2" fillId="0" borderId="0" xfId="7" applyFont="1" applyAlignment="1">
      <alignment horizontal="right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4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49" fontId="5" fillId="0" borderId="5" xfId="1" applyNumberFormat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2" fillId="0" borderId="0" xfId="1" applyFont="1" applyAlignment="1">
      <alignment horizontal="left"/>
    </xf>
    <xf numFmtId="0" fontId="5" fillId="0" borderId="1" xfId="4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5" fillId="0" borderId="4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vertical="top" wrapText="1"/>
    </xf>
    <xf numFmtId="0" fontId="5" fillId="0" borderId="2" xfId="4" applyFont="1" applyBorder="1" applyAlignment="1">
      <alignment horizontal="left" vertical="top" wrapText="1"/>
    </xf>
    <xf numFmtId="0" fontId="1" fillId="0" borderId="4" xfId="29" applyBorder="1" applyAlignment="1">
      <alignment horizontal="center"/>
    </xf>
    <xf numFmtId="0" fontId="1" fillId="0" borderId="3" xfId="29" applyBorder="1" applyAlignment="1">
      <alignment horizontal="center"/>
    </xf>
    <xf numFmtId="0" fontId="1" fillId="0" borderId="2" xfId="29" applyBorder="1" applyAlignment="1">
      <alignment horizontal="center"/>
    </xf>
    <xf numFmtId="0" fontId="4" fillId="0" borderId="4" xfId="29" applyFont="1" applyBorder="1" applyAlignment="1">
      <alignment horizontal="left"/>
    </xf>
    <xf numFmtId="0" fontId="4" fillId="0" borderId="3" xfId="29" applyFont="1" applyBorder="1" applyAlignment="1">
      <alignment horizontal="left"/>
    </xf>
    <xf numFmtId="0" fontId="4" fillId="0" borderId="2" xfId="29" applyFont="1" applyBorder="1" applyAlignment="1">
      <alignment horizontal="left"/>
    </xf>
    <xf numFmtId="0" fontId="1" fillId="0" borderId="4" xfId="29" applyBorder="1" applyAlignment="1"/>
    <xf numFmtId="0" fontId="1" fillId="0" borderId="3" xfId="29" applyBorder="1" applyAlignment="1"/>
    <xf numFmtId="0" fontId="1" fillId="0" borderId="2" xfId="29" applyBorder="1" applyAlignment="1"/>
    <xf numFmtId="0" fontId="1" fillId="0" borderId="4" xfId="29" applyBorder="1" applyAlignment="1">
      <alignment horizontal="left"/>
    </xf>
    <xf numFmtId="0" fontId="1" fillId="0" borderId="3" xfId="29" applyBorder="1" applyAlignment="1">
      <alignment horizontal="left"/>
    </xf>
    <xf numFmtId="0" fontId="1" fillId="0" borderId="2" xfId="29" applyBorder="1" applyAlignment="1">
      <alignment horizontal="left"/>
    </xf>
    <xf numFmtId="0" fontId="1" fillId="0" borderId="0" xfId="29" applyAlignment="1">
      <alignment horizontal="center"/>
    </xf>
    <xf numFmtId="0" fontId="1" fillId="0" borderId="0" xfId="29" applyAlignment="1">
      <alignment horizontal="left"/>
    </xf>
    <xf numFmtId="0" fontId="18" fillId="0" borderId="0" xfId="29" applyFont="1" applyAlignment="1">
      <alignment horizontal="center" wrapText="1"/>
    </xf>
    <xf numFmtId="0" fontId="1" fillId="0" borderId="0" xfId="29" applyAlignment="1">
      <alignment horizontal="right"/>
    </xf>
    <xf numFmtId="0" fontId="4" fillId="0" borderId="4" xfId="29" applyFont="1" applyBorder="1" applyAlignment="1"/>
    <xf numFmtId="0" fontId="4" fillId="0" borderId="3" xfId="29" applyFont="1" applyBorder="1" applyAlignment="1"/>
    <xf numFmtId="0" fontId="4" fillId="0" borderId="2" xfId="29" applyFont="1" applyBorder="1" applyAlignment="1"/>
    <xf numFmtId="0" fontId="1" fillId="0" borderId="5" xfId="29" applyBorder="1" applyAlignment="1">
      <alignment horizontal="center"/>
    </xf>
    <xf numFmtId="0" fontId="1" fillId="0" borderId="6" xfId="29" applyBorder="1" applyAlignment="1">
      <alignment horizontal="center"/>
    </xf>
    <xf numFmtId="0" fontId="1" fillId="0" borderId="14" xfId="29" applyBorder="1" applyAlignment="1">
      <alignment horizontal="center"/>
    </xf>
    <xf numFmtId="0" fontId="1" fillId="0" borderId="8" xfId="29" applyBorder="1" applyAlignment="1">
      <alignment horizontal="center"/>
    </xf>
    <xf numFmtId="0" fontId="1" fillId="0" borderId="10" xfId="29" applyBorder="1" applyAlignment="1">
      <alignment horizontal="center"/>
    </xf>
    <xf numFmtId="0" fontId="1" fillId="0" borderId="13" xfId="29" applyBorder="1" applyAlignment="1">
      <alignment horizontal="center"/>
    </xf>
    <xf numFmtId="0" fontId="1" fillId="0" borderId="9" xfId="29" applyBorder="1" applyAlignment="1">
      <alignment horizontal="center"/>
    </xf>
    <xf numFmtId="0" fontId="1" fillId="0" borderId="12" xfId="29" applyBorder="1" applyAlignment="1">
      <alignment horizontal="center"/>
    </xf>
    <xf numFmtId="0" fontId="1" fillId="0" borderId="14" xfId="29" applyBorder="1" applyAlignment="1">
      <alignment horizontal="center" wrapText="1"/>
    </xf>
    <xf numFmtId="0" fontId="1" fillId="0" borderId="8" xfId="29" applyBorder="1" applyAlignment="1">
      <alignment horizontal="center" wrapText="1"/>
    </xf>
    <xf numFmtId="0" fontId="1" fillId="0" borderId="10" xfId="29" applyBorder="1" applyAlignment="1">
      <alignment horizontal="center" wrapText="1"/>
    </xf>
    <xf numFmtId="0" fontId="1" fillId="0" borderId="13" xfId="29" applyBorder="1" applyAlignment="1">
      <alignment horizontal="center" wrapText="1"/>
    </xf>
    <xf numFmtId="0" fontId="1" fillId="0" borderId="9" xfId="29" applyBorder="1" applyAlignment="1">
      <alignment horizontal="center" wrapText="1"/>
    </xf>
    <xf numFmtId="0" fontId="1" fillId="0" borderId="12" xfId="29" applyBorder="1" applyAlignment="1">
      <alignment horizontal="center" wrapText="1"/>
    </xf>
    <xf numFmtId="0" fontId="1" fillId="0" borderId="5" xfId="29" applyBorder="1" applyAlignment="1">
      <alignment horizontal="center" wrapText="1"/>
    </xf>
    <xf numFmtId="0" fontId="1" fillId="0" borderId="6" xfId="29" applyBorder="1" applyAlignment="1">
      <alignment horizontal="center" wrapText="1"/>
    </xf>
  </cellXfs>
  <cellStyles count="30">
    <cellStyle name="Акт" xfId="10"/>
    <cellStyle name="АктМТСН" xfId="11"/>
    <cellStyle name="ВедРесурсов" xfId="12"/>
    <cellStyle name="ВедРесурсовАкт" xfId="13"/>
    <cellStyle name="Итоги" xfId="4"/>
    <cellStyle name="ИтогоАктБазЦ" xfId="14"/>
    <cellStyle name="ИтогоАктБИМ" xfId="15"/>
    <cellStyle name="ИтогоАктРесМет" xfId="16"/>
    <cellStyle name="ИтогоАктТекЦ" xfId="17"/>
    <cellStyle name="ИтогоБазЦ" xfId="8"/>
    <cellStyle name="ИтогоБИМ" xfId="7"/>
    <cellStyle name="ИтогоРесМет" xfId="18"/>
    <cellStyle name="ИтогоТекЦ" xfId="19"/>
    <cellStyle name="ЛокСмета" xfId="5"/>
    <cellStyle name="ЛокСмМТСН" xfId="20"/>
    <cellStyle name="М29" xfId="21"/>
    <cellStyle name="ОбСмета" xfId="22"/>
    <cellStyle name="Обычный" xfId="0" builtinId="0"/>
    <cellStyle name="Обычный 2" xfId="1"/>
    <cellStyle name="Обычный 3" xfId="29"/>
    <cellStyle name="Обычный_Мои данные" xfId="6"/>
    <cellStyle name="Параметр" xfId="23"/>
    <cellStyle name="ПеременныеСметы" xfId="24"/>
    <cellStyle name="РесСмета" xfId="25"/>
    <cellStyle name="СводкаСтоимРаб" xfId="26"/>
    <cellStyle name="СводРасч" xfId="27"/>
    <cellStyle name="Титул" xfId="9"/>
    <cellStyle name="Хвост" xfId="2"/>
    <cellStyle name="Хвост_Переменные и константы" xfId="3"/>
    <cellStyle name="Экспертиза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sqref="A1:K1"/>
    </sheetView>
  </sheetViews>
  <sheetFormatPr defaultRowHeight="12.75" x14ac:dyDescent="0.2"/>
  <cols>
    <col min="1" max="4" width="9.140625" style="43"/>
    <col min="5" max="5" width="5.28515625" style="43" customWidth="1"/>
    <col min="6" max="6" width="0.140625" style="43" hidden="1" customWidth="1"/>
    <col min="7" max="9" width="9.140625" style="43"/>
    <col min="10" max="10" width="9.140625" style="43" hidden="1" customWidth="1"/>
    <col min="11" max="11" width="11.85546875" style="43" customWidth="1"/>
    <col min="12" max="16384" width="9.140625" style="43"/>
  </cols>
  <sheetData>
    <row r="1" spans="1:11" x14ac:dyDescent="0.2">
      <c r="A1" s="110" t="s">
        <v>115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x14ac:dyDescent="0.2">
      <c r="A2" s="58"/>
      <c r="B2" s="58"/>
      <c r="C2" s="58"/>
      <c r="D2" s="58"/>
      <c r="E2" s="58"/>
      <c r="F2" s="58"/>
      <c r="G2" s="58"/>
      <c r="H2" s="58"/>
      <c r="I2" s="58"/>
    </row>
    <row r="3" spans="1:11" x14ac:dyDescent="0.2">
      <c r="A3" s="58"/>
      <c r="B3" s="58"/>
      <c r="C3" s="58"/>
      <c r="D3" s="58"/>
      <c r="E3" s="58"/>
      <c r="F3" s="58"/>
      <c r="G3" s="58"/>
      <c r="H3" s="58"/>
      <c r="I3" s="58"/>
    </row>
    <row r="4" spans="1:11" x14ac:dyDescent="0.2">
      <c r="A4" s="58"/>
      <c r="B4" s="58"/>
      <c r="C4" s="58"/>
      <c r="D4" s="58"/>
      <c r="E4" s="58"/>
      <c r="F4" s="58"/>
      <c r="G4" s="58"/>
      <c r="H4" s="58"/>
      <c r="I4" s="58"/>
    </row>
    <row r="5" spans="1:11" x14ac:dyDescent="0.2">
      <c r="A5" s="58"/>
      <c r="B5" s="58"/>
      <c r="C5" s="58"/>
      <c r="D5" s="58"/>
      <c r="E5" s="58"/>
      <c r="F5" s="58"/>
      <c r="G5" s="58"/>
      <c r="H5" s="58"/>
      <c r="I5" s="58"/>
    </row>
    <row r="6" spans="1:11" x14ac:dyDescent="0.2">
      <c r="G6" s="111" t="s">
        <v>113</v>
      </c>
      <c r="H6" s="111"/>
      <c r="I6" s="111"/>
    </row>
    <row r="7" spans="1:11" x14ac:dyDescent="0.2">
      <c r="G7" s="113" t="s">
        <v>116</v>
      </c>
      <c r="H7" s="113"/>
      <c r="I7" s="113"/>
      <c r="J7" s="113"/>
      <c r="K7" s="113"/>
    </row>
    <row r="8" spans="1:11" x14ac:dyDescent="0.2">
      <c r="G8" s="113" t="s">
        <v>117</v>
      </c>
      <c r="H8" s="113"/>
      <c r="I8" s="113"/>
      <c r="J8" s="113"/>
      <c r="K8" s="113"/>
    </row>
    <row r="14" spans="1:11" ht="60.75" customHeight="1" x14ac:dyDescent="0.2">
      <c r="A14" s="112" t="s">
        <v>121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6" spans="1:11" x14ac:dyDescent="0.2">
      <c r="A16" s="117" t="s">
        <v>82</v>
      </c>
      <c r="B16" s="119" t="s">
        <v>112</v>
      </c>
      <c r="C16" s="120"/>
      <c r="D16" s="120"/>
      <c r="E16" s="120"/>
      <c r="F16" s="121"/>
      <c r="G16" s="125" t="s">
        <v>111</v>
      </c>
      <c r="H16" s="126"/>
      <c r="I16" s="126"/>
      <c r="J16" s="127"/>
      <c r="K16" s="131" t="s">
        <v>110</v>
      </c>
    </row>
    <row r="17" spans="1:12" ht="27.75" customHeight="1" x14ac:dyDescent="0.2">
      <c r="A17" s="118"/>
      <c r="B17" s="122"/>
      <c r="C17" s="123"/>
      <c r="D17" s="123"/>
      <c r="E17" s="123"/>
      <c r="F17" s="124"/>
      <c r="G17" s="128"/>
      <c r="H17" s="129"/>
      <c r="I17" s="129"/>
      <c r="J17" s="130"/>
      <c r="K17" s="132"/>
    </row>
    <row r="18" spans="1:12" x14ac:dyDescent="0.2">
      <c r="A18" s="114" t="s">
        <v>109</v>
      </c>
      <c r="B18" s="115"/>
      <c r="C18" s="115"/>
      <c r="D18" s="115"/>
      <c r="E18" s="115"/>
      <c r="F18" s="115"/>
      <c r="G18" s="115"/>
      <c r="H18" s="115"/>
      <c r="I18" s="115"/>
      <c r="J18" s="116"/>
      <c r="K18" s="48"/>
    </row>
    <row r="19" spans="1:12" x14ac:dyDescent="0.2">
      <c r="A19" s="57">
        <v>1</v>
      </c>
      <c r="B19" s="104" t="s">
        <v>118</v>
      </c>
      <c r="C19" s="105"/>
      <c r="D19" s="105"/>
      <c r="E19" s="105"/>
      <c r="F19" s="106"/>
      <c r="G19" s="104" t="s">
        <v>119</v>
      </c>
      <c r="H19" s="105"/>
      <c r="I19" s="105"/>
      <c r="J19" s="106"/>
      <c r="K19" s="51">
        <v>1278333.05</v>
      </c>
    </row>
    <row r="20" spans="1:12" x14ac:dyDescent="0.2">
      <c r="A20" s="54">
        <v>2</v>
      </c>
      <c r="B20" s="104" t="s">
        <v>120</v>
      </c>
      <c r="C20" s="105"/>
      <c r="D20" s="105"/>
      <c r="E20" s="105"/>
      <c r="F20" s="106"/>
      <c r="G20" s="104" t="s">
        <v>119</v>
      </c>
      <c r="H20" s="105"/>
      <c r="I20" s="105"/>
      <c r="J20" s="106"/>
      <c r="K20" s="51">
        <v>408627.97</v>
      </c>
      <c r="L20" s="56"/>
    </row>
    <row r="21" spans="1:12" x14ac:dyDescent="0.2">
      <c r="A21" s="54"/>
      <c r="B21" s="104"/>
      <c r="C21" s="105"/>
      <c r="D21" s="105"/>
      <c r="E21" s="105"/>
      <c r="F21" s="106"/>
      <c r="G21" s="104"/>
      <c r="H21" s="105"/>
      <c r="I21" s="105"/>
      <c r="J21" s="105"/>
      <c r="K21" s="51"/>
    </row>
    <row r="22" spans="1:12" x14ac:dyDescent="0.2">
      <c r="A22" s="55"/>
      <c r="B22" s="104"/>
      <c r="C22" s="105"/>
      <c r="D22" s="105"/>
      <c r="E22" s="105"/>
      <c r="F22" s="106"/>
      <c r="G22" s="104"/>
      <c r="H22" s="105"/>
      <c r="I22" s="105"/>
      <c r="J22" s="105"/>
      <c r="K22" s="53"/>
    </row>
    <row r="23" spans="1:12" x14ac:dyDescent="0.2">
      <c r="A23" s="54"/>
      <c r="B23" s="104"/>
      <c r="C23" s="105"/>
      <c r="D23" s="105"/>
      <c r="E23" s="105"/>
      <c r="F23" s="106"/>
      <c r="G23" s="104"/>
      <c r="H23" s="105"/>
      <c r="I23" s="105"/>
      <c r="J23" s="105"/>
      <c r="K23" s="53"/>
    </row>
    <row r="24" spans="1:12" x14ac:dyDescent="0.2">
      <c r="A24" s="49"/>
      <c r="B24" s="104" t="s">
        <v>108</v>
      </c>
      <c r="C24" s="105"/>
      <c r="D24" s="105"/>
      <c r="E24" s="105"/>
      <c r="F24" s="106"/>
      <c r="G24" s="98"/>
      <c r="H24" s="99"/>
      <c r="I24" s="99"/>
      <c r="J24" s="100"/>
      <c r="K24" s="52">
        <f>SUM(K19:K23)</f>
        <v>1686961.02</v>
      </c>
    </row>
    <row r="25" spans="1:12" x14ac:dyDescent="0.2">
      <c r="A25" s="101" t="s">
        <v>107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3"/>
    </row>
    <row r="26" spans="1:12" x14ac:dyDescent="0.2">
      <c r="A26" s="48"/>
      <c r="B26" s="107" t="s">
        <v>106</v>
      </c>
      <c r="C26" s="108"/>
      <c r="D26" s="108"/>
      <c r="E26" s="108"/>
      <c r="F26" s="109"/>
      <c r="G26" s="98"/>
      <c r="H26" s="99"/>
      <c r="I26" s="99"/>
      <c r="J26" s="100"/>
      <c r="K26" s="51">
        <f>K24*18%</f>
        <v>303652.98359999998</v>
      </c>
    </row>
    <row r="27" spans="1:12" x14ac:dyDescent="0.2">
      <c r="A27" s="49"/>
      <c r="B27" s="107" t="s">
        <v>105</v>
      </c>
      <c r="C27" s="108"/>
      <c r="D27" s="108"/>
      <c r="E27" s="108"/>
      <c r="F27" s="109"/>
      <c r="G27" s="98"/>
      <c r="H27" s="99"/>
      <c r="I27" s="99"/>
      <c r="J27" s="100"/>
      <c r="K27" s="50">
        <f>K24+K26</f>
        <v>1990614.0035999999</v>
      </c>
    </row>
    <row r="28" spans="1:12" x14ac:dyDescent="0.2">
      <c r="A28" s="48"/>
      <c r="B28" s="98"/>
      <c r="C28" s="99"/>
      <c r="D28" s="99"/>
      <c r="E28" s="99"/>
      <c r="F28" s="100"/>
      <c r="G28" s="98"/>
      <c r="H28" s="99"/>
      <c r="I28" s="99"/>
      <c r="J28" s="100"/>
      <c r="K28" s="48"/>
    </row>
    <row r="29" spans="1:12" x14ac:dyDescent="0.2">
      <c r="A29" s="49"/>
      <c r="B29" s="98"/>
      <c r="C29" s="99"/>
      <c r="D29" s="99"/>
      <c r="E29" s="99"/>
      <c r="F29" s="100"/>
      <c r="G29" s="98"/>
      <c r="H29" s="99"/>
      <c r="I29" s="99"/>
      <c r="J29" s="100"/>
      <c r="K29" s="48"/>
    </row>
    <row r="30" spans="1:12" x14ac:dyDescent="0.2">
      <c r="A30" s="46"/>
      <c r="B30" s="46"/>
      <c r="C30" s="46"/>
      <c r="D30" s="46"/>
      <c r="E30" s="46"/>
      <c r="F30" s="47"/>
      <c r="G30" s="46"/>
      <c r="H30" s="46"/>
      <c r="I30" s="46"/>
      <c r="J30" s="46"/>
      <c r="K30" s="46"/>
      <c r="L30" s="44"/>
    </row>
    <row r="31" spans="1:12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x14ac:dyDescent="0.2">
      <c r="A34" s="45" t="s">
        <v>114</v>
      </c>
      <c r="B34" s="45"/>
      <c r="C34" s="45"/>
      <c r="D34" s="45"/>
      <c r="E34" s="44"/>
      <c r="F34" s="44"/>
      <c r="G34" s="44"/>
      <c r="H34" s="44"/>
      <c r="I34" s="44"/>
      <c r="J34" s="44"/>
      <c r="K34" s="44"/>
      <c r="L34" s="44"/>
    </row>
    <row r="35" spans="1:12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3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3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3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3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</sheetData>
  <mergeCells count="31">
    <mergeCell ref="B22:F22"/>
    <mergeCell ref="B28:F28"/>
    <mergeCell ref="G21:J21"/>
    <mergeCell ref="G22:J22"/>
    <mergeCell ref="G23:J23"/>
    <mergeCell ref="G27:J27"/>
    <mergeCell ref="B21:F21"/>
    <mergeCell ref="A1:K1"/>
    <mergeCell ref="G6:I6"/>
    <mergeCell ref="B20:F20"/>
    <mergeCell ref="A14:K14"/>
    <mergeCell ref="G8:K8"/>
    <mergeCell ref="A18:J18"/>
    <mergeCell ref="A16:A17"/>
    <mergeCell ref="B16:F17"/>
    <mergeCell ref="G16:J17"/>
    <mergeCell ref="B19:F19"/>
    <mergeCell ref="G7:K7"/>
    <mergeCell ref="G19:J19"/>
    <mergeCell ref="K16:K17"/>
    <mergeCell ref="G20:J20"/>
    <mergeCell ref="G29:J29"/>
    <mergeCell ref="A25:K25"/>
    <mergeCell ref="B29:F29"/>
    <mergeCell ref="G26:J26"/>
    <mergeCell ref="B23:F23"/>
    <mergeCell ref="G24:J24"/>
    <mergeCell ref="B24:F24"/>
    <mergeCell ref="G28:J28"/>
    <mergeCell ref="B26:F26"/>
    <mergeCell ref="B27:F2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532"/>
  <sheetViews>
    <sheetView showGridLines="0" zoomScale="92" zoomScaleSheetLayoutView="100" workbookViewId="0">
      <selection activeCell="B1" sqref="B1"/>
    </sheetView>
  </sheetViews>
  <sheetFormatPr defaultRowHeight="12" x14ac:dyDescent="0.2"/>
  <cols>
    <col min="1" max="1" width="8.5703125" style="2" customWidth="1"/>
    <col min="2" max="2" width="40.5703125" style="2" customWidth="1"/>
    <col min="3" max="3" width="11.85546875" style="2" customWidth="1"/>
    <col min="4" max="5" width="12.140625" style="2" customWidth="1"/>
    <col min="6" max="6" width="9.7109375" style="2" customWidth="1"/>
    <col min="7" max="8" width="12.140625" style="2" customWidth="1"/>
    <col min="9" max="9" width="9.7109375" style="2" customWidth="1"/>
    <col min="10" max="10" width="12.140625" style="2" customWidth="1"/>
    <col min="11" max="13" width="12.140625" style="1" customWidth="1"/>
    <col min="14" max="14" width="9.7109375" style="1" customWidth="1"/>
    <col min="15" max="15" width="10.5703125" style="1" bestFit="1" customWidth="1"/>
    <col min="16" max="17" width="10.5703125" style="1" hidden="1" customWidth="1"/>
    <col min="18" max="19" width="9.140625" style="1" hidden="1" customWidth="1"/>
    <col min="20" max="21" width="16.140625" style="1" hidden="1" customWidth="1"/>
    <col min="22" max="26" width="9.140625" style="1" hidden="1" customWidth="1"/>
    <col min="27" max="16384" width="9.140625" style="1"/>
  </cols>
  <sheetData>
    <row r="1" spans="1:43" x14ac:dyDescent="0.2">
      <c r="N1" s="1" t="s">
        <v>99</v>
      </c>
    </row>
    <row r="3" spans="1:43" ht="12.75" x14ac:dyDescent="0.2">
      <c r="A3" s="38"/>
      <c r="B3" s="42" t="s">
        <v>98</v>
      </c>
      <c r="C3" s="40"/>
      <c r="D3" s="39"/>
      <c r="E3" s="38"/>
      <c r="F3" s="37"/>
      <c r="G3" s="37"/>
      <c r="H3" s="37"/>
      <c r="I3" s="37"/>
      <c r="J3" s="37"/>
      <c r="K3" s="37"/>
      <c r="L3" s="41" t="s">
        <v>97</v>
      </c>
      <c r="M3" s="37"/>
      <c r="N3" s="37"/>
      <c r="O3" s="37"/>
      <c r="P3" s="60"/>
      <c r="Q3" s="60"/>
      <c r="R3" s="60"/>
      <c r="S3" s="60"/>
      <c r="T3" s="60"/>
      <c r="U3" s="60"/>
      <c r="V3" s="60"/>
      <c r="W3" s="60"/>
      <c r="X3" s="60"/>
      <c r="Y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</row>
    <row r="4" spans="1:43" ht="12.75" x14ac:dyDescent="0.2">
      <c r="A4" s="91" t="s">
        <v>96</v>
      </c>
      <c r="B4" s="91"/>
      <c r="C4" s="40"/>
      <c r="D4" s="39"/>
      <c r="E4" s="38"/>
      <c r="F4" s="37"/>
      <c r="G4" s="37"/>
      <c r="H4" s="37"/>
      <c r="I4" s="37"/>
      <c r="J4" s="37"/>
      <c r="K4" s="37"/>
      <c r="L4" s="91" t="s">
        <v>374</v>
      </c>
      <c r="M4" s="91"/>
      <c r="N4" s="91"/>
      <c r="O4" s="37"/>
      <c r="P4" s="60"/>
      <c r="Q4" s="60"/>
      <c r="R4" s="60"/>
      <c r="S4" s="60"/>
      <c r="T4" s="60"/>
      <c r="U4" s="60"/>
      <c r="V4" s="60"/>
      <c r="W4" s="60"/>
      <c r="X4" s="60"/>
      <c r="Y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1:43" ht="12.75" x14ac:dyDescent="0.2">
      <c r="A5" s="91" t="s">
        <v>373</v>
      </c>
      <c r="B5" s="91"/>
      <c r="C5" s="40"/>
      <c r="D5" s="39"/>
      <c r="E5" s="38"/>
      <c r="F5" s="37"/>
      <c r="G5" s="37"/>
      <c r="H5" s="37"/>
      <c r="I5" s="37"/>
      <c r="J5" s="37"/>
      <c r="K5" s="37"/>
      <c r="L5" s="61" t="s">
        <v>372</v>
      </c>
      <c r="M5" s="37"/>
      <c r="N5" s="37"/>
      <c r="O5" s="37"/>
      <c r="P5" s="60"/>
      <c r="Q5" s="60"/>
      <c r="R5" s="60"/>
      <c r="S5" s="60"/>
      <c r="T5" s="60"/>
      <c r="U5" s="60"/>
      <c r="V5" s="60"/>
      <c r="W5" s="60"/>
      <c r="X5" s="60"/>
      <c r="Y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1:43" ht="12.75" customHeight="1" x14ac:dyDescent="0.2">
      <c r="A6" s="91" t="s">
        <v>95</v>
      </c>
      <c r="B6" s="91"/>
      <c r="C6" s="40"/>
      <c r="D6" s="39"/>
      <c r="E6" s="38"/>
      <c r="F6" s="37"/>
      <c r="G6" s="37"/>
      <c r="H6" s="37"/>
      <c r="I6" s="37"/>
      <c r="J6" s="37"/>
      <c r="K6" s="37"/>
      <c r="L6" s="61" t="s">
        <v>94</v>
      </c>
      <c r="M6" s="37"/>
      <c r="N6" s="37"/>
      <c r="O6" s="37"/>
      <c r="P6" s="60"/>
      <c r="Q6" s="60"/>
      <c r="R6" s="60"/>
      <c r="S6" s="60"/>
      <c r="T6" s="60"/>
      <c r="U6" s="60"/>
      <c r="V6" s="60"/>
      <c r="W6" s="60"/>
      <c r="X6" s="60"/>
      <c r="Y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1:43" ht="12.75" x14ac:dyDescent="0.2">
      <c r="A7" s="92" t="s">
        <v>371</v>
      </c>
      <c r="B7" s="92"/>
      <c r="C7" s="36"/>
      <c r="D7" s="36"/>
      <c r="I7" s="35"/>
      <c r="J7" s="35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</row>
    <row r="8" spans="1:43" ht="12.75" customHeight="1" x14ac:dyDescent="0.2">
      <c r="A8" s="64" t="s">
        <v>93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</row>
    <row r="9" spans="1:43" ht="12.75" customHeight="1" x14ac:dyDescent="0.2">
      <c r="A9" s="76" t="s">
        <v>92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1:43" ht="12.75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1:43" ht="15.75" x14ac:dyDescent="0.2">
      <c r="A11" s="65" t="s">
        <v>370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</row>
    <row r="12" spans="1:43" ht="12.75" customHeight="1" x14ac:dyDescent="0.2">
      <c r="A12" s="77" t="s">
        <v>91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1:43" ht="12.75" customHeight="1" x14ac:dyDescent="0.2">
      <c r="A13" s="64" t="s">
        <v>369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</row>
    <row r="14" spans="1:43" ht="12.75" x14ac:dyDescent="0.2">
      <c r="A14" s="78" t="s">
        <v>90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</row>
    <row r="15" spans="1:43" ht="12.75" x14ac:dyDescent="0.2">
      <c r="A15" s="33"/>
      <c r="B15" s="25"/>
      <c r="C15" s="24"/>
      <c r="D15" s="23"/>
      <c r="E15" s="23"/>
      <c r="F15" s="23"/>
      <c r="G15" s="23"/>
      <c r="H15" s="23"/>
      <c r="I15" s="23"/>
      <c r="J15" s="23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</row>
    <row r="16" spans="1:43" ht="12.75" x14ac:dyDescent="0.2">
      <c r="A16" s="26"/>
      <c r="B16" s="62" t="s">
        <v>89</v>
      </c>
      <c r="C16" s="32"/>
      <c r="D16" s="23"/>
      <c r="E16" s="23"/>
      <c r="F16" s="23"/>
      <c r="G16" s="23"/>
      <c r="H16" s="23"/>
      <c r="I16" s="62"/>
      <c r="J16" s="62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</row>
    <row r="17" spans="1:43" ht="12.75" x14ac:dyDescent="0.2">
      <c r="A17" s="26"/>
      <c r="C17" s="1"/>
      <c r="D17" s="29"/>
      <c r="E17" s="29"/>
      <c r="F17" s="62" t="s">
        <v>88</v>
      </c>
      <c r="G17" s="62"/>
      <c r="H17" s="62"/>
      <c r="I17" s="62"/>
      <c r="J17" s="62"/>
      <c r="K17" s="80">
        <f>1508433/1000</f>
        <v>1508.433</v>
      </c>
      <c r="L17" s="80"/>
      <c r="M17" s="31" t="s">
        <v>84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</row>
    <row r="18" spans="1:43" ht="21.75" customHeight="1" x14ac:dyDescent="0.2">
      <c r="A18" s="26"/>
      <c r="C18" s="1"/>
      <c r="D18" s="29"/>
      <c r="E18" s="29"/>
      <c r="F18" s="62" t="s">
        <v>87</v>
      </c>
      <c r="G18" s="62"/>
      <c r="H18" s="62"/>
      <c r="I18" s="62"/>
      <c r="J18" s="62"/>
      <c r="K18" s="82">
        <v>2186.13</v>
      </c>
      <c r="L18" s="82"/>
      <c r="M18" s="28" t="s">
        <v>86</v>
      </c>
      <c r="N18" s="27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1:43" ht="25.5" customHeight="1" x14ac:dyDescent="0.2">
      <c r="A19" s="26"/>
      <c r="C19" s="30"/>
      <c r="D19" s="29"/>
      <c r="E19" s="29"/>
      <c r="F19" s="62" t="s">
        <v>85</v>
      </c>
      <c r="G19" s="62"/>
      <c r="H19" s="62"/>
      <c r="I19" s="62"/>
      <c r="J19" s="62"/>
      <c r="K19" s="81">
        <f>285344/1000</f>
        <v>285.34399999999999</v>
      </c>
      <c r="L19" s="81"/>
      <c r="M19" s="28" t="s">
        <v>84</v>
      </c>
      <c r="N19" s="27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20" spans="1:43" ht="27.75" customHeight="1" x14ac:dyDescent="0.2">
      <c r="A20" s="26"/>
      <c r="C20" s="62"/>
      <c r="D20" s="62"/>
      <c r="E20" s="62"/>
      <c r="F20" s="62" t="s">
        <v>83</v>
      </c>
      <c r="G20" s="62"/>
      <c r="H20" s="62"/>
      <c r="I20" s="62"/>
      <c r="J20" s="62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</row>
    <row r="21" spans="1:43" s="22" customFormat="1" ht="12.75" x14ac:dyDescent="0.2">
      <c r="A21" s="26"/>
      <c r="B21" s="25"/>
      <c r="C21" s="24"/>
      <c r="D21" s="23"/>
      <c r="E21" s="23"/>
      <c r="F21" s="23"/>
      <c r="G21" s="23"/>
      <c r="H21" s="23"/>
      <c r="I21" s="23"/>
      <c r="J21" s="23"/>
      <c r="K21" s="1"/>
      <c r="L21" s="1"/>
      <c r="M21" s="1"/>
      <c r="N21" s="1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21" customFormat="1" ht="12.75" x14ac:dyDescent="0.2">
      <c r="A22" s="73" t="s">
        <v>82</v>
      </c>
      <c r="B22" s="73" t="s">
        <v>81</v>
      </c>
      <c r="C22" s="73" t="s">
        <v>80</v>
      </c>
      <c r="D22" s="70" t="s">
        <v>79</v>
      </c>
      <c r="E22" s="71"/>
      <c r="F22" s="72"/>
      <c r="G22" s="70" t="s">
        <v>78</v>
      </c>
      <c r="H22" s="71"/>
      <c r="I22" s="72"/>
      <c r="J22" s="83" t="s">
        <v>77</v>
      </c>
      <c r="K22" s="84"/>
      <c r="L22" s="68" t="s">
        <v>76</v>
      </c>
      <c r="M22" s="68"/>
      <c r="N22" s="68"/>
      <c r="O22" s="79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20" customFormat="1" ht="12.75" x14ac:dyDescent="0.2">
      <c r="A23" s="74"/>
      <c r="B23" s="74"/>
      <c r="C23" s="74"/>
      <c r="D23" s="66" t="s">
        <v>75</v>
      </c>
      <c r="E23" s="59" t="s">
        <v>74</v>
      </c>
      <c r="F23" s="59" t="s">
        <v>73</v>
      </c>
      <c r="G23" s="66" t="s">
        <v>75</v>
      </c>
      <c r="H23" s="59" t="s">
        <v>74</v>
      </c>
      <c r="I23" s="59" t="s">
        <v>73</v>
      </c>
      <c r="J23" s="59" t="s">
        <v>74</v>
      </c>
      <c r="K23" s="59" t="s">
        <v>73</v>
      </c>
      <c r="L23" s="68" t="s">
        <v>75</v>
      </c>
      <c r="M23" s="59" t="s">
        <v>74</v>
      </c>
      <c r="N23" s="59" t="s">
        <v>73</v>
      </c>
      <c r="O23" s="79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ht="12.75" x14ac:dyDescent="0.2">
      <c r="A24" s="75"/>
      <c r="B24" s="75"/>
      <c r="C24" s="75"/>
      <c r="D24" s="67"/>
      <c r="E24" s="19" t="s">
        <v>72</v>
      </c>
      <c r="F24" s="59" t="s">
        <v>71</v>
      </c>
      <c r="G24" s="67"/>
      <c r="H24" s="19" t="s">
        <v>72</v>
      </c>
      <c r="I24" s="59" t="s">
        <v>71</v>
      </c>
      <c r="J24" s="19" t="s">
        <v>72</v>
      </c>
      <c r="K24" s="59" t="s">
        <v>71</v>
      </c>
      <c r="L24" s="69"/>
      <c r="M24" s="19" t="s">
        <v>72</v>
      </c>
      <c r="N24" s="59" t="s">
        <v>71</v>
      </c>
      <c r="O24" s="79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ht="12.75" x14ac:dyDescent="0.2">
      <c r="A25" s="18">
        <v>1</v>
      </c>
      <c r="B25" s="18">
        <v>2</v>
      </c>
      <c r="C25" s="18">
        <v>3</v>
      </c>
      <c r="D25" s="18">
        <v>4</v>
      </c>
      <c r="E25" s="18">
        <v>5</v>
      </c>
      <c r="F25" s="18">
        <v>6</v>
      </c>
      <c r="G25" s="18">
        <v>7</v>
      </c>
      <c r="H25" s="18">
        <v>8</v>
      </c>
      <c r="I25" s="18">
        <v>9</v>
      </c>
      <c r="J25" s="18">
        <v>10</v>
      </c>
      <c r="K25" s="18">
        <v>11</v>
      </c>
      <c r="L25" s="18">
        <v>12</v>
      </c>
      <c r="M25" s="18">
        <v>13</v>
      </c>
      <c r="N25" s="18">
        <v>14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ht="21" customHeight="1" x14ac:dyDescent="0.2">
      <c r="A26" s="87" t="s">
        <v>70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ht="204" x14ac:dyDescent="0.2">
      <c r="A27" s="16">
        <v>1</v>
      </c>
      <c r="B27" s="17" t="s">
        <v>368</v>
      </c>
      <c r="C27" s="15" t="s">
        <v>367</v>
      </c>
      <c r="D27" s="14">
        <v>23289.37</v>
      </c>
      <c r="E27" s="14" t="s">
        <v>366</v>
      </c>
      <c r="F27" s="14" t="s">
        <v>358</v>
      </c>
      <c r="G27" s="14">
        <v>111160</v>
      </c>
      <c r="H27" s="14" t="s">
        <v>365</v>
      </c>
      <c r="I27" s="14" t="s">
        <v>364</v>
      </c>
      <c r="J27" s="16" t="s">
        <v>69</v>
      </c>
      <c r="K27" s="15" t="s">
        <v>67</v>
      </c>
      <c r="L27" s="14">
        <v>393724</v>
      </c>
      <c r="M27" s="14" t="s">
        <v>363</v>
      </c>
      <c r="N27" s="14" t="s">
        <v>362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ht="228" x14ac:dyDescent="0.2">
      <c r="A28" s="16">
        <v>2</v>
      </c>
      <c r="B28" s="17" t="s">
        <v>361</v>
      </c>
      <c r="C28" s="15" t="s">
        <v>360</v>
      </c>
      <c r="D28" s="14">
        <v>54188.37</v>
      </c>
      <c r="E28" s="14" t="s">
        <v>359</v>
      </c>
      <c r="F28" s="14" t="s">
        <v>358</v>
      </c>
      <c r="G28" s="14">
        <v>26715</v>
      </c>
      <c r="H28" s="14" t="s">
        <v>357</v>
      </c>
      <c r="I28" s="14" t="s">
        <v>356</v>
      </c>
      <c r="J28" s="16" t="s">
        <v>68</v>
      </c>
      <c r="K28" s="15" t="s">
        <v>67</v>
      </c>
      <c r="L28" s="14">
        <v>70324</v>
      </c>
      <c r="M28" s="14" t="s">
        <v>355</v>
      </c>
      <c r="N28" s="14" t="s">
        <v>354</v>
      </c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ht="180" x14ac:dyDescent="0.2">
      <c r="A29" s="16">
        <v>3</v>
      </c>
      <c r="B29" s="17" t="s">
        <v>353</v>
      </c>
      <c r="C29" s="15">
        <v>49.11</v>
      </c>
      <c r="D29" s="14">
        <v>1642.99</v>
      </c>
      <c r="E29" s="14" t="s">
        <v>352</v>
      </c>
      <c r="F29" s="14">
        <v>72.78</v>
      </c>
      <c r="G29" s="14">
        <v>80687</v>
      </c>
      <c r="H29" s="14" t="s">
        <v>351</v>
      </c>
      <c r="I29" s="14">
        <v>3574</v>
      </c>
      <c r="J29" s="16" t="s">
        <v>66</v>
      </c>
      <c r="K29" s="15">
        <v>6.5910000000000002</v>
      </c>
      <c r="L29" s="14">
        <v>1120333</v>
      </c>
      <c r="M29" s="14" t="s">
        <v>350</v>
      </c>
      <c r="N29" s="14">
        <v>23556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ht="168" x14ac:dyDescent="0.2">
      <c r="A30" s="16">
        <v>4</v>
      </c>
      <c r="B30" s="17" t="s">
        <v>349</v>
      </c>
      <c r="C30" s="15">
        <v>-50.09</v>
      </c>
      <c r="D30" s="14">
        <v>1433.4</v>
      </c>
      <c r="E30" s="14" t="s">
        <v>65</v>
      </c>
      <c r="F30" s="14"/>
      <c r="G30" s="14">
        <v>-71799</v>
      </c>
      <c r="H30" s="14" t="s">
        <v>348</v>
      </c>
      <c r="I30" s="14"/>
      <c r="J30" s="16" t="s">
        <v>347</v>
      </c>
      <c r="K30" s="15" t="s">
        <v>13</v>
      </c>
      <c r="L30" s="14">
        <v>-1018397</v>
      </c>
      <c r="M30" s="14" t="s">
        <v>346</v>
      </c>
      <c r="N30" s="14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ht="156" x14ac:dyDescent="0.2">
      <c r="A31" s="16">
        <v>5</v>
      </c>
      <c r="B31" s="17" t="s">
        <v>345</v>
      </c>
      <c r="C31" s="15">
        <v>50.09</v>
      </c>
      <c r="D31" s="14">
        <v>553.41999999999996</v>
      </c>
      <c r="E31" s="14" t="s">
        <v>64</v>
      </c>
      <c r="F31" s="14"/>
      <c r="G31" s="14">
        <v>27721</v>
      </c>
      <c r="H31" s="14" t="s">
        <v>344</v>
      </c>
      <c r="I31" s="14"/>
      <c r="J31" s="16" t="s">
        <v>48</v>
      </c>
      <c r="K31" s="15" t="s">
        <v>13</v>
      </c>
      <c r="L31" s="14">
        <v>133338</v>
      </c>
      <c r="M31" s="14" t="s">
        <v>343</v>
      </c>
      <c r="N31" s="14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</row>
    <row r="32" spans="1:43" ht="168" x14ac:dyDescent="0.2">
      <c r="A32" s="16">
        <v>6</v>
      </c>
      <c r="B32" s="17" t="s">
        <v>342</v>
      </c>
      <c r="C32" s="15">
        <v>6326</v>
      </c>
      <c r="D32" s="14">
        <v>0.48</v>
      </c>
      <c r="E32" s="14" t="s">
        <v>63</v>
      </c>
      <c r="F32" s="14"/>
      <c r="G32" s="14">
        <v>3036</v>
      </c>
      <c r="H32" s="14" t="s">
        <v>341</v>
      </c>
      <c r="I32" s="14"/>
      <c r="J32" s="16" t="s">
        <v>48</v>
      </c>
      <c r="K32" s="15" t="s">
        <v>13</v>
      </c>
      <c r="L32" s="14">
        <v>14603</v>
      </c>
      <c r="M32" s="14" t="s">
        <v>340</v>
      </c>
      <c r="N32" s="14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</row>
    <row r="33" spans="1:43" ht="204" x14ac:dyDescent="0.2">
      <c r="A33" s="16">
        <v>7</v>
      </c>
      <c r="B33" s="17" t="s">
        <v>339</v>
      </c>
      <c r="C33" s="15">
        <v>87.5</v>
      </c>
      <c r="D33" s="14">
        <v>121.8</v>
      </c>
      <c r="E33" s="14" t="s">
        <v>338</v>
      </c>
      <c r="F33" s="14">
        <v>0.54</v>
      </c>
      <c r="G33" s="14">
        <v>10658</v>
      </c>
      <c r="H33" s="14" t="s">
        <v>337</v>
      </c>
      <c r="I33" s="14">
        <v>47</v>
      </c>
      <c r="J33" s="16" t="s">
        <v>62</v>
      </c>
      <c r="K33" s="15">
        <v>3.093</v>
      </c>
      <c r="L33" s="14">
        <v>51456</v>
      </c>
      <c r="M33" s="14" t="s">
        <v>336</v>
      </c>
      <c r="N33" s="14">
        <v>145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</row>
    <row r="34" spans="1:43" ht="204" x14ac:dyDescent="0.2">
      <c r="A34" s="16">
        <v>8</v>
      </c>
      <c r="B34" s="17" t="s">
        <v>335</v>
      </c>
      <c r="C34" s="15">
        <v>5.64</v>
      </c>
      <c r="D34" s="14">
        <v>126.9</v>
      </c>
      <c r="E34" s="14" t="s">
        <v>334</v>
      </c>
      <c r="F34" s="14">
        <v>0.61</v>
      </c>
      <c r="G34" s="14">
        <v>716</v>
      </c>
      <c r="H34" s="14" t="s">
        <v>333</v>
      </c>
      <c r="I34" s="14">
        <v>3</v>
      </c>
      <c r="J34" s="16" t="s">
        <v>61</v>
      </c>
      <c r="K34" s="15">
        <v>3.0609999999999999</v>
      </c>
      <c r="L34" s="14">
        <v>3445</v>
      </c>
      <c r="M34" s="14" t="s">
        <v>332</v>
      </c>
      <c r="N34" s="14">
        <v>9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</row>
    <row r="35" spans="1:43" ht="180" x14ac:dyDescent="0.2">
      <c r="A35" s="16">
        <v>9</v>
      </c>
      <c r="B35" s="17" t="s">
        <v>248</v>
      </c>
      <c r="C35" s="15" t="s">
        <v>331</v>
      </c>
      <c r="D35" s="14">
        <v>12851.77</v>
      </c>
      <c r="E35" s="14" t="s">
        <v>247</v>
      </c>
      <c r="F35" s="14" t="s">
        <v>246</v>
      </c>
      <c r="G35" s="14">
        <v>1799</v>
      </c>
      <c r="H35" s="14" t="s">
        <v>330</v>
      </c>
      <c r="I35" s="14">
        <v>4</v>
      </c>
      <c r="J35" s="16" t="s">
        <v>35</v>
      </c>
      <c r="K35" s="15" t="s">
        <v>34</v>
      </c>
      <c r="L35" s="14">
        <v>6345</v>
      </c>
      <c r="M35" s="14" t="s">
        <v>329</v>
      </c>
      <c r="N35" s="14">
        <v>18</v>
      </c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192" x14ac:dyDescent="0.2">
      <c r="A36" s="12">
        <v>10</v>
      </c>
      <c r="B36" s="13" t="s">
        <v>328</v>
      </c>
      <c r="C36" s="11" t="s">
        <v>327</v>
      </c>
      <c r="D36" s="10">
        <v>1074.8599999999999</v>
      </c>
      <c r="E36" s="10" t="s">
        <v>326</v>
      </c>
      <c r="F36" s="10">
        <v>7.71</v>
      </c>
      <c r="G36" s="10">
        <v>6987</v>
      </c>
      <c r="H36" s="10" t="s">
        <v>325</v>
      </c>
      <c r="I36" s="10">
        <v>50</v>
      </c>
      <c r="J36" s="12" t="s">
        <v>60</v>
      </c>
      <c r="K36" s="11">
        <v>7.0650000000000004</v>
      </c>
      <c r="L36" s="10">
        <v>63649</v>
      </c>
      <c r="M36" s="10" t="s">
        <v>324</v>
      </c>
      <c r="N36" s="10">
        <v>353</v>
      </c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</row>
    <row r="37" spans="1:43" ht="12.75" x14ac:dyDescent="0.2">
      <c r="A37" s="89" t="s">
        <v>59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10">
        <v>1155736</v>
      </c>
      <c r="M37" s="10"/>
      <c r="N37" s="1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</row>
    <row r="38" spans="1:43" ht="21" customHeight="1" x14ac:dyDescent="0.2">
      <c r="A38" s="87" t="s">
        <v>58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</row>
    <row r="39" spans="1:43" ht="108" x14ac:dyDescent="0.2">
      <c r="A39" s="16">
        <v>11</v>
      </c>
      <c r="B39" s="17" t="s">
        <v>323</v>
      </c>
      <c r="C39" s="15" t="s">
        <v>314</v>
      </c>
      <c r="D39" s="14">
        <v>1628.72</v>
      </c>
      <c r="E39" s="14">
        <v>1459.2</v>
      </c>
      <c r="F39" s="14" t="s">
        <v>318</v>
      </c>
      <c r="G39" s="14">
        <v>62</v>
      </c>
      <c r="H39" s="14">
        <v>56</v>
      </c>
      <c r="I39" s="14" t="s">
        <v>322</v>
      </c>
      <c r="J39" s="16">
        <v>14.75</v>
      </c>
      <c r="K39" s="15" t="s">
        <v>57</v>
      </c>
      <c r="L39" s="14">
        <v>876</v>
      </c>
      <c r="M39" s="14">
        <v>826</v>
      </c>
      <c r="N39" s="14" t="s">
        <v>321</v>
      </c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</row>
    <row r="40" spans="1:43" ht="108" x14ac:dyDescent="0.2">
      <c r="A40" s="16">
        <v>12</v>
      </c>
      <c r="B40" s="17" t="s">
        <v>320</v>
      </c>
      <c r="C40" s="15" t="s">
        <v>319</v>
      </c>
      <c r="D40" s="14">
        <v>973.73</v>
      </c>
      <c r="E40" s="14">
        <v>804.21</v>
      </c>
      <c r="F40" s="14" t="s">
        <v>318</v>
      </c>
      <c r="G40" s="14">
        <v>55</v>
      </c>
      <c r="H40" s="14">
        <v>45</v>
      </c>
      <c r="I40" s="14" t="s">
        <v>317</v>
      </c>
      <c r="J40" s="16">
        <v>14.75</v>
      </c>
      <c r="K40" s="15" t="s">
        <v>57</v>
      </c>
      <c r="L40" s="14">
        <v>747</v>
      </c>
      <c r="M40" s="14">
        <v>664</v>
      </c>
      <c r="N40" s="14" t="s">
        <v>316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</row>
    <row r="41" spans="1:43" ht="192" x14ac:dyDescent="0.2">
      <c r="A41" s="16">
        <v>13</v>
      </c>
      <c r="B41" s="17" t="s">
        <v>315</v>
      </c>
      <c r="C41" s="15" t="s">
        <v>314</v>
      </c>
      <c r="D41" s="14">
        <v>168960.56</v>
      </c>
      <c r="E41" s="14" t="s">
        <v>313</v>
      </c>
      <c r="F41" s="14" t="s">
        <v>312</v>
      </c>
      <c r="G41" s="14">
        <v>6387</v>
      </c>
      <c r="H41" s="14" t="s">
        <v>311</v>
      </c>
      <c r="I41" s="14" t="s">
        <v>310</v>
      </c>
      <c r="J41" s="16" t="s">
        <v>56</v>
      </c>
      <c r="K41" s="15" t="s">
        <v>55</v>
      </c>
      <c r="L41" s="14">
        <v>15236</v>
      </c>
      <c r="M41" s="14" t="s">
        <v>309</v>
      </c>
      <c r="N41" s="14" t="s">
        <v>308</v>
      </c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</row>
    <row r="42" spans="1:43" ht="156" x14ac:dyDescent="0.2">
      <c r="A42" s="16">
        <v>14</v>
      </c>
      <c r="B42" s="17" t="s">
        <v>307</v>
      </c>
      <c r="C42" s="15" t="s">
        <v>306</v>
      </c>
      <c r="D42" s="14">
        <v>1044.77</v>
      </c>
      <c r="E42" s="14" t="s">
        <v>305</v>
      </c>
      <c r="F42" s="14" t="s">
        <v>304</v>
      </c>
      <c r="G42" s="14">
        <v>313</v>
      </c>
      <c r="H42" s="14" t="s">
        <v>303</v>
      </c>
      <c r="I42" s="14" t="s">
        <v>302</v>
      </c>
      <c r="J42" s="16" t="s">
        <v>54</v>
      </c>
      <c r="K42" s="15" t="s">
        <v>53</v>
      </c>
      <c r="L42" s="14">
        <v>4066</v>
      </c>
      <c r="M42" s="14" t="s">
        <v>301</v>
      </c>
      <c r="N42" s="14" t="s">
        <v>300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  <row r="43" spans="1:43" ht="168" x14ac:dyDescent="0.2">
      <c r="A43" s="16">
        <v>15</v>
      </c>
      <c r="B43" s="17" t="s">
        <v>299</v>
      </c>
      <c r="C43" s="15">
        <v>3</v>
      </c>
      <c r="D43" s="14">
        <v>2801.38</v>
      </c>
      <c r="E43" s="14" t="s">
        <v>52</v>
      </c>
      <c r="F43" s="14"/>
      <c r="G43" s="14">
        <v>8404</v>
      </c>
      <c r="H43" s="14" t="s">
        <v>298</v>
      </c>
      <c r="I43" s="14"/>
      <c r="J43" s="16" t="s">
        <v>48</v>
      </c>
      <c r="K43" s="15" t="s">
        <v>13</v>
      </c>
      <c r="L43" s="14">
        <v>40423</v>
      </c>
      <c r="M43" s="14" t="s">
        <v>297</v>
      </c>
      <c r="N43" s="14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</row>
    <row r="44" spans="1:43" ht="168" x14ac:dyDescent="0.2">
      <c r="A44" s="16">
        <v>16</v>
      </c>
      <c r="B44" s="17" t="s">
        <v>296</v>
      </c>
      <c r="C44" s="15" t="s">
        <v>295</v>
      </c>
      <c r="D44" s="14">
        <v>3882.8</v>
      </c>
      <c r="E44" s="14" t="s">
        <v>294</v>
      </c>
      <c r="F44" s="14" t="s">
        <v>293</v>
      </c>
      <c r="G44" s="14">
        <v>105</v>
      </c>
      <c r="H44" s="14" t="s">
        <v>292</v>
      </c>
      <c r="I44" s="14"/>
      <c r="J44" s="16" t="s">
        <v>51</v>
      </c>
      <c r="K44" s="15" t="s">
        <v>50</v>
      </c>
      <c r="L44" s="14">
        <v>329</v>
      </c>
      <c r="M44" s="14" t="s">
        <v>291</v>
      </c>
      <c r="N44" s="14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</row>
    <row r="45" spans="1:43" ht="156" x14ac:dyDescent="0.2">
      <c r="A45" s="16">
        <v>17</v>
      </c>
      <c r="B45" s="17" t="s">
        <v>290</v>
      </c>
      <c r="C45" s="15">
        <v>2.7</v>
      </c>
      <c r="D45" s="14">
        <v>68.72</v>
      </c>
      <c r="E45" s="14" t="s">
        <v>49</v>
      </c>
      <c r="F45" s="14"/>
      <c r="G45" s="14">
        <v>186</v>
      </c>
      <c r="H45" s="14" t="s">
        <v>289</v>
      </c>
      <c r="I45" s="14"/>
      <c r="J45" s="16" t="s">
        <v>48</v>
      </c>
      <c r="K45" s="15" t="s">
        <v>13</v>
      </c>
      <c r="L45" s="14">
        <v>895</v>
      </c>
      <c r="M45" s="14" t="s">
        <v>288</v>
      </c>
      <c r="N45" s="14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</row>
    <row r="46" spans="1:43" ht="192" x14ac:dyDescent="0.2">
      <c r="A46" s="12">
        <v>18</v>
      </c>
      <c r="B46" s="13" t="s">
        <v>287</v>
      </c>
      <c r="C46" s="11" t="s">
        <v>286</v>
      </c>
      <c r="D46" s="10">
        <v>15370.88</v>
      </c>
      <c r="E46" s="10" t="s">
        <v>285</v>
      </c>
      <c r="F46" s="10" t="s">
        <v>284</v>
      </c>
      <c r="G46" s="10">
        <v>286</v>
      </c>
      <c r="H46" s="10" t="s">
        <v>283</v>
      </c>
      <c r="I46" s="10">
        <v>1</v>
      </c>
      <c r="J46" s="12" t="s">
        <v>47</v>
      </c>
      <c r="K46" s="11" t="s">
        <v>46</v>
      </c>
      <c r="L46" s="10">
        <v>1558</v>
      </c>
      <c r="M46" s="10" t="s">
        <v>282</v>
      </c>
      <c r="N46" s="10">
        <v>7</v>
      </c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</row>
    <row r="47" spans="1:43" ht="12.75" x14ac:dyDescent="0.2">
      <c r="A47" s="89" t="s">
        <v>45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10">
        <v>73269</v>
      </c>
      <c r="M47" s="10"/>
      <c r="N47" s="1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</row>
    <row r="48" spans="1:43" ht="21" customHeight="1" x14ac:dyDescent="0.2">
      <c r="A48" s="87" t="s">
        <v>44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</row>
    <row r="49" spans="1:43" ht="132" x14ac:dyDescent="0.2">
      <c r="A49" s="16">
        <v>19</v>
      </c>
      <c r="B49" s="17" t="s">
        <v>281</v>
      </c>
      <c r="C49" s="15" t="s">
        <v>43</v>
      </c>
      <c r="D49" s="14">
        <v>2549.2800000000002</v>
      </c>
      <c r="E49" s="14" t="s">
        <v>280</v>
      </c>
      <c r="F49" s="14">
        <v>1.45</v>
      </c>
      <c r="G49" s="14">
        <v>89</v>
      </c>
      <c r="H49" s="14" t="s">
        <v>279</v>
      </c>
      <c r="I49" s="14"/>
      <c r="J49" s="16" t="s">
        <v>42</v>
      </c>
      <c r="K49" s="15">
        <v>2.641</v>
      </c>
      <c r="L49" s="14">
        <v>1014</v>
      </c>
      <c r="M49" s="14" t="s">
        <v>278</v>
      </c>
      <c r="N49" s="14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</row>
    <row r="50" spans="1:43" ht="120" x14ac:dyDescent="0.2">
      <c r="A50" s="12">
        <v>20</v>
      </c>
      <c r="B50" s="13" t="s">
        <v>277</v>
      </c>
      <c r="C50" s="11">
        <v>1.8</v>
      </c>
      <c r="D50" s="10">
        <v>31.88</v>
      </c>
      <c r="E50" s="10">
        <v>3.96</v>
      </c>
      <c r="F50" s="10">
        <v>27.92</v>
      </c>
      <c r="G50" s="10">
        <v>57</v>
      </c>
      <c r="H50" s="10">
        <v>7</v>
      </c>
      <c r="I50" s="10">
        <v>50</v>
      </c>
      <c r="J50" s="12">
        <v>14.75</v>
      </c>
      <c r="K50" s="11">
        <v>5.24</v>
      </c>
      <c r="L50" s="10">
        <v>365</v>
      </c>
      <c r="M50" s="10">
        <v>103</v>
      </c>
      <c r="N50" s="10">
        <v>262</v>
      </c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</row>
    <row r="51" spans="1:43" ht="12.75" x14ac:dyDescent="0.2">
      <c r="A51" s="89" t="s">
        <v>41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10">
        <v>2448</v>
      </c>
      <c r="M51" s="10"/>
      <c r="N51" s="1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</row>
    <row r="52" spans="1:43" ht="21" customHeight="1" x14ac:dyDescent="0.2">
      <c r="A52" s="87" t="s">
        <v>40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</row>
    <row r="53" spans="1:43" ht="108" x14ac:dyDescent="0.2">
      <c r="A53" s="16">
        <v>21</v>
      </c>
      <c r="B53" s="17" t="s">
        <v>276</v>
      </c>
      <c r="C53" s="15" t="s">
        <v>275</v>
      </c>
      <c r="D53" s="14">
        <v>712.68</v>
      </c>
      <c r="E53" s="14">
        <v>370.34</v>
      </c>
      <c r="F53" s="14" t="s">
        <v>274</v>
      </c>
      <c r="G53" s="14">
        <v>120</v>
      </c>
      <c r="H53" s="14">
        <v>62</v>
      </c>
      <c r="I53" s="14" t="s">
        <v>273</v>
      </c>
      <c r="J53" s="16" t="s">
        <v>104</v>
      </c>
      <c r="K53" s="15" t="s">
        <v>272</v>
      </c>
      <c r="L53" s="14">
        <v>1241</v>
      </c>
      <c r="M53" s="14">
        <v>915</v>
      </c>
      <c r="N53" s="14" t="s">
        <v>271</v>
      </c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</row>
    <row r="54" spans="1:43" ht="108" x14ac:dyDescent="0.2">
      <c r="A54" s="16">
        <v>22</v>
      </c>
      <c r="B54" s="17" t="s">
        <v>270</v>
      </c>
      <c r="C54" s="15" t="s">
        <v>269</v>
      </c>
      <c r="D54" s="14">
        <v>9022.52</v>
      </c>
      <c r="E54" s="14" t="s">
        <v>268</v>
      </c>
      <c r="F54" s="14" t="s">
        <v>267</v>
      </c>
      <c r="G54" s="14">
        <v>550</v>
      </c>
      <c r="H54" s="14" t="s">
        <v>266</v>
      </c>
      <c r="I54" s="14" t="s">
        <v>265</v>
      </c>
      <c r="J54" s="16" t="s">
        <v>264</v>
      </c>
      <c r="K54" s="15" t="s">
        <v>263</v>
      </c>
      <c r="L54" s="14">
        <v>3302</v>
      </c>
      <c r="M54" s="14" t="s">
        <v>262</v>
      </c>
      <c r="N54" s="14" t="s">
        <v>261</v>
      </c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</row>
    <row r="55" spans="1:43" ht="168" x14ac:dyDescent="0.2">
      <c r="A55" s="16">
        <v>23</v>
      </c>
      <c r="B55" s="17" t="s">
        <v>260</v>
      </c>
      <c r="C55" s="15" t="s">
        <v>259</v>
      </c>
      <c r="D55" s="14">
        <v>1123.53</v>
      </c>
      <c r="E55" s="14" t="s">
        <v>258</v>
      </c>
      <c r="F55" s="14" t="s">
        <v>257</v>
      </c>
      <c r="G55" s="14">
        <v>117</v>
      </c>
      <c r="H55" s="14" t="s">
        <v>256</v>
      </c>
      <c r="I55" s="14" t="s">
        <v>255</v>
      </c>
      <c r="J55" s="16" t="s">
        <v>39</v>
      </c>
      <c r="K55" s="15" t="s">
        <v>38</v>
      </c>
      <c r="L55" s="14">
        <v>867</v>
      </c>
      <c r="M55" s="14" t="s">
        <v>254</v>
      </c>
      <c r="N55" s="14" t="s">
        <v>253</v>
      </c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</row>
    <row r="56" spans="1:43" ht="156" x14ac:dyDescent="0.2">
      <c r="A56" s="16">
        <v>24</v>
      </c>
      <c r="B56" s="17" t="s">
        <v>252</v>
      </c>
      <c r="C56" s="15">
        <v>164</v>
      </c>
      <c r="D56" s="14">
        <v>27.09</v>
      </c>
      <c r="E56" s="14" t="s">
        <v>251</v>
      </c>
      <c r="F56" s="14"/>
      <c r="G56" s="14">
        <v>4443</v>
      </c>
      <c r="H56" s="14" t="s">
        <v>250</v>
      </c>
      <c r="I56" s="14"/>
      <c r="J56" s="16" t="s">
        <v>13</v>
      </c>
      <c r="K56" s="15" t="s">
        <v>13</v>
      </c>
      <c r="L56" s="14">
        <v>4443</v>
      </c>
      <c r="M56" s="14" t="s">
        <v>250</v>
      </c>
      <c r="N56" s="14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</row>
    <row r="57" spans="1:43" ht="180" x14ac:dyDescent="0.2">
      <c r="A57" s="16">
        <v>25</v>
      </c>
      <c r="B57" s="17" t="s">
        <v>249</v>
      </c>
      <c r="C57" s="15">
        <v>2.0000000000000001E-4</v>
      </c>
      <c r="D57" s="14">
        <v>2487.33</v>
      </c>
      <c r="E57" s="14" t="s">
        <v>37</v>
      </c>
      <c r="F57" s="14"/>
      <c r="G57" s="14"/>
      <c r="H57" s="14"/>
      <c r="I57" s="14"/>
      <c r="J57" s="16" t="s">
        <v>48</v>
      </c>
      <c r="K57" s="15" t="s">
        <v>13</v>
      </c>
      <c r="L57" s="14"/>
      <c r="M57" s="14"/>
      <c r="N57" s="14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</row>
    <row r="58" spans="1:43" ht="180" x14ac:dyDescent="0.2">
      <c r="A58" s="16">
        <v>26</v>
      </c>
      <c r="B58" s="17" t="s">
        <v>248</v>
      </c>
      <c r="C58" s="15" t="s">
        <v>36</v>
      </c>
      <c r="D58" s="14">
        <v>12851.77</v>
      </c>
      <c r="E58" s="14" t="s">
        <v>247</v>
      </c>
      <c r="F58" s="14" t="s">
        <v>246</v>
      </c>
      <c r="G58" s="14">
        <v>578</v>
      </c>
      <c r="H58" s="14" t="s">
        <v>245</v>
      </c>
      <c r="I58" s="14">
        <v>1</v>
      </c>
      <c r="J58" s="16" t="s">
        <v>35</v>
      </c>
      <c r="K58" s="15" t="s">
        <v>34</v>
      </c>
      <c r="L58" s="14">
        <v>2044</v>
      </c>
      <c r="M58" s="14" t="s">
        <v>244</v>
      </c>
      <c r="N58" s="14">
        <v>5</v>
      </c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</row>
    <row r="59" spans="1:43" ht="168" x14ac:dyDescent="0.2">
      <c r="A59" s="16">
        <v>27</v>
      </c>
      <c r="B59" s="17" t="s">
        <v>243</v>
      </c>
      <c r="C59" s="15" t="s">
        <v>237</v>
      </c>
      <c r="D59" s="14">
        <v>230.61</v>
      </c>
      <c r="E59" s="14" t="s">
        <v>242</v>
      </c>
      <c r="F59" s="14" t="s">
        <v>241</v>
      </c>
      <c r="G59" s="14">
        <v>74</v>
      </c>
      <c r="H59" s="14" t="s">
        <v>240</v>
      </c>
      <c r="I59" s="14">
        <v>4</v>
      </c>
      <c r="J59" s="16" t="s">
        <v>33</v>
      </c>
      <c r="K59" s="15" t="s">
        <v>32</v>
      </c>
      <c r="L59" s="14">
        <v>564</v>
      </c>
      <c r="M59" s="14" t="s">
        <v>239</v>
      </c>
      <c r="N59" s="14">
        <v>9</v>
      </c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</row>
    <row r="60" spans="1:43" ht="168" x14ac:dyDescent="0.2">
      <c r="A60" s="12">
        <v>28</v>
      </c>
      <c r="B60" s="13" t="s">
        <v>238</v>
      </c>
      <c r="C60" s="11" t="s">
        <v>237</v>
      </c>
      <c r="D60" s="10">
        <v>766.14</v>
      </c>
      <c r="E60" s="10" t="s">
        <v>236</v>
      </c>
      <c r="F60" s="10" t="s">
        <v>235</v>
      </c>
      <c r="G60" s="10">
        <v>245</v>
      </c>
      <c r="H60" s="10" t="s">
        <v>234</v>
      </c>
      <c r="I60" s="10">
        <v>3</v>
      </c>
      <c r="J60" s="12" t="s">
        <v>31</v>
      </c>
      <c r="K60" s="11" t="s">
        <v>30</v>
      </c>
      <c r="L60" s="10">
        <v>576</v>
      </c>
      <c r="M60" s="10" t="s">
        <v>233</v>
      </c>
      <c r="N60" s="10">
        <v>8</v>
      </c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</row>
    <row r="61" spans="1:43" ht="12.75" x14ac:dyDescent="0.2">
      <c r="A61" s="89" t="s">
        <v>29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10">
        <v>17666</v>
      </c>
      <c r="M61" s="10"/>
      <c r="N61" s="1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</row>
    <row r="62" spans="1:43" ht="21" customHeight="1" x14ac:dyDescent="0.2">
      <c r="A62" s="87" t="s">
        <v>232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</row>
    <row r="63" spans="1:43" ht="180" x14ac:dyDescent="0.2">
      <c r="A63" s="16">
        <v>29</v>
      </c>
      <c r="B63" s="17" t="s">
        <v>231</v>
      </c>
      <c r="C63" s="15">
        <v>0.1</v>
      </c>
      <c r="D63" s="14">
        <v>1160</v>
      </c>
      <c r="E63" s="14" t="s">
        <v>230</v>
      </c>
      <c r="F63" s="14">
        <v>495.8</v>
      </c>
      <c r="G63" s="14">
        <v>116</v>
      </c>
      <c r="H63" s="14" t="s">
        <v>145</v>
      </c>
      <c r="I63" s="14">
        <v>50</v>
      </c>
      <c r="J63" s="16" t="s">
        <v>28</v>
      </c>
      <c r="K63" s="15">
        <v>4.1580000000000004</v>
      </c>
      <c r="L63" s="14">
        <v>827</v>
      </c>
      <c r="M63" s="14" t="s">
        <v>229</v>
      </c>
      <c r="N63" s="14">
        <v>208</v>
      </c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</row>
    <row r="64" spans="1:43" ht="108" x14ac:dyDescent="0.2">
      <c r="A64" s="16">
        <v>30</v>
      </c>
      <c r="B64" s="17" t="s">
        <v>228</v>
      </c>
      <c r="C64" s="15" t="s">
        <v>204</v>
      </c>
      <c r="D64" s="14">
        <v>311.61</v>
      </c>
      <c r="E64" s="14" t="s">
        <v>227</v>
      </c>
      <c r="F64" s="14" t="s">
        <v>226</v>
      </c>
      <c r="G64" s="14">
        <v>49</v>
      </c>
      <c r="H64" s="14" t="s">
        <v>225</v>
      </c>
      <c r="I64" s="14">
        <v>1</v>
      </c>
      <c r="J64" s="16" t="s">
        <v>224</v>
      </c>
      <c r="K64" s="15" t="s">
        <v>223</v>
      </c>
      <c r="L64" s="14">
        <v>673</v>
      </c>
      <c r="M64" s="14" t="s">
        <v>222</v>
      </c>
      <c r="N64" s="14">
        <v>4</v>
      </c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</row>
    <row r="65" spans="1:43" ht="108" x14ac:dyDescent="0.2">
      <c r="A65" s="16">
        <v>31</v>
      </c>
      <c r="B65" s="17" t="s">
        <v>221</v>
      </c>
      <c r="C65" s="15" t="s">
        <v>185</v>
      </c>
      <c r="D65" s="14">
        <v>536.09</v>
      </c>
      <c r="E65" s="14" t="s">
        <v>220</v>
      </c>
      <c r="F65" s="14" t="s">
        <v>219</v>
      </c>
      <c r="G65" s="14">
        <v>252</v>
      </c>
      <c r="H65" s="14" t="s">
        <v>218</v>
      </c>
      <c r="I65" s="14" t="s">
        <v>217</v>
      </c>
      <c r="J65" s="16" t="s">
        <v>216</v>
      </c>
      <c r="K65" s="15" t="s">
        <v>215</v>
      </c>
      <c r="L65" s="14">
        <v>3484</v>
      </c>
      <c r="M65" s="14" t="s">
        <v>214</v>
      </c>
      <c r="N65" s="14" t="s">
        <v>213</v>
      </c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</row>
    <row r="66" spans="1:43" ht="180" x14ac:dyDescent="0.2">
      <c r="A66" s="16">
        <v>32</v>
      </c>
      <c r="B66" s="17" t="s">
        <v>212</v>
      </c>
      <c r="C66" s="15">
        <v>0.1</v>
      </c>
      <c r="D66" s="14">
        <v>6595.66</v>
      </c>
      <c r="E66" s="14" t="s">
        <v>211</v>
      </c>
      <c r="F66" s="14" t="s">
        <v>210</v>
      </c>
      <c r="G66" s="14">
        <v>660</v>
      </c>
      <c r="H66" s="14" t="s">
        <v>209</v>
      </c>
      <c r="I66" s="14" t="s">
        <v>208</v>
      </c>
      <c r="J66" s="16" t="s">
        <v>27</v>
      </c>
      <c r="K66" s="15" t="s">
        <v>26</v>
      </c>
      <c r="L66" s="14">
        <v>3470</v>
      </c>
      <c r="M66" s="14" t="s">
        <v>207</v>
      </c>
      <c r="N66" s="14" t="s">
        <v>206</v>
      </c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</row>
    <row r="67" spans="1:43" ht="180" x14ac:dyDescent="0.2">
      <c r="A67" s="16">
        <v>33</v>
      </c>
      <c r="B67" s="17" t="s">
        <v>205</v>
      </c>
      <c r="C67" s="15" t="s">
        <v>204</v>
      </c>
      <c r="D67" s="14">
        <v>2928.97</v>
      </c>
      <c r="E67" s="14" t="s">
        <v>203</v>
      </c>
      <c r="F67" s="14" t="s">
        <v>202</v>
      </c>
      <c r="G67" s="14">
        <v>457</v>
      </c>
      <c r="H67" s="14" t="s">
        <v>201</v>
      </c>
      <c r="I67" s="14">
        <v>11</v>
      </c>
      <c r="J67" s="16" t="s">
        <v>200</v>
      </c>
      <c r="K67" s="15" t="s">
        <v>199</v>
      </c>
      <c r="L67" s="14">
        <v>2024</v>
      </c>
      <c r="M67" s="14" t="s">
        <v>198</v>
      </c>
      <c r="N67" s="14">
        <v>68</v>
      </c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</row>
    <row r="68" spans="1:43" ht="204" x14ac:dyDescent="0.2">
      <c r="A68" s="16">
        <v>34</v>
      </c>
      <c r="B68" s="17" t="s">
        <v>197</v>
      </c>
      <c r="C68" s="15">
        <v>0.06</v>
      </c>
      <c r="D68" s="14">
        <v>235.18</v>
      </c>
      <c r="E68" s="14" t="s">
        <v>196</v>
      </c>
      <c r="F68" s="14">
        <v>9.6999999999999993</v>
      </c>
      <c r="G68" s="14">
        <v>14</v>
      </c>
      <c r="H68" s="14" t="s">
        <v>195</v>
      </c>
      <c r="I68" s="14">
        <v>1</v>
      </c>
      <c r="J68" s="16" t="s">
        <v>25</v>
      </c>
      <c r="K68" s="15">
        <v>3.734</v>
      </c>
      <c r="L68" s="14">
        <v>158</v>
      </c>
      <c r="M68" s="14" t="s">
        <v>194</v>
      </c>
      <c r="N68" s="14">
        <v>4</v>
      </c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</row>
    <row r="69" spans="1:43" ht="156" x14ac:dyDescent="0.2">
      <c r="A69" s="16">
        <v>35</v>
      </c>
      <c r="B69" s="17" t="s">
        <v>193</v>
      </c>
      <c r="C69" s="15">
        <v>1.1999999999999999E-3</v>
      </c>
      <c r="D69" s="14">
        <v>68671.92</v>
      </c>
      <c r="E69" s="14" t="s">
        <v>192</v>
      </c>
      <c r="F69" s="14" t="s">
        <v>191</v>
      </c>
      <c r="G69" s="14">
        <v>82</v>
      </c>
      <c r="H69" s="14" t="s">
        <v>190</v>
      </c>
      <c r="I69" s="14" t="s">
        <v>189</v>
      </c>
      <c r="J69" s="16" t="s">
        <v>24</v>
      </c>
      <c r="K69" s="15" t="s">
        <v>23</v>
      </c>
      <c r="L69" s="14">
        <v>427</v>
      </c>
      <c r="M69" s="14" t="s">
        <v>188</v>
      </c>
      <c r="N69" s="14" t="s">
        <v>187</v>
      </c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</row>
    <row r="70" spans="1:43" ht="180" x14ac:dyDescent="0.2">
      <c r="A70" s="16">
        <v>36</v>
      </c>
      <c r="B70" s="17" t="s">
        <v>186</v>
      </c>
      <c r="C70" s="15" t="s">
        <v>185</v>
      </c>
      <c r="D70" s="14">
        <v>4792.71</v>
      </c>
      <c r="E70" s="14" t="s">
        <v>184</v>
      </c>
      <c r="F70" s="14" t="s">
        <v>183</v>
      </c>
      <c r="G70" s="14">
        <v>2253</v>
      </c>
      <c r="H70" s="14" t="s">
        <v>182</v>
      </c>
      <c r="I70" s="14" t="s">
        <v>181</v>
      </c>
      <c r="J70" s="16" t="s">
        <v>180</v>
      </c>
      <c r="K70" s="15" t="s">
        <v>179</v>
      </c>
      <c r="L70" s="14">
        <v>8799</v>
      </c>
      <c r="M70" s="14" t="s">
        <v>178</v>
      </c>
      <c r="N70" s="14" t="s">
        <v>177</v>
      </c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</row>
    <row r="71" spans="1:43" ht="168" x14ac:dyDescent="0.2">
      <c r="A71" s="16">
        <v>37</v>
      </c>
      <c r="B71" s="17" t="s">
        <v>176</v>
      </c>
      <c r="C71" s="15">
        <v>38.22</v>
      </c>
      <c r="D71" s="14">
        <v>12.53</v>
      </c>
      <c r="E71" s="14" t="s">
        <v>175</v>
      </c>
      <c r="F71" s="14"/>
      <c r="G71" s="14">
        <v>479</v>
      </c>
      <c r="H71" s="14" t="s">
        <v>174</v>
      </c>
      <c r="I71" s="14"/>
      <c r="J71" s="16" t="s">
        <v>173</v>
      </c>
      <c r="K71" s="15" t="s">
        <v>13</v>
      </c>
      <c r="L71" s="14">
        <v>1508</v>
      </c>
      <c r="M71" s="14" t="s">
        <v>172</v>
      </c>
      <c r="N71" s="14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</row>
    <row r="72" spans="1:43" ht="204" x14ac:dyDescent="0.2">
      <c r="A72" s="16">
        <v>38</v>
      </c>
      <c r="B72" s="17" t="s">
        <v>171</v>
      </c>
      <c r="C72" s="15">
        <v>6</v>
      </c>
      <c r="D72" s="14">
        <v>19.25</v>
      </c>
      <c r="E72" s="14">
        <v>14.68</v>
      </c>
      <c r="F72" s="14">
        <v>4.58</v>
      </c>
      <c r="G72" s="14">
        <v>116</v>
      </c>
      <c r="H72" s="14">
        <v>89</v>
      </c>
      <c r="I72" s="14">
        <v>27</v>
      </c>
      <c r="J72" s="16" t="s">
        <v>22</v>
      </c>
      <c r="K72" s="15">
        <v>4.806</v>
      </c>
      <c r="L72" s="14">
        <v>1443</v>
      </c>
      <c r="M72" s="14">
        <v>1313</v>
      </c>
      <c r="N72" s="14">
        <v>130</v>
      </c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</row>
    <row r="73" spans="1:43" ht="168" x14ac:dyDescent="0.2">
      <c r="A73" s="16">
        <v>39</v>
      </c>
      <c r="B73" s="17" t="s">
        <v>170</v>
      </c>
      <c r="C73" s="15">
        <v>6</v>
      </c>
      <c r="D73" s="14">
        <v>20.69</v>
      </c>
      <c r="E73" s="14" t="s">
        <v>21</v>
      </c>
      <c r="F73" s="14"/>
      <c r="G73" s="14">
        <v>124</v>
      </c>
      <c r="H73" s="14" t="s">
        <v>169</v>
      </c>
      <c r="I73" s="14"/>
      <c r="J73" s="16" t="s">
        <v>168</v>
      </c>
      <c r="K73" s="15" t="s">
        <v>13</v>
      </c>
      <c r="L73" s="14">
        <v>662</v>
      </c>
      <c r="M73" s="14" t="s">
        <v>167</v>
      </c>
      <c r="N73" s="14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</row>
    <row r="74" spans="1:43" ht="168" x14ac:dyDescent="0.2">
      <c r="A74" s="16">
        <v>40</v>
      </c>
      <c r="B74" s="17" t="s">
        <v>166</v>
      </c>
      <c r="C74" s="15">
        <v>12</v>
      </c>
      <c r="D74" s="14">
        <v>5.36</v>
      </c>
      <c r="E74" s="14" t="s">
        <v>165</v>
      </c>
      <c r="F74" s="14">
        <v>2.39</v>
      </c>
      <c r="G74" s="14">
        <v>64</v>
      </c>
      <c r="H74" s="14" t="s">
        <v>164</v>
      </c>
      <c r="I74" s="14">
        <v>29</v>
      </c>
      <c r="J74" s="16" t="s">
        <v>19</v>
      </c>
      <c r="K74" s="15">
        <v>6.67</v>
      </c>
      <c r="L74" s="14">
        <v>556</v>
      </c>
      <c r="M74" s="14" t="s">
        <v>163</v>
      </c>
      <c r="N74" s="14">
        <v>193</v>
      </c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</row>
    <row r="75" spans="1:43" ht="168" x14ac:dyDescent="0.2">
      <c r="A75" s="16">
        <v>41</v>
      </c>
      <c r="B75" s="17" t="s">
        <v>162</v>
      </c>
      <c r="C75" s="15">
        <v>6</v>
      </c>
      <c r="D75" s="14">
        <v>6.36</v>
      </c>
      <c r="E75" s="14" t="s">
        <v>20</v>
      </c>
      <c r="F75" s="14"/>
      <c r="G75" s="14">
        <v>38</v>
      </c>
      <c r="H75" s="14" t="s">
        <v>161</v>
      </c>
      <c r="I75" s="14"/>
      <c r="J75" s="16" t="s">
        <v>160</v>
      </c>
      <c r="K75" s="15" t="s">
        <v>13</v>
      </c>
      <c r="L75" s="14">
        <v>147</v>
      </c>
      <c r="M75" s="14" t="s">
        <v>159</v>
      </c>
      <c r="N75" s="14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</row>
    <row r="76" spans="1:43" ht="180" x14ac:dyDescent="0.2">
      <c r="A76" s="16">
        <v>42</v>
      </c>
      <c r="B76" s="17" t="s">
        <v>158</v>
      </c>
      <c r="C76" s="15">
        <v>1</v>
      </c>
      <c r="D76" s="14">
        <v>133.59</v>
      </c>
      <c r="E76" s="14" t="s">
        <v>157</v>
      </c>
      <c r="F76" s="14">
        <v>22.66</v>
      </c>
      <c r="G76" s="14">
        <v>134</v>
      </c>
      <c r="H76" s="14" t="s">
        <v>156</v>
      </c>
      <c r="I76" s="14">
        <v>23</v>
      </c>
      <c r="J76" s="16" t="s">
        <v>155</v>
      </c>
      <c r="K76" s="15">
        <v>5.5170000000000003</v>
      </c>
      <c r="L76" s="14">
        <v>740</v>
      </c>
      <c r="M76" s="14" t="s">
        <v>154</v>
      </c>
      <c r="N76" s="14">
        <v>127</v>
      </c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</row>
    <row r="77" spans="1:43" ht="180" x14ac:dyDescent="0.2">
      <c r="A77" s="16">
        <v>43</v>
      </c>
      <c r="B77" s="17" t="s">
        <v>153</v>
      </c>
      <c r="C77" s="15" t="s">
        <v>138</v>
      </c>
      <c r="D77" s="14">
        <v>20.18</v>
      </c>
      <c r="E77" s="14">
        <v>4.34</v>
      </c>
      <c r="F77" s="14" t="s">
        <v>152</v>
      </c>
      <c r="G77" s="14">
        <v>13</v>
      </c>
      <c r="H77" s="14">
        <v>3</v>
      </c>
      <c r="I77" s="14" t="s">
        <v>151</v>
      </c>
      <c r="J77" s="16">
        <v>14.75</v>
      </c>
      <c r="K77" s="15" t="s">
        <v>18</v>
      </c>
      <c r="L77" s="14">
        <v>96</v>
      </c>
      <c r="M77" s="14">
        <v>44</v>
      </c>
      <c r="N77" s="14" t="s">
        <v>150</v>
      </c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</row>
    <row r="78" spans="1:43" ht="180" x14ac:dyDescent="0.2">
      <c r="A78" s="16">
        <v>44</v>
      </c>
      <c r="B78" s="17" t="s">
        <v>149</v>
      </c>
      <c r="C78" s="15" t="s">
        <v>138</v>
      </c>
      <c r="D78" s="14">
        <v>8.34</v>
      </c>
      <c r="E78" s="14">
        <v>0.85</v>
      </c>
      <c r="F78" s="14" t="s">
        <v>148</v>
      </c>
      <c r="G78" s="14">
        <v>5</v>
      </c>
      <c r="H78" s="14">
        <v>1</v>
      </c>
      <c r="I78" s="14">
        <v>4</v>
      </c>
      <c r="J78" s="16">
        <v>14.75</v>
      </c>
      <c r="K78" s="15" t="s">
        <v>16</v>
      </c>
      <c r="L78" s="14">
        <v>32</v>
      </c>
      <c r="M78" s="14">
        <v>15</v>
      </c>
      <c r="N78" s="14">
        <v>17</v>
      </c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</row>
    <row r="79" spans="1:43" ht="120" x14ac:dyDescent="0.2">
      <c r="A79" s="16">
        <v>45</v>
      </c>
      <c r="B79" s="17" t="s">
        <v>147</v>
      </c>
      <c r="C79" s="15">
        <v>6.8000000000000005E-2</v>
      </c>
      <c r="D79" s="14">
        <v>972.62</v>
      </c>
      <c r="E79" s="14" t="s">
        <v>146</v>
      </c>
      <c r="F79" s="14">
        <v>0.88</v>
      </c>
      <c r="G79" s="14">
        <v>66</v>
      </c>
      <c r="H79" s="14" t="s">
        <v>145</v>
      </c>
      <c r="I79" s="14"/>
      <c r="J79" s="16" t="s">
        <v>15</v>
      </c>
      <c r="K79" s="15">
        <v>7.08</v>
      </c>
      <c r="L79" s="14">
        <v>595</v>
      </c>
      <c r="M79" s="14" t="s">
        <v>144</v>
      </c>
      <c r="N79" s="14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</row>
    <row r="80" spans="1:43" ht="204" x14ac:dyDescent="0.2">
      <c r="A80" s="16">
        <v>46</v>
      </c>
      <c r="B80" s="17" t="s">
        <v>143</v>
      </c>
      <c r="C80" s="15">
        <v>6</v>
      </c>
      <c r="D80" s="14">
        <v>11.13</v>
      </c>
      <c r="E80" s="14" t="s">
        <v>142</v>
      </c>
      <c r="F80" s="14">
        <v>2.91</v>
      </c>
      <c r="G80" s="14">
        <v>67</v>
      </c>
      <c r="H80" s="14" t="s">
        <v>141</v>
      </c>
      <c r="I80" s="14">
        <v>17</v>
      </c>
      <c r="J80" s="16" t="s">
        <v>14</v>
      </c>
      <c r="K80" s="15">
        <v>4.593</v>
      </c>
      <c r="L80" s="14">
        <v>370</v>
      </c>
      <c r="M80" s="14" t="s">
        <v>140</v>
      </c>
      <c r="N80" s="14">
        <v>78</v>
      </c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</row>
    <row r="81" spans="1:43" ht="156" x14ac:dyDescent="0.2">
      <c r="A81" s="16">
        <v>47</v>
      </c>
      <c r="B81" s="17" t="s">
        <v>139</v>
      </c>
      <c r="C81" s="15" t="s">
        <v>138</v>
      </c>
      <c r="D81" s="14">
        <v>484.78</v>
      </c>
      <c r="E81" s="14" t="s">
        <v>137</v>
      </c>
      <c r="F81" s="14"/>
      <c r="G81" s="14">
        <v>303</v>
      </c>
      <c r="H81" s="14" t="s">
        <v>136</v>
      </c>
      <c r="I81" s="14"/>
      <c r="J81" s="16" t="s">
        <v>17</v>
      </c>
      <c r="K81" s="15" t="s">
        <v>13</v>
      </c>
      <c r="L81" s="14">
        <v>4082</v>
      </c>
      <c r="M81" s="14" t="s">
        <v>135</v>
      </c>
      <c r="N81" s="14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</row>
    <row r="82" spans="1:43" ht="108" x14ac:dyDescent="0.2">
      <c r="A82" s="16">
        <v>48</v>
      </c>
      <c r="B82" s="17" t="s">
        <v>134</v>
      </c>
      <c r="C82" s="15" t="s">
        <v>133</v>
      </c>
      <c r="D82" s="14">
        <v>144.9</v>
      </c>
      <c r="E82" s="14">
        <v>144.9</v>
      </c>
      <c r="F82" s="14"/>
      <c r="G82" s="14">
        <v>9</v>
      </c>
      <c r="H82" s="14">
        <v>9</v>
      </c>
      <c r="I82" s="14"/>
      <c r="J82" s="16">
        <v>150.99</v>
      </c>
      <c r="K82" s="15" t="s">
        <v>13</v>
      </c>
      <c r="L82" s="14">
        <v>1359</v>
      </c>
      <c r="M82" s="14">
        <v>1359</v>
      </c>
      <c r="N82" s="14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</row>
    <row r="83" spans="1:43" ht="120" x14ac:dyDescent="0.2">
      <c r="A83" s="12">
        <v>49</v>
      </c>
      <c r="B83" s="13" t="s">
        <v>132</v>
      </c>
      <c r="C83" s="11">
        <v>1</v>
      </c>
      <c r="D83" s="10">
        <v>356.65</v>
      </c>
      <c r="E83" s="10">
        <v>91.91</v>
      </c>
      <c r="F83" s="10"/>
      <c r="G83" s="10">
        <v>357</v>
      </c>
      <c r="H83" s="10">
        <v>92</v>
      </c>
      <c r="I83" s="10"/>
      <c r="J83" s="12">
        <v>14.75</v>
      </c>
      <c r="K83" s="11" t="s">
        <v>13</v>
      </c>
      <c r="L83" s="10">
        <v>1622</v>
      </c>
      <c r="M83" s="10">
        <v>1357</v>
      </c>
      <c r="N83" s="1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</row>
    <row r="84" spans="1:43" ht="12.75" x14ac:dyDescent="0.2">
      <c r="A84" s="89" t="s">
        <v>131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10">
        <v>58423</v>
      </c>
      <c r="M84" s="10"/>
      <c r="N84" s="1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</row>
    <row r="85" spans="1:43" ht="36" x14ac:dyDescent="0.2">
      <c r="A85" s="85" t="s">
        <v>130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9">
        <v>225409</v>
      </c>
      <c r="M85" s="9" t="s">
        <v>129</v>
      </c>
      <c r="N85" s="9" t="s">
        <v>128</v>
      </c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</row>
    <row r="86" spans="1:43" ht="36" x14ac:dyDescent="0.2">
      <c r="A86" s="85" t="s">
        <v>127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9">
        <v>950441</v>
      </c>
      <c r="M86" s="9" t="s">
        <v>126</v>
      </c>
      <c r="N86" s="9" t="s">
        <v>125</v>
      </c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</row>
    <row r="87" spans="1:43" ht="12.75" x14ac:dyDescent="0.2">
      <c r="A87" s="85" t="s">
        <v>12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9">
        <v>231504</v>
      </c>
      <c r="M87" s="9"/>
      <c r="N87" s="9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</row>
    <row r="88" spans="1:43" ht="12.75" x14ac:dyDescent="0.2">
      <c r="A88" s="85" t="s">
        <v>11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9">
        <v>125599</v>
      </c>
      <c r="M88" s="9"/>
      <c r="N88" s="9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</row>
    <row r="89" spans="1:43" ht="12.75" x14ac:dyDescent="0.2">
      <c r="A89" s="93" t="s">
        <v>10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"/>
      <c r="M89" s="9"/>
      <c r="N89" s="9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</row>
    <row r="90" spans="1:43" ht="12.75" x14ac:dyDescent="0.2">
      <c r="A90" s="85" t="s">
        <v>9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9">
        <v>1297743</v>
      </c>
      <c r="M90" s="9"/>
      <c r="N90" s="9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</row>
    <row r="91" spans="1:43" ht="12.75" x14ac:dyDescent="0.2">
      <c r="A91" s="85" t="s">
        <v>8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9">
        <v>9801</v>
      </c>
      <c r="M91" s="9"/>
      <c r="N91" s="9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</row>
    <row r="92" spans="1:43" ht="12.75" x14ac:dyDescent="0.2">
      <c r="A92" s="85" t="s">
        <v>0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9">
        <v>1307544</v>
      </c>
      <c r="M92" s="9"/>
      <c r="N92" s="9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</row>
    <row r="93" spans="1:43" ht="12.75" x14ac:dyDescent="0.2">
      <c r="A93" s="85" t="s">
        <v>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9"/>
      <c r="M93" s="9"/>
      <c r="N93" s="9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</row>
    <row r="94" spans="1:43" ht="12.75" x14ac:dyDescent="0.2">
      <c r="A94" s="85" t="s">
        <v>6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9">
        <v>632558</v>
      </c>
      <c r="M94" s="9"/>
      <c r="N94" s="9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</row>
    <row r="95" spans="1:43" ht="12.75" x14ac:dyDescent="0.2">
      <c r="A95" s="85" t="s">
        <v>5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9">
        <v>33009</v>
      </c>
      <c r="M95" s="9"/>
      <c r="N95" s="9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</row>
    <row r="96" spans="1:43" ht="12.75" x14ac:dyDescent="0.2">
      <c r="A96" s="85" t="s">
        <v>4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9">
        <v>285344</v>
      </c>
      <c r="M96" s="9"/>
      <c r="N96" s="9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</row>
    <row r="97" spans="1:43" ht="12.75" x14ac:dyDescent="0.2">
      <c r="A97" s="85" t="s">
        <v>3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9">
        <v>231504</v>
      </c>
      <c r="M97" s="9"/>
      <c r="N97" s="9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</row>
    <row r="98" spans="1:43" ht="12.75" x14ac:dyDescent="0.2">
      <c r="A98" s="85" t="s">
        <v>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9">
        <v>125599</v>
      </c>
      <c r="M98" s="9"/>
      <c r="N98" s="9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</row>
    <row r="99" spans="1:43" ht="12.75" customHeight="1" x14ac:dyDescent="0.2">
      <c r="A99" s="95" t="s">
        <v>124</v>
      </c>
      <c r="B99" s="96"/>
      <c r="C99" s="96"/>
      <c r="D99" s="96"/>
      <c r="E99" s="96"/>
      <c r="F99" s="96"/>
      <c r="G99" s="96"/>
      <c r="H99" s="96"/>
      <c r="I99" s="96"/>
      <c r="J99" s="96"/>
      <c r="K99" s="97"/>
      <c r="L99" s="9">
        <v>1278333</v>
      </c>
      <c r="M99" s="9"/>
      <c r="N99" s="9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</row>
    <row r="100" spans="1:43" ht="12.75" customHeight="1" x14ac:dyDescent="0.2">
      <c r="A100" s="85" t="s">
        <v>1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63">
        <v>230100</v>
      </c>
      <c r="M100" s="9"/>
      <c r="N100" s="9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</row>
    <row r="101" spans="1:43" ht="12.75" customHeight="1" x14ac:dyDescent="0.2">
      <c r="A101" s="93" t="s">
        <v>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">
        <v>1508433</v>
      </c>
      <c r="M101" s="9"/>
      <c r="N101" s="9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</row>
    <row r="102" spans="1:43" ht="12.75" customHeight="1" x14ac:dyDescent="0.2">
      <c r="A102" s="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6"/>
      <c r="M102" s="6"/>
      <c r="N102" s="6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</row>
    <row r="103" spans="1:43" ht="12.75" customHeight="1" x14ac:dyDescent="0.2">
      <c r="A103" s="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6"/>
      <c r="M103" s="6"/>
      <c r="N103" s="6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</row>
    <row r="104" spans="1:43" ht="12.75" customHeight="1" x14ac:dyDescent="0.2">
      <c r="A104" s="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6"/>
      <c r="M104" s="6"/>
      <c r="N104" s="6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</row>
    <row r="105" spans="1:43" ht="12.75" x14ac:dyDescent="0.2">
      <c r="A105" s="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6"/>
      <c r="M105" s="6"/>
      <c r="N105" s="6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</row>
    <row r="106" spans="1:43" ht="12.75" x14ac:dyDescent="0.2"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</row>
    <row r="107" spans="1:43" ht="12.75" x14ac:dyDescent="0.2">
      <c r="A107" s="3" t="s">
        <v>123</v>
      </c>
      <c r="D107" s="5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</row>
    <row r="108" spans="1:43" ht="12.75" x14ac:dyDescent="0.2">
      <c r="A108" s="4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</row>
    <row r="109" spans="1:43" ht="12.75" x14ac:dyDescent="0.2">
      <c r="A109" s="3" t="s">
        <v>122</v>
      </c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</row>
    <row r="110" spans="1:43" ht="12.75" x14ac:dyDescent="0.2"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</row>
    <row r="111" spans="1:43" ht="12.75" x14ac:dyDescent="0.2"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</row>
    <row r="112" spans="1:43" ht="12.75" x14ac:dyDescent="0.2"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</row>
    <row r="113" spans="15:43" ht="12.75" x14ac:dyDescent="0.2"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</row>
    <row r="114" spans="15:43" ht="12.75" x14ac:dyDescent="0.2"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</row>
    <row r="115" spans="15:43" ht="12.75" x14ac:dyDescent="0.2"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</row>
    <row r="116" spans="15:43" ht="12.75" x14ac:dyDescent="0.2"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</row>
    <row r="117" spans="15:43" ht="12.75" x14ac:dyDescent="0.2"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</row>
    <row r="118" spans="15:43" ht="12.75" x14ac:dyDescent="0.2"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</row>
    <row r="119" spans="15:43" ht="12.75" x14ac:dyDescent="0.2"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</row>
    <row r="120" spans="15:43" ht="12.75" x14ac:dyDescent="0.2"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</row>
    <row r="121" spans="15:43" ht="12.75" x14ac:dyDescent="0.2"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</row>
    <row r="122" spans="15:43" ht="12.75" x14ac:dyDescent="0.2"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</row>
    <row r="123" spans="15:43" ht="12.75" x14ac:dyDescent="0.2"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</row>
    <row r="124" spans="15:43" ht="12.75" x14ac:dyDescent="0.2"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</row>
    <row r="125" spans="15:43" ht="12.75" x14ac:dyDescent="0.2"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</row>
    <row r="126" spans="15:43" ht="12.75" x14ac:dyDescent="0.2"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</row>
    <row r="127" spans="15:43" ht="12.75" x14ac:dyDescent="0.2"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</row>
    <row r="128" spans="15:43" ht="12.75" x14ac:dyDescent="0.2"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</row>
    <row r="129" spans="15:43" ht="12.75" x14ac:dyDescent="0.2"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</row>
    <row r="130" spans="15:43" ht="12.75" x14ac:dyDescent="0.2"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</row>
    <row r="131" spans="15:43" ht="12.75" x14ac:dyDescent="0.2"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</row>
    <row r="132" spans="15:43" ht="12.75" x14ac:dyDescent="0.2"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</row>
    <row r="133" spans="15:43" ht="12.75" x14ac:dyDescent="0.2"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</row>
    <row r="134" spans="15:43" ht="12.75" x14ac:dyDescent="0.2"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</row>
    <row r="135" spans="15:43" ht="12.75" x14ac:dyDescent="0.2"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</row>
    <row r="136" spans="15:43" ht="12.75" x14ac:dyDescent="0.2"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</row>
    <row r="137" spans="15:43" ht="12.75" x14ac:dyDescent="0.2"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</row>
    <row r="138" spans="15:43" ht="12.75" x14ac:dyDescent="0.2"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</row>
    <row r="139" spans="15:43" ht="12.75" x14ac:dyDescent="0.2"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</row>
    <row r="140" spans="15:43" ht="12.75" x14ac:dyDescent="0.2"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</row>
    <row r="141" spans="15:43" ht="12.75" x14ac:dyDescent="0.2"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</row>
    <row r="142" spans="15:43" ht="12.75" x14ac:dyDescent="0.2"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</row>
    <row r="143" spans="15:43" ht="12.75" x14ac:dyDescent="0.2"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</row>
    <row r="144" spans="15:43" ht="12.75" x14ac:dyDescent="0.2"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</row>
    <row r="145" spans="15:43" ht="12.75" x14ac:dyDescent="0.2"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</row>
    <row r="146" spans="15:43" ht="12.75" x14ac:dyDescent="0.2"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</row>
    <row r="147" spans="15:43" ht="12.75" x14ac:dyDescent="0.2"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</row>
    <row r="148" spans="15:43" ht="12.75" x14ac:dyDescent="0.2"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</row>
    <row r="149" spans="15:43" ht="12.75" x14ac:dyDescent="0.2"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</row>
    <row r="150" spans="15:43" ht="12.75" x14ac:dyDescent="0.2"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</row>
    <row r="151" spans="15:43" ht="12.75" x14ac:dyDescent="0.2"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</row>
    <row r="152" spans="15:43" ht="12.75" x14ac:dyDescent="0.2"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</row>
    <row r="153" spans="15:43" ht="12.75" x14ac:dyDescent="0.2"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</row>
    <row r="154" spans="15:43" ht="12.75" x14ac:dyDescent="0.2"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</row>
    <row r="155" spans="15:43" ht="12.75" x14ac:dyDescent="0.2"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</row>
    <row r="156" spans="15:43" ht="12.75" x14ac:dyDescent="0.2"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</row>
    <row r="157" spans="15:43" ht="12.75" x14ac:dyDescent="0.2"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</row>
    <row r="158" spans="15:43" ht="12.75" x14ac:dyDescent="0.2"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</row>
    <row r="159" spans="15:43" ht="12.75" x14ac:dyDescent="0.2"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</row>
    <row r="160" spans="15:43" ht="12.75" x14ac:dyDescent="0.2"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</row>
    <row r="161" spans="15:43" ht="12.75" x14ac:dyDescent="0.2"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</row>
    <row r="162" spans="15:43" ht="12.75" x14ac:dyDescent="0.2"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</row>
    <row r="163" spans="15:43" ht="12.75" x14ac:dyDescent="0.2"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</row>
    <row r="164" spans="15:43" ht="12.75" x14ac:dyDescent="0.2"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</row>
    <row r="165" spans="15:43" ht="12.75" x14ac:dyDescent="0.2"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</row>
    <row r="166" spans="15:43" ht="12.75" x14ac:dyDescent="0.2"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</row>
    <row r="167" spans="15:43" ht="12.75" x14ac:dyDescent="0.2"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</row>
    <row r="168" spans="15:43" ht="12.75" x14ac:dyDescent="0.2"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</row>
    <row r="169" spans="15:43" ht="12.75" x14ac:dyDescent="0.2"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</row>
    <row r="170" spans="15:43" ht="12.75" x14ac:dyDescent="0.2"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</row>
    <row r="171" spans="15:43" ht="12.75" x14ac:dyDescent="0.2"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</row>
    <row r="172" spans="15:43" ht="12.75" x14ac:dyDescent="0.2"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</row>
    <row r="173" spans="15:43" ht="12.75" x14ac:dyDescent="0.2"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</row>
    <row r="174" spans="15:43" ht="12.75" x14ac:dyDescent="0.2"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</row>
    <row r="175" spans="15:43" ht="12.75" x14ac:dyDescent="0.2"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</row>
    <row r="176" spans="15:43" ht="12.75" x14ac:dyDescent="0.2"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</row>
    <row r="177" spans="15:43" ht="12.75" x14ac:dyDescent="0.2"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</row>
    <row r="178" spans="15:43" ht="12.75" x14ac:dyDescent="0.2"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</row>
    <row r="179" spans="15:43" ht="12.75" x14ac:dyDescent="0.2"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</row>
    <row r="180" spans="15:43" ht="12.75" x14ac:dyDescent="0.2"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</row>
    <row r="181" spans="15:43" ht="12.75" x14ac:dyDescent="0.2"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</row>
    <row r="182" spans="15:43" ht="12.75" x14ac:dyDescent="0.2"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</row>
    <row r="183" spans="15:43" ht="12.75" x14ac:dyDescent="0.2"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</row>
    <row r="184" spans="15:43" ht="12.75" x14ac:dyDescent="0.2"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</row>
    <row r="185" spans="15:43" ht="12.75" x14ac:dyDescent="0.2"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</row>
    <row r="186" spans="15:43" ht="12.75" x14ac:dyDescent="0.2"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</row>
    <row r="187" spans="15:43" ht="12.75" x14ac:dyDescent="0.2"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</row>
    <row r="188" spans="15:43" ht="12.75" x14ac:dyDescent="0.2"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</row>
    <row r="189" spans="15:43" ht="12.75" x14ac:dyDescent="0.2"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</row>
    <row r="190" spans="15:43" ht="12.75" x14ac:dyDescent="0.2"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</row>
    <row r="191" spans="15:43" ht="12.75" x14ac:dyDescent="0.2"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</row>
    <row r="192" spans="15:43" ht="12.75" x14ac:dyDescent="0.2"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</row>
    <row r="193" spans="15:43" ht="12.75" x14ac:dyDescent="0.2"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</row>
    <row r="194" spans="15:43" ht="12.75" x14ac:dyDescent="0.2"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</row>
    <row r="195" spans="15:43" ht="12.75" x14ac:dyDescent="0.2"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</row>
    <row r="196" spans="15:43" ht="12.75" x14ac:dyDescent="0.2"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</row>
    <row r="197" spans="15:43" ht="12.75" x14ac:dyDescent="0.2"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</row>
    <row r="198" spans="15:43" ht="12.75" x14ac:dyDescent="0.2"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</row>
    <row r="199" spans="15:43" ht="12.75" x14ac:dyDescent="0.2"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</row>
    <row r="200" spans="15:43" ht="12.75" x14ac:dyDescent="0.2"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</row>
    <row r="201" spans="15:43" ht="12.75" x14ac:dyDescent="0.2"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</row>
    <row r="202" spans="15:43" ht="12.75" x14ac:dyDescent="0.2"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</row>
    <row r="203" spans="15:43" ht="12.75" x14ac:dyDescent="0.2"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</row>
    <row r="204" spans="15:43" ht="12.75" x14ac:dyDescent="0.2"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</row>
    <row r="205" spans="15:43" ht="12.75" x14ac:dyDescent="0.2"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</row>
    <row r="206" spans="15:43" ht="12.75" x14ac:dyDescent="0.2"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</row>
    <row r="207" spans="15:43" ht="12.75" x14ac:dyDescent="0.2"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</row>
    <row r="208" spans="15:43" ht="12.75" x14ac:dyDescent="0.2"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</row>
    <row r="209" spans="15:43" ht="12.75" x14ac:dyDescent="0.2"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</row>
    <row r="210" spans="15:43" ht="12.75" x14ac:dyDescent="0.2"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</row>
    <row r="211" spans="15:43" ht="12.75" x14ac:dyDescent="0.2"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</row>
    <row r="212" spans="15:43" ht="12.75" x14ac:dyDescent="0.2"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</row>
    <row r="213" spans="15:43" ht="12.75" x14ac:dyDescent="0.2"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</row>
    <row r="214" spans="15:43" ht="12.75" x14ac:dyDescent="0.2"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</row>
    <row r="215" spans="15:43" ht="12.75" x14ac:dyDescent="0.2"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</row>
    <row r="216" spans="15:43" ht="12.75" x14ac:dyDescent="0.2"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</row>
    <row r="217" spans="15:43" ht="12.75" x14ac:dyDescent="0.2"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</row>
    <row r="218" spans="15:43" ht="12.75" x14ac:dyDescent="0.2"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</row>
    <row r="219" spans="15:43" ht="12.75" x14ac:dyDescent="0.2"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</row>
    <row r="220" spans="15:43" ht="12.75" x14ac:dyDescent="0.2"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</row>
    <row r="221" spans="15:43" ht="12.75" x14ac:dyDescent="0.2"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</row>
    <row r="222" spans="15:43" ht="12.75" x14ac:dyDescent="0.2"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</row>
    <row r="223" spans="15:43" ht="12.75" x14ac:dyDescent="0.2"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</row>
    <row r="224" spans="15:43" ht="12.75" x14ac:dyDescent="0.2"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</row>
    <row r="225" spans="15:43" ht="12.75" x14ac:dyDescent="0.2"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</row>
    <row r="226" spans="15:43" ht="12.75" x14ac:dyDescent="0.2"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</row>
    <row r="227" spans="15:43" ht="12.75" x14ac:dyDescent="0.2"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</row>
    <row r="228" spans="15:43" ht="12.75" x14ac:dyDescent="0.2"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</row>
    <row r="229" spans="15:43" ht="12.75" x14ac:dyDescent="0.2"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</row>
    <row r="230" spans="15:43" ht="12.75" x14ac:dyDescent="0.2"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</row>
    <row r="231" spans="15:43" ht="12.75" x14ac:dyDescent="0.2"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</row>
    <row r="232" spans="15:43" ht="12.75" x14ac:dyDescent="0.2"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</row>
    <row r="233" spans="15:43" ht="12.75" x14ac:dyDescent="0.2"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</row>
    <row r="234" spans="15:43" ht="12.75" x14ac:dyDescent="0.2"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</row>
    <row r="235" spans="15:43" ht="12.75" x14ac:dyDescent="0.2"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</row>
    <row r="236" spans="15:43" ht="12.75" x14ac:dyDescent="0.2"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</row>
    <row r="237" spans="15:43" ht="12.75" x14ac:dyDescent="0.2"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</row>
    <row r="238" spans="15:43" ht="12.75" x14ac:dyDescent="0.2"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</row>
    <row r="239" spans="15:43" ht="12.75" x14ac:dyDescent="0.2"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</row>
    <row r="240" spans="15:43" ht="12.75" x14ac:dyDescent="0.2"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</row>
    <row r="241" spans="15:43" ht="12.75" x14ac:dyDescent="0.2"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</row>
    <row r="242" spans="15:43" ht="12.75" x14ac:dyDescent="0.2"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</row>
    <row r="243" spans="15:43" ht="12.75" x14ac:dyDescent="0.2"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</row>
    <row r="244" spans="15:43" ht="12.75" x14ac:dyDescent="0.2"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</row>
    <row r="245" spans="15:43" ht="12.75" x14ac:dyDescent="0.2"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</row>
    <row r="246" spans="15:43" ht="12.75" x14ac:dyDescent="0.2"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</row>
    <row r="247" spans="15:43" ht="12.75" x14ac:dyDescent="0.2"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</row>
    <row r="248" spans="15:43" ht="12.75" x14ac:dyDescent="0.2"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</row>
    <row r="249" spans="15:43" ht="12.75" x14ac:dyDescent="0.2"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</row>
    <row r="250" spans="15:43" ht="12.75" x14ac:dyDescent="0.2"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</row>
    <row r="251" spans="15:43" ht="12.75" x14ac:dyDescent="0.2"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</row>
    <row r="252" spans="15:43" ht="12.75" x14ac:dyDescent="0.2"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</row>
    <row r="253" spans="15:43" ht="12.75" x14ac:dyDescent="0.2"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</row>
    <row r="254" spans="15:43" ht="12.75" x14ac:dyDescent="0.2"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</row>
    <row r="255" spans="15:43" ht="12.75" x14ac:dyDescent="0.2"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</row>
    <row r="256" spans="15:43" ht="12.75" x14ac:dyDescent="0.2"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</row>
    <row r="257" spans="15:43" ht="12.75" x14ac:dyDescent="0.2"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</row>
    <row r="258" spans="15:43" ht="12.75" x14ac:dyDescent="0.2"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</row>
    <row r="259" spans="15:43" ht="12.75" x14ac:dyDescent="0.2"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</row>
    <row r="260" spans="15:43" ht="12.75" x14ac:dyDescent="0.2"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</row>
    <row r="261" spans="15:43" ht="12.75" x14ac:dyDescent="0.2"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</row>
    <row r="262" spans="15:43" ht="12.75" x14ac:dyDescent="0.2"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</row>
    <row r="263" spans="15:43" ht="12.75" x14ac:dyDescent="0.2"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</row>
    <row r="264" spans="15:43" ht="12.75" x14ac:dyDescent="0.2"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</row>
    <row r="265" spans="15:43" ht="12.75" x14ac:dyDescent="0.2"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</row>
    <row r="266" spans="15:43" ht="12.75" x14ac:dyDescent="0.2"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</row>
    <row r="267" spans="15:43" ht="12.75" x14ac:dyDescent="0.2"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</row>
    <row r="268" spans="15:43" ht="12.75" x14ac:dyDescent="0.2"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</row>
    <row r="269" spans="15:43" ht="12.75" x14ac:dyDescent="0.2"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</row>
    <row r="270" spans="15:43" ht="12.75" x14ac:dyDescent="0.2"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</row>
    <row r="271" spans="15:43" ht="12.75" x14ac:dyDescent="0.2"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</row>
    <row r="272" spans="15:43" ht="12.75" x14ac:dyDescent="0.2"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</row>
    <row r="273" spans="15:43" ht="12.75" x14ac:dyDescent="0.2"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</row>
    <row r="274" spans="15:43" ht="12.75" x14ac:dyDescent="0.2"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</row>
    <row r="275" spans="15:43" ht="12.75" x14ac:dyDescent="0.2"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</row>
    <row r="276" spans="15:43" ht="12.75" x14ac:dyDescent="0.2"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</row>
    <row r="277" spans="15:43" ht="12.75" x14ac:dyDescent="0.2"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</row>
    <row r="278" spans="15:43" ht="12.75" x14ac:dyDescent="0.2"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</row>
    <row r="279" spans="15:43" ht="12.75" x14ac:dyDescent="0.2"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</row>
    <row r="280" spans="15:43" ht="12.75" x14ac:dyDescent="0.2"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</row>
    <row r="281" spans="15:43" ht="12.75" x14ac:dyDescent="0.2"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</row>
    <row r="282" spans="15:43" ht="12.75" x14ac:dyDescent="0.2"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</row>
    <row r="283" spans="15:43" ht="12.75" x14ac:dyDescent="0.2"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</row>
    <row r="284" spans="15:43" ht="12.75" x14ac:dyDescent="0.2"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</row>
    <row r="285" spans="15:43" ht="12.75" x14ac:dyDescent="0.2"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</row>
    <row r="286" spans="15:43" ht="12.75" x14ac:dyDescent="0.2"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</row>
    <row r="287" spans="15:43" ht="12.75" x14ac:dyDescent="0.2"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</row>
    <row r="288" spans="15:43" ht="12.75" x14ac:dyDescent="0.2"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</row>
    <row r="289" spans="15:43" ht="12.75" x14ac:dyDescent="0.2"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</row>
    <row r="290" spans="15:43" ht="12.75" x14ac:dyDescent="0.2"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</row>
    <row r="291" spans="15:43" ht="12.75" x14ac:dyDescent="0.2"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</row>
    <row r="292" spans="15:43" ht="12.75" x14ac:dyDescent="0.2"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</row>
    <row r="293" spans="15:43" ht="12.75" x14ac:dyDescent="0.2"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</row>
    <row r="294" spans="15:43" ht="12.75" x14ac:dyDescent="0.2"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</row>
    <row r="295" spans="15:43" ht="12.75" x14ac:dyDescent="0.2"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</row>
    <row r="296" spans="15:43" ht="12.75" x14ac:dyDescent="0.2"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</row>
    <row r="297" spans="15:43" ht="12.75" x14ac:dyDescent="0.2"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</row>
    <row r="298" spans="15:43" ht="12.75" x14ac:dyDescent="0.2"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</row>
    <row r="299" spans="15:43" ht="12.75" x14ac:dyDescent="0.2"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</row>
    <row r="300" spans="15:43" ht="12.75" x14ac:dyDescent="0.2"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</row>
    <row r="301" spans="15:43" ht="12.75" x14ac:dyDescent="0.2"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</row>
    <row r="302" spans="15:43" ht="12.75" x14ac:dyDescent="0.2"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</row>
    <row r="303" spans="15:43" ht="12.75" x14ac:dyDescent="0.2"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</row>
    <row r="304" spans="15:43" ht="12.75" x14ac:dyDescent="0.2"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</row>
    <row r="305" spans="15:43" ht="12.75" x14ac:dyDescent="0.2"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</row>
    <row r="306" spans="15:43" ht="12.75" x14ac:dyDescent="0.2"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</row>
    <row r="307" spans="15:43" ht="12.75" x14ac:dyDescent="0.2"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</row>
    <row r="308" spans="15:43" ht="12.75" x14ac:dyDescent="0.2"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</row>
    <row r="309" spans="15:43" ht="12.75" x14ac:dyDescent="0.2"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</row>
    <row r="310" spans="15:43" ht="12.75" x14ac:dyDescent="0.2"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</row>
    <row r="311" spans="15:43" ht="12.75" x14ac:dyDescent="0.2"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</row>
    <row r="312" spans="15:43" ht="12.75" x14ac:dyDescent="0.2"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</row>
    <row r="313" spans="15:43" ht="12.75" x14ac:dyDescent="0.2"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</row>
    <row r="314" spans="15:43" ht="12.75" x14ac:dyDescent="0.2"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</row>
    <row r="315" spans="15:43" ht="12.75" x14ac:dyDescent="0.2"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</row>
    <row r="316" spans="15:43" ht="12.75" x14ac:dyDescent="0.2"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</row>
    <row r="317" spans="15:43" ht="12.75" x14ac:dyDescent="0.2"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</row>
    <row r="318" spans="15:43" ht="12.75" x14ac:dyDescent="0.2"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</row>
    <row r="319" spans="15:43" ht="12.75" x14ac:dyDescent="0.2"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</row>
    <row r="320" spans="15:43" ht="12.75" x14ac:dyDescent="0.2"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</row>
    <row r="321" spans="15:43" ht="12.75" x14ac:dyDescent="0.2"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</row>
    <row r="322" spans="15:43" ht="12.75" x14ac:dyDescent="0.2"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</row>
    <row r="323" spans="15:43" ht="12.75" x14ac:dyDescent="0.2"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</row>
    <row r="324" spans="15:43" ht="12.75" x14ac:dyDescent="0.2"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</row>
    <row r="325" spans="15:43" ht="12.75" x14ac:dyDescent="0.2"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</row>
    <row r="326" spans="15:43" ht="12.75" x14ac:dyDescent="0.2"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</row>
    <row r="327" spans="15:43" ht="12.75" x14ac:dyDescent="0.2"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</row>
    <row r="328" spans="15:43" ht="12.75" x14ac:dyDescent="0.2"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</row>
    <row r="329" spans="15:43" ht="12.75" x14ac:dyDescent="0.2"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</row>
    <row r="330" spans="15:43" ht="12.75" x14ac:dyDescent="0.2"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</row>
    <row r="331" spans="15:43" ht="12.75" x14ac:dyDescent="0.2"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</row>
    <row r="332" spans="15:43" ht="12.75" x14ac:dyDescent="0.2"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</row>
    <row r="333" spans="15:43" ht="12.75" x14ac:dyDescent="0.2"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</row>
    <row r="334" spans="15:43" ht="12.75" x14ac:dyDescent="0.2"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</row>
    <row r="335" spans="15:43" ht="12.75" x14ac:dyDescent="0.2"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</row>
    <row r="336" spans="15:43" ht="12.75" x14ac:dyDescent="0.2"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</row>
    <row r="337" spans="15:43" ht="12.75" x14ac:dyDescent="0.2"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</row>
    <row r="338" spans="15:43" ht="12.75" x14ac:dyDescent="0.2"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</row>
    <row r="339" spans="15:43" ht="12.75" x14ac:dyDescent="0.2"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</row>
    <row r="340" spans="15:43" ht="12.75" x14ac:dyDescent="0.2"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</row>
    <row r="341" spans="15:43" ht="12.75" x14ac:dyDescent="0.2"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</row>
    <row r="342" spans="15:43" ht="12.75" x14ac:dyDescent="0.2"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</row>
    <row r="343" spans="15:43" ht="12.75" x14ac:dyDescent="0.2"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</row>
    <row r="344" spans="15:43" ht="12.75" x14ac:dyDescent="0.2"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</row>
    <row r="345" spans="15:43" ht="12.75" x14ac:dyDescent="0.2"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</row>
    <row r="346" spans="15:43" ht="12.75" x14ac:dyDescent="0.2"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</row>
    <row r="347" spans="15:43" ht="12.75" x14ac:dyDescent="0.2"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</row>
    <row r="348" spans="15:43" ht="12.75" x14ac:dyDescent="0.2"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</row>
    <row r="349" spans="15:43" ht="12.75" x14ac:dyDescent="0.2"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</row>
    <row r="350" spans="15:43" ht="12.75" x14ac:dyDescent="0.2"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</row>
    <row r="351" spans="15:43" ht="12.75" x14ac:dyDescent="0.2"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</row>
    <row r="352" spans="15:43" ht="12.75" x14ac:dyDescent="0.2"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</row>
    <row r="353" spans="15:43" ht="12.75" x14ac:dyDescent="0.2"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</row>
    <row r="354" spans="15:43" ht="12.75" x14ac:dyDescent="0.2"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</row>
    <row r="355" spans="15:43" ht="12.75" x14ac:dyDescent="0.2"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</row>
    <row r="356" spans="15:43" ht="12.75" x14ac:dyDescent="0.2"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</row>
    <row r="357" spans="15:43" ht="12.75" x14ac:dyDescent="0.2"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</row>
    <row r="358" spans="15:43" ht="12.75" x14ac:dyDescent="0.2"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</row>
    <row r="359" spans="15:43" ht="12.75" x14ac:dyDescent="0.2"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</row>
    <row r="360" spans="15:43" ht="12.75" x14ac:dyDescent="0.2"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</row>
    <row r="361" spans="15:43" ht="12.75" x14ac:dyDescent="0.2"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</row>
    <row r="362" spans="15:43" ht="12.75" x14ac:dyDescent="0.2"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</row>
    <row r="363" spans="15:43" ht="12.75" x14ac:dyDescent="0.2"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</row>
    <row r="364" spans="15:43" ht="12.75" x14ac:dyDescent="0.2"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</row>
    <row r="365" spans="15:43" ht="12.75" x14ac:dyDescent="0.2"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</row>
    <row r="366" spans="15:43" ht="12.75" x14ac:dyDescent="0.2"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</row>
    <row r="367" spans="15:43" ht="12.75" x14ac:dyDescent="0.2"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</row>
    <row r="368" spans="15:43" ht="12.75" x14ac:dyDescent="0.2"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</row>
    <row r="369" spans="15:43" ht="12.75" x14ac:dyDescent="0.2"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</row>
    <row r="370" spans="15:43" ht="12.75" x14ac:dyDescent="0.2"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</row>
    <row r="371" spans="15:43" ht="12.75" x14ac:dyDescent="0.2"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</row>
    <row r="372" spans="15:43" ht="12.75" x14ac:dyDescent="0.2"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</row>
    <row r="373" spans="15:43" ht="12.75" x14ac:dyDescent="0.2"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</row>
    <row r="374" spans="15:43" ht="12.75" x14ac:dyDescent="0.2"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</row>
    <row r="375" spans="15:43" ht="12.75" x14ac:dyDescent="0.2"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</row>
    <row r="376" spans="15:43" ht="12.75" x14ac:dyDescent="0.2"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</row>
    <row r="377" spans="15:43" ht="12.75" x14ac:dyDescent="0.2"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</row>
    <row r="378" spans="15:43" ht="12.75" x14ac:dyDescent="0.2"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</row>
    <row r="379" spans="15:43" ht="12.75" x14ac:dyDescent="0.2"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</row>
    <row r="380" spans="15:43" ht="12.75" x14ac:dyDescent="0.2"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</row>
    <row r="381" spans="15:43" ht="12.75" x14ac:dyDescent="0.2"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</row>
    <row r="382" spans="15:43" ht="12.75" x14ac:dyDescent="0.2"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</row>
    <row r="383" spans="15:43" ht="12.75" x14ac:dyDescent="0.2"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</row>
    <row r="384" spans="15:43" ht="12.75" x14ac:dyDescent="0.2"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</row>
    <row r="385" spans="15:43" ht="12.75" x14ac:dyDescent="0.2"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</row>
    <row r="386" spans="15:43" ht="12.75" x14ac:dyDescent="0.2"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</row>
    <row r="387" spans="15:43" ht="12.75" x14ac:dyDescent="0.2"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</row>
    <row r="388" spans="15:43" ht="12.75" x14ac:dyDescent="0.2"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</row>
    <row r="389" spans="15:43" ht="12.75" x14ac:dyDescent="0.2"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</row>
    <row r="390" spans="15:43" ht="12.75" x14ac:dyDescent="0.2"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</row>
    <row r="391" spans="15:43" ht="12.75" x14ac:dyDescent="0.2"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</row>
    <row r="392" spans="15:43" ht="12.75" x14ac:dyDescent="0.2"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</row>
    <row r="393" spans="15:43" ht="12.75" x14ac:dyDescent="0.2"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</row>
    <row r="394" spans="15:43" ht="12.75" x14ac:dyDescent="0.2"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</row>
    <row r="395" spans="15:43" ht="12.75" x14ac:dyDescent="0.2"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</row>
    <row r="396" spans="15:43" ht="12.75" x14ac:dyDescent="0.2"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</row>
    <row r="397" spans="15:43" ht="12.75" x14ac:dyDescent="0.2"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</row>
    <row r="398" spans="15:43" ht="12.75" x14ac:dyDescent="0.2"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</row>
    <row r="399" spans="15:43" ht="12.75" x14ac:dyDescent="0.2"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</row>
    <row r="400" spans="15:43" ht="12.75" x14ac:dyDescent="0.2"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</row>
    <row r="401" spans="15:43" ht="12.75" x14ac:dyDescent="0.2"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</row>
    <row r="402" spans="15:43" ht="12.75" x14ac:dyDescent="0.2"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</row>
    <row r="403" spans="15:43" ht="12.75" x14ac:dyDescent="0.2"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</row>
    <row r="404" spans="15:43" ht="12.75" x14ac:dyDescent="0.2"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</row>
    <row r="405" spans="15:43" ht="12.75" x14ac:dyDescent="0.2"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</row>
    <row r="406" spans="15:43" ht="12.75" x14ac:dyDescent="0.2"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</row>
    <row r="407" spans="15:43" ht="12.75" x14ac:dyDescent="0.2"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</row>
    <row r="408" spans="15:43" ht="12.75" x14ac:dyDescent="0.2"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</row>
    <row r="409" spans="15:43" ht="12.75" x14ac:dyDescent="0.2"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</row>
    <row r="410" spans="15:43" ht="12.75" x14ac:dyDescent="0.2"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</row>
    <row r="411" spans="15:43" ht="12.75" x14ac:dyDescent="0.2"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</row>
    <row r="412" spans="15:43" ht="12.75" x14ac:dyDescent="0.2"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</row>
    <row r="413" spans="15:43" ht="12.75" x14ac:dyDescent="0.2"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</row>
    <row r="414" spans="15:43" ht="12.75" x14ac:dyDescent="0.2"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</row>
    <row r="415" spans="15:43" ht="12.75" x14ac:dyDescent="0.2"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</row>
    <row r="416" spans="15:43" ht="12.75" x14ac:dyDescent="0.2"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</row>
    <row r="417" spans="15:43" ht="12.75" x14ac:dyDescent="0.2"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</row>
    <row r="418" spans="15:43" ht="12.75" x14ac:dyDescent="0.2"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</row>
    <row r="419" spans="15:43" ht="12.75" x14ac:dyDescent="0.2"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</row>
    <row r="420" spans="15:43" ht="12.75" x14ac:dyDescent="0.2"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</row>
    <row r="421" spans="15:43" ht="12.75" x14ac:dyDescent="0.2"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</row>
    <row r="422" spans="15:43" ht="12.75" x14ac:dyDescent="0.2"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</row>
    <row r="423" spans="15:43" ht="12.75" x14ac:dyDescent="0.2"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</row>
    <row r="424" spans="15:43" ht="12.75" x14ac:dyDescent="0.2"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</row>
    <row r="425" spans="15:43" ht="12.75" x14ac:dyDescent="0.2"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</row>
    <row r="426" spans="15:43" ht="12.75" x14ac:dyDescent="0.2"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</row>
    <row r="427" spans="15:43" ht="12.75" x14ac:dyDescent="0.2"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</row>
    <row r="428" spans="15:43" ht="12.75" x14ac:dyDescent="0.2"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</row>
    <row r="429" spans="15:43" ht="12.75" x14ac:dyDescent="0.2"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</row>
    <row r="430" spans="15:43" ht="12.75" x14ac:dyDescent="0.2"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</row>
    <row r="431" spans="15:43" ht="12.75" x14ac:dyDescent="0.2"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</row>
    <row r="432" spans="15:43" ht="12.75" x14ac:dyDescent="0.2"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</row>
    <row r="433" spans="15:43" ht="12.75" x14ac:dyDescent="0.2"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</row>
    <row r="434" spans="15:43" ht="12.75" x14ac:dyDescent="0.2"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</row>
    <row r="435" spans="15:43" ht="12.75" x14ac:dyDescent="0.2"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</row>
    <row r="436" spans="15:43" ht="12.75" x14ac:dyDescent="0.2"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</row>
    <row r="437" spans="15:43" ht="12.75" x14ac:dyDescent="0.2"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</row>
    <row r="438" spans="15:43" ht="12.75" x14ac:dyDescent="0.2"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</row>
    <row r="439" spans="15:43" ht="12.75" x14ac:dyDescent="0.2"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</row>
    <row r="440" spans="15:43" ht="12.75" x14ac:dyDescent="0.2"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</row>
    <row r="441" spans="15:43" ht="12.75" x14ac:dyDescent="0.2"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</row>
    <row r="442" spans="15:43" ht="12.75" x14ac:dyDescent="0.2"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</row>
    <row r="443" spans="15:43" ht="12.75" x14ac:dyDescent="0.2"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</row>
    <row r="444" spans="15:43" ht="12.75" x14ac:dyDescent="0.2"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</row>
    <row r="445" spans="15:43" ht="12.75" x14ac:dyDescent="0.2"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</row>
    <row r="446" spans="15:43" ht="12.75" x14ac:dyDescent="0.2"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</row>
    <row r="447" spans="15:43" ht="12.75" x14ac:dyDescent="0.2"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</row>
    <row r="448" spans="15:43" ht="12.75" x14ac:dyDescent="0.2"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</row>
    <row r="449" spans="15:19" ht="12.75" x14ac:dyDescent="0.2">
      <c r="O449" s="60"/>
      <c r="P449" s="60"/>
      <c r="Q449" s="60"/>
      <c r="R449" s="60"/>
      <c r="S449" s="60"/>
    </row>
    <row r="450" spans="15:19" ht="12.75" x14ac:dyDescent="0.2">
      <c r="O450" s="60"/>
      <c r="P450" s="60"/>
      <c r="Q450" s="60"/>
      <c r="R450" s="60"/>
      <c r="S450" s="60"/>
    </row>
    <row r="451" spans="15:19" ht="12.75" x14ac:dyDescent="0.2">
      <c r="O451" s="60"/>
      <c r="P451" s="60"/>
      <c r="Q451" s="60"/>
      <c r="R451" s="60"/>
      <c r="S451" s="60"/>
    </row>
    <row r="452" spans="15:19" ht="12.75" x14ac:dyDescent="0.2">
      <c r="O452" s="60"/>
      <c r="P452" s="60"/>
      <c r="Q452" s="60"/>
      <c r="R452" s="60"/>
      <c r="S452" s="60"/>
    </row>
    <row r="453" spans="15:19" ht="12.75" x14ac:dyDescent="0.2">
      <c r="O453" s="60"/>
      <c r="P453" s="60"/>
      <c r="Q453" s="60"/>
      <c r="R453" s="60"/>
      <c r="S453" s="60"/>
    </row>
    <row r="454" spans="15:19" ht="12.75" x14ac:dyDescent="0.2">
      <c r="O454" s="60"/>
      <c r="P454" s="60"/>
      <c r="Q454" s="60"/>
      <c r="R454" s="60"/>
      <c r="S454" s="60"/>
    </row>
    <row r="455" spans="15:19" ht="12.75" x14ac:dyDescent="0.2">
      <c r="O455" s="60"/>
      <c r="P455" s="60"/>
      <c r="Q455" s="60"/>
      <c r="R455" s="60"/>
      <c r="S455" s="60"/>
    </row>
    <row r="456" spans="15:19" ht="12.75" x14ac:dyDescent="0.2">
      <c r="O456" s="60"/>
      <c r="P456" s="60"/>
      <c r="Q456" s="60"/>
      <c r="R456" s="60"/>
      <c r="S456" s="60"/>
    </row>
    <row r="457" spans="15:19" ht="12.75" x14ac:dyDescent="0.2">
      <c r="O457" s="60"/>
      <c r="P457" s="60"/>
      <c r="Q457" s="60"/>
      <c r="R457" s="60"/>
      <c r="S457" s="60"/>
    </row>
    <row r="458" spans="15:19" ht="12.75" x14ac:dyDescent="0.2">
      <c r="O458" s="60"/>
      <c r="P458" s="60"/>
      <c r="Q458" s="60"/>
      <c r="R458" s="60"/>
      <c r="S458" s="60"/>
    </row>
    <row r="459" spans="15:19" ht="12.75" x14ac:dyDescent="0.2">
      <c r="O459" s="60"/>
      <c r="P459" s="60"/>
      <c r="Q459" s="60"/>
      <c r="R459" s="60"/>
      <c r="S459" s="60"/>
    </row>
    <row r="460" spans="15:19" ht="12.75" x14ac:dyDescent="0.2">
      <c r="O460" s="60"/>
      <c r="P460" s="60"/>
      <c r="Q460" s="60"/>
      <c r="R460" s="60"/>
      <c r="S460" s="60"/>
    </row>
    <row r="461" spans="15:19" ht="12.75" x14ac:dyDescent="0.2">
      <c r="O461" s="60"/>
      <c r="P461" s="60"/>
      <c r="Q461" s="60"/>
      <c r="R461" s="60"/>
      <c r="S461" s="60"/>
    </row>
    <row r="462" spans="15:19" ht="12.75" x14ac:dyDescent="0.2">
      <c r="O462" s="60"/>
      <c r="P462" s="60"/>
      <c r="Q462" s="60"/>
      <c r="R462" s="60"/>
      <c r="S462" s="60"/>
    </row>
    <row r="463" spans="15:19" ht="12.75" x14ac:dyDescent="0.2">
      <c r="O463" s="60"/>
      <c r="P463" s="60"/>
      <c r="Q463" s="60"/>
      <c r="R463" s="60"/>
      <c r="S463" s="60"/>
    </row>
    <row r="464" spans="15:19" ht="12.75" x14ac:dyDescent="0.2">
      <c r="O464" s="60"/>
      <c r="P464" s="60"/>
      <c r="Q464" s="60"/>
      <c r="R464" s="60"/>
      <c r="S464" s="60"/>
    </row>
    <row r="465" spans="15:19" ht="12.75" x14ac:dyDescent="0.2">
      <c r="O465" s="60"/>
      <c r="P465" s="60"/>
      <c r="Q465" s="60"/>
      <c r="R465" s="60"/>
      <c r="S465" s="60"/>
    </row>
    <row r="466" spans="15:19" ht="12.75" x14ac:dyDescent="0.2">
      <c r="O466" s="60"/>
      <c r="P466" s="60"/>
      <c r="Q466" s="60"/>
      <c r="R466" s="60"/>
      <c r="S466" s="60"/>
    </row>
    <row r="467" spans="15:19" ht="12.75" x14ac:dyDescent="0.2">
      <c r="O467" s="60"/>
      <c r="P467" s="60"/>
      <c r="Q467" s="60"/>
      <c r="R467" s="60"/>
      <c r="S467" s="60"/>
    </row>
    <row r="468" spans="15:19" ht="12.75" x14ac:dyDescent="0.2">
      <c r="O468" s="60"/>
      <c r="P468" s="60"/>
      <c r="Q468" s="60"/>
      <c r="R468" s="60"/>
      <c r="S468" s="60"/>
    </row>
    <row r="469" spans="15:19" ht="12.75" x14ac:dyDescent="0.2">
      <c r="O469" s="60"/>
      <c r="P469" s="60"/>
      <c r="Q469" s="60"/>
      <c r="R469" s="60"/>
      <c r="S469" s="60"/>
    </row>
    <row r="470" spans="15:19" ht="12.75" x14ac:dyDescent="0.2">
      <c r="O470" s="60"/>
      <c r="P470" s="60"/>
      <c r="Q470" s="60"/>
      <c r="R470" s="60"/>
      <c r="S470" s="60"/>
    </row>
    <row r="471" spans="15:19" ht="12.75" x14ac:dyDescent="0.2">
      <c r="O471" s="60"/>
      <c r="P471" s="60"/>
      <c r="Q471" s="60"/>
      <c r="R471" s="60"/>
      <c r="S471" s="60"/>
    </row>
    <row r="472" spans="15:19" ht="12.75" x14ac:dyDescent="0.2">
      <c r="O472" s="60"/>
      <c r="P472" s="60"/>
      <c r="Q472" s="60"/>
      <c r="R472" s="60"/>
      <c r="S472" s="60"/>
    </row>
    <row r="473" spans="15:19" ht="12.75" x14ac:dyDescent="0.2">
      <c r="O473" s="60"/>
      <c r="P473" s="60"/>
      <c r="Q473" s="60"/>
      <c r="R473" s="60"/>
      <c r="S473" s="60"/>
    </row>
    <row r="474" spans="15:19" ht="12.75" x14ac:dyDescent="0.2">
      <c r="O474" s="60"/>
      <c r="P474" s="60"/>
      <c r="Q474" s="60"/>
      <c r="R474" s="60"/>
      <c r="S474" s="60"/>
    </row>
    <row r="475" spans="15:19" ht="12.75" x14ac:dyDescent="0.2">
      <c r="O475" s="60"/>
      <c r="P475" s="60"/>
      <c r="Q475" s="60"/>
      <c r="R475" s="60"/>
      <c r="S475" s="60"/>
    </row>
    <row r="476" spans="15:19" ht="12.75" x14ac:dyDescent="0.2">
      <c r="O476" s="60"/>
      <c r="P476" s="60"/>
      <c r="Q476" s="60"/>
      <c r="R476" s="60"/>
      <c r="S476" s="60"/>
    </row>
    <row r="477" spans="15:19" ht="12.75" x14ac:dyDescent="0.2">
      <c r="O477" s="60"/>
      <c r="P477" s="60"/>
      <c r="Q477" s="60"/>
      <c r="R477" s="60"/>
      <c r="S477" s="60"/>
    </row>
    <row r="478" spans="15:19" ht="12.75" x14ac:dyDescent="0.2">
      <c r="O478" s="60"/>
      <c r="P478" s="60"/>
      <c r="Q478" s="60"/>
      <c r="R478" s="60"/>
      <c r="S478" s="60"/>
    </row>
    <row r="479" spans="15:19" ht="12.75" x14ac:dyDescent="0.2">
      <c r="O479" s="60"/>
      <c r="P479" s="60"/>
      <c r="Q479" s="60"/>
      <c r="R479" s="60"/>
      <c r="S479" s="60"/>
    </row>
    <row r="480" spans="15:19" ht="12.75" x14ac:dyDescent="0.2">
      <c r="O480" s="60"/>
      <c r="P480" s="60"/>
      <c r="Q480" s="60"/>
      <c r="R480" s="60"/>
      <c r="S480" s="60"/>
    </row>
    <row r="481" spans="15:19" ht="12.75" x14ac:dyDescent="0.2">
      <c r="O481" s="60"/>
      <c r="P481" s="60"/>
      <c r="Q481" s="60"/>
      <c r="R481" s="60"/>
      <c r="S481" s="60"/>
    </row>
    <row r="482" spans="15:19" ht="12.75" x14ac:dyDescent="0.2">
      <c r="O482" s="60"/>
      <c r="P482" s="60"/>
      <c r="Q482" s="60"/>
      <c r="R482" s="60"/>
      <c r="S482" s="60"/>
    </row>
    <row r="483" spans="15:19" ht="12.75" x14ac:dyDescent="0.2">
      <c r="O483" s="60"/>
      <c r="P483" s="60"/>
      <c r="Q483" s="60"/>
      <c r="R483" s="60"/>
      <c r="S483" s="60"/>
    </row>
    <row r="484" spans="15:19" ht="12.75" x14ac:dyDescent="0.2">
      <c r="O484" s="60"/>
      <c r="P484" s="60"/>
      <c r="Q484" s="60"/>
      <c r="R484" s="60"/>
      <c r="S484" s="60"/>
    </row>
    <row r="485" spans="15:19" ht="12.75" x14ac:dyDescent="0.2">
      <c r="O485" s="60"/>
      <c r="P485" s="60"/>
      <c r="Q485" s="60"/>
      <c r="R485" s="60"/>
      <c r="S485" s="60"/>
    </row>
    <row r="486" spans="15:19" ht="12.75" x14ac:dyDescent="0.2">
      <c r="O486" s="60"/>
      <c r="P486" s="60"/>
      <c r="Q486" s="60"/>
      <c r="R486" s="60"/>
      <c r="S486" s="60"/>
    </row>
    <row r="487" spans="15:19" ht="12.75" x14ac:dyDescent="0.2">
      <c r="O487" s="60"/>
      <c r="P487" s="60"/>
      <c r="Q487" s="60"/>
      <c r="R487" s="60"/>
      <c r="S487" s="60"/>
    </row>
    <row r="488" spans="15:19" ht="12.75" x14ac:dyDescent="0.2">
      <c r="O488" s="60"/>
      <c r="P488" s="60"/>
      <c r="Q488" s="60"/>
      <c r="R488" s="60"/>
      <c r="S488" s="60"/>
    </row>
    <row r="489" spans="15:19" ht="12.75" x14ac:dyDescent="0.2">
      <c r="O489" s="60"/>
      <c r="P489" s="60"/>
      <c r="Q489" s="60"/>
      <c r="R489" s="60"/>
      <c r="S489" s="60"/>
    </row>
    <row r="490" spans="15:19" ht="12.75" x14ac:dyDescent="0.2">
      <c r="O490" s="60"/>
      <c r="P490" s="60"/>
      <c r="Q490" s="60"/>
      <c r="R490" s="60"/>
      <c r="S490" s="60"/>
    </row>
    <row r="491" spans="15:19" ht="12.75" x14ac:dyDescent="0.2">
      <c r="O491" s="60"/>
      <c r="P491" s="60"/>
      <c r="Q491" s="60"/>
      <c r="R491" s="60"/>
      <c r="S491" s="60"/>
    </row>
    <row r="492" spans="15:19" ht="12.75" x14ac:dyDescent="0.2">
      <c r="O492" s="60"/>
      <c r="P492" s="60"/>
      <c r="Q492" s="60"/>
      <c r="R492" s="60"/>
      <c r="S492" s="60"/>
    </row>
    <row r="493" spans="15:19" ht="12.75" x14ac:dyDescent="0.2">
      <c r="O493" s="60"/>
      <c r="P493" s="60"/>
      <c r="Q493" s="60"/>
      <c r="R493" s="60"/>
      <c r="S493" s="60"/>
    </row>
    <row r="494" spans="15:19" ht="12.75" x14ac:dyDescent="0.2">
      <c r="O494" s="60"/>
      <c r="P494" s="60"/>
      <c r="Q494" s="60"/>
      <c r="R494" s="60"/>
      <c r="S494" s="60"/>
    </row>
    <row r="495" spans="15:19" ht="12.75" x14ac:dyDescent="0.2">
      <c r="O495" s="60"/>
      <c r="P495" s="60"/>
      <c r="Q495" s="60"/>
      <c r="R495" s="60"/>
      <c r="S495" s="60"/>
    </row>
    <row r="496" spans="15:19" ht="12.75" x14ac:dyDescent="0.2">
      <c r="O496" s="60"/>
      <c r="P496" s="60"/>
      <c r="Q496" s="60"/>
      <c r="R496" s="60"/>
      <c r="S496" s="60"/>
    </row>
    <row r="497" spans="15:19" ht="12.75" x14ac:dyDescent="0.2">
      <c r="O497" s="60"/>
      <c r="P497" s="60"/>
      <c r="Q497" s="60"/>
      <c r="R497" s="60"/>
      <c r="S497" s="60"/>
    </row>
    <row r="498" spans="15:19" ht="12.75" x14ac:dyDescent="0.2">
      <c r="O498" s="60"/>
      <c r="P498" s="60"/>
      <c r="Q498" s="60"/>
      <c r="R498" s="60"/>
      <c r="S498" s="60"/>
    </row>
    <row r="499" spans="15:19" ht="12.75" x14ac:dyDescent="0.2">
      <c r="O499" s="60"/>
      <c r="P499" s="60"/>
      <c r="Q499" s="60"/>
      <c r="R499" s="60"/>
      <c r="S499" s="60"/>
    </row>
    <row r="500" spans="15:19" ht="12.75" x14ac:dyDescent="0.2">
      <c r="O500" s="60"/>
      <c r="P500" s="60"/>
      <c r="Q500" s="60"/>
      <c r="R500" s="60"/>
      <c r="S500" s="60"/>
    </row>
    <row r="501" spans="15:19" ht="12.75" x14ac:dyDescent="0.2">
      <c r="O501" s="60"/>
      <c r="P501" s="60"/>
      <c r="Q501" s="60"/>
      <c r="R501" s="60"/>
      <c r="S501" s="60"/>
    </row>
    <row r="502" spans="15:19" ht="12.75" x14ac:dyDescent="0.2">
      <c r="O502" s="60"/>
      <c r="P502" s="60"/>
      <c r="Q502" s="60"/>
      <c r="R502" s="60"/>
      <c r="S502" s="60"/>
    </row>
    <row r="503" spans="15:19" ht="12.75" x14ac:dyDescent="0.2">
      <c r="O503" s="60"/>
      <c r="P503" s="60"/>
      <c r="Q503" s="60"/>
      <c r="R503" s="60"/>
      <c r="S503" s="60"/>
    </row>
    <row r="504" spans="15:19" ht="12.75" x14ac:dyDescent="0.2">
      <c r="O504" s="60"/>
      <c r="P504" s="60"/>
      <c r="Q504" s="60"/>
      <c r="R504" s="60"/>
      <c r="S504" s="60"/>
    </row>
    <row r="505" spans="15:19" ht="12.75" x14ac:dyDescent="0.2">
      <c r="O505" s="60"/>
      <c r="P505" s="60"/>
      <c r="Q505" s="60"/>
      <c r="R505" s="60"/>
      <c r="S505" s="60"/>
    </row>
    <row r="506" spans="15:19" ht="12.75" x14ac:dyDescent="0.2">
      <c r="O506" s="60"/>
      <c r="P506" s="60"/>
      <c r="Q506" s="60"/>
      <c r="R506" s="60"/>
      <c r="S506" s="60"/>
    </row>
    <row r="507" spans="15:19" ht="12.75" x14ac:dyDescent="0.2">
      <c r="O507" s="60"/>
      <c r="P507" s="60"/>
      <c r="Q507" s="60"/>
      <c r="R507" s="60"/>
      <c r="S507" s="60"/>
    </row>
    <row r="508" spans="15:19" ht="12.75" x14ac:dyDescent="0.2">
      <c r="O508" s="60"/>
      <c r="P508" s="60"/>
      <c r="Q508" s="60"/>
      <c r="R508" s="60"/>
      <c r="S508" s="60"/>
    </row>
    <row r="509" spans="15:19" ht="12.75" x14ac:dyDescent="0.2">
      <c r="O509" s="60"/>
      <c r="P509" s="60"/>
      <c r="Q509" s="60"/>
      <c r="R509" s="60"/>
      <c r="S509" s="60"/>
    </row>
    <row r="510" spans="15:19" ht="12.75" x14ac:dyDescent="0.2">
      <c r="O510" s="60"/>
      <c r="P510" s="60"/>
      <c r="Q510" s="60"/>
      <c r="R510" s="60"/>
      <c r="S510" s="60"/>
    </row>
    <row r="511" spans="15:19" ht="12.75" x14ac:dyDescent="0.2">
      <c r="O511" s="60"/>
      <c r="P511" s="60"/>
      <c r="Q511" s="60"/>
      <c r="R511" s="60"/>
      <c r="S511" s="60"/>
    </row>
    <row r="512" spans="15:19" ht="12.75" x14ac:dyDescent="0.2">
      <c r="O512" s="60"/>
      <c r="P512" s="60"/>
      <c r="Q512" s="60"/>
      <c r="R512" s="60"/>
      <c r="S512" s="60"/>
    </row>
    <row r="513" spans="15:19" ht="12.75" x14ac:dyDescent="0.2">
      <c r="O513" s="60"/>
      <c r="P513" s="60"/>
      <c r="Q513" s="60"/>
      <c r="R513" s="60"/>
      <c r="S513" s="60"/>
    </row>
    <row r="514" spans="15:19" ht="12.75" x14ac:dyDescent="0.2">
      <c r="O514" s="60"/>
      <c r="P514" s="60"/>
      <c r="Q514" s="60"/>
      <c r="R514" s="60"/>
      <c r="S514" s="60"/>
    </row>
    <row r="515" spans="15:19" ht="12.75" x14ac:dyDescent="0.2">
      <c r="O515" s="60"/>
      <c r="P515" s="60"/>
      <c r="Q515" s="60"/>
      <c r="R515" s="60"/>
      <c r="S515" s="60"/>
    </row>
    <row r="516" spans="15:19" ht="12.75" x14ac:dyDescent="0.2">
      <c r="O516" s="60"/>
      <c r="P516" s="60"/>
      <c r="Q516" s="60"/>
      <c r="R516" s="60"/>
      <c r="S516" s="60"/>
    </row>
    <row r="517" spans="15:19" ht="12.75" x14ac:dyDescent="0.2">
      <c r="O517" s="60"/>
      <c r="P517" s="60"/>
      <c r="Q517" s="60"/>
      <c r="R517" s="60"/>
      <c r="S517" s="60"/>
    </row>
    <row r="518" spans="15:19" ht="12.75" x14ac:dyDescent="0.2">
      <c r="O518" s="60"/>
      <c r="P518" s="60"/>
      <c r="Q518" s="60"/>
      <c r="R518" s="60"/>
      <c r="S518" s="60"/>
    </row>
    <row r="519" spans="15:19" ht="12.75" x14ac:dyDescent="0.2">
      <c r="O519" s="60"/>
      <c r="P519" s="60"/>
      <c r="Q519" s="60"/>
      <c r="R519" s="60"/>
      <c r="S519" s="60"/>
    </row>
    <row r="520" spans="15:19" ht="12.75" x14ac:dyDescent="0.2">
      <c r="O520" s="60"/>
      <c r="P520" s="60"/>
      <c r="Q520" s="60"/>
      <c r="R520" s="60"/>
      <c r="S520" s="60"/>
    </row>
    <row r="521" spans="15:19" ht="12.75" x14ac:dyDescent="0.2">
      <c r="O521" s="60"/>
      <c r="P521" s="60"/>
      <c r="Q521" s="60"/>
      <c r="R521" s="60"/>
      <c r="S521" s="60"/>
    </row>
    <row r="522" spans="15:19" ht="12.75" x14ac:dyDescent="0.2">
      <c r="O522" s="60"/>
      <c r="P522" s="60"/>
      <c r="Q522" s="60"/>
      <c r="R522" s="60"/>
      <c r="S522" s="60"/>
    </row>
    <row r="523" spans="15:19" ht="12.75" x14ac:dyDescent="0.2">
      <c r="O523" s="60"/>
      <c r="P523" s="60"/>
      <c r="Q523" s="60"/>
      <c r="R523" s="60"/>
      <c r="S523" s="60"/>
    </row>
    <row r="524" spans="15:19" ht="12.75" x14ac:dyDescent="0.2">
      <c r="O524" s="60"/>
      <c r="P524" s="60"/>
      <c r="Q524" s="60"/>
      <c r="R524" s="60"/>
      <c r="S524" s="60"/>
    </row>
    <row r="525" spans="15:19" ht="12.75" x14ac:dyDescent="0.2">
      <c r="O525" s="60"/>
      <c r="P525" s="60"/>
      <c r="Q525" s="60"/>
      <c r="R525" s="60"/>
      <c r="S525" s="60"/>
    </row>
    <row r="526" spans="15:19" ht="12.75" x14ac:dyDescent="0.2">
      <c r="O526" s="60"/>
      <c r="P526" s="60"/>
      <c r="Q526" s="60"/>
      <c r="R526" s="60"/>
      <c r="S526" s="60"/>
    </row>
    <row r="527" spans="15:19" ht="12.75" x14ac:dyDescent="0.2">
      <c r="O527" s="60"/>
      <c r="P527" s="60"/>
      <c r="Q527" s="60"/>
      <c r="R527" s="60"/>
      <c r="S527" s="60"/>
    </row>
    <row r="528" spans="15:19" ht="12.75" x14ac:dyDescent="0.2">
      <c r="O528" s="60"/>
      <c r="P528" s="60"/>
      <c r="Q528" s="60"/>
      <c r="R528" s="60"/>
      <c r="S528" s="60"/>
    </row>
    <row r="529" spans="15:17" ht="12.75" x14ac:dyDescent="0.2">
      <c r="O529" s="60"/>
      <c r="P529" s="60"/>
      <c r="Q529" s="60"/>
    </row>
    <row r="530" spans="15:17" ht="12.75" x14ac:dyDescent="0.2">
      <c r="O530" s="60"/>
      <c r="P530" s="60"/>
      <c r="Q530" s="60"/>
    </row>
    <row r="531" spans="15:17" ht="12.75" x14ac:dyDescent="0.2">
      <c r="O531" s="60"/>
      <c r="P531" s="60"/>
      <c r="Q531" s="60"/>
    </row>
    <row r="532" spans="15:17" ht="12.75" x14ac:dyDescent="0.2">
      <c r="O532" s="60"/>
      <c r="P532" s="60"/>
      <c r="Q532" s="60"/>
    </row>
  </sheetData>
  <mergeCells count="52">
    <mergeCell ref="A96:K96"/>
    <mergeCell ref="A97:K97"/>
    <mergeCell ref="A86:K86"/>
    <mergeCell ref="A101:K101"/>
    <mergeCell ref="A99:K99"/>
    <mergeCell ref="A100:K100"/>
    <mergeCell ref="A98:K98"/>
    <mergeCell ref="A87:K87"/>
    <mergeCell ref="A88:K88"/>
    <mergeCell ref="A89:K89"/>
    <mergeCell ref="A90:K90"/>
    <mergeCell ref="A91:K91"/>
    <mergeCell ref="A92:K92"/>
    <mergeCell ref="A48:N48"/>
    <mergeCell ref="A51:K51"/>
    <mergeCell ref="A93:K93"/>
    <mergeCell ref="A94:K94"/>
    <mergeCell ref="A95:K95"/>
    <mergeCell ref="O22:O24"/>
    <mergeCell ref="A26:N26"/>
    <mergeCell ref="A37:K37"/>
    <mergeCell ref="A38:N38"/>
    <mergeCell ref="A47:K47"/>
    <mergeCell ref="A52:N52"/>
    <mergeCell ref="A61:K61"/>
    <mergeCell ref="A62:N62"/>
    <mergeCell ref="A84:K84"/>
    <mergeCell ref="A85:K85"/>
    <mergeCell ref="K18:L18"/>
    <mergeCell ref="J22:K22"/>
    <mergeCell ref="A4:B4"/>
    <mergeCell ref="L4:N4"/>
    <mergeCell ref="A5:B5"/>
    <mergeCell ref="A6:B6"/>
    <mergeCell ref="A7:B7"/>
    <mergeCell ref="A8:N8"/>
    <mergeCell ref="A9:N9"/>
    <mergeCell ref="A12:N12"/>
    <mergeCell ref="A14:N14"/>
    <mergeCell ref="A22:A24"/>
    <mergeCell ref="B22:B24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K17:L17"/>
    <mergeCell ref="K19:L19"/>
  </mergeCells>
  <pageMargins left="0.78740157480314965" right="0.39370078740157483" top="0.39370078740157483" bottom="0.39370078740157483" header="0.23622047244094491" footer="0.23622047244094491"/>
  <pageSetup paperSize="9" scale="69" fitToHeight="30000" orientation="landscape" r:id="rId1"/>
  <headerFooter alignWithMargins="0">
    <oddHeader>&amp;LГранд-СМЕТА</oddHeader>
    <oddFooter>Страница 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506"/>
  <sheetViews>
    <sheetView showGridLines="0" tabSelected="1" zoomScale="92" zoomScaleSheetLayoutView="100" workbookViewId="0"/>
  </sheetViews>
  <sheetFormatPr defaultRowHeight="12" x14ac:dyDescent="0.2"/>
  <cols>
    <col min="1" max="1" width="8.5703125" style="2" customWidth="1"/>
    <col min="2" max="2" width="40.5703125" style="2" customWidth="1"/>
    <col min="3" max="3" width="11.85546875" style="2" customWidth="1"/>
    <col min="4" max="5" width="12.140625" style="2" customWidth="1"/>
    <col min="6" max="6" width="9.7109375" style="2" customWidth="1"/>
    <col min="7" max="8" width="12.140625" style="2" customWidth="1"/>
    <col min="9" max="9" width="9.7109375" style="2" customWidth="1"/>
    <col min="10" max="10" width="12.140625" style="2" customWidth="1"/>
    <col min="11" max="13" width="12.140625" style="1" customWidth="1"/>
    <col min="14" max="14" width="9.7109375" style="1" customWidth="1"/>
    <col min="15" max="15" width="10.5703125" style="1" bestFit="1" customWidth="1"/>
    <col min="16" max="17" width="10.5703125" style="1" hidden="1" customWidth="1"/>
    <col min="18" max="19" width="9.140625" style="1" hidden="1" customWidth="1"/>
    <col min="20" max="21" width="16.140625" style="1" hidden="1" customWidth="1"/>
    <col min="22" max="26" width="9.140625" style="1" hidden="1" customWidth="1"/>
    <col min="27" max="16384" width="9.140625" style="1"/>
  </cols>
  <sheetData>
    <row r="1" spans="1:43" x14ac:dyDescent="0.2">
      <c r="N1" s="1" t="s">
        <v>99</v>
      </c>
    </row>
    <row r="3" spans="1:43" ht="12.75" x14ac:dyDescent="0.2">
      <c r="A3" s="38"/>
      <c r="B3" s="42" t="s">
        <v>98</v>
      </c>
      <c r="C3" s="40"/>
      <c r="D3" s="39"/>
      <c r="E3" s="38"/>
      <c r="F3" s="37"/>
      <c r="G3" s="37"/>
      <c r="H3" s="37"/>
      <c r="I3" s="37"/>
      <c r="J3" s="37"/>
      <c r="K3" s="37"/>
      <c r="L3" s="41" t="s">
        <v>97</v>
      </c>
      <c r="M3" s="37"/>
      <c r="N3" s="37"/>
      <c r="O3" s="37"/>
      <c r="P3" s="60"/>
      <c r="Q3" s="60"/>
      <c r="R3" s="60"/>
      <c r="S3" s="60"/>
      <c r="T3" s="60"/>
      <c r="U3" s="60"/>
      <c r="V3" s="60"/>
      <c r="W3" s="60"/>
      <c r="X3" s="60"/>
      <c r="Y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</row>
    <row r="4" spans="1:43" ht="12.75" x14ac:dyDescent="0.2">
      <c r="A4" s="91" t="s">
        <v>96</v>
      </c>
      <c r="B4" s="91"/>
      <c r="C4" s="40"/>
      <c r="D4" s="39"/>
      <c r="E4" s="38"/>
      <c r="F4" s="37"/>
      <c r="G4" s="37"/>
      <c r="H4" s="37"/>
      <c r="I4" s="37"/>
      <c r="J4" s="37"/>
      <c r="K4" s="37"/>
      <c r="L4" s="91" t="s">
        <v>374</v>
      </c>
      <c r="M4" s="91"/>
      <c r="N4" s="91"/>
      <c r="O4" s="37"/>
      <c r="P4" s="60"/>
      <c r="Q4" s="60"/>
      <c r="R4" s="60"/>
      <c r="S4" s="60"/>
      <c r="T4" s="60"/>
      <c r="U4" s="60"/>
      <c r="V4" s="60"/>
      <c r="W4" s="60"/>
      <c r="X4" s="60"/>
      <c r="Y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1:43" ht="12.75" x14ac:dyDescent="0.2">
      <c r="A5" s="91" t="s">
        <v>373</v>
      </c>
      <c r="B5" s="91"/>
      <c r="C5" s="40"/>
      <c r="D5" s="39"/>
      <c r="E5" s="38"/>
      <c r="F5" s="37"/>
      <c r="G5" s="37"/>
      <c r="H5" s="37"/>
      <c r="I5" s="37"/>
      <c r="J5" s="37"/>
      <c r="K5" s="37"/>
      <c r="L5" s="61" t="s">
        <v>372</v>
      </c>
      <c r="M5" s="37"/>
      <c r="N5" s="37"/>
      <c r="O5" s="37"/>
      <c r="P5" s="60"/>
      <c r="Q5" s="60"/>
      <c r="R5" s="60"/>
      <c r="S5" s="60"/>
      <c r="T5" s="60"/>
      <c r="U5" s="60"/>
      <c r="V5" s="60"/>
      <c r="W5" s="60"/>
      <c r="X5" s="60"/>
      <c r="Y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1:43" ht="12.75" customHeight="1" x14ac:dyDescent="0.2">
      <c r="A6" s="91" t="s">
        <v>95</v>
      </c>
      <c r="B6" s="91"/>
      <c r="C6" s="40"/>
      <c r="D6" s="39"/>
      <c r="E6" s="38"/>
      <c r="F6" s="37"/>
      <c r="G6" s="37"/>
      <c r="H6" s="37"/>
      <c r="I6" s="37"/>
      <c r="J6" s="37"/>
      <c r="K6" s="37"/>
      <c r="L6" s="61" t="s">
        <v>94</v>
      </c>
      <c r="M6" s="37"/>
      <c r="N6" s="37"/>
      <c r="O6" s="37"/>
      <c r="P6" s="60"/>
      <c r="Q6" s="60"/>
      <c r="R6" s="60"/>
      <c r="S6" s="60"/>
      <c r="T6" s="60"/>
      <c r="U6" s="60"/>
      <c r="V6" s="60"/>
      <c r="W6" s="60"/>
      <c r="X6" s="60"/>
      <c r="Y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1:43" ht="12.75" x14ac:dyDescent="0.2">
      <c r="A7" s="92" t="s">
        <v>371</v>
      </c>
      <c r="B7" s="92"/>
      <c r="C7" s="36"/>
      <c r="D7" s="36"/>
      <c r="I7" s="35"/>
      <c r="J7" s="35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</row>
    <row r="8" spans="1:43" ht="12.75" customHeight="1" x14ac:dyDescent="0.2">
      <c r="A8" s="64" t="s">
        <v>93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</row>
    <row r="9" spans="1:43" ht="12.75" customHeight="1" x14ac:dyDescent="0.2">
      <c r="A9" s="76" t="s">
        <v>92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1:43" ht="12.75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1:43" ht="15.75" x14ac:dyDescent="0.2">
      <c r="A11" s="65" t="s">
        <v>501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</row>
    <row r="12" spans="1:43" ht="12.75" customHeight="1" x14ac:dyDescent="0.2">
      <c r="A12" s="77" t="s">
        <v>91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1:43" ht="12.75" customHeight="1" x14ac:dyDescent="0.2">
      <c r="A13" s="64" t="s">
        <v>500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</row>
    <row r="14" spans="1:43" ht="12.75" x14ac:dyDescent="0.2">
      <c r="A14" s="78" t="s">
        <v>90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</row>
    <row r="15" spans="1:43" ht="12.75" x14ac:dyDescent="0.2">
      <c r="A15" s="33"/>
      <c r="B15" s="25"/>
      <c r="C15" s="24"/>
      <c r="D15" s="23"/>
      <c r="E15" s="23"/>
      <c r="F15" s="23"/>
      <c r="G15" s="23"/>
      <c r="H15" s="23"/>
      <c r="I15" s="23"/>
      <c r="J15" s="23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</row>
    <row r="16" spans="1:43" ht="12.75" x14ac:dyDescent="0.2">
      <c r="A16" s="26"/>
      <c r="B16" s="62" t="s">
        <v>89</v>
      </c>
      <c r="C16" s="32"/>
      <c r="D16" s="23"/>
      <c r="E16" s="23"/>
      <c r="F16" s="23"/>
      <c r="G16" s="23"/>
      <c r="H16" s="23"/>
      <c r="I16" s="62"/>
      <c r="J16" s="62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</row>
    <row r="17" spans="1:43" ht="12.75" x14ac:dyDescent="0.2">
      <c r="A17" s="26"/>
      <c r="C17" s="1"/>
      <c r="D17" s="29"/>
      <c r="E17" s="29"/>
      <c r="F17" s="62" t="s">
        <v>88</v>
      </c>
      <c r="G17" s="62"/>
      <c r="H17" s="62"/>
      <c r="I17" s="62"/>
      <c r="J17" s="62"/>
      <c r="K17" s="80">
        <f>482181/1000</f>
        <v>482.18099999999998</v>
      </c>
      <c r="L17" s="80"/>
      <c r="M17" s="31" t="s">
        <v>84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</row>
    <row r="18" spans="1:43" ht="21.75" customHeight="1" x14ac:dyDescent="0.2">
      <c r="A18" s="26"/>
      <c r="C18" s="1"/>
      <c r="D18" s="29"/>
      <c r="E18" s="29"/>
      <c r="F18" s="62" t="s">
        <v>87</v>
      </c>
      <c r="G18" s="62"/>
      <c r="H18" s="62"/>
      <c r="I18" s="62"/>
      <c r="J18" s="62"/>
      <c r="K18" s="82">
        <v>498.47</v>
      </c>
      <c r="L18" s="82"/>
      <c r="M18" s="28" t="s">
        <v>86</v>
      </c>
      <c r="N18" s="27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1:43" ht="25.5" customHeight="1" x14ac:dyDescent="0.2">
      <c r="A19" s="26"/>
      <c r="C19" s="30"/>
      <c r="D19" s="29"/>
      <c r="E19" s="29"/>
      <c r="F19" s="62" t="s">
        <v>85</v>
      </c>
      <c r="G19" s="62"/>
      <c r="H19" s="62"/>
      <c r="I19" s="62"/>
      <c r="J19" s="62"/>
      <c r="K19" s="81">
        <f>61170/1000</f>
        <v>61.17</v>
      </c>
      <c r="L19" s="81"/>
      <c r="M19" s="28" t="s">
        <v>84</v>
      </c>
      <c r="N19" s="27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20" spans="1:43" ht="27.75" customHeight="1" x14ac:dyDescent="0.2">
      <c r="A20" s="26"/>
      <c r="C20" s="62"/>
      <c r="D20" s="62"/>
      <c r="E20" s="62"/>
      <c r="F20" s="62" t="s">
        <v>83</v>
      </c>
      <c r="G20" s="62"/>
      <c r="H20" s="62"/>
      <c r="I20" s="62"/>
      <c r="J20" s="62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</row>
    <row r="21" spans="1:43" s="22" customFormat="1" ht="12.75" x14ac:dyDescent="0.2">
      <c r="A21" s="26"/>
      <c r="B21" s="25"/>
      <c r="C21" s="24"/>
      <c r="D21" s="23"/>
      <c r="E21" s="23"/>
      <c r="F21" s="23"/>
      <c r="G21" s="23"/>
      <c r="H21" s="23"/>
      <c r="I21" s="23"/>
      <c r="J21" s="23"/>
      <c r="K21" s="1"/>
      <c r="L21" s="1"/>
      <c r="M21" s="1"/>
      <c r="N21" s="1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s="21" customFormat="1" ht="12.75" x14ac:dyDescent="0.2">
      <c r="A22" s="73" t="s">
        <v>82</v>
      </c>
      <c r="B22" s="73" t="s">
        <v>81</v>
      </c>
      <c r="C22" s="73" t="s">
        <v>80</v>
      </c>
      <c r="D22" s="70" t="s">
        <v>79</v>
      </c>
      <c r="E22" s="71"/>
      <c r="F22" s="72"/>
      <c r="G22" s="70" t="s">
        <v>78</v>
      </c>
      <c r="H22" s="71"/>
      <c r="I22" s="72"/>
      <c r="J22" s="83" t="s">
        <v>77</v>
      </c>
      <c r="K22" s="84"/>
      <c r="L22" s="68" t="s">
        <v>76</v>
      </c>
      <c r="M22" s="68"/>
      <c r="N22" s="68"/>
      <c r="O22" s="79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s="20" customFormat="1" ht="12.75" x14ac:dyDescent="0.2">
      <c r="A23" s="74"/>
      <c r="B23" s="74"/>
      <c r="C23" s="74"/>
      <c r="D23" s="66" t="s">
        <v>75</v>
      </c>
      <c r="E23" s="59" t="s">
        <v>74</v>
      </c>
      <c r="F23" s="59" t="s">
        <v>73</v>
      </c>
      <c r="G23" s="66" t="s">
        <v>75</v>
      </c>
      <c r="H23" s="59" t="s">
        <v>74</v>
      </c>
      <c r="I23" s="59" t="s">
        <v>73</v>
      </c>
      <c r="J23" s="59" t="s">
        <v>74</v>
      </c>
      <c r="K23" s="59" t="s">
        <v>73</v>
      </c>
      <c r="L23" s="68" t="s">
        <v>75</v>
      </c>
      <c r="M23" s="59" t="s">
        <v>74</v>
      </c>
      <c r="N23" s="59" t="s">
        <v>73</v>
      </c>
      <c r="O23" s="79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ht="12.75" x14ac:dyDescent="0.2">
      <c r="A24" s="75"/>
      <c r="B24" s="75"/>
      <c r="C24" s="75"/>
      <c r="D24" s="67"/>
      <c r="E24" s="19" t="s">
        <v>72</v>
      </c>
      <c r="F24" s="59" t="s">
        <v>71</v>
      </c>
      <c r="G24" s="67"/>
      <c r="H24" s="19" t="s">
        <v>72</v>
      </c>
      <c r="I24" s="59" t="s">
        <v>71</v>
      </c>
      <c r="J24" s="19" t="s">
        <v>72</v>
      </c>
      <c r="K24" s="59" t="s">
        <v>71</v>
      </c>
      <c r="L24" s="69"/>
      <c r="M24" s="19" t="s">
        <v>72</v>
      </c>
      <c r="N24" s="59" t="s">
        <v>71</v>
      </c>
      <c r="O24" s="79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ht="12.75" x14ac:dyDescent="0.2">
      <c r="A25" s="18">
        <v>1</v>
      </c>
      <c r="B25" s="18">
        <v>2</v>
      </c>
      <c r="C25" s="18">
        <v>3</v>
      </c>
      <c r="D25" s="18">
        <v>4</v>
      </c>
      <c r="E25" s="18">
        <v>5</v>
      </c>
      <c r="F25" s="18">
        <v>6</v>
      </c>
      <c r="G25" s="18">
        <v>7</v>
      </c>
      <c r="H25" s="18">
        <v>8</v>
      </c>
      <c r="I25" s="18">
        <v>9</v>
      </c>
      <c r="J25" s="18">
        <v>10</v>
      </c>
      <c r="K25" s="18">
        <v>11</v>
      </c>
      <c r="L25" s="18">
        <v>12</v>
      </c>
      <c r="M25" s="18">
        <v>13</v>
      </c>
      <c r="N25" s="18">
        <v>14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ht="21" customHeight="1" x14ac:dyDescent="0.2">
      <c r="A26" s="87" t="s">
        <v>499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ht="108" x14ac:dyDescent="0.2">
      <c r="A27" s="16">
        <v>1</v>
      </c>
      <c r="B27" s="17" t="s">
        <v>498</v>
      </c>
      <c r="C27" s="15" t="s">
        <v>497</v>
      </c>
      <c r="D27" s="14">
        <v>151.47</v>
      </c>
      <c r="E27" s="14">
        <v>118.67</v>
      </c>
      <c r="F27" s="14">
        <v>32.799999999999997</v>
      </c>
      <c r="G27" s="14">
        <v>751</v>
      </c>
      <c r="H27" s="14">
        <v>589</v>
      </c>
      <c r="I27" s="14">
        <v>162</v>
      </c>
      <c r="J27" s="16">
        <v>14.75</v>
      </c>
      <c r="K27" s="15">
        <v>1.8919999999999999</v>
      </c>
      <c r="L27" s="14">
        <v>8995</v>
      </c>
      <c r="M27" s="14">
        <v>8688</v>
      </c>
      <c r="N27" s="14">
        <v>307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ht="108" x14ac:dyDescent="0.2">
      <c r="A28" s="16">
        <v>2</v>
      </c>
      <c r="B28" s="17" t="s">
        <v>496</v>
      </c>
      <c r="C28" s="15" t="s">
        <v>495</v>
      </c>
      <c r="D28" s="14">
        <v>990.75</v>
      </c>
      <c r="E28" s="14" t="s">
        <v>494</v>
      </c>
      <c r="F28" s="14">
        <v>16.329999999999998</v>
      </c>
      <c r="G28" s="14">
        <v>614</v>
      </c>
      <c r="H28" s="14" t="s">
        <v>493</v>
      </c>
      <c r="I28" s="14">
        <v>10</v>
      </c>
      <c r="J28" s="16" t="s">
        <v>492</v>
      </c>
      <c r="K28" s="15">
        <v>6.9390000000000001</v>
      </c>
      <c r="L28" s="14">
        <v>5430</v>
      </c>
      <c r="M28" s="14" t="s">
        <v>491</v>
      </c>
      <c r="N28" s="14">
        <v>69</v>
      </c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ht="120" x14ac:dyDescent="0.2">
      <c r="A29" s="16">
        <v>3</v>
      </c>
      <c r="B29" s="17" t="s">
        <v>490</v>
      </c>
      <c r="C29" s="15">
        <v>7</v>
      </c>
      <c r="D29" s="14">
        <v>61.33</v>
      </c>
      <c r="E29" s="14" t="s">
        <v>489</v>
      </c>
      <c r="F29" s="14">
        <v>24.83</v>
      </c>
      <c r="G29" s="14">
        <v>429</v>
      </c>
      <c r="H29" s="14" t="s">
        <v>488</v>
      </c>
      <c r="I29" s="14">
        <v>174</v>
      </c>
      <c r="J29" s="16" t="s">
        <v>487</v>
      </c>
      <c r="K29" s="15">
        <v>6.8819999999999997</v>
      </c>
      <c r="L29" s="14">
        <v>3472</v>
      </c>
      <c r="M29" s="14" t="s">
        <v>486</v>
      </c>
      <c r="N29" s="14">
        <v>1197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ht="168" x14ac:dyDescent="0.2">
      <c r="A30" s="16">
        <v>4</v>
      </c>
      <c r="B30" s="17" t="s">
        <v>485</v>
      </c>
      <c r="C30" s="15" t="s">
        <v>467</v>
      </c>
      <c r="D30" s="14">
        <v>806.63</v>
      </c>
      <c r="E30" s="14" t="s">
        <v>484</v>
      </c>
      <c r="F30" s="14" t="s">
        <v>483</v>
      </c>
      <c r="G30" s="14">
        <v>4243</v>
      </c>
      <c r="H30" s="14" t="s">
        <v>482</v>
      </c>
      <c r="I30" s="14" t="s">
        <v>481</v>
      </c>
      <c r="J30" s="16" t="s">
        <v>480</v>
      </c>
      <c r="K30" s="15" t="s">
        <v>479</v>
      </c>
      <c r="L30" s="14">
        <v>27297</v>
      </c>
      <c r="M30" s="14" t="s">
        <v>478</v>
      </c>
      <c r="N30" s="14" t="s">
        <v>477</v>
      </c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ht="168" x14ac:dyDescent="0.2">
      <c r="A31" s="16">
        <v>5</v>
      </c>
      <c r="B31" s="17" t="s">
        <v>476</v>
      </c>
      <c r="C31" s="15">
        <v>-578.6</v>
      </c>
      <c r="D31" s="14">
        <v>4.8</v>
      </c>
      <c r="E31" s="14" t="s">
        <v>475</v>
      </c>
      <c r="F31" s="14"/>
      <c r="G31" s="14">
        <v>-2777</v>
      </c>
      <c r="H31" s="14" t="s">
        <v>474</v>
      </c>
      <c r="I31" s="14"/>
      <c r="J31" s="16" t="s">
        <v>473</v>
      </c>
      <c r="K31" s="15" t="s">
        <v>13</v>
      </c>
      <c r="L31" s="14">
        <v>-13843</v>
      </c>
      <c r="M31" s="14" t="s">
        <v>472</v>
      </c>
      <c r="N31" s="14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</row>
    <row r="32" spans="1:43" ht="156" x14ac:dyDescent="0.2">
      <c r="A32" s="16">
        <v>6</v>
      </c>
      <c r="B32" s="17" t="s">
        <v>471</v>
      </c>
      <c r="C32" s="15">
        <v>578.6</v>
      </c>
      <c r="D32" s="14">
        <v>18.649999999999999</v>
      </c>
      <c r="E32" s="14" t="s">
        <v>470</v>
      </c>
      <c r="F32" s="14"/>
      <c r="G32" s="14">
        <v>10791</v>
      </c>
      <c r="H32" s="14" t="s">
        <v>469</v>
      </c>
      <c r="I32" s="14"/>
      <c r="J32" s="16" t="s">
        <v>13</v>
      </c>
      <c r="K32" s="15" t="s">
        <v>13</v>
      </c>
      <c r="L32" s="14">
        <v>10791</v>
      </c>
      <c r="M32" s="14" t="s">
        <v>469</v>
      </c>
      <c r="N32" s="14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</row>
    <row r="33" spans="1:43" ht="168" x14ac:dyDescent="0.2">
      <c r="A33" s="16">
        <v>7</v>
      </c>
      <c r="B33" s="17" t="s">
        <v>468</v>
      </c>
      <c r="C33" s="15" t="s">
        <v>467</v>
      </c>
      <c r="D33" s="14">
        <v>11708.45</v>
      </c>
      <c r="E33" s="14" t="s">
        <v>453</v>
      </c>
      <c r="F33" s="14" t="s">
        <v>452</v>
      </c>
      <c r="G33" s="14">
        <v>61586</v>
      </c>
      <c r="H33" s="14" t="s">
        <v>466</v>
      </c>
      <c r="I33" s="14" t="s">
        <v>465</v>
      </c>
      <c r="J33" s="16" t="s">
        <v>449</v>
      </c>
      <c r="K33" s="15" t="s">
        <v>448</v>
      </c>
      <c r="L33" s="14">
        <v>206243</v>
      </c>
      <c r="M33" s="14" t="s">
        <v>464</v>
      </c>
      <c r="N33" s="14" t="s">
        <v>463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</row>
    <row r="34" spans="1:43" ht="156" x14ac:dyDescent="0.2">
      <c r="A34" s="16">
        <v>8</v>
      </c>
      <c r="B34" s="17" t="s">
        <v>445</v>
      </c>
      <c r="C34" s="15">
        <v>-641.70000000000005</v>
      </c>
      <c r="D34" s="14">
        <v>83.1</v>
      </c>
      <c r="E34" s="14" t="s">
        <v>444</v>
      </c>
      <c r="F34" s="14"/>
      <c r="G34" s="14">
        <v>-53325</v>
      </c>
      <c r="H34" s="14" t="s">
        <v>462</v>
      </c>
      <c r="I34" s="14"/>
      <c r="J34" s="16" t="s">
        <v>442</v>
      </c>
      <c r="K34" s="15" t="s">
        <v>13</v>
      </c>
      <c r="L34" s="14">
        <v>-155869</v>
      </c>
      <c r="M34" s="14" t="s">
        <v>461</v>
      </c>
      <c r="N34" s="14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</row>
    <row r="35" spans="1:43" ht="168" x14ac:dyDescent="0.2">
      <c r="A35" s="16">
        <v>9</v>
      </c>
      <c r="B35" s="17" t="s">
        <v>460</v>
      </c>
      <c r="C35" s="15">
        <v>641.70000000000005</v>
      </c>
      <c r="D35" s="14">
        <v>300.85000000000002</v>
      </c>
      <c r="E35" s="14" t="s">
        <v>457</v>
      </c>
      <c r="F35" s="14"/>
      <c r="G35" s="14">
        <v>193055</v>
      </c>
      <c r="H35" s="14" t="s">
        <v>459</v>
      </c>
      <c r="I35" s="14"/>
      <c r="J35" s="16" t="s">
        <v>13</v>
      </c>
      <c r="K35" s="15" t="s">
        <v>13</v>
      </c>
      <c r="L35" s="14">
        <v>193055</v>
      </c>
      <c r="M35" s="14" t="s">
        <v>459</v>
      </c>
      <c r="N35" s="14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168" x14ac:dyDescent="0.2">
      <c r="A36" s="16">
        <v>10</v>
      </c>
      <c r="B36" s="17" t="s">
        <v>458</v>
      </c>
      <c r="C36" s="15">
        <v>16.82</v>
      </c>
      <c r="D36" s="14">
        <v>300.85000000000002</v>
      </c>
      <c r="E36" s="14" t="s">
        <v>457</v>
      </c>
      <c r="F36" s="14"/>
      <c r="G36" s="14">
        <v>5060</v>
      </c>
      <c r="H36" s="14" t="s">
        <v>456</v>
      </c>
      <c r="I36" s="14"/>
      <c r="J36" s="16" t="s">
        <v>13</v>
      </c>
      <c r="K36" s="15" t="s">
        <v>13</v>
      </c>
      <c r="L36" s="14">
        <v>5060</v>
      </c>
      <c r="M36" s="14" t="s">
        <v>456</v>
      </c>
      <c r="N36" s="14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</row>
    <row r="37" spans="1:43" ht="168" x14ac:dyDescent="0.2">
      <c r="A37" s="16">
        <v>11</v>
      </c>
      <c r="B37" s="17" t="s">
        <v>455</v>
      </c>
      <c r="C37" s="15" t="s">
        <v>454</v>
      </c>
      <c r="D37" s="14">
        <v>11708.45</v>
      </c>
      <c r="E37" s="14" t="s">
        <v>453</v>
      </c>
      <c r="F37" s="14" t="s">
        <v>452</v>
      </c>
      <c r="G37" s="14">
        <v>948</v>
      </c>
      <c r="H37" s="14" t="s">
        <v>451</v>
      </c>
      <c r="I37" s="14" t="s">
        <v>450</v>
      </c>
      <c r="J37" s="16" t="s">
        <v>449</v>
      </c>
      <c r="K37" s="15" t="s">
        <v>448</v>
      </c>
      <c r="L37" s="14">
        <v>3180</v>
      </c>
      <c r="M37" s="14" t="s">
        <v>447</v>
      </c>
      <c r="N37" s="14" t="s">
        <v>446</v>
      </c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</row>
    <row r="38" spans="1:43" ht="156" x14ac:dyDescent="0.2">
      <c r="A38" s="16">
        <v>12</v>
      </c>
      <c r="B38" s="17" t="s">
        <v>445</v>
      </c>
      <c r="C38" s="15">
        <v>-9.8819999999999997</v>
      </c>
      <c r="D38" s="14">
        <v>83.1</v>
      </c>
      <c r="E38" s="14" t="s">
        <v>444</v>
      </c>
      <c r="F38" s="14"/>
      <c r="G38" s="14">
        <v>-821</v>
      </c>
      <c r="H38" s="14" t="s">
        <v>443</v>
      </c>
      <c r="I38" s="14"/>
      <c r="J38" s="16" t="s">
        <v>442</v>
      </c>
      <c r="K38" s="15" t="s">
        <v>13</v>
      </c>
      <c r="L38" s="14">
        <v>-2400</v>
      </c>
      <c r="M38" s="14" t="s">
        <v>441</v>
      </c>
      <c r="N38" s="14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</row>
    <row r="39" spans="1:43" ht="168" x14ac:dyDescent="0.2">
      <c r="A39" s="16">
        <v>13</v>
      </c>
      <c r="B39" s="17" t="s">
        <v>440</v>
      </c>
      <c r="C39" s="15">
        <v>9.8819999999999997</v>
      </c>
      <c r="D39" s="14">
        <v>215</v>
      </c>
      <c r="E39" s="14" t="s">
        <v>439</v>
      </c>
      <c r="F39" s="14"/>
      <c r="G39" s="14">
        <v>2125</v>
      </c>
      <c r="H39" s="14" t="s">
        <v>438</v>
      </c>
      <c r="I39" s="14"/>
      <c r="J39" s="16" t="s">
        <v>13</v>
      </c>
      <c r="K39" s="15" t="s">
        <v>13</v>
      </c>
      <c r="L39" s="14">
        <v>2125</v>
      </c>
      <c r="M39" s="14" t="s">
        <v>438</v>
      </c>
      <c r="N39" s="14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</row>
    <row r="40" spans="1:43" ht="120" x14ac:dyDescent="0.2">
      <c r="A40" s="16">
        <v>14</v>
      </c>
      <c r="B40" s="17" t="s">
        <v>437</v>
      </c>
      <c r="C40" s="15">
        <v>5</v>
      </c>
      <c r="D40" s="14">
        <v>31.88</v>
      </c>
      <c r="E40" s="14">
        <v>3.96</v>
      </c>
      <c r="F40" s="14">
        <v>27.92</v>
      </c>
      <c r="G40" s="14">
        <v>159</v>
      </c>
      <c r="H40" s="14">
        <v>20</v>
      </c>
      <c r="I40" s="14">
        <v>139</v>
      </c>
      <c r="J40" s="16">
        <v>14.79</v>
      </c>
      <c r="K40" s="15">
        <v>7.42</v>
      </c>
      <c r="L40" s="14">
        <v>1327</v>
      </c>
      <c r="M40" s="14">
        <v>296</v>
      </c>
      <c r="N40" s="14">
        <v>1031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</row>
    <row r="41" spans="1:43" ht="144" x14ac:dyDescent="0.2">
      <c r="A41" s="12">
        <v>15</v>
      </c>
      <c r="B41" s="13" t="s">
        <v>436</v>
      </c>
      <c r="C41" s="11">
        <v>5</v>
      </c>
      <c r="D41" s="10">
        <v>12.51</v>
      </c>
      <c r="E41" s="10"/>
      <c r="F41" s="10">
        <v>12.51</v>
      </c>
      <c r="G41" s="10">
        <v>63</v>
      </c>
      <c r="H41" s="10"/>
      <c r="I41" s="10">
        <v>63</v>
      </c>
      <c r="J41" s="12" t="s">
        <v>13</v>
      </c>
      <c r="K41" s="11">
        <v>6.54</v>
      </c>
      <c r="L41" s="10">
        <v>412</v>
      </c>
      <c r="M41" s="10"/>
      <c r="N41" s="10">
        <v>412</v>
      </c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</row>
    <row r="42" spans="1:43" ht="12.75" x14ac:dyDescent="0.2">
      <c r="A42" s="89" t="s">
        <v>435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10">
        <v>355537</v>
      </c>
      <c r="M42" s="10"/>
      <c r="N42" s="1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  <row r="43" spans="1:43" ht="21" customHeight="1" x14ac:dyDescent="0.2">
      <c r="A43" s="87" t="s">
        <v>434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</row>
    <row r="44" spans="1:43" ht="96" x14ac:dyDescent="0.2">
      <c r="A44" s="16">
        <v>16</v>
      </c>
      <c r="B44" s="17" t="s">
        <v>433</v>
      </c>
      <c r="C44" s="15">
        <v>2.4</v>
      </c>
      <c r="D44" s="14">
        <v>146.1</v>
      </c>
      <c r="E44" s="14">
        <v>69.84</v>
      </c>
      <c r="F44" s="14" t="s">
        <v>432</v>
      </c>
      <c r="G44" s="14">
        <v>351</v>
      </c>
      <c r="H44" s="14">
        <v>168</v>
      </c>
      <c r="I44" s="14" t="s">
        <v>431</v>
      </c>
      <c r="J44" s="16">
        <v>14.75</v>
      </c>
      <c r="K44" s="15" t="s">
        <v>430</v>
      </c>
      <c r="L44" s="14">
        <v>3416</v>
      </c>
      <c r="M44" s="14">
        <v>2478</v>
      </c>
      <c r="N44" s="14" t="s">
        <v>429</v>
      </c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</row>
    <row r="45" spans="1:43" ht="156" x14ac:dyDescent="0.2">
      <c r="A45" s="16">
        <v>17</v>
      </c>
      <c r="B45" s="17" t="s">
        <v>428</v>
      </c>
      <c r="C45" s="15">
        <v>0.27300000000000002</v>
      </c>
      <c r="D45" s="14">
        <v>1821.39</v>
      </c>
      <c r="E45" s="14" t="s">
        <v>427</v>
      </c>
      <c r="F45" s="14">
        <v>42.25</v>
      </c>
      <c r="G45" s="14">
        <v>497</v>
      </c>
      <c r="H45" s="14" t="s">
        <v>426</v>
      </c>
      <c r="I45" s="14">
        <v>12</v>
      </c>
      <c r="J45" s="16" t="s">
        <v>425</v>
      </c>
      <c r="K45" s="15">
        <v>6.8250000000000002</v>
      </c>
      <c r="L45" s="14">
        <v>2844</v>
      </c>
      <c r="M45" s="14" t="s">
        <v>424</v>
      </c>
      <c r="N45" s="14">
        <v>82</v>
      </c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</row>
    <row r="46" spans="1:43" ht="96" x14ac:dyDescent="0.2">
      <c r="A46" s="16">
        <v>18</v>
      </c>
      <c r="B46" s="17" t="s">
        <v>423</v>
      </c>
      <c r="C46" s="15" t="s">
        <v>422</v>
      </c>
      <c r="D46" s="14">
        <v>1999.12</v>
      </c>
      <c r="E46" s="14" t="s">
        <v>421</v>
      </c>
      <c r="F46" s="14" t="s">
        <v>420</v>
      </c>
      <c r="G46" s="14">
        <v>1235</v>
      </c>
      <c r="H46" s="14" t="s">
        <v>419</v>
      </c>
      <c r="I46" s="14" t="s">
        <v>418</v>
      </c>
      <c r="J46" s="16" t="s">
        <v>417</v>
      </c>
      <c r="K46" s="15" t="s">
        <v>416</v>
      </c>
      <c r="L46" s="14">
        <v>8062</v>
      </c>
      <c r="M46" s="14" t="s">
        <v>415</v>
      </c>
      <c r="N46" s="14" t="s">
        <v>414</v>
      </c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</row>
    <row r="47" spans="1:43" ht="180" x14ac:dyDescent="0.2">
      <c r="A47" s="16">
        <v>19</v>
      </c>
      <c r="B47" s="17" t="s">
        <v>413</v>
      </c>
      <c r="C47" s="15" t="s">
        <v>412</v>
      </c>
      <c r="D47" s="14">
        <v>1123.53</v>
      </c>
      <c r="E47" s="14" t="s">
        <v>258</v>
      </c>
      <c r="F47" s="14" t="s">
        <v>257</v>
      </c>
      <c r="G47" s="14">
        <v>517</v>
      </c>
      <c r="H47" s="14" t="s">
        <v>411</v>
      </c>
      <c r="I47" s="14" t="s">
        <v>410</v>
      </c>
      <c r="J47" s="16" t="s">
        <v>103</v>
      </c>
      <c r="K47" s="15" t="s">
        <v>102</v>
      </c>
      <c r="L47" s="14">
        <v>4069</v>
      </c>
      <c r="M47" s="14" t="s">
        <v>409</v>
      </c>
      <c r="N47" s="14" t="s">
        <v>408</v>
      </c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</row>
    <row r="48" spans="1:43" ht="156" x14ac:dyDescent="0.2">
      <c r="A48" s="16">
        <v>20</v>
      </c>
      <c r="B48" s="17" t="s">
        <v>395</v>
      </c>
      <c r="C48" s="15">
        <v>52.9</v>
      </c>
      <c r="D48" s="14">
        <v>264.27</v>
      </c>
      <c r="E48" s="14" t="s">
        <v>394</v>
      </c>
      <c r="F48" s="14"/>
      <c r="G48" s="14">
        <v>13980</v>
      </c>
      <c r="H48" s="14" t="s">
        <v>407</v>
      </c>
      <c r="I48" s="14"/>
      <c r="J48" s="16" t="s">
        <v>13</v>
      </c>
      <c r="K48" s="15" t="s">
        <v>13</v>
      </c>
      <c r="L48" s="14">
        <v>13980</v>
      </c>
      <c r="M48" s="14" t="s">
        <v>407</v>
      </c>
      <c r="N48" s="14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</row>
    <row r="49" spans="1:43" ht="168" x14ac:dyDescent="0.2">
      <c r="A49" s="16">
        <v>21</v>
      </c>
      <c r="B49" s="17" t="s">
        <v>406</v>
      </c>
      <c r="C49" s="15" t="s">
        <v>405</v>
      </c>
      <c r="D49" s="14">
        <v>12851.77</v>
      </c>
      <c r="E49" s="14" t="s">
        <v>247</v>
      </c>
      <c r="F49" s="14" t="s">
        <v>246</v>
      </c>
      <c r="G49" s="14">
        <v>2879</v>
      </c>
      <c r="H49" s="14" t="s">
        <v>404</v>
      </c>
      <c r="I49" s="14" t="s">
        <v>403</v>
      </c>
      <c r="J49" s="16" t="s">
        <v>101</v>
      </c>
      <c r="K49" s="15" t="s">
        <v>100</v>
      </c>
      <c r="L49" s="14">
        <v>9871</v>
      </c>
      <c r="M49" s="14" t="s">
        <v>402</v>
      </c>
      <c r="N49" s="14" t="s">
        <v>401</v>
      </c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</row>
    <row r="50" spans="1:43" ht="168" x14ac:dyDescent="0.2">
      <c r="A50" s="16">
        <v>22</v>
      </c>
      <c r="B50" s="17" t="s">
        <v>400</v>
      </c>
      <c r="C50" s="15">
        <v>-0.17519999999999999</v>
      </c>
      <c r="D50" s="14">
        <v>14903.49</v>
      </c>
      <c r="E50" s="14" t="s">
        <v>399</v>
      </c>
      <c r="F50" s="14"/>
      <c r="G50" s="14">
        <v>-2611</v>
      </c>
      <c r="H50" s="14" t="s">
        <v>398</v>
      </c>
      <c r="I50" s="14"/>
      <c r="J50" s="16" t="s">
        <v>397</v>
      </c>
      <c r="K50" s="15" t="s">
        <v>13</v>
      </c>
      <c r="L50" s="14">
        <v>-6154</v>
      </c>
      <c r="M50" s="14" t="s">
        <v>396</v>
      </c>
      <c r="N50" s="14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</row>
    <row r="51" spans="1:43" ht="156" x14ac:dyDescent="0.2">
      <c r="A51" s="16">
        <v>23</v>
      </c>
      <c r="B51" s="17" t="s">
        <v>395</v>
      </c>
      <c r="C51" s="15">
        <v>25.76</v>
      </c>
      <c r="D51" s="14">
        <v>264.27</v>
      </c>
      <c r="E51" s="14" t="s">
        <v>394</v>
      </c>
      <c r="F51" s="14"/>
      <c r="G51" s="14">
        <v>6808</v>
      </c>
      <c r="H51" s="14" t="s">
        <v>393</v>
      </c>
      <c r="I51" s="14"/>
      <c r="J51" s="16" t="s">
        <v>13</v>
      </c>
      <c r="K51" s="15" t="s">
        <v>13</v>
      </c>
      <c r="L51" s="14">
        <v>6808</v>
      </c>
      <c r="M51" s="14" t="s">
        <v>393</v>
      </c>
      <c r="N51" s="14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</row>
    <row r="52" spans="1:43" ht="156" x14ac:dyDescent="0.2">
      <c r="A52" s="12">
        <v>24</v>
      </c>
      <c r="B52" s="13" t="s">
        <v>392</v>
      </c>
      <c r="C52" s="11">
        <v>824</v>
      </c>
      <c r="D52" s="10">
        <v>1.26</v>
      </c>
      <c r="E52" s="10" t="s">
        <v>391</v>
      </c>
      <c r="F52" s="10"/>
      <c r="G52" s="10">
        <v>1038</v>
      </c>
      <c r="H52" s="10" t="s">
        <v>390</v>
      </c>
      <c r="I52" s="10"/>
      <c r="J52" s="12" t="s">
        <v>13</v>
      </c>
      <c r="K52" s="11" t="s">
        <v>13</v>
      </c>
      <c r="L52" s="10">
        <v>1038</v>
      </c>
      <c r="M52" s="10" t="s">
        <v>390</v>
      </c>
      <c r="N52" s="1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</row>
    <row r="53" spans="1:43" ht="12.75" x14ac:dyDescent="0.2">
      <c r="A53" s="89" t="s">
        <v>389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10">
        <v>59633</v>
      </c>
      <c r="M53" s="10"/>
      <c r="N53" s="1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</row>
    <row r="54" spans="1:43" ht="36" x14ac:dyDescent="0.2">
      <c r="A54" s="85" t="s">
        <v>130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9">
        <v>247595</v>
      </c>
      <c r="M54" s="9" t="s">
        <v>388</v>
      </c>
      <c r="N54" s="9" t="s">
        <v>387</v>
      </c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</row>
    <row r="55" spans="1:43" ht="36" x14ac:dyDescent="0.2">
      <c r="A55" s="85" t="s">
        <v>127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9">
        <v>339209</v>
      </c>
      <c r="M55" s="9" t="s">
        <v>386</v>
      </c>
      <c r="N55" s="9" t="s">
        <v>385</v>
      </c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</row>
    <row r="56" spans="1:43" ht="12.75" x14ac:dyDescent="0.2">
      <c r="A56" s="85" t="s">
        <v>12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9">
        <v>49998</v>
      </c>
      <c r="M56" s="9"/>
      <c r="N56" s="9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</row>
    <row r="57" spans="1:43" ht="12.75" x14ac:dyDescent="0.2">
      <c r="A57" s="85" t="s">
        <v>11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9">
        <v>25961</v>
      </c>
      <c r="M57" s="9"/>
      <c r="N57" s="9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</row>
    <row r="58" spans="1:43" ht="12.75" x14ac:dyDescent="0.2">
      <c r="A58" s="93" t="s">
        <v>10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"/>
      <c r="M58" s="9"/>
      <c r="N58" s="9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</row>
    <row r="59" spans="1:43" ht="12.95" customHeight="1" x14ac:dyDescent="0.2">
      <c r="A59" s="85" t="s">
        <v>384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9">
        <v>27607</v>
      </c>
      <c r="M59" s="9"/>
      <c r="N59" s="9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</row>
    <row r="60" spans="1:43" ht="12.75" x14ac:dyDescent="0.2">
      <c r="A60" s="85" t="s">
        <v>383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9">
        <v>25043</v>
      </c>
      <c r="M60" s="9"/>
      <c r="N60" s="9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</row>
    <row r="61" spans="1:43" ht="12.75" x14ac:dyDescent="0.2">
      <c r="A61" s="85" t="s">
        <v>382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9">
        <v>333294</v>
      </c>
      <c r="M61" s="9"/>
      <c r="N61" s="9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</row>
    <row r="62" spans="1:43" ht="12.75" x14ac:dyDescent="0.2">
      <c r="A62" s="85" t="s">
        <v>381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9">
        <v>1801</v>
      </c>
      <c r="M62" s="9"/>
      <c r="N62" s="9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</row>
    <row r="63" spans="1:43" ht="12.75" x14ac:dyDescent="0.2">
      <c r="A63" s="85" t="s">
        <v>380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9">
        <v>412</v>
      </c>
      <c r="M63" s="9"/>
      <c r="N63" s="9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</row>
    <row r="64" spans="1:43" ht="12.75" x14ac:dyDescent="0.2">
      <c r="A64" s="85" t="s">
        <v>379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9">
        <v>3963</v>
      </c>
      <c r="M64" s="9"/>
      <c r="N64" s="9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</row>
    <row r="65" spans="1:43" ht="12.75" x14ac:dyDescent="0.2">
      <c r="A65" s="85" t="s">
        <v>378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9">
        <v>23048</v>
      </c>
      <c r="M65" s="9"/>
      <c r="N65" s="9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</row>
    <row r="66" spans="1:43" ht="12.75" x14ac:dyDescent="0.2">
      <c r="A66" s="85" t="s">
        <v>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9">
        <v>415168</v>
      </c>
      <c r="M66" s="9"/>
      <c r="N66" s="9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</row>
    <row r="67" spans="1:43" ht="12.75" x14ac:dyDescent="0.2">
      <c r="A67" s="85" t="s">
        <v>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9"/>
      <c r="M67" s="9"/>
      <c r="N67" s="9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</row>
    <row r="68" spans="1:43" ht="12.75" x14ac:dyDescent="0.2">
      <c r="A68" s="85" t="s">
        <v>6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9">
        <v>269007</v>
      </c>
      <c r="M68" s="9"/>
      <c r="N68" s="9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</row>
    <row r="69" spans="1:43" ht="12.75" x14ac:dyDescent="0.2">
      <c r="A69" s="85" t="s">
        <v>5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9">
        <v>10875</v>
      </c>
      <c r="M69" s="9"/>
      <c r="N69" s="9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</row>
    <row r="70" spans="1:43" ht="12.75" x14ac:dyDescent="0.2">
      <c r="A70" s="85" t="s">
        <v>4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9">
        <v>61170</v>
      </c>
      <c r="M70" s="9"/>
      <c r="N70" s="9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</row>
    <row r="71" spans="1:43" ht="12.75" x14ac:dyDescent="0.2">
      <c r="A71" s="85" t="s">
        <v>3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9">
        <v>49998</v>
      </c>
      <c r="M71" s="9"/>
      <c r="N71" s="9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</row>
    <row r="72" spans="1:43" ht="12.75" x14ac:dyDescent="0.2">
      <c r="A72" s="85" t="s">
        <v>2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9">
        <v>25961</v>
      </c>
      <c r="M72" s="9"/>
      <c r="N72" s="9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</row>
    <row r="73" spans="1:43" ht="12.75" x14ac:dyDescent="0.2">
      <c r="A73" s="93" t="s">
        <v>0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">
        <v>415168</v>
      </c>
      <c r="M73" s="9"/>
      <c r="N73" s="9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</row>
    <row r="74" spans="1:43" ht="12.75" x14ac:dyDescent="0.2">
      <c r="A74" s="85" t="s">
        <v>377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9">
        <v>8303</v>
      </c>
      <c r="M74" s="9"/>
      <c r="N74" s="9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</row>
    <row r="75" spans="1:43" ht="12.75" x14ac:dyDescent="0.2">
      <c r="A75" s="93" t="s">
        <v>376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">
        <v>423471</v>
      </c>
      <c r="M75" s="9"/>
      <c r="N75" s="9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</row>
    <row r="76" spans="1:43" ht="12.75" customHeight="1" x14ac:dyDescent="0.2">
      <c r="A76" s="95" t="s">
        <v>375</v>
      </c>
      <c r="B76" s="96"/>
      <c r="C76" s="96"/>
      <c r="D76" s="96"/>
      <c r="E76" s="96"/>
      <c r="F76" s="96"/>
      <c r="G76" s="96"/>
      <c r="H76" s="96"/>
      <c r="I76" s="96"/>
      <c r="J76" s="96"/>
      <c r="K76" s="97"/>
      <c r="L76" s="9">
        <v>408628</v>
      </c>
      <c r="M76" s="9"/>
      <c r="N76" s="9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</row>
    <row r="77" spans="1:43" ht="12.75" customHeight="1" x14ac:dyDescent="0.2">
      <c r="A77" s="85" t="s">
        <v>1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9">
        <v>73553</v>
      </c>
      <c r="M77" s="9"/>
      <c r="N77" s="9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</row>
    <row r="78" spans="1:43" ht="12.75" x14ac:dyDescent="0.2">
      <c r="A78" s="93" t="s">
        <v>0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">
        <v>482181</v>
      </c>
      <c r="M78" s="9"/>
      <c r="N78" s="9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</row>
    <row r="79" spans="1:43" ht="12.75" x14ac:dyDescent="0.2"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</row>
    <row r="80" spans="1:43" ht="12.75" x14ac:dyDescent="0.2">
      <c r="A80" s="3" t="s">
        <v>123</v>
      </c>
      <c r="D80" s="5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</row>
    <row r="81" spans="1:43" ht="12.75" x14ac:dyDescent="0.2">
      <c r="A81" s="4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</row>
    <row r="82" spans="1:43" ht="12.75" x14ac:dyDescent="0.2">
      <c r="A82" s="3" t="s">
        <v>122</v>
      </c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</row>
    <row r="83" spans="1:43" ht="12.75" x14ac:dyDescent="0.2"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</row>
    <row r="84" spans="1:43" ht="12.75" x14ac:dyDescent="0.2"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</row>
    <row r="85" spans="1:43" ht="12.75" x14ac:dyDescent="0.2"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</row>
    <row r="86" spans="1:43" ht="12.75" x14ac:dyDescent="0.2"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</row>
    <row r="87" spans="1:43" ht="12.75" x14ac:dyDescent="0.2"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</row>
    <row r="88" spans="1:43" ht="12.75" x14ac:dyDescent="0.2"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</row>
    <row r="89" spans="1:43" ht="12.75" x14ac:dyDescent="0.2"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</row>
    <row r="90" spans="1:43" ht="12.75" x14ac:dyDescent="0.2"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</row>
    <row r="91" spans="1:43" ht="12.75" x14ac:dyDescent="0.2"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</row>
    <row r="92" spans="1:43" ht="12.75" x14ac:dyDescent="0.2"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</row>
    <row r="93" spans="1:43" ht="12.75" x14ac:dyDescent="0.2"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</row>
    <row r="94" spans="1:43" ht="12.75" x14ac:dyDescent="0.2"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</row>
    <row r="95" spans="1:43" ht="12.75" x14ac:dyDescent="0.2"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</row>
    <row r="96" spans="1:43" ht="12.75" x14ac:dyDescent="0.2"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</row>
    <row r="97" spans="15:43" ht="12.75" x14ac:dyDescent="0.2"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</row>
    <row r="98" spans="15:43" ht="12.75" x14ac:dyDescent="0.2"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</row>
    <row r="99" spans="15:43" ht="12.75" x14ac:dyDescent="0.2"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</row>
    <row r="100" spans="15:43" ht="12.75" x14ac:dyDescent="0.2"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</row>
    <row r="101" spans="15:43" ht="12.75" x14ac:dyDescent="0.2"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</row>
    <row r="102" spans="15:43" ht="12.75" x14ac:dyDescent="0.2"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</row>
    <row r="103" spans="15:43" ht="12.75" x14ac:dyDescent="0.2"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</row>
    <row r="104" spans="15:43" ht="12.75" x14ac:dyDescent="0.2"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</row>
    <row r="105" spans="15:43" ht="12.75" x14ac:dyDescent="0.2"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</row>
    <row r="106" spans="15:43" ht="12.75" x14ac:dyDescent="0.2"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</row>
    <row r="107" spans="15:43" ht="12.75" x14ac:dyDescent="0.2"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</row>
    <row r="108" spans="15:43" ht="12.75" x14ac:dyDescent="0.2"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</row>
    <row r="109" spans="15:43" ht="12.75" x14ac:dyDescent="0.2"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</row>
    <row r="110" spans="15:43" ht="12.75" x14ac:dyDescent="0.2"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</row>
    <row r="111" spans="15:43" ht="12.75" x14ac:dyDescent="0.2"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</row>
    <row r="112" spans="15:43" ht="12.75" x14ac:dyDescent="0.2"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</row>
    <row r="113" spans="15:43" ht="12.75" x14ac:dyDescent="0.2"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</row>
    <row r="114" spans="15:43" ht="12.75" x14ac:dyDescent="0.2"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</row>
    <row r="115" spans="15:43" ht="12.75" x14ac:dyDescent="0.2"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</row>
    <row r="116" spans="15:43" ht="12.75" x14ac:dyDescent="0.2"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</row>
    <row r="117" spans="15:43" ht="12.75" x14ac:dyDescent="0.2"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</row>
    <row r="118" spans="15:43" ht="12.75" x14ac:dyDescent="0.2"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</row>
    <row r="119" spans="15:43" ht="12.75" x14ac:dyDescent="0.2"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</row>
    <row r="120" spans="15:43" ht="12.75" x14ac:dyDescent="0.2"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</row>
    <row r="121" spans="15:43" ht="12.75" x14ac:dyDescent="0.2"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</row>
    <row r="122" spans="15:43" ht="12.75" x14ac:dyDescent="0.2"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</row>
    <row r="123" spans="15:43" ht="12.75" x14ac:dyDescent="0.2"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</row>
    <row r="124" spans="15:43" ht="12.75" x14ac:dyDescent="0.2"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</row>
    <row r="125" spans="15:43" ht="12.75" x14ac:dyDescent="0.2"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</row>
    <row r="126" spans="15:43" ht="12.75" x14ac:dyDescent="0.2"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</row>
    <row r="127" spans="15:43" ht="12.75" x14ac:dyDescent="0.2"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</row>
    <row r="128" spans="15:43" ht="12.75" x14ac:dyDescent="0.2"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</row>
    <row r="129" spans="15:43" ht="12.75" x14ac:dyDescent="0.2"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</row>
    <row r="130" spans="15:43" ht="12.75" x14ac:dyDescent="0.2"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</row>
    <row r="131" spans="15:43" ht="12.75" x14ac:dyDescent="0.2"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</row>
    <row r="132" spans="15:43" ht="12.75" x14ac:dyDescent="0.2"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</row>
    <row r="133" spans="15:43" ht="12.75" x14ac:dyDescent="0.2"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</row>
    <row r="134" spans="15:43" ht="12.75" x14ac:dyDescent="0.2"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</row>
    <row r="135" spans="15:43" ht="12.75" x14ac:dyDescent="0.2"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</row>
    <row r="136" spans="15:43" ht="12.75" x14ac:dyDescent="0.2"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</row>
    <row r="137" spans="15:43" ht="12.75" x14ac:dyDescent="0.2"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</row>
    <row r="138" spans="15:43" ht="12.75" x14ac:dyDescent="0.2"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</row>
    <row r="139" spans="15:43" ht="12.75" x14ac:dyDescent="0.2"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</row>
    <row r="140" spans="15:43" ht="12.75" x14ac:dyDescent="0.2"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</row>
    <row r="141" spans="15:43" ht="12.75" x14ac:dyDescent="0.2"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</row>
    <row r="142" spans="15:43" ht="12.75" x14ac:dyDescent="0.2"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</row>
    <row r="143" spans="15:43" ht="12.75" x14ac:dyDescent="0.2"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</row>
    <row r="144" spans="15:43" ht="12.75" x14ac:dyDescent="0.2"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</row>
    <row r="145" spans="15:43" ht="12.75" x14ac:dyDescent="0.2"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</row>
    <row r="146" spans="15:43" ht="12.75" x14ac:dyDescent="0.2"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</row>
    <row r="147" spans="15:43" ht="12.75" x14ac:dyDescent="0.2"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</row>
    <row r="148" spans="15:43" ht="12.75" x14ac:dyDescent="0.2"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</row>
    <row r="149" spans="15:43" ht="12.75" x14ac:dyDescent="0.2"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</row>
    <row r="150" spans="15:43" ht="12.75" x14ac:dyDescent="0.2"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</row>
    <row r="151" spans="15:43" ht="12.75" x14ac:dyDescent="0.2"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</row>
    <row r="152" spans="15:43" ht="12.75" x14ac:dyDescent="0.2"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</row>
    <row r="153" spans="15:43" ht="12.75" x14ac:dyDescent="0.2"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</row>
    <row r="154" spans="15:43" ht="12.75" x14ac:dyDescent="0.2"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</row>
    <row r="155" spans="15:43" ht="12.75" x14ac:dyDescent="0.2"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</row>
    <row r="156" spans="15:43" ht="12.75" x14ac:dyDescent="0.2"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</row>
    <row r="157" spans="15:43" ht="12.75" x14ac:dyDescent="0.2"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</row>
    <row r="158" spans="15:43" ht="12.75" x14ac:dyDescent="0.2"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</row>
    <row r="159" spans="15:43" ht="12.75" x14ac:dyDescent="0.2"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</row>
    <row r="160" spans="15:43" ht="12.75" x14ac:dyDescent="0.2"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</row>
    <row r="161" spans="15:43" ht="12.75" x14ac:dyDescent="0.2"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</row>
    <row r="162" spans="15:43" ht="12.75" x14ac:dyDescent="0.2"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</row>
    <row r="163" spans="15:43" ht="12.75" x14ac:dyDescent="0.2"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</row>
    <row r="164" spans="15:43" ht="12.75" x14ac:dyDescent="0.2"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</row>
    <row r="165" spans="15:43" ht="12.75" x14ac:dyDescent="0.2"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</row>
    <row r="166" spans="15:43" ht="12.75" x14ac:dyDescent="0.2"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</row>
    <row r="167" spans="15:43" ht="12.75" x14ac:dyDescent="0.2"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</row>
    <row r="168" spans="15:43" ht="12.75" x14ac:dyDescent="0.2"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</row>
    <row r="169" spans="15:43" ht="12.75" x14ac:dyDescent="0.2"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</row>
    <row r="170" spans="15:43" ht="12.75" x14ac:dyDescent="0.2"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</row>
    <row r="171" spans="15:43" ht="12.75" x14ac:dyDescent="0.2"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</row>
    <row r="172" spans="15:43" ht="12.75" x14ac:dyDescent="0.2"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</row>
    <row r="173" spans="15:43" ht="12.75" x14ac:dyDescent="0.2"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</row>
    <row r="174" spans="15:43" ht="12.75" x14ac:dyDescent="0.2"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</row>
    <row r="175" spans="15:43" ht="12.75" x14ac:dyDescent="0.2"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</row>
    <row r="176" spans="15:43" ht="12.75" x14ac:dyDescent="0.2"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</row>
    <row r="177" spans="15:43" ht="12.75" x14ac:dyDescent="0.2"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</row>
    <row r="178" spans="15:43" ht="12.75" x14ac:dyDescent="0.2"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</row>
    <row r="179" spans="15:43" ht="12.75" x14ac:dyDescent="0.2"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</row>
    <row r="180" spans="15:43" ht="12.75" x14ac:dyDescent="0.2"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</row>
    <row r="181" spans="15:43" ht="12.75" x14ac:dyDescent="0.2"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</row>
    <row r="182" spans="15:43" ht="12.75" x14ac:dyDescent="0.2"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</row>
    <row r="183" spans="15:43" ht="12.75" x14ac:dyDescent="0.2"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</row>
    <row r="184" spans="15:43" ht="12.75" x14ac:dyDescent="0.2"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</row>
    <row r="185" spans="15:43" ht="12.75" x14ac:dyDescent="0.2"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</row>
    <row r="186" spans="15:43" ht="12.75" x14ac:dyDescent="0.2"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</row>
    <row r="187" spans="15:43" ht="12.75" x14ac:dyDescent="0.2"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</row>
    <row r="188" spans="15:43" ht="12.75" x14ac:dyDescent="0.2"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</row>
    <row r="189" spans="15:43" ht="12.75" x14ac:dyDescent="0.2"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</row>
    <row r="190" spans="15:43" ht="12.75" x14ac:dyDescent="0.2"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</row>
    <row r="191" spans="15:43" ht="12.75" x14ac:dyDescent="0.2"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</row>
    <row r="192" spans="15:43" ht="12.75" x14ac:dyDescent="0.2"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</row>
    <row r="193" spans="15:43" ht="12.75" x14ac:dyDescent="0.2"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</row>
    <row r="194" spans="15:43" ht="12.75" x14ac:dyDescent="0.2"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</row>
    <row r="195" spans="15:43" ht="12.75" x14ac:dyDescent="0.2"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</row>
    <row r="196" spans="15:43" ht="12.75" x14ac:dyDescent="0.2"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</row>
    <row r="197" spans="15:43" ht="12.75" x14ac:dyDescent="0.2"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</row>
    <row r="198" spans="15:43" ht="12.75" x14ac:dyDescent="0.2"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</row>
    <row r="199" spans="15:43" ht="12.75" x14ac:dyDescent="0.2"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</row>
    <row r="200" spans="15:43" ht="12.75" x14ac:dyDescent="0.2"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</row>
    <row r="201" spans="15:43" ht="12.75" x14ac:dyDescent="0.2"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</row>
    <row r="202" spans="15:43" ht="12.75" x14ac:dyDescent="0.2"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</row>
    <row r="203" spans="15:43" ht="12.75" x14ac:dyDescent="0.2"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</row>
    <row r="204" spans="15:43" ht="12.75" x14ac:dyDescent="0.2"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</row>
    <row r="205" spans="15:43" ht="12.75" x14ac:dyDescent="0.2"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</row>
    <row r="206" spans="15:43" ht="12.75" x14ac:dyDescent="0.2"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</row>
    <row r="207" spans="15:43" ht="12.75" x14ac:dyDescent="0.2"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</row>
    <row r="208" spans="15:43" ht="12.75" x14ac:dyDescent="0.2"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</row>
    <row r="209" spans="15:43" ht="12.75" x14ac:dyDescent="0.2"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</row>
    <row r="210" spans="15:43" ht="12.75" x14ac:dyDescent="0.2"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</row>
    <row r="211" spans="15:43" ht="12.75" x14ac:dyDescent="0.2"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</row>
    <row r="212" spans="15:43" ht="12.75" x14ac:dyDescent="0.2"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</row>
    <row r="213" spans="15:43" ht="12.75" x14ac:dyDescent="0.2"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</row>
    <row r="214" spans="15:43" ht="12.75" x14ac:dyDescent="0.2"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</row>
    <row r="215" spans="15:43" ht="12.75" x14ac:dyDescent="0.2"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</row>
    <row r="216" spans="15:43" ht="12.75" x14ac:dyDescent="0.2"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</row>
    <row r="217" spans="15:43" ht="12.75" x14ac:dyDescent="0.2"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</row>
    <row r="218" spans="15:43" ht="12.75" x14ac:dyDescent="0.2"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</row>
    <row r="219" spans="15:43" ht="12.75" x14ac:dyDescent="0.2"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</row>
    <row r="220" spans="15:43" ht="12.75" x14ac:dyDescent="0.2"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</row>
    <row r="221" spans="15:43" ht="12.75" x14ac:dyDescent="0.2"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</row>
    <row r="222" spans="15:43" ht="12.75" x14ac:dyDescent="0.2"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</row>
    <row r="223" spans="15:43" ht="12.75" x14ac:dyDescent="0.2"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</row>
    <row r="224" spans="15:43" ht="12.75" x14ac:dyDescent="0.2"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</row>
    <row r="225" spans="15:43" ht="12.75" x14ac:dyDescent="0.2"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</row>
    <row r="226" spans="15:43" ht="12.75" x14ac:dyDescent="0.2"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</row>
    <row r="227" spans="15:43" ht="12.75" x14ac:dyDescent="0.2"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</row>
    <row r="228" spans="15:43" ht="12.75" x14ac:dyDescent="0.2"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</row>
    <row r="229" spans="15:43" ht="12.75" x14ac:dyDescent="0.2"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</row>
    <row r="230" spans="15:43" ht="12.75" x14ac:dyDescent="0.2"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</row>
    <row r="231" spans="15:43" ht="12.75" x14ac:dyDescent="0.2"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</row>
    <row r="232" spans="15:43" ht="12.75" x14ac:dyDescent="0.2"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</row>
    <row r="233" spans="15:43" ht="12.75" x14ac:dyDescent="0.2"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</row>
    <row r="234" spans="15:43" ht="12.75" x14ac:dyDescent="0.2"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</row>
    <row r="235" spans="15:43" ht="12.75" x14ac:dyDescent="0.2"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</row>
    <row r="236" spans="15:43" ht="12.75" x14ac:dyDescent="0.2"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</row>
    <row r="237" spans="15:43" ht="12.75" x14ac:dyDescent="0.2"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</row>
    <row r="238" spans="15:43" ht="12.75" x14ac:dyDescent="0.2"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</row>
    <row r="239" spans="15:43" ht="12.75" x14ac:dyDescent="0.2"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</row>
    <row r="240" spans="15:43" ht="12.75" x14ac:dyDescent="0.2"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</row>
    <row r="241" spans="15:43" ht="12.75" x14ac:dyDescent="0.2"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</row>
    <row r="242" spans="15:43" ht="12.75" x14ac:dyDescent="0.2"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</row>
    <row r="243" spans="15:43" ht="12.75" x14ac:dyDescent="0.2"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</row>
    <row r="244" spans="15:43" ht="12.75" x14ac:dyDescent="0.2"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</row>
    <row r="245" spans="15:43" ht="12.75" x14ac:dyDescent="0.2"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</row>
    <row r="246" spans="15:43" ht="12.75" x14ac:dyDescent="0.2"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</row>
    <row r="247" spans="15:43" ht="12.75" x14ac:dyDescent="0.2"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</row>
    <row r="248" spans="15:43" ht="12.75" x14ac:dyDescent="0.2"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</row>
    <row r="249" spans="15:43" ht="12.75" x14ac:dyDescent="0.2"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</row>
    <row r="250" spans="15:43" ht="12.75" x14ac:dyDescent="0.2"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</row>
    <row r="251" spans="15:43" ht="12.75" x14ac:dyDescent="0.2"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</row>
    <row r="252" spans="15:43" ht="12.75" x14ac:dyDescent="0.2"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</row>
    <row r="253" spans="15:43" ht="12.75" x14ac:dyDescent="0.2"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</row>
    <row r="254" spans="15:43" ht="12.75" x14ac:dyDescent="0.2"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</row>
    <row r="255" spans="15:43" ht="12.75" x14ac:dyDescent="0.2"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</row>
    <row r="256" spans="15:43" ht="12.75" x14ac:dyDescent="0.2"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</row>
    <row r="257" spans="15:43" ht="12.75" x14ac:dyDescent="0.2"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</row>
    <row r="258" spans="15:43" ht="12.75" x14ac:dyDescent="0.2"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</row>
    <row r="259" spans="15:43" ht="12.75" x14ac:dyDescent="0.2"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</row>
    <row r="260" spans="15:43" ht="12.75" x14ac:dyDescent="0.2"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</row>
    <row r="261" spans="15:43" ht="12.75" x14ac:dyDescent="0.2"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</row>
    <row r="262" spans="15:43" ht="12.75" x14ac:dyDescent="0.2"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</row>
    <row r="263" spans="15:43" ht="12.75" x14ac:dyDescent="0.2"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</row>
    <row r="264" spans="15:43" ht="12.75" x14ac:dyDescent="0.2"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</row>
    <row r="265" spans="15:43" ht="12.75" x14ac:dyDescent="0.2"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</row>
    <row r="266" spans="15:43" ht="12.75" x14ac:dyDescent="0.2"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</row>
    <row r="267" spans="15:43" ht="12.75" x14ac:dyDescent="0.2"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</row>
    <row r="268" spans="15:43" ht="12.75" x14ac:dyDescent="0.2"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</row>
    <row r="269" spans="15:43" ht="12.75" x14ac:dyDescent="0.2"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</row>
    <row r="270" spans="15:43" ht="12.75" x14ac:dyDescent="0.2"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</row>
    <row r="271" spans="15:43" ht="12.75" x14ac:dyDescent="0.2"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</row>
    <row r="272" spans="15:43" ht="12.75" x14ac:dyDescent="0.2"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</row>
    <row r="273" spans="15:43" ht="12.75" x14ac:dyDescent="0.2"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</row>
    <row r="274" spans="15:43" ht="12.75" x14ac:dyDescent="0.2"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</row>
    <row r="275" spans="15:43" ht="12.75" x14ac:dyDescent="0.2"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</row>
    <row r="276" spans="15:43" ht="12.75" x14ac:dyDescent="0.2"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</row>
    <row r="277" spans="15:43" ht="12.75" x14ac:dyDescent="0.2"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</row>
    <row r="278" spans="15:43" ht="12.75" x14ac:dyDescent="0.2"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</row>
    <row r="279" spans="15:43" ht="12.75" x14ac:dyDescent="0.2"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</row>
    <row r="280" spans="15:43" ht="12.75" x14ac:dyDescent="0.2"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</row>
    <row r="281" spans="15:43" ht="12.75" x14ac:dyDescent="0.2"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</row>
    <row r="282" spans="15:43" ht="12.75" x14ac:dyDescent="0.2"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</row>
    <row r="283" spans="15:43" ht="12.75" x14ac:dyDescent="0.2"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</row>
    <row r="284" spans="15:43" ht="12.75" x14ac:dyDescent="0.2"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</row>
    <row r="285" spans="15:43" ht="12.75" x14ac:dyDescent="0.2"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</row>
    <row r="286" spans="15:43" ht="12.75" x14ac:dyDescent="0.2"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</row>
    <row r="287" spans="15:43" ht="12.75" x14ac:dyDescent="0.2"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</row>
    <row r="288" spans="15:43" ht="12.75" x14ac:dyDescent="0.2"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</row>
    <row r="289" spans="15:43" ht="12.75" x14ac:dyDescent="0.2"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</row>
    <row r="290" spans="15:43" ht="12.75" x14ac:dyDescent="0.2"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</row>
    <row r="291" spans="15:43" ht="12.75" x14ac:dyDescent="0.2"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</row>
    <row r="292" spans="15:43" ht="12.75" x14ac:dyDescent="0.2"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</row>
    <row r="293" spans="15:43" ht="12.75" x14ac:dyDescent="0.2"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</row>
    <row r="294" spans="15:43" ht="12.75" x14ac:dyDescent="0.2"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</row>
    <row r="295" spans="15:43" ht="12.75" x14ac:dyDescent="0.2"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</row>
    <row r="296" spans="15:43" ht="12.75" x14ac:dyDescent="0.2"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</row>
    <row r="297" spans="15:43" ht="12.75" x14ac:dyDescent="0.2"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</row>
    <row r="298" spans="15:43" ht="12.75" x14ac:dyDescent="0.2"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</row>
    <row r="299" spans="15:43" ht="12.75" x14ac:dyDescent="0.2"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</row>
    <row r="300" spans="15:43" ht="12.75" x14ac:dyDescent="0.2"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</row>
    <row r="301" spans="15:43" ht="12.75" x14ac:dyDescent="0.2"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</row>
    <row r="302" spans="15:43" ht="12.75" x14ac:dyDescent="0.2"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</row>
    <row r="303" spans="15:43" ht="12.75" x14ac:dyDescent="0.2"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</row>
    <row r="304" spans="15:43" ht="12.75" x14ac:dyDescent="0.2"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</row>
    <row r="305" spans="15:43" ht="12.75" x14ac:dyDescent="0.2"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</row>
    <row r="306" spans="15:43" ht="12.75" x14ac:dyDescent="0.2"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</row>
    <row r="307" spans="15:43" ht="12.75" x14ac:dyDescent="0.2"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</row>
    <row r="308" spans="15:43" ht="12.75" x14ac:dyDescent="0.2"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</row>
    <row r="309" spans="15:43" ht="12.75" x14ac:dyDescent="0.2"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</row>
    <row r="310" spans="15:43" ht="12.75" x14ac:dyDescent="0.2"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</row>
    <row r="311" spans="15:43" ht="12.75" x14ac:dyDescent="0.2"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</row>
    <row r="312" spans="15:43" ht="12.75" x14ac:dyDescent="0.2"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</row>
    <row r="313" spans="15:43" ht="12.75" x14ac:dyDescent="0.2"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</row>
    <row r="314" spans="15:43" ht="12.75" x14ac:dyDescent="0.2"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</row>
    <row r="315" spans="15:43" ht="12.75" x14ac:dyDescent="0.2"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</row>
    <row r="316" spans="15:43" ht="12.75" x14ac:dyDescent="0.2"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</row>
    <row r="317" spans="15:43" ht="12.75" x14ac:dyDescent="0.2"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</row>
    <row r="318" spans="15:43" ht="12.75" x14ac:dyDescent="0.2"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</row>
    <row r="319" spans="15:43" ht="12.75" x14ac:dyDescent="0.2"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</row>
    <row r="320" spans="15:43" ht="12.75" x14ac:dyDescent="0.2"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</row>
    <row r="321" spans="15:43" ht="12.75" x14ac:dyDescent="0.2"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</row>
    <row r="322" spans="15:43" ht="12.75" x14ac:dyDescent="0.2"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</row>
    <row r="323" spans="15:43" ht="12.75" x14ac:dyDescent="0.2"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</row>
    <row r="324" spans="15:43" ht="12.75" x14ac:dyDescent="0.2"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</row>
    <row r="325" spans="15:43" ht="12.75" x14ac:dyDescent="0.2"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</row>
    <row r="326" spans="15:43" ht="12.75" x14ac:dyDescent="0.2"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</row>
    <row r="327" spans="15:43" ht="12.75" x14ac:dyDescent="0.2"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</row>
    <row r="328" spans="15:43" ht="12.75" x14ac:dyDescent="0.2"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</row>
    <row r="329" spans="15:43" ht="12.75" x14ac:dyDescent="0.2"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</row>
    <row r="330" spans="15:43" ht="12.75" x14ac:dyDescent="0.2"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</row>
    <row r="331" spans="15:43" ht="12.75" x14ac:dyDescent="0.2"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</row>
    <row r="332" spans="15:43" ht="12.75" x14ac:dyDescent="0.2"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</row>
    <row r="333" spans="15:43" ht="12.75" x14ac:dyDescent="0.2"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</row>
    <row r="334" spans="15:43" ht="12.75" x14ac:dyDescent="0.2"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</row>
    <row r="335" spans="15:43" ht="12.75" x14ac:dyDescent="0.2"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</row>
    <row r="336" spans="15:43" ht="12.75" x14ac:dyDescent="0.2"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</row>
    <row r="337" spans="15:43" ht="12.75" x14ac:dyDescent="0.2"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</row>
    <row r="338" spans="15:43" ht="12.75" x14ac:dyDescent="0.2"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</row>
    <row r="339" spans="15:43" ht="12.75" x14ac:dyDescent="0.2"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</row>
    <row r="340" spans="15:43" ht="12.75" x14ac:dyDescent="0.2"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</row>
    <row r="341" spans="15:43" ht="12.75" x14ac:dyDescent="0.2"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</row>
    <row r="342" spans="15:43" ht="12.75" x14ac:dyDescent="0.2"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</row>
    <row r="343" spans="15:43" ht="12.75" x14ac:dyDescent="0.2"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</row>
    <row r="344" spans="15:43" ht="12.75" x14ac:dyDescent="0.2"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</row>
    <row r="345" spans="15:43" ht="12.75" x14ac:dyDescent="0.2"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</row>
    <row r="346" spans="15:43" ht="12.75" x14ac:dyDescent="0.2"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</row>
    <row r="347" spans="15:43" ht="12.75" x14ac:dyDescent="0.2"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</row>
    <row r="348" spans="15:43" ht="12.75" x14ac:dyDescent="0.2"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</row>
    <row r="349" spans="15:43" ht="12.75" x14ac:dyDescent="0.2"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</row>
    <row r="350" spans="15:43" ht="12.75" x14ac:dyDescent="0.2"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</row>
    <row r="351" spans="15:43" ht="12.75" x14ac:dyDescent="0.2"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</row>
    <row r="352" spans="15:43" ht="12.75" x14ac:dyDescent="0.2"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</row>
    <row r="353" spans="15:43" ht="12.75" x14ac:dyDescent="0.2"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</row>
    <row r="354" spans="15:43" ht="12.75" x14ac:dyDescent="0.2"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</row>
    <row r="355" spans="15:43" ht="12.75" x14ac:dyDescent="0.2"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</row>
    <row r="356" spans="15:43" ht="12.75" x14ac:dyDescent="0.2"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</row>
    <row r="357" spans="15:43" ht="12.75" x14ac:dyDescent="0.2"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</row>
    <row r="358" spans="15:43" ht="12.75" x14ac:dyDescent="0.2"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</row>
    <row r="359" spans="15:43" ht="12.75" x14ac:dyDescent="0.2"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</row>
    <row r="360" spans="15:43" ht="12.75" x14ac:dyDescent="0.2"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</row>
    <row r="361" spans="15:43" ht="12.75" x14ac:dyDescent="0.2"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</row>
    <row r="362" spans="15:43" ht="12.75" x14ac:dyDescent="0.2"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</row>
    <row r="363" spans="15:43" ht="12.75" x14ac:dyDescent="0.2"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</row>
    <row r="364" spans="15:43" ht="12.75" x14ac:dyDescent="0.2"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</row>
    <row r="365" spans="15:43" ht="12.75" x14ac:dyDescent="0.2"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</row>
    <row r="366" spans="15:43" ht="12.75" x14ac:dyDescent="0.2"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</row>
    <row r="367" spans="15:43" ht="12.75" x14ac:dyDescent="0.2"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</row>
    <row r="368" spans="15:43" ht="12.75" x14ac:dyDescent="0.2"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</row>
    <row r="369" spans="15:43" ht="12.75" x14ac:dyDescent="0.2"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</row>
    <row r="370" spans="15:43" ht="12.75" x14ac:dyDescent="0.2"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</row>
    <row r="371" spans="15:43" ht="12.75" x14ac:dyDescent="0.2"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</row>
    <row r="372" spans="15:43" ht="12.75" x14ac:dyDescent="0.2"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</row>
    <row r="373" spans="15:43" ht="12.75" x14ac:dyDescent="0.2"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</row>
    <row r="374" spans="15:43" ht="12.75" x14ac:dyDescent="0.2"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</row>
    <row r="375" spans="15:43" ht="12.75" x14ac:dyDescent="0.2"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</row>
    <row r="376" spans="15:43" ht="12.75" x14ac:dyDescent="0.2"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</row>
    <row r="377" spans="15:43" ht="12.75" x14ac:dyDescent="0.2"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</row>
    <row r="378" spans="15:43" ht="12.75" x14ac:dyDescent="0.2"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</row>
    <row r="379" spans="15:43" ht="12.75" x14ac:dyDescent="0.2"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</row>
    <row r="380" spans="15:43" ht="12.75" x14ac:dyDescent="0.2"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</row>
    <row r="381" spans="15:43" ht="12.75" x14ac:dyDescent="0.2"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</row>
    <row r="382" spans="15:43" ht="12.75" x14ac:dyDescent="0.2"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</row>
    <row r="383" spans="15:43" ht="12.75" x14ac:dyDescent="0.2"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</row>
    <row r="384" spans="15:43" ht="12.75" x14ac:dyDescent="0.2"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</row>
    <row r="385" spans="15:43" ht="12.75" x14ac:dyDescent="0.2"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</row>
    <row r="386" spans="15:43" ht="12.75" x14ac:dyDescent="0.2"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</row>
    <row r="387" spans="15:43" ht="12.75" x14ac:dyDescent="0.2"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</row>
    <row r="388" spans="15:43" ht="12.75" x14ac:dyDescent="0.2"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</row>
    <row r="389" spans="15:43" ht="12.75" x14ac:dyDescent="0.2"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</row>
    <row r="390" spans="15:43" ht="12.75" x14ac:dyDescent="0.2"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</row>
    <row r="391" spans="15:43" ht="12.75" x14ac:dyDescent="0.2"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</row>
    <row r="392" spans="15:43" ht="12.75" x14ac:dyDescent="0.2"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</row>
    <row r="393" spans="15:43" ht="12.75" x14ac:dyDescent="0.2"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</row>
    <row r="394" spans="15:43" ht="12.75" x14ac:dyDescent="0.2"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</row>
    <row r="395" spans="15:43" ht="12.75" x14ac:dyDescent="0.2"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</row>
    <row r="396" spans="15:43" ht="12.75" x14ac:dyDescent="0.2"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</row>
    <row r="397" spans="15:43" ht="12.75" x14ac:dyDescent="0.2"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</row>
    <row r="398" spans="15:43" ht="12.75" x14ac:dyDescent="0.2"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</row>
    <row r="399" spans="15:43" ht="12.75" x14ac:dyDescent="0.2"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</row>
    <row r="400" spans="15:43" ht="12.75" x14ac:dyDescent="0.2"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</row>
    <row r="401" spans="15:43" ht="12.75" x14ac:dyDescent="0.2"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</row>
    <row r="402" spans="15:43" ht="12.75" x14ac:dyDescent="0.2"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</row>
    <row r="403" spans="15:43" ht="12.75" x14ac:dyDescent="0.2"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</row>
    <row r="404" spans="15:43" ht="12.75" x14ac:dyDescent="0.2"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</row>
    <row r="405" spans="15:43" ht="12.75" x14ac:dyDescent="0.2"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</row>
    <row r="406" spans="15:43" ht="12.75" x14ac:dyDescent="0.2"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</row>
    <row r="407" spans="15:43" ht="12.75" x14ac:dyDescent="0.2"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</row>
    <row r="408" spans="15:43" ht="12.75" x14ac:dyDescent="0.2"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</row>
    <row r="409" spans="15:43" ht="12.75" x14ac:dyDescent="0.2"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</row>
    <row r="410" spans="15:43" ht="12.75" x14ac:dyDescent="0.2"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</row>
    <row r="411" spans="15:43" ht="12.75" x14ac:dyDescent="0.2"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</row>
    <row r="412" spans="15:43" ht="12.75" x14ac:dyDescent="0.2"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</row>
    <row r="413" spans="15:43" ht="12.75" x14ac:dyDescent="0.2"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</row>
    <row r="414" spans="15:43" ht="12.75" x14ac:dyDescent="0.2"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</row>
    <row r="415" spans="15:43" ht="12.75" x14ac:dyDescent="0.2"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</row>
    <row r="416" spans="15:43" ht="12.75" x14ac:dyDescent="0.2"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</row>
    <row r="417" spans="15:43" ht="12.75" x14ac:dyDescent="0.2"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</row>
    <row r="418" spans="15:43" ht="12.75" x14ac:dyDescent="0.2"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</row>
    <row r="419" spans="15:43" ht="12.75" x14ac:dyDescent="0.2"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</row>
    <row r="420" spans="15:43" ht="12.75" x14ac:dyDescent="0.2"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</row>
    <row r="421" spans="15:43" ht="12.75" x14ac:dyDescent="0.2"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</row>
    <row r="422" spans="15:43" ht="12.75" x14ac:dyDescent="0.2"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</row>
    <row r="423" spans="15:43" ht="12.75" x14ac:dyDescent="0.2"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</row>
    <row r="424" spans="15:43" ht="12.75" x14ac:dyDescent="0.2"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</row>
    <row r="425" spans="15:43" ht="12.75" x14ac:dyDescent="0.2"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</row>
    <row r="426" spans="15:43" ht="12.75" x14ac:dyDescent="0.2"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</row>
    <row r="427" spans="15:43" ht="12.75" x14ac:dyDescent="0.2"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</row>
    <row r="428" spans="15:43" ht="12.75" x14ac:dyDescent="0.2"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</row>
    <row r="429" spans="15:43" ht="12.75" x14ac:dyDescent="0.2"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</row>
    <row r="430" spans="15:43" ht="12.75" x14ac:dyDescent="0.2"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</row>
    <row r="431" spans="15:43" ht="12.75" x14ac:dyDescent="0.2"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</row>
    <row r="432" spans="15:43" ht="12.75" x14ac:dyDescent="0.2"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</row>
    <row r="433" spans="15:43" ht="12.75" x14ac:dyDescent="0.2"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</row>
    <row r="434" spans="15:43" ht="12.75" x14ac:dyDescent="0.2"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</row>
    <row r="435" spans="15:43" ht="12.75" x14ac:dyDescent="0.2"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</row>
    <row r="436" spans="15:43" ht="12.75" x14ac:dyDescent="0.2"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</row>
    <row r="437" spans="15:43" ht="12.75" x14ac:dyDescent="0.2"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</row>
    <row r="438" spans="15:43" ht="12.75" x14ac:dyDescent="0.2"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</row>
    <row r="439" spans="15:43" ht="12.75" x14ac:dyDescent="0.2"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</row>
    <row r="440" spans="15:43" ht="12.75" x14ac:dyDescent="0.2"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</row>
    <row r="441" spans="15:43" ht="12.75" x14ac:dyDescent="0.2"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</row>
    <row r="442" spans="15:43" ht="12.75" x14ac:dyDescent="0.2"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</row>
    <row r="443" spans="15:43" ht="12.75" x14ac:dyDescent="0.2"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</row>
    <row r="444" spans="15:43" ht="12.75" x14ac:dyDescent="0.2"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</row>
    <row r="445" spans="15:43" ht="12.75" x14ac:dyDescent="0.2"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</row>
    <row r="446" spans="15:43" ht="12.75" x14ac:dyDescent="0.2"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</row>
    <row r="447" spans="15:43" ht="12.75" x14ac:dyDescent="0.2"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</row>
    <row r="448" spans="15:43" ht="12.75" x14ac:dyDescent="0.2"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</row>
    <row r="449" spans="15:19" ht="12.75" x14ac:dyDescent="0.2">
      <c r="O449" s="60"/>
      <c r="P449" s="60"/>
      <c r="Q449" s="60"/>
      <c r="R449" s="60"/>
      <c r="S449" s="60"/>
    </row>
    <row r="450" spans="15:19" ht="12.75" x14ac:dyDescent="0.2">
      <c r="O450" s="60"/>
      <c r="P450" s="60"/>
      <c r="Q450" s="60"/>
      <c r="R450" s="60"/>
      <c r="S450" s="60"/>
    </row>
    <row r="451" spans="15:19" ht="12.75" x14ac:dyDescent="0.2">
      <c r="O451" s="60"/>
      <c r="P451" s="60"/>
      <c r="Q451" s="60"/>
      <c r="R451" s="60"/>
      <c r="S451" s="60"/>
    </row>
    <row r="452" spans="15:19" ht="12.75" x14ac:dyDescent="0.2">
      <c r="O452" s="60"/>
      <c r="P452" s="60"/>
      <c r="Q452" s="60"/>
      <c r="R452" s="60"/>
      <c r="S452" s="60"/>
    </row>
    <row r="453" spans="15:19" ht="12.75" x14ac:dyDescent="0.2">
      <c r="O453" s="60"/>
      <c r="P453" s="60"/>
      <c r="Q453" s="60"/>
      <c r="R453" s="60"/>
      <c r="S453" s="60"/>
    </row>
    <row r="454" spans="15:19" ht="12.75" x14ac:dyDescent="0.2">
      <c r="O454" s="60"/>
      <c r="P454" s="60"/>
      <c r="Q454" s="60"/>
      <c r="R454" s="60"/>
      <c r="S454" s="60"/>
    </row>
    <row r="455" spans="15:19" ht="12.75" x14ac:dyDescent="0.2">
      <c r="O455" s="60"/>
      <c r="P455" s="60"/>
      <c r="Q455" s="60"/>
      <c r="R455" s="60"/>
      <c r="S455" s="60"/>
    </row>
    <row r="456" spans="15:19" ht="12.75" x14ac:dyDescent="0.2">
      <c r="O456" s="60"/>
      <c r="P456" s="60"/>
      <c r="Q456" s="60"/>
      <c r="R456" s="60"/>
      <c r="S456" s="60"/>
    </row>
    <row r="457" spans="15:19" ht="12.75" x14ac:dyDescent="0.2">
      <c r="O457" s="60"/>
      <c r="P457" s="60"/>
      <c r="Q457" s="60"/>
      <c r="R457" s="60"/>
      <c r="S457" s="60"/>
    </row>
    <row r="458" spans="15:19" ht="12.75" x14ac:dyDescent="0.2">
      <c r="O458" s="60"/>
      <c r="P458" s="60"/>
      <c r="Q458" s="60"/>
      <c r="R458" s="60"/>
      <c r="S458" s="60"/>
    </row>
    <row r="459" spans="15:19" ht="12.75" x14ac:dyDescent="0.2">
      <c r="O459" s="60"/>
      <c r="P459" s="60"/>
      <c r="Q459" s="60"/>
      <c r="R459" s="60"/>
      <c r="S459" s="60"/>
    </row>
    <row r="460" spans="15:19" ht="12.75" x14ac:dyDescent="0.2">
      <c r="O460" s="60"/>
      <c r="P460" s="60"/>
      <c r="Q460" s="60"/>
      <c r="R460" s="60"/>
      <c r="S460" s="60"/>
    </row>
    <row r="461" spans="15:19" ht="12.75" x14ac:dyDescent="0.2">
      <c r="O461" s="60"/>
      <c r="P461" s="60"/>
      <c r="Q461" s="60"/>
      <c r="R461" s="60"/>
      <c r="S461" s="60"/>
    </row>
    <row r="462" spans="15:19" ht="12.75" x14ac:dyDescent="0.2">
      <c r="O462" s="60"/>
      <c r="P462" s="60"/>
      <c r="Q462" s="60"/>
      <c r="R462" s="60"/>
      <c r="S462" s="60"/>
    </row>
    <row r="463" spans="15:19" ht="12.75" x14ac:dyDescent="0.2">
      <c r="O463" s="60"/>
      <c r="P463" s="60"/>
      <c r="Q463" s="60"/>
      <c r="R463" s="60"/>
      <c r="S463" s="60"/>
    </row>
    <row r="464" spans="15:19" ht="12.75" x14ac:dyDescent="0.2">
      <c r="O464" s="60"/>
      <c r="P464" s="60"/>
      <c r="Q464" s="60"/>
      <c r="R464" s="60"/>
      <c r="S464" s="60"/>
    </row>
    <row r="465" spans="15:19" ht="12.75" x14ac:dyDescent="0.2">
      <c r="O465" s="60"/>
      <c r="P465" s="60"/>
      <c r="Q465" s="60"/>
      <c r="R465" s="60"/>
      <c r="S465" s="60"/>
    </row>
    <row r="466" spans="15:19" ht="12.75" x14ac:dyDescent="0.2">
      <c r="O466" s="60"/>
      <c r="P466" s="60"/>
      <c r="Q466" s="60"/>
      <c r="R466" s="60"/>
      <c r="S466" s="60"/>
    </row>
    <row r="467" spans="15:19" ht="12.75" x14ac:dyDescent="0.2">
      <c r="O467" s="60"/>
      <c r="P467" s="60"/>
      <c r="Q467" s="60"/>
      <c r="R467" s="60"/>
      <c r="S467" s="60"/>
    </row>
    <row r="468" spans="15:19" ht="12.75" x14ac:dyDescent="0.2">
      <c r="O468" s="60"/>
      <c r="P468" s="60"/>
      <c r="Q468" s="60"/>
      <c r="R468" s="60"/>
      <c r="S468" s="60"/>
    </row>
    <row r="469" spans="15:19" ht="12.75" x14ac:dyDescent="0.2">
      <c r="O469" s="60"/>
      <c r="P469" s="60"/>
      <c r="Q469" s="60"/>
      <c r="R469" s="60"/>
      <c r="S469" s="60"/>
    </row>
    <row r="470" spans="15:19" ht="12.75" x14ac:dyDescent="0.2">
      <c r="O470" s="60"/>
      <c r="P470" s="60"/>
      <c r="Q470" s="60"/>
      <c r="R470" s="60"/>
      <c r="S470" s="60"/>
    </row>
    <row r="471" spans="15:19" ht="12.75" x14ac:dyDescent="0.2">
      <c r="O471" s="60"/>
      <c r="P471" s="60"/>
      <c r="Q471" s="60"/>
      <c r="R471" s="60"/>
      <c r="S471" s="60"/>
    </row>
    <row r="472" spans="15:19" ht="12.75" x14ac:dyDescent="0.2">
      <c r="O472" s="60"/>
      <c r="P472" s="60"/>
      <c r="Q472" s="60"/>
      <c r="R472" s="60"/>
      <c r="S472" s="60"/>
    </row>
    <row r="473" spans="15:19" ht="12.75" x14ac:dyDescent="0.2">
      <c r="O473" s="60"/>
      <c r="P473" s="60"/>
      <c r="Q473" s="60"/>
      <c r="R473" s="60"/>
      <c r="S473" s="60"/>
    </row>
    <row r="474" spans="15:19" ht="12.75" x14ac:dyDescent="0.2">
      <c r="O474" s="60"/>
      <c r="P474" s="60"/>
      <c r="Q474" s="60"/>
      <c r="R474" s="60"/>
      <c r="S474" s="60"/>
    </row>
    <row r="475" spans="15:19" ht="12.75" x14ac:dyDescent="0.2">
      <c r="O475" s="60"/>
      <c r="P475" s="60"/>
      <c r="Q475" s="60"/>
      <c r="R475" s="60"/>
      <c r="S475" s="60"/>
    </row>
    <row r="476" spans="15:19" ht="12.75" x14ac:dyDescent="0.2">
      <c r="O476" s="60"/>
      <c r="P476" s="60"/>
      <c r="Q476" s="60"/>
      <c r="R476" s="60"/>
      <c r="S476" s="60"/>
    </row>
    <row r="477" spans="15:19" ht="12.75" x14ac:dyDescent="0.2">
      <c r="O477" s="60"/>
      <c r="P477" s="60"/>
      <c r="Q477" s="60"/>
      <c r="R477" s="60"/>
      <c r="S477" s="60"/>
    </row>
    <row r="478" spans="15:19" ht="12.75" x14ac:dyDescent="0.2">
      <c r="O478" s="60"/>
      <c r="P478" s="60"/>
      <c r="Q478" s="60"/>
      <c r="R478" s="60"/>
      <c r="S478" s="60"/>
    </row>
    <row r="479" spans="15:19" ht="12.75" x14ac:dyDescent="0.2">
      <c r="O479" s="60"/>
      <c r="P479" s="60"/>
      <c r="Q479" s="60"/>
      <c r="R479" s="60"/>
      <c r="S479" s="60"/>
    </row>
    <row r="480" spans="15:19" ht="12.75" x14ac:dyDescent="0.2">
      <c r="O480" s="60"/>
      <c r="P480" s="60"/>
      <c r="Q480" s="60"/>
      <c r="R480" s="60"/>
      <c r="S480" s="60"/>
    </row>
    <row r="481" spans="15:19" ht="12.75" x14ac:dyDescent="0.2">
      <c r="O481" s="60"/>
      <c r="P481" s="60"/>
      <c r="Q481" s="60"/>
      <c r="R481" s="60"/>
      <c r="S481" s="60"/>
    </row>
    <row r="482" spans="15:19" ht="12.75" x14ac:dyDescent="0.2">
      <c r="O482" s="60"/>
      <c r="P482" s="60"/>
      <c r="Q482" s="60"/>
      <c r="R482" s="60"/>
      <c r="S482" s="60"/>
    </row>
    <row r="483" spans="15:19" ht="12.75" x14ac:dyDescent="0.2">
      <c r="O483" s="60"/>
      <c r="P483" s="60"/>
      <c r="Q483" s="60"/>
      <c r="R483" s="60"/>
      <c r="S483" s="60"/>
    </row>
    <row r="484" spans="15:19" ht="12.75" x14ac:dyDescent="0.2">
      <c r="O484" s="60"/>
      <c r="P484" s="60"/>
      <c r="Q484" s="60"/>
      <c r="R484" s="60"/>
      <c r="S484" s="60"/>
    </row>
    <row r="485" spans="15:19" ht="12.75" x14ac:dyDescent="0.2">
      <c r="O485" s="60"/>
      <c r="P485" s="60"/>
      <c r="Q485" s="60"/>
      <c r="R485" s="60"/>
      <c r="S485" s="60"/>
    </row>
    <row r="486" spans="15:19" ht="12.75" x14ac:dyDescent="0.2">
      <c r="O486" s="60"/>
      <c r="P486" s="60"/>
      <c r="Q486" s="60"/>
      <c r="R486" s="60"/>
      <c r="S486" s="60"/>
    </row>
    <row r="487" spans="15:19" ht="12.75" x14ac:dyDescent="0.2">
      <c r="O487" s="60"/>
      <c r="P487" s="60"/>
      <c r="Q487" s="60"/>
      <c r="R487" s="60"/>
      <c r="S487" s="60"/>
    </row>
    <row r="488" spans="15:19" ht="12.75" x14ac:dyDescent="0.2">
      <c r="O488" s="60"/>
      <c r="P488" s="60"/>
      <c r="Q488" s="60"/>
      <c r="R488" s="60"/>
      <c r="S488" s="60"/>
    </row>
    <row r="489" spans="15:19" ht="12.75" x14ac:dyDescent="0.2">
      <c r="O489" s="60"/>
      <c r="P489" s="60"/>
      <c r="Q489" s="60"/>
      <c r="R489" s="60"/>
      <c r="S489" s="60"/>
    </row>
    <row r="490" spans="15:19" ht="12.75" x14ac:dyDescent="0.2">
      <c r="O490" s="60"/>
      <c r="P490" s="60"/>
      <c r="Q490" s="60"/>
      <c r="R490" s="60"/>
      <c r="S490" s="60"/>
    </row>
    <row r="491" spans="15:19" ht="12.75" x14ac:dyDescent="0.2">
      <c r="O491" s="60"/>
      <c r="P491" s="60"/>
      <c r="Q491" s="60"/>
      <c r="R491" s="60"/>
      <c r="S491" s="60"/>
    </row>
    <row r="492" spans="15:19" ht="12.75" x14ac:dyDescent="0.2">
      <c r="O492" s="60"/>
      <c r="P492" s="60"/>
      <c r="Q492" s="60"/>
      <c r="R492" s="60"/>
      <c r="S492" s="60"/>
    </row>
    <row r="493" spans="15:19" ht="12.75" x14ac:dyDescent="0.2">
      <c r="O493" s="60"/>
      <c r="P493" s="60"/>
      <c r="Q493" s="60"/>
      <c r="R493" s="60"/>
      <c r="S493" s="60"/>
    </row>
    <row r="494" spans="15:19" ht="12.75" x14ac:dyDescent="0.2">
      <c r="O494" s="60"/>
      <c r="P494" s="60"/>
      <c r="Q494" s="60"/>
      <c r="R494" s="60"/>
      <c r="S494" s="60"/>
    </row>
    <row r="495" spans="15:19" ht="12.75" x14ac:dyDescent="0.2">
      <c r="O495" s="60"/>
      <c r="P495" s="60"/>
      <c r="Q495" s="60"/>
      <c r="R495" s="60"/>
      <c r="S495" s="60"/>
    </row>
    <row r="496" spans="15:19" ht="12.75" x14ac:dyDescent="0.2">
      <c r="O496" s="60"/>
      <c r="P496" s="60"/>
      <c r="Q496" s="60"/>
      <c r="R496" s="60"/>
      <c r="S496" s="60"/>
    </row>
    <row r="497" spans="15:19" ht="12.75" x14ac:dyDescent="0.2">
      <c r="O497" s="60"/>
      <c r="P497" s="60"/>
      <c r="Q497" s="60"/>
      <c r="R497" s="60"/>
      <c r="S497" s="60"/>
    </row>
    <row r="498" spans="15:19" ht="12.75" x14ac:dyDescent="0.2">
      <c r="O498" s="60"/>
      <c r="P498" s="60"/>
      <c r="Q498" s="60"/>
      <c r="R498" s="60"/>
      <c r="S498" s="60"/>
    </row>
    <row r="499" spans="15:19" ht="12.75" x14ac:dyDescent="0.2">
      <c r="O499" s="60"/>
      <c r="P499" s="60"/>
      <c r="Q499" s="60"/>
      <c r="R499" s="60"/>
      <c r="S499" s="60"/>
    </row>
    <row r="500" spans="15:19" ht="12.75" x14ac:dyDescent="0.2">
      <c r="O500" s="60"/>
      <c r="P500" s="60"/>
      <c r="Q500" s="60"/>
      <c r="R500" s="60"/>
      <c r="S500" s="60"/>
    </row>
    <row r="501" spans="15:19" ht="12.75" x14ac:dyDescent="0.2">
      <c r="O501" s="60"/>
      <c r="P501" s="60"/>
      <c r="Q501" s="60"/>
      <c r="R501" s="60"/>
      <c r="S501" s="60"/>
    </row>
    <row r="502" spans="15:19" ht="12.75" x14ac:dyDescent="0.2">
      <c r="O502" s="60"/>
      <c r="P502" s="60"/>
      <c r="Q502" s="60"/>
      <c r="R502" s="60"/>
      <c r="S502" s="60"/>
    </row>
    <row r="503" spans="15:19" ht="12.75" x14ac:dyDescent="0.2">
      <c r="O503" s="60"/>
      <c r="P503" s="60"/>
      <c r="Q503" s="60"/>
    </row>
    <row r="504" spans="15:19" ht="12.75" x14ac:dyDescent="0.2">
      <c r="O504" s="60"/>
      <c r="P504" s="60"/>
      <c r="Q504" s="60"/>
    </row>
    <row r="505" spans="15:19" ht="12.75" x14ac:dyDescent="0.2">
      <c r="O505" s="60"/>
      <c r="P505" s="60"/>
      <c r="Q505" s="60"/>
    </row>
    <row r="506" spans="15:19" ht="12.75" x14ac:dyDescent="0.2">
      <c r="O506" s="60"/>
      <c r="P506" s="60"/>
      <c r="Q506" s="60"/>
    </row>
  </sheetData>
  <mergeCells count="54">
    <mergeCell ref="A8:N8"/>
    <mergeCell ref="A4:B4"/>
    <mergeCell ref="L4:N4"/>
    <mergeCell ref="A5:B5"/>
    <mergeCell ref="A6:B6"/>
    <mergeCell ref="A7:B7"/>
    <mergeCell ref="O22:O24"/>
    <mergeCell ref="K17:L17"/>
    <mergeCell ref="K19:L19"/>
    <mergeCell ref="K18:L18"/>
    <mergeCell ref="J22:K22"/>
    <mergeCell ref="L23:L24"/>
    <mergeCell ref="L22:N22"/>
    <mergeCell ref="A9:N9"/>
    <mergeCell ref="A12:N12"/>
    <mergeCell ref="A14:N14"/>
    <mergeCell ref="A22:A24"/>
    <mergeCell ref="B22:B24"/>
    <mergeCell ref="A11:N11"/>
    <mergeCell ref="A13:N13"/>
    <mergeCell ref="D23:D24"/>
    <mergeCell ref="G23:G24"/>
    <mergeCell ref="D22:F22"/>
    <mergeCell ref="C22:C24"/>
    <mergeCell ref="G22:I22"/>
    <mergeCell ref="A72:K72"/>
    <mergeCell ref="A61:K61"/>
    <mergeCell ref="A26:N26"/>
    <mergeCell ref="A42:K42"/>
    <mergeCell ref="A43:N43"/>
    <mergeCell ref="A53:K53"/>
    <mergeCell ref="A54:K54"/>
    <mergeCell ref="A55:K55"/>
    <mergeCell ref="A56:K56"/>
    <mergeCell ref="A57:K57"/>
    <mergeCell ref="A58:K58"/>
    <mergeCell ref="A59:K59"/>
    <mergeCell ref="A60:K60"/>
    <mergeCell ref="A67:K67"/>
    <mergeCell ref="A68:K68"/>
    <mergeCell ref="A70:K70"/>
    <mergeCell ref="A71:K71"/>
    <mergeCell ref="A62:K62"/>
    <mergeCell ref="A63:K63"/>
    <mergeCell ref="A64:K64"/>
    <mergeCell ref="A65:K65"/>
    <mergeCell ref="A66:K66"/>
    <mergeCell ref="A69:K69"/>
    <mergeCell ref="A73:K73"/>
    <mergeCell ref="A74:K74"/>
    <mergeCell ref="A75:K75"/>
    <mergeCell ref="A77:K77"/>
    <mergeCell ref="A78:K78"/>
    <mergeCell ref="A76:K76"/>
  </mergeCells>
  <pageMargins left="0.78740157480314965" right="0.39370078740157483" top="0.39370078740157483" bottom="0.39370078740157483" header="0.23622047244094491" footer="0.23622047244094491"/>
  <pageSetup paperSize="9" scale="69" fitToHeight="30000" orientation="landscape" r:id="rId1"/>
  <headerFooter alignWithMargins="0">
    <oddHeader>&amp;LГранд-СМЕТА</oddHeader>
    <oddFooter>Страница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Сводный расчет</vt:lpstr>
      <vt:lpstr>Ремонт фасада</vt:lpstr>
      <vt:lpstr>Ремонт крыши</vt:lpstr>
      <vt:lpstr>Лист1</vt:lpstr>
      <vt:lpstr>'Ремонт крыши'!Заголовки_для_печати</vt:lpstr>
      <vt:lpstr>'Ремонт фасада'!Заголовки_для_печати</vt:lpstr>
      <vt:lpstr>'Сводный расчет'!Область_печати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2013-08-08T07:42:05Z</dcterms:modified>
</cp:coreProperties>
</file>