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440" windowHeight="1507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B15" i="1" l="1"/>
  <c r="K13" i="1"/>
  <c r="K12" i="1"/>
  <c r="B13" i="1"/>
  <c r="K11" i="1"/>
  <c r="B11" i="1"/>
  <c r="K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G8" i="1"/>
  <c r="F8" i="1"/>
  <c r="E8" i="1"/>
  <c r="D8" i="1"/>
  <c r="K7" i="1"/>
  <c r="J7" i="1"/>
  <c r="I7" i="1"/>
  <c r="F7" i="1"/>
  <c r="D7" i="1"/>
  <c r="M6" i="1"/>
  <c r="L6" i="1"/>
  <c r="I6" i="1"/>
  <c r="H6" i="1"/>
  <c r="D6" i="1"/>
  <c r="C6" i="1"/>
  <c r="L5" i="1"/>
  <c r="H5" i="1"/>
  <c r="C5" i="1"/>
  <c r="B5" i="1"/>
  <c r="A5" i="1"/>
</calcChain>
</file>

<file path=xl/sharedStrings.xml><?xml version="1.0" encoding="utf-8"?>
<sst xmlns="http://schemas.openxmlformats.org/spreadsheetml/2006/main" count="19" uniqueCount="12">
  <si>
    <t>В тыс. руб.</t>
  </si>
  <si>
    <t>1</t>
  </si>
  <si>
    <t>Председатель</t>
  </si>
  <si>
    <t>Избирательной комиссии муниципального образования город Заринск</t>
  </si>
  <si>
    <t xml:space="preserve">    Т.А. Рубцова</t>
  </si>
  <si>
    <t>(инициалы, фамилия)</t>
  </si>
  <si>
    <t>СВЕДЕНИЯ
 о поступлении средств в избирательные фонды кандидатов и расходовании этих средств
(на основании данных подразделений Алтайского отделения №8644 ПАО Сбербанк)</t>
  </si>
  <si>
    <t>Евсеев Олег Владимирович</t>
  </si>
  <si>
    <t>Лесюков Алексей Анатольевич</t>
  </si>
  <si>
    <t/>
  </si>
  <si>
    <t>Выборы депутатов Заринского городского Собрания депутатов Алтайского края седьмого созыва по двухмандатному избирательному округу №8</t>
  </si>
  <si>
    <t>По состоянию на 08.11.2017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</si>
</sst>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right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0" fillId="0" borderId="0" xfId="0" applyAlignment="1"/>
    <xf numFmtId="49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16</xdr:row>
      <xdr:rowOff>3175</xdr:rowOff>
    </xdr:from>
    <xdr:to>
      <xdr:col>8</xdr:col>
      <xdr:colOff>336550</xdr:colOff>
      <xdr:row>18</xdr:row>
      <xdr:rowOff>130175</xdr:rowOff>
    </xdr:to>
    <xdr:sp macro="" textlink="">
      <xdr:nvSpPr>
        <xdr:cNvPr id="2" name="TextBox 1"/>
        <xdr:cNvSpPr txBox="1"/>
      </xdr:nvSpPr>
      <xdr:spPr>
        <a:xfrm>
          <a:off x="6400800" y="20358100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workbookViewId="0">
      <selection activeCell="H10" sqref="H10"/>
    </sheetView>
  </sheetViews>
  <sheetFormatPr defaultRowHeight="15" x14ac:dyDescent="0.25"/>
  <cols>
    <col min="1" max="1" width="5.7109375" customWidth="1"/>
    <col min="2" max="2" width="38" customWidth="1"/>
    <col min="3" max="4" width="15.710937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2" max="12" width="11.140625" customWidth="1"/>
    <col min="13" max="13" width="24.28515625" customWidth="1"/>
  </cols>
  <sheetData>
    <row r="1" spans="1:13" ht="70.5" customHeight="1" x14ac:dyDescent="0.25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.75" x14ac:dyDescent="0.25">
      <c r="A2" s="46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x14ac:dyDescent="0.25">
      <c r="M3" s="17" t="s">
        <v>11</v>
      </c>
    </row>
    <row r="4" spans="1:13" x14ac:dyDescent="0.25">
      <c r="M4" s="1" t="s">
        <v>0</v>
      </c>
    </row>
    <row r="5" spans="1:13" ht="36" customHeight="1" x14ac:dyDescent="0.25">
      <c r="A5" s="40" t="str">
        <f t="shared" ref="A5" si="0">"№
п/п"</f>
        <v>№
п/п</v>
      </c>
      <c r="B5" s="40" t="str">
        <f t="shared" ref="B5" si="1">"Фамилия, имя, отчество кандидата"</f>
        <v>Фамилия, имя, отчество кандидата</v>
      </c>
      <c r="C5" s="43" t="str">
        <f t="shared" ref="C5" si="2">"Поступило средств"</f>
        <v>Поступило средств</v>
      </c>
      <c r="D5" s="44"/>
      <c r="E5" s="44"/>
      <c r="F5" s="44"/>
      <c r="G5" s="45"/>
      <c r="H5" s="43" t="str">
        <f t="shared" ref="H5" si="3">"Израсходовано средств"</f>
        <v>Израсходовано средств</v>
      </c>
      <c r="I5" s="44"/>
      <c r="J5" s="44"/>
      <c r="K5" s="45"/>
      <c r="L5" s="43" t="str">
        <f t="shared" ref="L5" si="4">"Возвращено средств"</f>
        <v>Возвращено средств</v>
      </c>
      <c r="M5" s="45"/>
    </row>
    <row r="6" spans="1:13" ht="45" customHeight="1" x14ac:dyDescent="0.25">
      <c r="A6" s="41"/>
      <c r="B6" s="41"/>
      <c r="C6" s="40" t="str">
        <f t="shared" ref="C6" si="5">"всего"</f>
        <v>всего</v>
      </c>
      <c r="D6" s="43" t="str">
        <f t="shared" ref="D6" si="6">"из них"</f>
        <v>из них</v>
      </c>
      <c r="E6" s="44"/>
      <c r="F6" s="44"/>
      <c r="G6" s="45"/>
      <c r="H6" s="40" t="str">
        <f t="shared" ref="H6" si="7">"всего"</f>
        <v>всего</v>
      </c>
      <c r="I6" s="43" t="str">
        <f t="shared" ref="I6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44"/>
      <c r="K6" s="45"/>
      <c r="L6" s="40" t="str">
        <f t="shared" ref="L6" si="9">"сумма, тыс. руб."</f>
        <v>сумма, тыс. руб.</v>
      </c>
      <c r="M6" s="40" t="str">
        <f t="shared" ref="M6" si="10">"основание возврата"</f>
        <v>основание возврата</v>
      </c>
    </row>
    <row r="7" spans="1:13" ht="66.75" customHeight="1" x14ac:dyDescent="0.25">
      <c r="A7" s="41"/>
      <c r="B7" s="41"/>
      <c r="C7" s="41"/>
      <c r="D7" s="43" t="str">
        <f t="shared" ref="D7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45"/>
      <c r="F7" s="43" t="str">
        <f t="shared" ref="F7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45"/>
      <c r="H7" s="41"/>
      <c r="I7" s="40" t="str">
        <f t="shared" ref="I7" si="13">"дата операции"</f>
        <v>дата операции</v>
      </c>
      <c r="J7" s="40" t="str">
        <f t="shared" ref="J7" si="14">"сумма, тыс. руб."</f>
        <v>сумма, тыс. руб.</v>
      </c>
      <c r="K7" s="40" t="str">
        <f t="shared" ref="K7" si="15">"назначение платежа"</f>
        <v>назначение платежа</v>
      </c>
      <c r="L7" s="41"/>
      <c r="M7" s="41"/>
    </row>
    <row r="8" spans="1:13" ht="51" x14ac:dyDescent="0.25">
      <c r="A8" s="42"/>
      <c r="B8" s="42"/>
      <c r="C8" s="42"/>
      <c r="D8" s="2" t="str">
        <f>"сумма, тыс. руб."</f>
        <v>сумма, тыс. руб.</v>
      </c>
      <c r="E8" s="2" t="str">
        <f>"наименование юридического лица"</f>
        <v>наименование юридического лица</v>
      </c>
      <c r="F8" s="2" t="str">
        <f>"сумма, тыс. руб."</f>
        <v>сумма, тыс. руб.</v>
      </c>
      <c r="G8" s="2" t="str">
        <f>"кол-во граждан"</f>
        <v>кол-во граждан</v>
      </c>
      <c r="H8" s="42"/>
      <c r="I8" s="42"/>
      <c r="J8" s="42"/>
      <c r="K8" s="42"/>
      <c r="L8" s="42"/>
      <c r="M8" s="42"/>
    </row>
    <row r="9" spans="1:13" x14ac:dyDescent="0.25">
      <c r="A9" s="3" t="s">
        <v>1</v>
      </c>
      <c r="B9" s="2" t="str">
        <f>"3"</f>
        <v>3</v>
      </c>
      <c r="C9" s="2" t="str">
        <f>"4"</f>
        <v>4</v>
      </c>
      <c r="D9" s="2" t="str">
        <f>"5"</f>
        <v>5</v>
      </c>
      <c r="E9" s="2" t="str">
        <f>"6"</f>
        <v>6</v>
      </c>
      <c r="F9" s="2" t="str">
        <f>"7"</f>
        <v>7</v>
      </c>
      <c r="G9" s="2" t="str">
        <f>"8"</f>
        <v>8</v>
      </c>
      <c r="H9" s="2" t="str">
        <f>"9"</f>
        <v>9</v>
      </c>
      <c r="I9" s="2" t="str">
        <f>"10"</f>
        <v>10</v>
      </c>
      <c r="J9" s="2" t="str">
        <f>"11"</f>
        <v>11</v>
      </c>
      <c r="K9" s="2" t="str">
        <f>"12"</f>
        <v>12</v>
      </c>
      <c r="L9" s="2" t="str">
        <f>"13"</f>
        <v>13</v>
      </c>
      <c r="M9" s="2" t="str">
        <f>"14"</f>
        <v>14</v>
      </c>
    </row>
    <row r="10" spans="1:13" s="4" customFormat="1" x14ac:dyDescent="0.25">
      <c r="A10" s="5">
        <v>1</v>
      </c>
      <c r="B10" s="12" t="str">
        <f>"Аксенов Николай Александрович"</f>
        <v>Аксенов Николай Александрович</v>
      </c>
      <c r="C10" s="23">
        <v>4.01</v>
      </c>
      <c r="D10" s="23"/>
      <c r="E10" s="22" t="s">
        <v>9</v>
      </c>
      <c r="F10" s="23"/>
      <c r="G10" s="24"/>
      <c r="H10" s="23">
        <v>4.01</v>
      </c>
      <c r="I10" s="8"/>
      <c r="J10" s="7"/>
      <c r="K10" s="12" t="str">
        <f>""</f>
        <v/>
      </c>
      <c r="L10" s="7"/>
      <c r="M10" s="6"/>
    </row>
    <row r="11" spans="1:13" s="4" customFormat="1" x14ac:dyDescent="0.25">
      <c r="A11" s="5">
        <v>2</v>
      </c>
      <c r="B11" s="12" t="str">
        <f>"Данилов Сергей Владимирович"</f>
        <v>Данилов Сергей Владимирович</v>
      </c>
      <c r="C11" s="26">
        <v>1.27</v>
      </c>
      <c r="D11" s="26"/>
      <c r="E11" s="25" t="s">
        <v>9</v>
      </c>
      <c r="F11" s="26"/>
      <c r="G11" s="27"/>
      <c r="H11" s="26">
        <v>1.27</v>
      </c>
      <c r="I11" s="8"/>
      <c r="J11" s="7"/>
      <c r="K11" s="12" t="str">
        <f>""</f>
        <v/>
      </c>
      <c r="L11" s="7"/>
      <c r="M11" s="6"/>
    </row>
    <row r="12" spans="1:13" s="4" customFormat="1" x14ac:dyDescent="0.25">
      <c r="A12" s="11">
        <v>3</v>
      </c>
      <c r="B12" s="13" t="s">
        <v>7</v>
      </c>
      <c r="C12" s="14">
        <v>1.1499999999999999</v>
      </c>
      <c r="D12" s="14"/>
      <c r="E12" s="13" t="s">
        <v>9</v>
      </c>
      <c r="F12" s="14"/>
      <c r="G12" s="15"/>
      <c r="H12" s="14">
        <v>1.1499999999999999</v>
      </c>
      <c r="I12" s="8"/>
      <c r="J12" s="7"/>
      <c r="K12" s="12" t="str">
        <f>""</f>
        <v/>
      </c>
      <c r="L12" s="7"/>
      <c r="M12" s="6"/>
    </row>
    <row r="13" spans="1:13" s="4" customFormat="1" x14ac:dyDescent="0.25">
      <c r="A13" s="11">
        <v>4</v>
      </c>
      <c r="B13" s="12" t="str">
        <f>"Княжев Геннадий Борисович"</f>
        <v>Княжев Геннадий Борисович</v>
      </c>
      <c r="C13" s="29">
        <v>57.46</v>
      </c>
      <c r="D13" s="29"/>
      <c r="E13" s="28" t="s">
        <v>9</v>
      </c>
      <c r="F13" s="29"/>
      <c r="G13" s="30"/>
      <c r="H13" s="29">
        <v>57.46</v>
      </c>
      <c r="I13" s="8"/>
      <c r="J13" s="7"/>
      <c r="K13" s="12" t="str">
        <f>""</f>
        <v/>
      </c>
      <c r="L13" s="7"/>
      <c r="M13" s="12"/>
    </row>
    <row r="14" spans="1:13" s="4" customFormat="1" x14ac:dyDescent="0.25">
      <c r="A14" s="11">
        <v>5</v>
      </c>
      <c r="B14" s="18" t="s">
        <v>8</v>
      </c>
      <c r="C14" s="19">
        <v>15</v>
      </c>
      <c r="D14" s="19"/>
      <c r="E14" s="18" t="s">
        <v>9</v>
      </c>
      <c r="F14" s="19"/>
      <c r="G14" s="20"/>
      <c r="H14" s="19">
        <v>8.6999999999999993</v>
      </c>
      <c r="I14" s="21"/>
      <c r="J14" s="19"/>
      <c r="K14" s="18" t="s">
        <v>9</v>
      </c>
      <c r="L14" s="19"/>
      <c r="M14" s="6"/>
    </row>
    <row r="15" spans="1:13" s="4" customFormat="1" x14ac:dyDescent="0.25">
      <c r="A15" s="11">
        <v>6</v>
      </c>
      <c r="B15" s="13" t="str">
        <f>"Пискунов Олег Викторович"</f>
        <v>Пискунов Олег Викторович</v>
      </c>
      <c r="C15" s="32">
        <v>3.01</v>
      </c>
      <c r="D15" s="32"/>
      <c r="E15" s="31" t="s">
        <v>9</v>
      </c>
      <c r="F15" s="32"/>
      <c r="G15" s="33"/>
      <c r="H15" s="32">
        <v>3.01</v>
      </c>
      <c r="I15" s="16"/>
      <c r="J15" s="14"/>
      <c r="K15" s="13" t="s">
        <v>9</v>
      </c>
      <c r="L15" s="14"/>
      <c r="M15" s="6"/>
    </row>
    <row r="17" spans="1:13" x14ac:dyDescent="0.25">
      <c r="A17" s="35" t="s">
        <v>2</v>
      </c>
      <c r="B17" s="36"/>
      <c r="C17" s="36"/>
      <c r="D17" s="36"/>
      <c r="E17" s="10"/>
      <c r="F17" s="10"/>
      <c r="G17" s="10"/>
      <c r="H17" s="10"/>
      <c r="I17" s="10"/>
      <c r="J17" s="10"/>
      <c r="K17" s="10"/>
      <c r="L17" s="10"/>
      <c r="M17" s="10" t="s">
        <v>4</v>
      </c>
    </row>
    <row r="18" spans="1:13" x14ac:dyDescent="0.25">
      <c r="A18" s="39" t="s">
        <v>3</v>
      </c>
      <c r="B18" s="36"/>
      <c r="C18" s="36"/>
      <c r="D18" s="36"/>
      <c r="E18" s="9"/>
      <c r="F18" s="9"/>
      <c r="G18" s="9"/>
      <c r="H18" s="9"/>
      <c r="I18" s="9"/>
      <c r="J18" s="9"/>
      <c r="K18" s="9"/>
      <c r="L18" s="37" t="s">
        <v>5</v>
      </c>
      <c r="M18" s="38"/>
    </row>
  </sheetData>
  <mergeCells count="21">
    <mergeCell ref="C5:G5"/>
    <mergeCell ref="H5:K5"/>
    <mergeCell ref="L5:M5"/>
    <mergeCell ref="C6:C8"/>
    <mergeCell ref="D6:G6"/>
    <mergeCell ref="A1:M1"/>
    <mergeCell ref="A17:D17"/>
    <mergeCell ref="L18:M18"/>
    <mergeCell ref="A18:D18"/>
    <mergeCell ref="H6:H8"/>
    <mergeCell ref="I6:K6"/>
    <mergeCell ref="L6:L8"/>
    <mergeCell ref="M6:M8"/>
    <mergeCell ref="D7:E7"/>
    <mergeCell ref="F7:G7"/>
    <mergeCell ref="I7:I8"/>
    <mergeCell ref="J7:J8"/>
    <mergeCell ref="K7:K8"/>
    <mergeCell ref="A2:M2"/>
    <mergeCell ref="A5:A8"/>
    <mergeCell ref="B5:B8"/>
  </mergeCells>
  <pageMargins left="0.35433070866141736" right="0.15748031496062992" top="0.15748031496062992" bottom="0.15748031496062992" header="0.31496062992125984" footer="0.31496062992125984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Савостикова Светлана Владимировна</cp:lastModifiedBy>
  <cp:lastPrinted>2017-10-24T09:18:04Z</cp:lastPrinted>
  <dcterms:created xsi:type="dcterms:W3CDTF">2017-08-11T03:41:36Z</dcterms:created>
  <dcterms:modified xsi:type="dcterms:W3CDTF">2017-11-09T08:52:14Z</dcterms:modified>
</cp:coreProperties>
</file>