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140" firstSheet="5" activeTab="12"/>
  </bookViews>
  <sheets>
    <sheet name="Преображенский дс" sheetId="1" r:id="rId1"/>
    <sheet name="Степновский дс" sheetId="2" r:id="rId2"/>
    <sheet name="Красносописнкийдс" sheetId="3" r:id="rId3"/>
    <sheet name="Степновская СШ" sheetId="4" r:id="rId4"/>
    <sheet name="Сахаптиснкая СШ" sheetId="5" r:id="rId5"/>
    <sheet name="Подсосенская СШ" sheetId="6" r:id="rId6"/>
    <sheet name="Преображенская СШ" sheetId="7" r:id="rId7"/>
    <sheet name="Павловская СШ" sheetId="8" r:id="rId8"/>
    <sheet name="Крутоярская СШ" sheetId="9" r:id="rId9"/>
    <sheet name="Краснополянская СШ" sheetId="10" r:id="rId10"/>
    <sheet name="Дороховская СШ" sheetId="11" r:id="rId11"/>
    <sheet name="Гляденская СШ" sheetId="12" r:id="rId12"/>
    <sheet name="Сохновская СШ" sheetId="13" r:id="rId13"/>
  </sheets>
  <definedNames>
    <definedName name="_xlnm.Print_Area" localSheetId="11">'Гляденская СШ'!$A$1:$G$15</definedName>
    <definedName name="_xlnm.Print_Area" localSheetId="10">'Дороховская СШ'!$A$1:$G$15</definedName>
    <definedName name="_xlnm.Print_Area" localSheetId="9">'Краснополянская СШ'!$A$1:$G$15</definedName>
    <definedName name="_xlnm.Print_Area" localSheetId="2">'Красносописнкийдс'!$A$1:$G$13</definedName>
    <definedName name="_xlnm.Print_Area" localSheetId="8">'Крутоярская СШ'!$A$1:$G$15</definedName>
    <definedName name="_xlnm.Print_Area" localSheetId="7">'Павловская СШ'!$A$1:$G$15</definedName>
    <definedName name="_xlnm.Print_Area" localSheetId="5">'Подсосенская СШ'!$A$1:$G$15</definedName>
    <definedName name="_xlnm.Print_Area" localSheetId="6">'Преображенская СШ'!$A$1:$G$15</definedName>
    <definedName name="_xlnm.Print_Area" localSheetId="0">'Преображенский дс'!$A$1:$G$13</definedName>
    <definedName name="_xlnm.Print_Area" localSheetId="4">'Сахаптиснкая СШ'!$A$1:$G$15</definedName>
    <definedName name="_xlnm.Print_Area" localSheetId="12">'Сохновская СШ'!$A$1:$G$15</definedName>
    <definedName name="_xlnm.Print_Area" localSheetId="3">'Степновская СШ'!$A$1:$G$15</definedName>
    <definedName name="_xlnm.Print_Area" localSheetId="1">'Степновский дс'!$A$1:$G$13</definedName>
  </definedNames>
  <calcPr fullCalcOnLoad="1"/>
</workbook>
</file>

<file path=xl/sharedStrings.xml><?xml version="1.0" encoding="utf-8"?>
<sst xmlns="http://schemas.openxmlformats.org/spreadsheetml/2006/main" count="339" uniqueCount="38">
  <si>
    <t>Муниципальная услуга (работа)</t>
  </si>
  <si>
    <t>тип</t>
  </si>
  <si>
    <t>наименование</t>
  </si>
  <si>
    <t>Объем средств,  получаемых в результате выполнения платных услуг (работ) в пределах установленного муниципального задания, руб</t>
  </si>
  <si>
    <t xml:space="preserve">Всего объем финансового обеспечения выполнения  муниципального 
задания, руб.
</t>
  </si>
  <si>
    <t>Финансового обеспечения выполнения муниципального задания, руб.</t>
  </si>
  <si>
    <t>7=5-6</t>
  </si>
  <si>
    <t>5=3*4</t>
  </si>
  <si>
    <t>Общий размер субсидии на финансовое обеспечение выполнения муниципального задания, рублей</t>
  </si>
  <si>
    <t>Нормативные затраты на оказание работы, рублей</t>
  </si>
  <si>
    <t xml:space="preserve">Объем услуг (работ), утверждаемый муниципальным заданием </t>
  </si>
  <si>
    <t>Приложение 4                                                                                                                                     к постановлению № 114 от 29.12.2017 г.</t>
  </si>
  <si>
    <t>Руководитель УО</t>
  </si>
  <si>
    <t>Л.Г.Арефьева</t>
  </si>
  <si>
    <t>Услуга</t>
  </si>
  <si>
    <t xml:space="preserve"> Расчет субсидии на финансовое обеспечение выполнения муниципального задания в части работ  муниципальному бюджетному учреждению Красносопинского дс на 2018 год</t>
  </si>
  <si>
    <t xml:space="preserve"> Расчет субсидии на финансовое обеспечение выполнения муниципального задания в части работ  муниципальному бюджетному учреждению Сохновской СОШ на 2017 год</t>
  </si>
  <si>
    <t xml:space="preserve">Реализация основных общеобразовательных программ начального общего образования
11787000301000201009101
</t>
  </si>
  <si>
    <t xml:space="preserve">Реализация основных общеобразовательных программ основного общего образования
11791000100400101009101
</t>
  </si>
  <si>
    <t xml:space="preserve">Реализация основных общеобразовательных программ среднего общего образования
111794000301000101001101
</t>
  </si>
  <si>
    <t xml:space="preserve">Предоставление питания
11Д07000000000000005100
</t>
  </si>
  <si>
    <t xml:space="preserve">Реализация дополнительных общеразвивающих программ
11Г42001000300701007100
</t>
  </si>
  <si>
    <t xml:space="preserve">Организация отдыха детей и молодежи
10028000000000002005101
</t>
  </si>
  <si>
    <t xml:space="preserve"> Расчет субсидии на финансовое обеспечение выполнения муниципального задания в части работ  муниципальному бюджетному учреждению Гляденской СОШ на 2017 год</t>
  </si>
  <si>
    <t xml:space="preserve"> Расчет субсидии на финансовое обеспечение выполнения муниципального задания в части работ  муниципальному бюджетному учреждению Дороховскую СОШ на 2017 год</t>
  </si>
  <si>
    <t xml:space="preserve"> Расчет субсидии на финансовое обеспечение выполнения муниципального задания в части работ  муниципальному бюджетному учреждению Краснополянской СОШ на 2017 год</t>
  </si>
  <si>
    <t xml:space="preserve"> Расчет субсидии на финансовое обеспечение выполнения муниципального задания в части работ  муниципальному бюджетному учреждению Крутоярской  СОШ на 2017 год</t>
  </si>
  <si>
    <t xml:space="preserve"> Расчет субсидии на финансовое обеспечение выполнения муниципального задания в части работ  муниципальному бюджетному учреждению Павловской   СОШ на 2017 год</t>
  </si>
  <si>
    <t xml:space="preserve"> Расчет субсидии на финансовое обеспечение выполнения муниципального задания в части работ  муниципальному бюджетному учреждению Преобаженской   СОШ на 2017 год</t>
  </si>
  <si>
    <t xml:space="preserve"> Расчет субсидии на финансовое обеспечение выполнения муниципального задания в части работ  муниципальному бюджетному учреждению Подсосенской   СОШ на 2017год</t>
  </si>
  <si>
    <t xml:space="preserve"> Расчет субсидии на финансовое обеспечение выполнения муниципального задания в части работ  муниципальному бюджетному учреждению Степновской    СОШ на 2017 год</t>
  </si>
  <si>
    <t xml:space="preserve"> Расчет субсидии на финансовое обеспечение выполнения муниципального задания в части работ  муниципальному бюджетному учреждению Степновского дс на 2017год</t>
  </si>
  <si>
    <t xml:space="preserve">    Реализация основных образовательных программ дошкольного  образования   046370000132019400511784000300300201007100101</t>
  </si>
  <si>
    <t xml:space="preserve">    Реализация основных образовательных программ дошкольного  образования   046370000132019400511784000300300301006100101</t>
  </si>
  <si>
    <t>Присмотр и уход   046370000132019400511785001100300009000100101</t>
  </si>
  <si>
    <t>Предоставление питания   046370000132019400511Д07000000000000005100101</t>
  </si>
  <si>
    <t xml:space="preserve"> Расчет субсидии на финансовое обеспечение выполнения муниципального задания в части работ  муниципальному бюджетному учреждению Преображенского  дс на 2017 год</t>
  </si>
  <si>
    <t>Приложение 4                                                                                                                                     к приказу № 235/1 от 28.12.2016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</si>
</sst>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0.0"/>
    <numFmt numFmtId="185" formatCode="0.00;[Red]\-0.00"/>
    <numFmt numFmtId="186" formatCode="0;[Red]\-0"/>
    <numFmt numFmtId="187" formatCode="0.000000E+00"/>
    <numFmt numFmtId="188" formatCode="0.0000000E+00"/>
    <numFmt numFmtId="189" formatCode="0.00000000E+00"/>
    <numFmt numFmtId="190" formatCode="0.000000000E+00"/>
    <numFmt numFmtId="191" formatCode="0.0000000000E+00"/>
    <numFmt numFmtId="192" formatCode="#,##0.0000"/>
    <numFmt numFmtId="193" formatCode="#,##0.00000"/>
    <numFmt numFmtId="194" formatCode="#,##0.000000"/>
    <numFmt numFmtId="195" formatCode="0.0000E+00"/>
    <numFmt numFmtId="196" formatCode="0.000E+00"/>
    <numFmt numFmtId="197" formatCode="0.0E+00"/>
    <numFmt numFmtId="198" formatCode="#,##0.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vertical="top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1" fontId="42" fillId="0" borderId="10" xfId="0" applyNumberFormat="1" applyFont="1" applyBorder="1" applyAlignment="1">
      <alignment horizontal="center" vertical="center"/>
    </xf>
    <xf numFmtId="3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/>
    </xf>
    <xf numFmtId="184" fontId="42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42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8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42" fillId="0" borderId="11" xfId="0" applyFont="1" applyBorder="1" applyAlignment="1">
      <alignment horizontal="center" vertical="top"/>
    </xf>
    <xf numFmtId="0" fontId="42" fillId="0" borderId="13" xfId="0" applyFont="1" applyBorder="1" applyAlignment="1">
      <alignment horizontal="center" vertical="top"/>
    </xf>
    <xf numFmtId="0" fontId="42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15"/>
      <c r="D1" s="24" t="s">
        <v>37</v>
      </c>
      <c r="E1" s="25"/>
      <c r="F1" s="26"/>
      <c r="G1" s="26"/>
    </row>
    <row r="2" spans="1:7" ht="72.75" customHeight="1">
      <c r="A2" s="27" t="s">
        <v>36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32</v>
      </c>
      <c r="C6" s="8">
        <v>89029</v>
      </c>
      <c r="D6" s="9">
        <v>95</v>
      </c>
      <c r="E6" s="8">
        <v>8457763</v>
      </c>
      <c r="F6" s="10">
        <v>0</v>
      </c>
      <c r="G6" s="8">
        <f>SUM(E6-F6)</f>
        <v>8457763</v>
      </c>
    </row>
    <row r="7" spans="1:7" ht="100.5" customHeight="1">
      <c r="A7" s="5" t="s">
        <v>14</v>
      </c>
      <c r="B7" s="17" t="s">
        <v>33</v>
      </c>
      <c r="C7" s="8">
        <v>28103</v>
      </c>
      <c r="D7" s="9">
        <v>145</v>
      </c>
      <c r="E7" s="8">
        <v>4074817</v>
      </c>
      <c r="F7" s="10"/>
      <c r="G7" s="8">
        <f>SUM(E7-F7)</f>
        <v>4074817</v>
      </c>
    </row>
    <row r="8" spans="1:7" ht="100.5" customHeight="1">
      <c r="A8" s="5" t="s">
        <v>14</v>
      </c>
      <c r="B8" s="17" t="s">
        <v>34</v>
      </c>
      <c r="C8" s="8">
        <v>16377</v>
      </c>
      <c r="D8" s="9">
        <v>240</v>
      </c>
      <c r="E8" s="8">
        <v>3930402</v>
      </c>
      <c r="F8" s="10"/>
      <c r="G8" s="8">
        <f>SUM(E8-F8)</f>
        <v>3930402</v>
      </c>
    </row>
    <row r="9" spans="1:7" ht="100.5" customHeight="1">
      <c r="A9" s="5" t="s">
        <v>14</v>
      </c>
      <c r="B9" s="17" t="s">
        <v>35</v>
      </c>
      <c r="C9" s="8">
        <v>8365</v>
      </c>
      <c r="D9" s="9">
        <v>145</v>
      </c>
      <c r="E9" s="8">
        <v>1212993</v>
      </c>
      <c r="F9" s="10"/>
      <c r="G9" s="8">
        <f>SUM(E9-F9)</f>
        <v>1212993</v>
      </c>
    </row>
    <row r="10" spans="1:7" ht="18.75" customHeight="1">
      <c r="A10" s="20" t="s">
        <v>8</v>
      </c>
      <c r="B10" s="21"/>
      <c r="C10" s="22"/>
      <c r="D10" s="22"/>
      <c r="E10" s="22"/>
      <c r="F10" s="23"/>
      <c r="G10" s="13">
        <f>SUM(G6:G9)</f>
        <v>17675975</v>
      </c>
    </row>
    <row r="11" ht="33" customHeight="1"/>
    <row r="12" spans="2:4" ht="18.75">
      <c r="B12" s="6" t="s">
        <v>12</v>
      </c>
      <c r="D12" s="6" t="s">
        <v>13</v>
      </c>
    </row>
  </sheetData>
  <sheetProtection/>
  <mergeCells count="9">
    <mergeCell ref="A10:F10"/>
    <mergeCell ref="D1:G1"/>
    <mergeCell ref="A2:G2"/>
    <mergeCell ref="A3:B3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14"/>
      <c r="D1" s="24" t="s">
        <v>37</v>
      </c>
      <c r="E1" s="25"/>
      <c r="F1" s="26"/>
      <c r="G1" s="26"/>
    </row>
    <row r="2" spans="1:7" ht="72.75" customHeight="1">
      <c r="A2" s="27" t="s">
        <v>25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17</v>
      </c>
      <c r="C6" s="8">
        <v>78907</v>
      </c>
      <c r="D6" s="9">
        <v>93</v>
      </c>
      <c r="E6" s="8">
        <v>7338335</v>
      </c>
      <c r="F6" s="10">
        <v>0</v>
      </c>
      <c r="G6" s="8">
        <f>SUM(E6-F6)</f>
        <v>7338335</v>
      </c>
    </row>
    <row r="7" spans="1:7" ht="100.5" customHeight="1">
      <c r="A7" s="5" t="s">
        <v>14</v>
      </c>
      <c r="B7" s="17" t="s">
        <v>18</v>
      </c>
      <c r="C7" s="8">
        <v>119741</v>
      </c>
      <c r="D7" s="9">
        <v>98</v>
      </c>
      <c r="E7" s="8">
        <v>11734593</v>
      </c>
      <c r="F7" s="10"/>
      <c r="G7" s="8">
        <f>SUM(E7-F7)</f>
        <v>11734593</v>
      </c>
    </row>
    <row r="8" spans="1:7" ht="100.5" customHeight="1">
      <c r="A8" s="5" t="s">
        <v>14</v>
      </c>
      <c r="B8" s="17" t="s">
        <v>19</v>
      </c>
      <c r="C8" s="8">
        <v>207383</v>
      </c>
      <c r="D8" s="9">
        <v>19</v>
      </c>
      <c r="E8" s="8">
        <v>3940290</v>
      </c>
      <c r="F8" s="10"/>
      <c r="G8" s="8">
        <f>SUM(E8-F8)</f>
        <v>3940290</v>
      </c>
    </row>
    <row r="9" spans="1:7" ht="100.5" customHeight="1">
      <c r="A9" s="5" t="s">
        <v>14</v>
      </c>
      <c r="B9" s="17" t="s">
        <v>20</v>
      </c>
      <c r="C9" s="18">
        <v>33276</v>
      </c>
      <c r="D9" s="9">
        <v>216</v>
      </c>
      <c r="E9" s="8">
        <f>1669823+968350+103369</f>
        <v>2741542</v>
      </c>
      <c r="F9" s="10"/>
      <c r="G9" s="8">
        <f>SUM(E9-F9)</f>
        <v>2741542</v>
      </c>
    </row>
    <row r="10" spans="1:7" ht="48" customHeight="1">
      <c r="A10" s="5" t="s">
        <v>14</v>
      </c>
      <c r="B10" s="17" t="s">
        <v>21</v>
      </c>
      <c r="C10" s="8">
        <v>6820</v>
      </c>
      <c r="D10" s="11">
        <v>203</v>
      </c>
      <c r="E10" s="8">
        <v>1384665</v>
      </c>
      <c r="F10" s="10"/>
      <c r="G10" s="8">
        <f>E10</f>
        <v>1384665</v>
      </c>
    </row>
    <row r="11" spans="1:7" ht="69" customHeight="1">
      <c r="A11" s="5" t="s">
        <v>14</v>
      </c>
      <c r="B11" s="17" t="s">
        <v>22</v>
      </c>
      <c r="C11" s="12">
        <v>2884</v>
      </c>
      <c r="D11" s="11">
        <v>192</v>
      </c>
      <c r="E11" s="8">
        <v>553866</v>
      </c>
      <c r="F11" s="10">
        <v>0</v>
      </c>
      <c r="G11" s="8">
        <f>SUM(E11-F11)</f>
        <v>553866</v>
      </c>
    </row>
    <row r="12" spans="1:7" ht="18.75" customHeight="1">
      <c r="A12" s="20" t="s">
        <v>8</v>
      </c>
      <c r="B12" s="21"/>
      <c r="C12" s="22"/>
      <c r="D12" s="22"/>
      <c r="E12" s="22"/>
      <c r="F12" s="23"/>
      <c r="G12" s="13">
        <f>SUM(G6:G11)</f>
        <v>27693291</v>
      </c>
    </row>
    <row r="13" ht="33" customHeight="1"/>
    <row r="14" spans="2:4" ht="18.75">
      <c r="B14" s="6" t="s">
        <v>12</v>
      </c>
      <c r="D14" s="6" t="s">
        <v>13</v>
      </c>
    </row>
  </sheetData>
  <sheetProtection/>
  <mergeCells count="9">
    <mergeCell ref="A12:F12"/>
    <mergeCell ref="D1:G1"/>
    <mergeCell ref="A2:G2"/>
    <mergeCell ref="A3:B3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14"/>
      <c r="D1" s="24" t="s">
        <v>37</v>
      </c>
      <c r="E1" s="25"/>
      <c r="F1" s="26"/>
      <c r="G1" s="26"/>
    </row>
    <row r="2" spans="1:7" ht="72.75" customHeight="1">
      <c r="A2" s="27" t="s">
        <v>24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17</v>
      </c>
      <c r="C6" s="8">
        <v>54683</v>
      </c>
      <c r="D6" s="9">
        <v>78</v>
      </c>
      <c r="E6" s="8">
        <v>4265339</v>
      </c>
      <c r="F6" s="10">
        <v>0</v>
      </c>
      <c r="G6" s="8">
        <f>SUM(E6-F6)</f>
        <v>4265339</v>
      </c>
    </row>
    <row r="7" spans="1:7" ht="100.5" customHeight="1">
      <c r="A7" s="5" t="s">
        <v>14</v>
      </c>
      <c r="B7" s="17" t="s">
        <v>18</v>
      </c>
      <c r="C7" s="8">
        <v>85504</v>
      </c>
      <c r="D7" s="9">
        <v>76</v>
      </c>
      <c r="E7" s="8">
        <v>6498287</v>
      </c>
      <c r="F7" s="10"/>
      <c r="G7" s="8">
        <f>SUM(E7-F7)</f>
        <v>6498287</v>
      </c>
    </row>
    <row r="8" spans="1:7" ht="100.5" customHeight="1">
      <c r="A8" s="5" t="s">
        <v>14</v>
      </c>
      <c r="B8" s="17" t="s">
        <v>19</v>
      </c>
      <c r="C8" s="8">
        <v>205101</v>
      </c>
      <c r="D8" s="9">
        <v>11</v>
      </c>
      <c r="E8" s="8">
        <v>2256119</v>
      </c>
      <c r="F8" s="10"/>
      <c r="G8" s="8">
        <f>SUM(E8-F8)</f>
        <v>2256119</v>
      </c>
    </row>
    <row r="9" spans="1:7" ht="100.5" customHeight="1">
      <c r="A9" s="5" t="s">
        <v>14</v>
      </c>
      <c r="B9" s="17" t="s">
        <v>20</v>
      </c>
      <c r="C9" s="18">
        <v>29635</v>
      </c>
      <c r="D9" s="9">
        <v>164</v>
      </c>
      <c r="E9" s="8">
        <f>987442+941989+50392</f>
        <v>1979823</v>
      </c>
      <c r="F9" s="10"/>
      <c r="G9" s="8">
        <f>SUM(E9-F9)</f>
        <v>1979823</v>
      </c>
    </row>
    <row r="10" spans="1:7" ht="48" customHeight="1">
      <c r="A10" s="5" t="s">
        <v>14</v>
      </c>
      <c r="B10" s="17" t="s">
        <v>21</v>
      </c>
      <c r="C10" s="8">
        <v>4887</v>
      </c>
      <c r="D10" s="11">
        <v>165</v>
      </c>
      <c r="E10" s="8">
        <v>806428</v>
      </c>
      <c r="F10" s="10"/>
      <c r="G10" s="8">
        <f>E10</f>
        <v>806428</v>
      </c>
    </row>
    <row r="11" spans="1:7" ht="69" customHeight="1">
      <c r="A11" s="5" t="s">
        <v>14</v>
      </c>
      <c r="B11" s="17" t="s">
        <v>22</v>
      </c>
      <c r="C11" s="12">
        <v>1955</v>
      </c>
      <c r="D11" s="11">
        <v>165</v>
      </c>
      <c r="E11" s="8">
        <v>322573</v>
      </c>
      <c r="F11" s="10">
        <v>0</v>
      </c>
      <c r="G11" s="8">
        <f>SUM(E11-F11)</f>
        <v>322573</v>
      </c>
    </row>
    <row r="12" spans="1:7" ht="18.75" customHeight="1">
      <c r="A12" s="20" t="s">
        <v>8</v>
      </c>
      <c r="B12" s="21"/>
      <c r="C12" s="22"/>
      <c r="D12" s="22"/>
      <c r="E12" s="22"/>
      <c r="F12" s="23"/>
      <c r="G12" s="13">
        <f>SUM(G6:G11)</f>
        <v>16128569</v>
      </c>
    </row>
    <row r="13" ht="33" customHeight="1"/>
    <row r="14" spans="2:4" ht="18.75">
      <c r="B14" s="6" t="s">
        <v>12</v>
      </c>
      <c r="D14" s="6" t="s">
        <v>13</v>
      </c>
    </row>
  </sheetData>
  <sheetProtection/>
  <mergeCells count="9">
    <mergeCell ref="A12:F12"/>
    <mergeCell ref="D1:G1"/>
    <mergeCell ref="A2:G2"/>
    <mergeCell ref="A3:B3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14"/>
      <c r="D1" s="24" t="s">
        <v>37</v>
      </c>
      <c r="E1" s="25"/>
      <c r="F1" s="26"/>
      <c r="G1" s="26"/>
    </row>
    <row r="2" spans="1:7" ht="72.75" customHeight="1">
      <c r="A2" s="27" t="s">
        <v>23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17</v>
      </c>
      <c r="C6" s="8">
        <v>89001</v>
      </c>
      <c r="D6" s="9">
        <v>107</v>
      </c>
      <c r="E6" s="8">
        <v>9523154</v>
      </c>
      <c r="F6" s="10">
        <v>0</v>
      </c>
      <c r="G6" s="8">
        <f>SUM(E6-F6)</f>
        <v>9523154</v>
      </c>
    </row>
    <row r="7" spans="1:7" ht="100.5" customHeight="1">
      <c r="A7" s="5" t="s">
        <v>14</v>
      </c>
      <c r="B7" s="17" t="s">
        <v>18</v>
      </c>
      <c r="C7" s="8">
        <v>119368</v>
      </c>
      <c r="D7" s="9">
        <v>102</v>
      </c>
      <c r="E7" s="8">
        <v>1275505</v>
      </c>
      <c r="F7" s="10"/>
      <c r="G7" s="8">
        <f>SUM(E7-F7)</f>
        <v>1275505</v>
      </c>
    </row>
    <row r="8" spans="1:7" ht="100.5" customHeight="1">
      <c r="A8" s="5" t="s">
        <v>14</v>
      </c>
      <c r="B8" s="17" t="s">
        <v>19</v>
      </c>
      <c r="C8" s="8">
        <v>278213</v>
      </c>
      <c r="D8" s="9">
        <v>19</v>
      </c>
      <c r="E8" s="8">
        <v>5286039</v>
      </c>
      <c r="F8" s="10"/>
      <c r="G8" s="8">
        <f>SUM(E8-F8)</f>
        <v>5286039</v>
      </c>
    </row>
    <row r="9" spans="1:7" ht="100.5" customHeight="1">
      <c r="A9" s="5" t="s">
        <v>14</v>
      </c>
      <c r="B9" s="17" t="s">
        <v>20</v>
      </c>
      <c r="C9" s="18">
        <v>23198</v>
      </c>
      <c r="D9" s="9">
        <v>255</v>
      </c>
      <c r="E9" s="8">
        <f>1068099+1238023+121376</f>
        <v>2427498</v>
      </c>
      <c r="F9" s="10"/>
      <c r="G9" s="8">
        <f>SUM(E9-F9)</f>
        <v>2427498</v>
      </c>
    </row>
    <row r="10" spans="1:7" ht="48" customHeight="1">
      <c r="A10" s="5" t="s">
        <v>14</v>
      </c>
      <c r="B10" s="17" t="s">
        <v>21</v>
      </c>
      <c r="C10" s="8">
        <v>6275</v>
      </c>
      <c r="D10" s="11">
        <v>252</v>
      </c>
      <c r="E10" s="8">
        <v>1581302</v>
      </c>
      <c r="F10" s="10"/>
      <c r="G10" s="8">
        <f>E10</f>
        <v>1581302</v>
      </c>
    </row>
    <row r="11" spans="1:7" ht="69" customHeight="1">
      <c r="A11" s="5" t="s">
        <v>14</v>
      </c>
      <c r="B11" s="17" t="s">
        <v>22</v>
      </c>
      <c r="C11" s="12">
        <v>6275</v>
      </c>
      <c r="D11" s="11">
        <v>252</v>
      </c>
      <c r="E11" s="8">
        <v>632520</v>
      </c>
      <c r="F11" s="10">
        <v>0</v>
      </c>
      <c r="G11" s="8">
        <f>SUM(E11-F11)</f>
        <v>632520</v>
      </c>
    </row>
    <row r="12" spans="1:7" ht="18.75" customHeight="1">
      <c r="A12" s="20" t="s">
        <v>8</v>
      </c>
      <c r="B12" s="21"/>
      <c r="C12" s="22"/>
      <c r="D12" s="22"/>
      <c r="E12" s="22"/>
      <c r="F12" s="23"/>
      <c r="G12" s="13">
        <f>SUM(G6:G11)</f>
        <v>20726018</v>
      </c>
    </row>
    <row r="13" ht="33" customHeight="1"/>
    <row r="14" spans="2:4" ht="18.75">
      <c r="B14" s="6" t="s">
        <v>12</v>
      </c>
      <c r="D14" s="6" t="s">
        <v>13</v>
      </c>
    </row>
  </sheetData>
  <sheetProtection/>
  <mergeCells count="9">
    <mergeCell ref="A12:F12"/>
    <mergeCell ref="D1:G1"/>
    <mergeCell ref="A2:G2"/>
    <mergeCell ref="A3:B3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3"/>
      <c r="D1" s="24" t="s">
        <v>37</v>
      </c>
      <c r="E1" s="25"/>
      <c r="F1" s="26"/>
      <c r="G1" s="26"/>
    </row>
    <row r="2" spans="1:7" ht="72.75" customHeight="1">
      <c r="A2" s="27" t="s">
        <v>16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17</v>
      </c>
      <c r="C6" s="8">
        <v>104577</v>
      </c>
      <c r="D6" s="9">
        <v>57</v>
      </c>
      <c r="E6" s="8">
        <f>SUM(C6)*D6</f>
        <v>5960889</v>
      </c>
      <c r="F6" s="10">
        <v>0</v>
      </c>
      <c r="G6" s="8">
        <f>SUM(E6-F6)</f>
        <v>5960889</v>
      </c>
    </row>
    <row r="7" spans="1:7" ht="100.5" customHeight="1">
      <c r="A7" s="5" t="s">
        <v>14</v>
      </c>
      <c r="B7" s="17" t="s">
        <v>18</v>
      </c>
      <c r="C7" s="8">
        <v>155731</v>
      </c>
      <c r="D7" s="9">
        <v>67</v>
      </c>
      <c r="E7" s="8">
        <v>10434011</v>
      </c>
      <c r="F7" s="10">
        <v>0</v>
      </c>
      <c r="G7" s="8">
        <f>SUM(E7-F7)</f>
        <v>10434011</v>
      </c>
    </row>
    <row r="8" spans="1:7" ht="100.5" customHeight="1">
      <c r="A8" s="5" t="s">
        <v>14</v>
      </c>
      <c r="B8" s="17" t="s">
        <v>19</v>
      </c>
      <c r="C8" s="8">
        <v>459049</v>
      </c>
      <c r="D8" s="9">
        <v>8</v>
      </c>
      <c r="E8" s="8">
        <v>3672397.5</v>
      </c>
      <c r="F8" s="10">
        <v>0</v>
      </c>
      <c r="G8" s="8">
        <f>SUM(E8-F8)</f>
        <v>3672397.5</v>
      </c>
    </row>
    <row r="9" spans="1:7" ht="100.5" customHeight="1">
      <c r="A9" s="5" t="s">
        <v>14</v>
      </c>
      <c r="B9" s="17" t="s">
        <v>20</v>
      </c>
      <c r="C9" s="18">
        <v>28978</v>
      </c>
      <c r="D9" s="9">
        <v>151</v>
      </c>
      <c r="E9" s="8">
        <f>557680+755402+63374</f>
        <v>1376456</v>
      </c>
      <c r="F9" s="10">
        <v>0</v>
      </c>
      <c r="G9" s="8">
        <f>SUM(E9-F9)</f>
        <v>1376456</v>
      </c>
    </row>
    <row r="10" spans="1:7" ht="48" customHeight="1">
      <c r="A10" s="5" t="s">
        <v>14</v>
      </c>
      <c r="B10" s="17" t="s">
        <v>21</v>
      </c>
      <c r="C10" s="8">
        <v>7954</v>
      </c>
      <c r="D10" s="11">
        <v>145</v>
      </c>
      <c r="E10" s="8">
        <v>1152855</v>
      </c>
      <c r="F10" s="10">
        <v>0</v>
      </c>
      <c r="G10" s="8">
        <f>E10</f>
        <v>1152855</v>
      </c>
    </row>
    <row r="11" spans="1:7" ht="69" customHeight="1">
      <c r="A11" s="5" t="s">
        <v>14</v>
      </c>
      <c r="B11" s="17" t="s">
        <v>22</v>
      </c>
      <c r="C11" s="12">
        <v>3293</v>
      </c>
      <c r="D11" s="11">
        <v>140</v>
      </c>
      <c r="E11" s="8">
        <f>SUM(C11)*D11</f>
        <v>461020</v>
      </c>
      <c r="F11" s="10">
        <v>0</v>
      </c>
      <c r="G11" s="8">
        <f>SUM(E11-F11)</f>
        <v>461020</v>
      </c>
    </row>
    <row r="12" spans="1:7" ht="18.75" customHeight="1">
      <c r="A12" s="20" t="s">
        <v>8</v>
      </c>
      <c r="B12" s="21"/>
      <c r="C12" s="22"/>
      <c r="D12" s="22"/>
      <c r="E12" s="22"/>
      <c r="F12" s="23"/>
      <c r="G12" s="13">
        <f>SUM(G6:G11)</f>
        <v>23057628.5</v>
      </c>
    </row>
    <row r="13" ht="33" customHeight="1"/>
    <row r="14" spans="2:4" ht="18.75">
      <c r="B14" s="6" t="s">
        <v>12</v>
      </c>
      <c r="D14" s="6" t="s">
        <v>13</v>
      </c>
    </row>
  </sheetData>
  <sheetProtection/>
  <mergeCells count="9">
    <mergeCell ref="C3:C4"/>
    <mergeCell ref="F3:F4"/>
    <mergeCell ref="G3:G4"/>
    <mergeCell ref="D1:G1"/>
    <mergeCell ref="A2:G2"/>
    <mergeCell ref="A12:F12"/>
    <mergeCell ref="A3:B3"/>
    <mergeCell ref="D3:D4"/>
    <mergeCell ref="E3:E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15"/>
      <c r="D1" s="24" t="s">
        <v>37</v>
      </c>
      <c r="E1" s="25"/>
      <c r="F1" s="26"/>
      <c r="G1" s="26"/>
    </row>
    <row r="2" spans="1:7" ht="72.75" customHeight="1">
      <c r="A2" s="27" t="s">
        <v>31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32</v>
      </c>
      <c r="C6" s="8">
        <v>81793</v>
      </c>
      <c r="D6" s="9">
        <v>61</v>
      </c>
      <c r="E6" s="8">
        <v>4989369</v>
      </c>
      <c r="F6" s="10">
        <v>0</v>
      </c>
      <c r="G6" s="8">
        <f>SUM(E6-F6)</f>
        <v>4989369</v>
      </c>
    </row>
    <row r="7" spans="1:7" ht="100.5" customHeight="1">
      <c r="A7" s="5" t="s">
        <v>14</v>
      </c>
      <c r="B7" s="17" t="s">
        <v>33</v>
      </c>
      <c r="C7" s="8">
        <v>94714</v>
      </c>
      <c r="D7" s="9">
        <v>200</v>
      </c>
      <c r="E7" s="8">
        <v>18942835</v>
      </c>
      <c r="F7" s="10"/>
      <c r="G7" s="8">
        <f>SUM(E7-F7)</f>
        <v>18942835</v>
      </c>
    </row>
    <row r="8" spans="1:7" ht="100.5" customHeight="1">
      <c r="A8" s="5" t="s">
        <v>14</v>
      </c>
      <c r="B8" s="17" t="s">
        <v>34</v>
      </c>
      <c r="C8" s="8">
        <v>27924</v>
      </c>
      <c r="D8" s="9">
        <v>261</v>
      </c>
      <c r="E8" s="8">
        <v>7288364</v>
      </c>
      <c r="F8" s="10"/>
      <c r="G8" s="8">
        <f>SUM(E8-F8)</f>
        <v>7288364</v>
      </c>
    </row>
    <row r="9" spans="1:7" ht="100.5" customHeight="1">
      <c r="A9" s="5" t="s">
        <v>14</v>
      </c>
      <c r="B9" s="17" t="s">
        <v>35</v>
      </c>
      <c r="C9" s="8">
        <v>14597</v>
      </c>
      <c r="D9" s="9">
        <v>242</v>
      </c>
      <c r="E9" s="8">
        <v>3532406</v>
      </c>
      <c r="F9" s="10"/>
      <c r="G9" s="8">
        <f>SUM(E9-F9)</f>
        <v>3532406</v>
      </c>
    </row>
    <row r="10" spans="1:7" ht="18.75" customHeight="1">
      <c r="A10" s="20" t="s">
        <v>8</v>
      </c>
      <c r="B10" s="21"/>
      <c r="C10" s="22"/>
      <c r="D10" s="22"/>
      <c r="E10" s="22"/>
      <c r="F10" s="23"/>
      <c r="G10" s="13">
        <f>SUM(G6:G9)</f>
        <v>34752974</v>
      </c>
    </row>
    <row r="11" ht="33" customHeight="1"/>
    <row r="12" spans="2:4" ht="18.75">
      <c r="B12" s="6" t="s">
        <v>12</v>
      </c>
      <c r="D12" s="6" t="s">
        <v>13</v>
      </c>
    </row>
  </sheetData>
  <sheetProtection/>
  <mergeCells count="9">
    <mergeCell ref="A10:F10"/>
    <mergeCell ref="D1:G1"/>
    <mergeCell ref="A2:G2"/>
    <mergeCell ref="A3:B3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14"/>
      <c r="D1" s="24" t="s">
        <v>37</v>
      </c>
      <c r="E1" s="25"/>
      <c r="F1" s="26"/>
      <c r="G1" s="26"/>
    </row>
    <row r="2" spans="1:7" ht="72.75" customHeight="1">
      <c r="A2" s="27" t="s">
        <v>15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32</v>
      </c>
      <c r="C6" s="8">
        <v>198866</v>
      </c>
      <c r="D6" s="9">
        <v>15</v>
      </c>
      <c r="E6" s="8">
        <v>2982992</v>
      </c>
      <c r="F6" s="10">
        <v>0</v>
      </c>
      <c r="G6" s="8">
        <f>SUM(E6-F6)</f>
        <v>2982992</v>
      </c>
    </row>
    <row r="7" spans="1:7" ht="100.5" customHeight="1">
      <c r="A7" s="5" t="s">
        <v>14</v>
      </c>
      <c r="B7" s="17" t="s">
        <v>33</v>
      </c>
      <c r="C7" s="8">
        <v>55405</v>
      </c>
      <c r="D7" s="9">
        <v>85</v>
      </c>
      <c r="E7" s="8">
        <v>4709423</v>
      </c>
      <c r="F7" s="10"/>
      <c r="G7" s="8">
        <f>SUM(E7-F7)</f>
        <v>4709423</v>
      </c>
    </row>
    <row r="8" spans="1:7" ht="100.5" customHeight="1">
      <c r="A8" s="5" t="s">
        <v>14</v>
      </c>
      <c r="B8" s="17" t="s">
        <v>34</v>
      </c>
      <c r="C8" s="8">
        <v>23378</v>
      </c>
      <c r="D8" s="9">
        <v>100</v>
      </c>
      <c r="E8" s="8">
        <v>2337834</v>
      </c>
      <c r="F8" s="10"/>
      <c r="G8" s="8">
        <f>SUM(E8-F8)</f>
        <v>2337834</v>
      </c>
    </row>
    <row r="9" spans="1:7" ht="100.5" customHeight="1">
      <c r="A9" s="5" t="s">
        <v>14</v>
      </c>
      <c r="B9" s="17" t="s">
        <v>35</v>
      </c>
      <c r="C9" s="8">
        <v>28567</v>
      </c>
      <c r="D9" s="9">
        <v>125</v>
      </c>
      <c r="E9" s="8">
        <v>3570884</v>
      </c>
      <c r="F9" s="10"/>
      <c r="G9" s="8">
        <f>SUM(E9-F9)</f>
        <v>3570884</v>
      </c>
    </row>
    <row r="10" spans="1:7" ht="18.75" customHeight="1">
      <c r="A10" s="20" t="s">
        <v>8</v>
      </c>
      <c r="B10" s="21"/>
      <c r="C10" s="22"/>
      <c r="D10" s="22"/>
      <c r="E10" s="22"/>
      <c r="F10" s="23"/>
      <c r="G10" s="13">
        <f>SUM(G6:G9)</f>
        <v>13601133</v>
      </c>
    </row>
    <row r="11" ht="33" customHeight="1"/>
    <row r="12" spans="2:4" ht="18.75">
      <c r="B12" s="6" t="s">
        <v>12</v>
      </c>
      <c r="D12" s="6" t="s">
        <v>13</v>
      </c>
    </row>
  </sheetData>
  <sheetProtection/>
  <mergeCells count="9">
    <mergeCell ref="A10:F10"/>
    <mergeCell ref="D1:G1"/>
    <mergeCell ref="A2:G2"/>
    <mergeCell ref="A3:B3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14"/>
      <c r="D1" s="24" t="s">
        <v>37</v>
      </c>
      <c r="E1" s="25"/>
      <c r="F1" s="26"/>
      <c r="G1" s="26"/>
    </row>
    <row r="2" spans="1:7" ht="72.75" customHeight="1">
      <c r="A2" s="27" t="s">
        <v>30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17</v>
      </c>
      <c r="C6" s="8">
        <v>56596</v>
      </c>
      <c r="D6" s="9">
        <v>296</v>
      </c>
      <c r="E6" s="8">
        <v>32103937</v>
      </c>
      <c r="F6" s="10">
        <v>0</v>
      </c>
      <c r="G6" s="8">
        <f>SUM(E6-F6)</f>
        <v>32103937</v>
      </c>
    </row>
    <row r="7" spans="1:7" ht="100.5" customHeight="1">
      <c r="A7" s="5" t="s">
        <v>14</v>
      </c>
      <c r="B7" s="17" t="s">
        <v>18</v>
      </c>
      <c r="C7" s="8">
        <v>76919</v>
      </c>
      <c r="D7" s="9">
        <v>319</v>
      </c>
      <c r="E7" s="8">
        <v>24537325</v>
      </c>
      <c r="F7" s="10"/>
      <c r="G7" s="8">
        <f>SUM(E7-F7)</f>
        <v>24537325</v>
      </c>
    </row>
    <row r="8" spans="1:7" ht="100.5" customHeight="1">
      <c r="A8" s="5" t="s">
        <v>14</v>
      </c>
      <c r="B8" s="17" t="s">
        <v>19</v>
      </c>
      <c r="C8" s="8">
        <v>112246</v>
      </c>
      <c r="D8" s="9">
        <v>80</v>
      </c>
      <c r="E8" s="8">
        <v>8979755</v>
      </c>
      <c r="F8" s="10"/>
      <c r="G8" s="8">
        <f>SUM(E8-F8)</f>
        <v>8979755</v>
      </c>
    </row>
    <row r="9" spans="1:7" ht="100.5" customHeight="1">
      <c r="A9" s="5" t="s">
        <v>14</v>
      </c>
      <c r="B9" s="17" t="s">
        <v>20</v>
      </c>
      <c r="C9" s="19">
        <v>26574</v>
      </c>
      <c r="D9" s="9">
        <v>673</v>
      </c>
      <c r="E9" s="8">
        <f>2380070+2540535+823191</f>
        <v>5743796</v>
      </c>
      <c r="F9" s="10"/>
      <c r="G9" s="8">
        <f>SUM(E9-F9)</f>
        <v>5743796</v>
      </c>
    </row>
    <row r="10" spans="1:7" ht="48" customHeight="1">
      <c r="A10" s="5" t="s">
        <v>14</v>
      </c>
      <c r="B10" s="17" t="s">
        <v>21</v>
      </c>
      <c r="C10" s="8">
        <v>5551</v>
      </c>
      <c r="D10" s="11">
        <v>537</v>
      </c>
      <c r="E10" s="8">
        <v>2981052</v>
      </c>
      <c r="F10" s="10"/>
      <c r="G10" s="8">
        <f>E10</f>
        <v>2981052</v>
      </c>
    </row>
    <row r="11" spans="1:7" ht="69" customHeight="1">
      <c r="A11" s="5" t="s">
        <v>14</v>
      </c>
      <c r="B11" s="17" t="s">
        <v>22</v>
      </c>
      <c r="C11" s="12">
        <v>2288</v>
      </c>
      <c r="D11" s="11">
        <v>521</v>
      </c>
      <c r="E11" s="8">
        <v>1192421</v>
      </c>
      <c r="F11" s="10">
        <v>0</v>
      </c>
      <c r="G11" s="8">
        <f>SUM(E11-F11)</f>
        <v>1192421</v>
      </c>
    </row>
    <row r="12" spans="1:7" ht="18.75" customHeight="1">
      <c r="A12" s="20" t="s">
        <v>8</v>
      </c>
      <c r="B12" s="21"/>
      <c r="C12" s="22"/>
      <c r="D12" s="22"/>
      <c r="E12" s="22"/>
      <c r="F12" s="23"/>
      <c r="G12" s="13">
        <f>SUM(G6:G11)</f>
        <v>75538286</v>
      </c>
    </row>
    <row r="13" ht="33" customHeight="1"/>
    <row r="14" spans="2:4" ht="18.75">
      <c r="B14" s="6" t="s">
        <v>12</v>
      </c>
      <c r="D14" s="6" t="s">
        <v>13</v>
      </c>
    </row>
  </sheetData>
  <sheetProtection/>
  <mergeCells count="9">
    <mergeCell ref="A12:F12"/>
    <mergeCell ref="D1:G1"/>
    <mergeCell ref="A2:G2"/>
    <mergeCell ref="A3:B3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14"/>
      <c r="D1" s="24" t="s">
        <v>11</v>
      </c>
      <c r="E1" s="25"/>
      <c r="F1" s="26"/>
      <c r="G1" s="26"/>
    </row>
    <row r="2" spans="1:7" ht="72.75" customHeight="1">
      <c r="A2" s="27" t="s">
        <v>37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17</v>
      </c>
      <c r="C6" s="8">
        <v>114517</v>
      </c>
      <c r="D6" s="9">
        <v>52</v>
      </c>
      <c r="E6" s="8">
        <v>5954888</v>
      </c>
      <c r="F6" s="10">
        <v>0</v>
      </c>
      <c r="G6" s="8">
        <f>SUM(E6-F6)</f>
        <v>5954888</v>
      </c>
    </row>
    <row r="7" spans="1:7" ht="100.5" customHeight="1">
      <c r="A7" s="5" t="s">
        <v>14</v>
      </c>
      <c r="B7" s="17" t="s">
        <v>18</v>
      </c>
      <c r="C7" s="8">
        <v>124454</v>
      </c>
      <c r="D7" s="9">
        <v>80</v>
      </c>
      <c r="E7" s="8">
        <v>9956390</v>
      </c>
      <c r="F7" s="10"/>
      <c r="G7" s="8">
        <f>SUM(E7-F7)</f>
        <v>9956390</v>
      </c>
    </row>
    <row r="8" spans="1:7" ht="100.5" customHeight="1">
      <c r="A8" s="5" t="s">
        <v>14</v>
      </c>
      <c r="B8" s="17" t="s">
        <v>19</v>
      </c>
      <c r="C8" s="8">
        <v>417</v>
      </c>
      <c r="D8" s="9">
        <v>8</v>
      </c>
      <c r="E8" s="8">
        <v>3340830</v>
      </c>
      <c r="F8" s="10"/>
      <c r="G8" s="8">
        <f>SUM(E8-F8)</f>
        <v>3340830</v>
      </c>
    </row>
    <row r="9" spans="1:7" ht="100.5" customHeight="1">
      <c r="A9" s="5" t="s">
        <v>14</v>
      </c>
      <c r="B9" s="17" t="s">
        <v>20</v>
      </c>
      <c r="C9" s="19">
        <v>19413</v>
      </c>
      <c r="D9" s="9">
        <v>132</v>
      </c>
      <c r="E9" s="8">
        <f>367719+413367+57407</f>
        <v>838493</v>
      </c>
      <c r="F9" s="10"/>
      <c r="G9" s="8">
        <f>SUM(E9-F9)</f>
        <v>838493</v>
      </c>
    </row>
    <row r="10" spans="1:7" ht="48" customHeight="1">
      <c r="A10" s="5" t="s">
        <v>14</v>
      </c>
      <c r="B10" s="17" t="s">
        <v>21</v>
      </c>
      <c r="C10" s="8">
        <v>7942</v>
      </c>
      <c r="D10" s="11">
        <v>136</v>
      </c>
      <c r="E10" s="8">
        <v>1080140</v>
      </c>
      <c r="F10" s="10"/>
      <c r="G10" s="8">
        <f>E10</f>
        <v>1080140</v>
      </c>
    </row>
    <row r="11" spans="1:7" ht="69" customHeight="1">
      <c r="A11" s="5" t="s">
        <v>14</v>
      </c>
      <c r="B11" s="17" t="s">
        <v>22</v>
      </c>
      <c r="C11" s="12">
        <v>1749</v>
      </c>
      <c r="D11" s="11">
        <v>85</v>
      </c>
      <c r="E11" s="8">
        <v>432056</v>
      </c>
      <c r="F11" s="10">
        <v>0</v>
      </c>
      <c r="G11" s="8">
        <f>SUM(E11-F11)</f>
        <v>432056</v>
      </c>
    </row>
    <row r="12" spans="1:7" ht="18.75" customHeight="1">
      <c r="A12" s="20" t="s">
        <v>8</v>
      </c>
      <c r="B12" s="21"/>
      <c r="C12" s="22"/>
      <c r="D12" s="22"/>
      <c r="E12" s="22"/>
      <c r="F12" s="23"/>
      <c r="G12" s="13">
        <f>SUM(G6:G11)</f>
        <v>21602797</v>
      </c>
    </row>
    <row r="13" ht="33" customHeight="1"/>
    <row r="14" spans="2:4" ht="18.75">
      <c r="B14" s="6" t="s">
        <v>12</v>
      </c>
      <c r="D14" s="6" t="s">
        <v>13</v>
      </c>
    </row>
  </sheetData>
  <sheetProtection/>
  <mergeCells count="9">
    <mergeCell ref="A12:F12"/>
    <mergeCell ref="D1:G1"/>
    <mergeCell ref="A2:G2"/>
    <mergeCell ref="A3:B3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14"/>
      <c r="D1" s="24" t="s">
        <v>37</v>
      </c>
      <c r="E1" s="25"/>
      <c r="F1" s="26"/>
      <c r="G1" s="26"/>
    </row>
    <row r="2" spans="1:7" ht="72.75" customHeight="1">
      <c r="A2" s="27" t="s">
        <v>29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17</v>
      </c>
      <c r="C6" s="8">
        <v>172791</v>
      </c>
      <c r="D6" s="9">
        <v>73</v>
      </c>
      <c r="E6" s="8">
        <v>8435863</v>
      </c>
      <c r="F6" s="10">
        <v>0</v>
      </c>
      <c r="G6" s="8">
        <f>SUM(E6-F6)</f>
        <v>8435863</v>
      </c>
    </row>
    <row r="7" spans="1:7" ht="100.5" customHeight="1">
      <c r="A7" s="5" t="s">
        <v>14</v>
      </c>
      <c r="B7" s="17" t="s">
        <v>18</v>
      </c>
      <c r="C7" s="8">
        <v>173876</v>
      </c>
      <c r="D7" s="9">
        <v>69</v>
      </c>
      <c r="E7" s="8">
        <v>11997468</v>
      </c>
      <c r="F7" s="10"/>
      <c r="G7" s="8">
        <f>SUM(E7-F7)</f>
        <v>11997468</v>
      </c>
    </row>
    <row r="8" spans="1:7" ht="100.5" customHeight="1">
      <c r="A8" s="5" t="s">
        <v>14</v>
      </c>
      <c r="B8" s="17" t="s">
        <v>19</v>
      </c>
      <c r="C8" s="8">
        <v>442556</v>
      </c>
      <c r="D8" s="9">
        <v>10</v>
      </c>
      <c r="E8" s="8">
        <v>4425565</v>
      </c>
      <c r="F8" s="10"/>
      <c r="G8" s="8">
        <f>SUM(E8-F8)</f>
        <v>4425565</v>
      </c>
    </row>
    <row r="9" spans="1:7" ht="100.5" customHeight="1">
      <c r="A9" s="5" t="s">
        <v>14</v>
      </c>
      <c r="B9" s="17" t="s">
        <v>20</v>
      </c>
      <c r="C9" s="19">
        <v>51557</v>
      </c>
      <c r="D9" s="9">
        <v>130</v>
      </c>
      <c r="E9" s="8">
        <f>1026929+1085326+217605</f>
        <v>2329860</v>
      </c>
      <c r="F9" s="10"/>
      <c r="G9" s="8">
        <f>SUM(E9-F9)</f>
        <v>2329860</v>
      </c>
    </row>
    <row r="10" spans="1:7" ht="48" customHeight="1">
      <c r="A10" s="5" t="s">
        <v>14</v>
      </c>
      <c r="B10" s="17" t="s">
        <v>21</v>
      </c>
      <c r="C10" s="8">
        <v>10669</v>
      </c>
      <c r="D10" s="11">
        <v>137</v>
      </c>
      <c r="E10" s="8">
        <v>1461760</v>
      </c>
      <c r="F10" s="10"/>
      <c r="G10" s="8">
        <f>E10</f>
        <v>1461760</v>
      </c>
    </row>
    <row r="11" spans="1:7" ht="69" customHeight="1">
      <c r="A11" s="5" t="s">
        <v>14</v>
      </c>
      <c r="B11" s="17" t="s">
        <v>22</v>
      </c>
      <c r="C11" s="12">
        <v>4267</v>
      </c>
      <c r="D11" s="11">
        <v>137</v>
      </c>
      <c r="E11" s="8">
        <v>584705</v>
      </c>
      <c r="F11" s="10">
        <v>0</v>
      </c>
      <c r="G11" s="8">
        <f>SUM(E11-F11)</f>
        <v>584705</v>
      </c>
    </row>
    <row r="12" spans="1:7" ht="18.75" customHeight="1">
      <c r="A12" s="20" t="s">
        <v>8</v>
      </c>
      <c r="B12" s="21"/>
      <c r="C12" s="22"/>
      <c r="D12" s="22"/>
      <c r="E12" s="22"/>
      <c r="F12" s="23"/>
      <c r="G12" s="13">
        <f>SUM(G6:G11)</f>
        <v>29235221</v>
      </c>
    </row>
    <row r="13" ht="33" customHeight="1"/>
    <row r="14" spans="2:4" ht="18.75">
      <c r="B14" s="6" t="s">
        <v>12</v>
      </c>
      <c r="D14" s="6" t="s">
        <v>13</v>
      </c>
    </row>
  </sheetData>
  <sheetProtection/>
  <mergeCells count="9">
    <mergeCell ref="A12:F12"/>
    <mergeCell ref="D1:G1"/>
    <mergeCell ref="A2:G2"/>
    <mergeCell ref="A3:B3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14"/>
      <c r="D1" s="24" t="s">
        <v>37</v>
      </c>
      <c r="E1" s="25"/>
      <c r="F1" s="26"/>
      <c r="G1" s="26"/>
    </row>
    <row r="2" spans="1:7" ht="72.75" customHeight="1">
      <c r="A2" s="27" t="s">
        <v>28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17</v>
      </c>
      <c r="C6" s="8">
        <v>94708</v>
      </c>
      <c r="D6" s="9">
        <v>100</v>
      </c>
      <c r="E6" s="8">
        <v>13661500</v>
      </c>
      <c r="F6" s="10">
        <v>0</v>
      </c>
      <c r="G6" s="8">
        <f>SUM(E6-F6)</f>
        <v>13661500</v>
      </c>
    </row>
    <row r="7" spans="1:7" ht="100.5" customHeight="1">
      <c r="A7" s="5" t="s">
        <v>14</v>
      </c>
      <c r="B7" s="17" t="s">
        <v>18</v>
      </c>
      <c r="C7" s="8">
        <v>123902</v>
      </c>
      <c r="D7" s="9">
        <v>102</v>
      </c>
      <c r="E7" s="8">
        <v>12638026</v>
      </c>
      <c r="F7" s="10"/>
      <c r="G7" s="8">
        <f>SUM(E7-F7)</f>
        <v>12638026</v>
      </c>
    </row>
    <row r="8" spans="1:7" ht="100.5" customHeight="1">
      <c r="A8" s="5" t="s">
        <v>14</v>
      </c>
      <c r="B8" s="17" t="s">
        <v>19</v>
      </c>
      <c r="C8" s="8">
        <v>146755</v>
      </c>
      <c r="D8" s="9">
        <v>29</v>
      </c>
      <c r="E8" s="8">
        <v>4255892</v>
      </c>
      <c r="F8" s="10"/>
      <c r="G8" s="8">
        <f>SUM(E8-F8)</f>
        <v>4255892</v>
      </c>
    </row>
    <row r="9" spans="1:7" ht="100.5" customHeight="1">
      <c r="A9" s="5" t="s">
        <v>14</v>
      </c>
      <c r="B9" s="17" t="s">
        <v>20</v>
      </c>
      <c r="C9" s="18">
        <v>38432</v>
      </c>
      <c r="D9" s="9">
        <v>246</v>
      </c>
      <c r="E9" s="8">
        <f>1040084+1102402+499550</f>
        <v>2642036</v>
      </c>
      <c r="F9" s="10"/>
      <c r="G9" s="8">
        <f>SUM(E9-F9)</f>
        <v>2642036</v>
      </c>
    </row>
    <row r="10" spans="1:7" ht="48" customHeight="1">
      <c r="A10" s="5" t="s">
        <v>14</v>
      </c>
      <c r="B10" s="17" t="s">
        <v>21</v>
      </c>
      <c r="C10" s="8">
        <v>6313</v>
      </c>
      <c r="D10" s="11">
        <v>247</v>
      </c>
      <c r="E10" s="8">
        <v>1559506</v>
      </c>
      <c r="F10" s="10"/>
      <c r="G10" s="8">
        <f>E10</f>
        <v>1559506</v>
      </c>
    </row>
    <row r="11" spans="1:7" ht="69" customHeight="1">
      <c r="A11" s="5" t="s">
        <v>14</v>
      </c>
      <c r="B11" s="17" t="s">
        <v>22</v>
      </c>
      <c r="C11" s="12">
        <v>2526</v>
      </c>
      <c r="D11" s="11">
        <v>247</v>
      </c>
      <c r="E11" s="8">
        <v>623803</v>
      </c>
      <c r="F11" s="10">
        <v>0</v>
      </c>
      <c r="G11" s="8">
        <f>SUM(E11-F11)</f>
        <v>623803</v>
      </c>
    </row>
    <row r="12" spans="1:7" ht="18.75" customHeight="1">
      <c r="A12" s="20" t="s">
        <v>8</v>
      </c>
      <c r="B12" s="21"/>
      <c r="C12" s="22"/>
      <c r="D12" s="22"/>
      <c r="E12" s="22"/>
      <c r="F12" s="23"/>
      <c r="G12" s="13">
        <f>SUM(G6:G11)</f>
        <v>35380763</v>
      </c>
    </row>
    <row r="13" ht="33" customHeight="1"/>
    <row r="14" spans="2:4" ht="18.75">
      <c r="B14" s="6" t="s">
        <v>12</v>
      </c>
      <c r="D14" s="6" t="s">
        <v>13</v>
      </c>
    </row>
  </sheetData>
  <sheetProtection/>
  <mergeCells count="9">
    <mergeCell ref="A12:F12"/>
    <mergeCell ref="D1:G1"/>
    <mergeCell ref="A2:G2"/>
    <mergeCell ref="A3:B3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14"/>
      <c r="D1" s="24" t="s">
        <v>37</v>
      </c>
      <c r="E1" s="25"/>
      <c r="F1" s="26"/>
      <c r="G1" s="26"/>
    </row>
    <row r="2" spans="1:7" ht="72.75" customHeight="1">
      <c r="A2" s="27" t="s">
        <v>27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17</v>
      </c>
      <c r="C6" s="8">
        <v>87044</v>
      </c>
      <c r="D6" s="9">
        <v>71</v>
      </c>
      <c r="E6" s="8">
        <v>6180143</v>
      </c>
      <c r="F6" s="10">
        <v>0</v>
      </c>
      <c r="G6" s="8">
        <f>SUM(E6-F6)</f>
        <v>6180143</v>
      </c>
    </row>
    <row r="7" spans="1:7" ht="100.5" customHeight="1">
      <c r="A7" s="5" t="s">
        <v>14</v>
      </c>
      <c r="B7" s="17" t="s">
        <v>18</v>
      </c>
      <c r="C7" s="8">
        <v>130900</v>
      </c>
      <c r="D7" s="9">
        <v>71</v>
      </c>
      <c r="E7" s="8">
        <v>9293911</v>
      </c>
      <c r="F7" s="10"/>
      <c r="G7" s="8">
        <f>SUM(E7-F7)</f>
        <v>9293911</v>
      </c>
    </row>
    <row r="8" spans="1:7" ht="100.5" customHeight="1">
      <c r="A8" s="5" t="s">
        <v>14</v>
      </c>
      <c r="B8" s="17" t="s">
        <v>19</v>
      </c>
      <c r="C8" s="8">
        <v>358866</v>
      </c>
      <c r="D8" s="9">
        <v>10</v>
      </c>
      <c r="E8" s="8">
        <v>3588668</v>
      </c>
      <c r="F8" s="10"/>
      <c r="G8" s="8">
        <f>SUM(E8-F8)</f>
        <v>3588668</v>
      </c>
    </row>
    <row r="9" spans="1:7" ht="48" customHeight="1">
      <c r="A9" s="5" t="s">
        <v>14</v>
      </c>
      <c r="B9" s="17" t="s">
        <v>20</v>
      </c>
      <c r="C9" s="18">
        <v>45555</v>
      </c>
      <c r="D9" s="11">
        <v>130</v>
      </c>
      <c r="E9" s="8">
        <f>1030363+1143418+149396</f>
        <v>2323177</v>
      </c>
      <c r="F9" s="10">
        <v>0</v>
      </c>
      <c r="G9" s="8">
        <f>SUM(E9-F9)</f>
        <v>2323177</v>
      </c>
    </row>
    <row r="10" spans="1:7" ht="48" customHeight="1">
      <c r="A10" s="5" t="s">
        <v>14</v>
      </c>
      <c r="B10" s="17" t="s">
        <v>21</v>
      </c>
      <c r="C10" s="8">
        <v>9125</v>
      </c>
      <c r="D10" s="11">
        <v>126</v>
      </c>
      <c r="E10" s="8">
        <v>1149763</v>
      </c>
      <c r="F10" s="10"/>
      <c r="G10" s="8">
        <f>E10</f>
        <v>1149763</v>
      </c>
    </row>
    <row r="11" spans="1:7" ht="69" customHeight="1">
      <c r="A11" s="5" t="s">
        <v>14</v>
      </c>
      <c r="B11" s="17" t="s">
        <v>22</v>
      </c>
      <c r="C11" s="12">
        <v>3650</v>
      </c>
      <c r="D11" s="11">
        <v>126</v>
      </c>
      <c r="E11" s="8">
        <v>459910</v>
      </c>
      <c r="F11" s="10">
        <v>0</v>
      </c>
      <c r="G11" s="8">
        <f>SUM(E11-F11)</f>
        <v>459910</v>
      </c>
    </row>
    <row r="12" spans="1:7" ht="18.75" customHeight="1">
      <c r="A12" s="20" t="s">
        <v>8</v>
      </c>
      <c r="B12" s="21"/>
      <c r="C12" s="22"/>
      <c r="D12" s="22"/>
      <c r="E12" s="22"/>
      <c r="F12" s="23"/>
      <c r="G12" s="13">
        <f>SUM(G6:G11)</f>
        <v>22995572</v>
      </c>
    </row>
    <row r="13" ht="33" customHeight="1"/>
    <row r="14" spans="2:4" ht="18.75">
      <c r="B14" s="6" t="s">
        <v>12</v>
      </c>
      <c r="D14" s="6" t="s">
        <v>13</v>
      </c>
    </row>
  </sheetData>
  <sheetProtection/>
  <mergeCells count="9">
    <mergeCell ref="A12:F12"/>
    <mergeCell ref="D1:G1"/>
    <mergeCell ref="A2:G2"/>
    <mergeCell ref="A3:B3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D1" sqref="D1:G1"/>
    </sheetView>
  </sheetViews>
  <sheetFormatPr defaultColWidth="9.140625" defaultRowHeight="15"/>
  <cols>
    <col min="1" max="1" width="8.8515625" style="1" customWidth="1"/>
    <col min="2" max="2" width="33.7109375" style="1" customWidth="1"/>
    <col min="3" max="3" width="19.28125" style="1" customWidth="1"/>
    <col min="4" max="4" width="17.7109375" style="1" customWidth="1"/>
    <col min="5" max="5" width="18.8515625" style="1" customWidth="1"/>
    <col min="6" max="6" width="22.28125" style="1" customWidth="1"/>
    <col min="7" max="7" width="17.28125" style="1" customWidth="1"/>
    <col min="8" max="16384" width="9.140625" style="1" customWidth="1"/>
  </cols>
  <sheetData>
    <row r="1" spans="3:7" ht="37.5" customHeight="1">
      <c r="C1" s="14"/>
      <c r="D1" s="24" t="s">
        <v>37</v>
      </c>
      <c r="E1" s="25"/>
      <c r="F1" s="26"/>
      <c r="G1" s="26"/>
    </row>
    <row r="2" spans="1:7" ht="72.75" customHeight="1">
      <c r="A2" s="27" t="s">
        <v>26</v>
      </c>
      <c r="B2" s="28"/>
      <c r="C2" s="28"/>
      <c r="D2" s="28"/>
      <c r="E2" s="28"/>
      <c r="F2" s="28"/>
      <c r="G2" s="28"/>
    </row>
    <row r="3" spans="1:7" ht="24.75" customHeight="1">
      <c r="A3" s="29" t="s">
        <v>0</v>
      </c>
      <c r="B3" s="30"/>
      <c r="C3" s="31" t="s">
        <v>9</v>
      </c>
      <c r="D3" s="31" t="s">
        <v>10</v>
      </c>
      <c r="E3" s="34" t="s">
        <v>5</v>
      </c>
      <c r="F3" s="31" t="s">
        <v>3</v>
      </c>
      <c r="G3" s="31" t="s">
        <v>4</v>
      </c>
    </row>
    <row r="4" spans="1:7" ht="120.75" customHeight="1">
      <c r="A4" s="4" t="s">
        <v>1</v>
      </c>
      <c r="B4" s="4" t="s">
        <v>2</v>
      </c>
      <c r="C4" s="32"/>
      <c r="D4" s="33"/>
      <c r="E4" s="35"/>
      <c r="F4" s="32"/>
      <c r="G4" s="32"/>
    </row>
    <row r="5" spans="1:7" s="2" customFormat="1" ht="22.5" customHeight="1">
      <c r="A5" s="4">
        <v>1</v>
      </c>
      <c r="B5" s="4">
        <v>2</v>
      </c>
      <c r="C5" s="4">
        <v>3</v>
      </c>
      <c r="D5" s="7">
        <v>4</v>
      </c>
      <c r="E5" s="4" t="s">
        <v>7</v>
      </c>
      <c r="F5" s="4">
        <v>6</v>
      </c>
      <c r="G5" s="4" t="s">
        <v>6</v>
      </c>
    </row>
    <row r="6" spans="1:7" ht="100.5" customHeight="1">
      <c r="A6" s="5" t="s">
        <v>14</v>
      </c>
      <c r="B6" s="16" t="s">
        <v>17</v>
      </c>
      <c r="C6" s="8">
        <v>55867</v>
      </c>
      <c r="D6" s="9">
        <v>131</v>
      </c>
      <c r="E6" s="8">
        <v>7318622</v>
      </c>
      <c r="F6" s="10">
        <v>0</v>
      </c>
      <c r="G6" s="8">
        <f>SUM(E6-F6)</f>
        <v>7318622</v>
      </c>
    </row>
    <row r="7" spans="1:7" ht="100.5" customHeight="1">
      <c r="A7" s="5" t="s">
        <v>14</v>
      </c>
      <c r="B7" s="17" t="s">
        <v>18</v>
      </c>
      <c r="C7" s="8">
        <v>105986</v>
      </c>
      <c r="D7" s="9">
        <v>131</v>
      </c>
      <c r="E7" s="8">
        <v>13884232</v>
      </c>
      <c r="F7" s="10"/>
      <c r="G7" s="8">
        <f>SUM(E7-F7)</f>
        <v>13884232</v>
      </c>
    </row>
    <row r="8" spans="1:7" ht="100.5" customHeight="1">
      <c r="A8" s="5" t="s">
        <v>14</v>
      </c>
      <c r="B8" s="17" t="s">
        <v>19</v>
      </c>
      <c r="C8" s="8">
        <v>1035811</v>
      </c>
      <c r="D8" s="9">
        <v>35</v>
      </c>
      <c r="E8" s="8">
        <v>4883413</v>
      </c>
      <c r="F8" s="10"/>
      <c r="G8" s="8">
        <f>SUM(E8-F8)</f>
        <v>4883413</v>
      </c>
    </row>
    <row r="9" spans="1:7" ht="100.5" customHeight="1">
      <c r="A9" s="5" t="s">
        <v>14</v>
      </c>
      <c r="B9" s="17" t="s">
        <v>20</v>
      </c>
      <c r="C9" s="18">
        <v>23006</v>
      </c>
      <c r="D9" s="9">
        <v>267</v>
      </c>
      <c r="E9" s="8">
        <f>985579+1218133+216496</f>
        <v>2420208</v>
      </c>
      <c r="F9" s="10"/>
      <c r="G9" s="8">
        <f>SUM(E9-F9)</f>
        <v>2420208</v>
      </c>
    </row>
    <row r="10" spans="1:7" ht="48" customHeight="1">
      <c r="A10" s="5" t="s">
        <v>14</v>
      </c>
      <c r="B10" s="17" t="s">
        <v>21</v>
      </c>
      <c r="C10" s="8">
        <v>4774</v>
      </c>
      <c r="D10" s="11">
        <v>321</v>
      </c>
      <c r="E10" s="8">
        <v>1532606</v>
      </c>
      <c r="F10" s="10"/>
      <c r="G10" s="8">
        <f>E10</f>
        <v>1532606</v>
      </c>
    </row>
    <row r="11" spans="1:7" ht="69" customHeight="1">
      <c r="A11" s="5" t="s">
        <v>14</v>
      </c>
      <c r="B11" s="17" t="s">
        <v>22</v>
      </c>
      <c r="C11" s="12">
        <v>1892</v>
      </c>
      <c r="D11" s="11">
        <v>324</v>
      </c>
      <c r="E11" s="8">
        <v>613042</v>
      </c>
      <c r="F11" s="10">
        <v>0</v>
      </c>
      <c r="G11" s="8">
        <f>SUM(E11-F11)</f>
        <v>613042</v>
      </c>
    </row>
    <row r="12" spans="1:7" ht="18.75" customHeight="1">
      <c r="A12" s="20" t="s">
        <v>8</v>
      </c>
      <c r="B12" s="21"/>
      <c r="C12" s="22"/>
      <c r="D12" s="22"/>
      <c r="E12" s="22"/>
      <c r="F12" s="23"/>
      <c r="G12" s="13">
        <f>SUM(G6:G11)</f>
        <v>30652123</v>
      </c>
    </row>
    <row r="13" ht="33" customHeight="1"/>
    <row r="14" spans="2:4" ht="18.75">
      <c r="B14" s="6" t="s">
        <v>12</v>
      </c>
      <c r="D14" s="6" t="s">
        <v>13</v>
      </c>
    </row>
  </sheetData>
  <sheetProtection/>
  <mergeCells count="9">
    <mergeCell ref="A12:F12"/>
    <mergeCell ref="D1:G1"/>
    <mergeCell ref="A2:G2"/>
    <mergeCell ref="A3:B3"/>
    <mergeCell ref="C3:C4"/>
    <mergeCell ref="D3:D4"/>
    <mergeCell ref="E3:E4"/>
    <mergeCell ref="F3:F4"/>
    <mergeCell ref="G3:G4"/>
  </mergeCells>
  <printOptions/>
  <pageMargins left="0.3937007874015748" right="0.3937007874015748" top="1.1811023622047245" bottom="0.7874015748031497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2018-03-03T08:48:43Z</cp:lastPrinted>
  <dcterms:created xsi:type="dcterms:W3CDTF">2015-10-29T03:34:48Z</dcterms:created>
  <dcterms:modified xsi:type="dcterms:W3CDTF">2018-03-27T08:52:09Z</dcterms:modified>
  <cp:category/>
  <cp:version/>
  <cp:contentType/>
  <cp:contentStatus/>
</cp:coreProperties>
</file>