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570" windowHeight="1189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'Лист1'!$A$1:$S$235</definedName>
  </definedNames>
  <calcPr fullCalcOnLoad="1"/>
</workbook>
</file>

<file path=xl/sharedStrings.xml><?xml version="1.0" encoding="utf-8"?>
<sst xmlns="http://schemas.openxmlformats.org/spreadsheetml/2006/main" count="1985" uniqueCount="421">
  <si>
    <t>код группы</t>
  </si>
  <si>
    <t>код подгруппы</t>
  </si>
  <si>
    <t>1</t>
  </si>
  <si>
    <t>8</t>
  </si>
  <si>
    <t>№ строки</t>
  </si>
  <si>
    <t>код элемента</t>
  </si>
  <si>
    <t>2</t>
  </si>
  <si>
    <t>3</t>
  </si>
  <si>
    <t>4</t>
  </si>
  <si>
    <t>6</t>
  </si>
  <si>
    <t>7</t>
  </si>
  <si>
    <t>Код классификации доходов бюджета</t>
  </si>
  <si>
    <t>код главного администратора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</si>
  <si>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</si>
  <si>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</si>
  <si>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</si>
  <si>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</si>
  <si>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</si>
  <si>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</si>
  <si>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</si>
  <si>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</si>
  <si>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03</t>
  </si>
  <si>
    <t>01</t>
  </si>
  <si>
    <t>110</t>
  </si>
  <si>
    <t>02</t>
  </si>
  <si>
    <t>ГОСУДАРСТВЕННАЯ ПОШЛИНА</t>
  </si>
  <si>
    <t>08</t>
  </si>
  <si>
    <t>07</t>
  </si>
  <si>
    <t>ЗАДОЛЖЕННОСТЬ И ПЕРЕРАСЧЕТЫ ПО ОТМЕНЕННЫМ НАЛОГАМ, СБОРАМ И ИНЫМ ОБЯЗАТЕЛЬНЫМ ПЛАТЕЖАМ</t>
  </si>
  <si>
    <t>09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</si>
  <si>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</si>
  <si>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</si>
  <si>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</si>
  <si>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</si>
  <si>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05</t>
  </si>
  <si>
    <t>030</t>
  </si>
  <si>
    <t>ПЛАТЕЖИ ПРИ ПОЛЬЗОВАНИИ ПРИРОДНЫМИ РЕСУРСАМИ</t>
  </si>
  <si>
    <t>12</t>
  </si>
  <si>
    <t>13</t>
  </si>
  <si>
    <t>130</t>
  </si>
  <si>
    <t>Прочие доходы от оказания платных услуг (работ)</t>
  </si>
  <si>
    <t>ДОХОДЫ ОТ ПРОДАЖИ МАТЕРИАЛЬНЫХ И НЕМАТЕРИАЛЬНЫХ АКТИВОВ</t>
  </si>
  <si>
    <t>14</t>
  </si>
  <si>
    <t>430</t>
  </si>
  <si>
    <t>140</t>
  </si>
  <si>
    <t>ШТРАФЫ, САНКЦИИ, ВОЗМЕЩЕНИЕ УЩЕРБА</t>
  </si>
  <si>
    <t>16</t>
  </si>
  <si>
    <t>18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</si>
  <si>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</si>
  <si>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ПРОЧИЕ НЕНАЛОГОВЫЕ ДОХОДЫ</t>
  </si>
  <si>
    <t>17</t>
  </si>
  <si>
    <t>Прочие неналоговые доходы</t>
  </si>
  <si>
    <t>180</t>
  </si>
  <si>
    <t>БЕЗВОЗМЕЗДНЫЕ ПОСТУПЛЕНИЯ</t>
  </si>
  <si>
    <t>151</t>
  </si>
  <si>
    <t>Иные межбюджетные трансферты</t>
  </si>
  <si>
    <t>19</t>
  </si>
  <si>
    <t>Доходы от продажи квартир</t>
  </si>
  <si>
    <t>410</t>
  </si>
  <si>
    <t>100</t>
  </si>
  <si>
    <t>069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</si>
  <si>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</si>
  <si>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</si>
  <si>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119</t>
  </si>
  <si>
    <t>Дотации на выравнивание бюджетной обеспеченности</t>
  </si>
  <si>
    <t>Субсидии бюджетам на реализацию федеральных целевых программ</t>
  </si>
  <si>
    <t>177</t>
  </si>
  <si>
    <t>182</t>
  </si>
  <si>
    <t>188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</si>
  <si>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</si>
  <si>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048</t>
  </si>
  <si>
    <t>Плата за размещение отходов производства и потребления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</si>
  <si>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</si>
  <si>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</si>
  <si>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161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</si>
  <si>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</si>
  <si>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</si>
  <si>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</si>
  <si>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</si>
  <si>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</si>
  <si>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321</t>
  </si>
  <si>
    <t>Доходы бюджетов бюджетной системы Российской Федерации от возврата организациями остатков субсидий прошлых лет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</si>
  <si>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</si>
  <si>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Плата за выбросы загрязняющих веществ в атмосферный воздух передвижными объектами</t>
  </si>
  <si>
    <t>Единый сельскохозяйственный налог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</si>
  <si>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</si>
  <si>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Министерство природных ресурсов и экологии Красноярского края</t>
  </si>
  <si>
    <t>Служба по надзору за техническим состоянием самоходных машин и других видов техники Красноярского края</t>
  </si>
  <si>
    <t>Служба финансово-экономического контроля и контроля в сфере закупок Красноярского края</t>
  </si>
  <si>
    <t>Министерство транспорта Красноярского края</t>
  </si>
  <si>
    <t>Федеральная служба по надзору в сфере природопользования</t>
  </si>
  <si>
    <t>Управление Федерального казначейства по Красноярскому краю</t>
  </si>
  <si>
    <t>Федеральная антимонопольная служба</t>
  </si>
  <si>
    <t>Министерство Российской Федерации по делам гражданской обороны, чрезвычайным ситуациям и ликвидации последствий стихийных бедствий</t>
  </si>
  <si>
    <t>Федеральная налоговая служба</t>
  </si>
  <si>
    <t>Главное управление Министерства внутренних дел Российской Федерации по Красноярскому краю</t>
  </si>
  <si>
    <t>Федеральная служба государственной регистрации, кадастра и картографии</t>
  </si>
  <si>
    <t>код вида доходов бюджета</t>
  </si>
  <si>
    <t>код подвида доходов бюджета</t>
  </si>
  <si>
    <t>Показатели прогноза доходов бюджета</t>
  </si>
  <si>
    <t>Невыясненные поступления</t>
  </si>
  <si>
    <t>Субвенции бюджетам на проведение Всероссийской сельскохозяйственной переписи в 2016 году</t>
  </si>
  <si>
    <t>8000</t>
  </si>
  <si>
    <t>Оценка 
2016 года</t>
  </si>
  <si>
    <t>2017 год</t>
  </si>
  <si>
    <t>2018 год</t>
  </si>
  <si>
    <t>2019 год</t>
  </si>
  <si>
    <t>2016 год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</si>
  <si>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</si>
  <si>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 xml:space="preserve">Налог на прибыль организаций, зачисляемый в бюджеты субъектов Российской Федерации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</si>
  <si>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228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</si>
  <si>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ст.227 НК РФ</t>
  </si>
  <si>
    <t>Налог на доходы физических лиц с доходов, полученных физическими лицами в соответствии со ст. 228 НК РФ</t>
  </si>
  <si>
    <t>Налог на доходы физических лиц в виде фиксированных авансовых платежей с доходов, полученных физическими лицами, являющимися иносранными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</si>
  <si>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Акцизы по подакцизным товарам (продукции), производимым на территории РФ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</si>
  <si>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</si>
  <si>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</si>
  <si>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</si>
  <si>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</si>
  <si>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</si>
  <si>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</si>
  <si>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Земельный налог</t>
  </si>
  <si>
    <t>Земельный налог с организаций, обладающих зелельным участком, расположенным в границих межселенных территорий</t>
  </si>
  <si>
    <t>Земельный налог с физических лиц, обладающих зелельным участком, расположенным в границих межселенных территорий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</si>
  <si>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</si>
  <si>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</si>
  <si>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 xml:space="preserve">  Государственная пошлина за выдачу разрешения  на установку рекламной конструкции</t>
  </si>
  <si>
    <t>Прочие налоги и сборы (по отмененным местным налогам и сборам)</t>
  </si>
  <si>
    <t>Прочие местные налоги и сборы</t>
  </si>
  <si>
    <t>Прочие местные налоги и сборы, мобилизуемые на территориях муниципальных районов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</si>
  <si>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</si>
  <si>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</si>
  <si>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</si>
  <si>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</si>
  <si>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</si>
  <si>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</si>
  <si>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</si>
  <si>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</si>
  <si>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</si>
  <si>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</si>
  <si>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</si>
  <si>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 за выбросы загрязняющих веществ в атмосферный воздух стацианарными объектами</t>
  </si>
  <si>
    <t>Плата за выбросы загрязняющих веществ в водные объекты</t>
  </si>
  <si>
    <t>ДОХОДЫ ОТ ОКАЗАНИЯ ПЛАТНЫХ УСЛУГ И КОМПЕНСАЦИИ ЗАТРАТ ГОСУДАРСТВА</t>
  </si>
  <si>
    <t>Прочие доходы от оказания платных услуг (работ) получателями средств  бюджетов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</si>
  <si>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</t>
  </si>
  <si>
    <t>Доходы, поступающие в порядке возмещения расходов, понесенных в связи с эксплуатацией имущества муниципальных районов (возмещение коммунальных услуг)</t>
  </si>
  <si>
    <t>Доходы от реализации имущества,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</si>
  <si>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муниципальных районов (в части реализации основных средств по указанному имуществу)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</si>
  <si>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</si>
  <si>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</si>
  <si>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</si>
  <si>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</si>
  <si>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</si>
  <si>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Доходоы от продажи земельных участков, находящихся в собственности муниципальных районов(за исключением земельных участков муниципльных бюджетных и автономных учрежденийа)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</si>
  <si>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</si>
  <si>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</si>
  <si>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</si>
  <si>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нарушение бюджетного законадательства (в части бюджетов муниципальных районов)</t>
  </si>
  <si>
    <t>Денежные взыскания (штрафы) за нарушение законодательства об охране и использовании животного мира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</si>
  <si>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</si>
  <si>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земельного законодательства</t>
  </si>
  <si>
    <t>Денежные взыскания (штрафы) за нарушение водного законадательства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</si>
  <si>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</si>
  <si>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</si>
  <si>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</si>
  <si>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Суммы по искам о возмещении вреда, причиненного окружающей среде, подлежащие зачислению в бюджеты муниципальных районов</t>
  </si>
  <si>
    <t>Денежные   взыскания   (штрафы)   за   нарушение законодательства   Российской    Федерации    об административных                правонарушениях, предусмотренные    статьей     20.25     Кодекса     Российской   Федерации    об    административных правонарушениях</t>
  </si>
  <si>
    <t>Денежные   взыскания   (штрафы)   за   нарушение законодательства   Российской    Федерации    опромышленной безопасности</t>
  </si>
  <si>
    <t xml:space="preserve">Прочие поступления от денежных взысканий (штрафов) и иных сумм в возмещение ущерба, зачисляемые в бюджет муниципальных районов </t>
  </si>
  <si>
    <t>Прочие неналоговые доходы бюджетов муниципальных районов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</si>
  <si>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</si>
  <si>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</si>
  <si>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муниципальных районов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</si>
  <si>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</si>
  <si>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</si>
  <si>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Прочие безвозмездные поступления в бюджеты муниципальных районов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</si>
  <si>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</si>
  <si>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Прочие безвозмездные поступления в бюджеты муниципальных районов (добровольные пожертвования муниципальным учреждениям, находящимся в ведении органов местного самоуправления муниципальных районов)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</si>
  <si>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</si>
  <si>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</si>
  <si>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00000</t>
  </si>
  <si>
    <t>01000</t>
  </si>
  <si>
    <t>01010</t>
  </si>
  <si>
    <t>01012</t>
  </si>
  <si>
    <t>02000</t>
  </si>
  <si>
    <t>02010</t>
  </si>
  <si>
    <t>02020</t>
  </si>
  <si>
    <t>02030</t>
  </si>
  <si>
    <t>02040</t>
  </si>
  <si>
    <t>02200</t>
  </si>
  <si>
    <t>02230</t>
  </si>
  <si>
    <t>02240</t>
  </si>
  <si>
    <t>02250</t>
  </si>
  <si>
    <t>02260</t>
  </si>
  <si>
    <t>03000</t>
  </si>
  <si>
    <t>03010</t>
  </si>
  <si>
    <t>04020</t>
  </si>
  <si>
    <t>01030</t>
  </si>
  <si>
    <t>06000</t>
  </si>
  <si>
    <t>06033</t>
  </si>
  <si>
    <t>06043</t>
  </si>
  <si>
    <t>07150</t>
  </si>
  <si>
    <t>07000</t>
  </si>
  <si>
    <t>07050</t>
  </si>
  <si>
    <t>07053</t>
  </si>
  <si>
    <t>05000</t>
  </si>
  <si>
    <t>05010</t>
  </si>
  <si>
    <t>863</t>
  </si>
  <si>
    <t>05013</t>
  </si>
  <si>
    <t>05020</t>
  </si>
  <si>
    <t>05025</t>
  </si>
  <si>
    <t>05030</t>
  </si>
  <si>
    <t>806</t>
  </si>
  <si>
    <t>05035</t>
  </si>
  <si>
    <t>07010</t>
  </si>
  <si>
    <t>07015</t>
  </si>
  <si>
    <t>09000</t>
  </si>
  <si>
    <t>09040</t>
  </si>
  <si>
    <t>09045</t>
  </si>
  <si>
    <t>01020</t>
  </si>
  <si>
    <t>01040</t>
  </si>
  <si>
    <t>875</t>
  </si>
  <si>
    <t>01995</t>
  </si>
  <si>
    <t>856</t>
  </si>
  <si>
    <t>880</t>
  </si>
  <si>
    <t>02065</t>
  </si>
  <si>
    <t>02050</t>
  </si>
  <si>
    <t>02053</t>
  </si>
  <si>
    <t>06010</t>
  </si>
  <si>
    <t>06013</t>
  </si>
  <si>
    <t>06025</t>
  </si>
  <si>
    <t>03030</t>
  </si>
  <si>
    <t>08010</t>
  </si>
  <si>
    <t>18050</t>
  </si>
  <si>
    <t>25030</t>
  </si>
  <si>
    <t>25050</t>
  </si>
  <si>
    <t>25060</t>
  </si>
  <si>
    <t>25085</t>
  </si>
  <si>
    <t>28000</t>
  </si>
  <si>
    <t>30030</t>
  </si>
  <si>
    <t>32000</t>
  </si>
  <si>
    <t>33050</t>
  </si>
  <si>
    <t>35030</t>
  </si>
  <si>
    <t>43000</t>
  </si>
  <si>
    <t>45000</t>
  </si>
  <si>
    <t>90050</t>
  </si>
  <si>
    <t>05050</t>
  </si>
  <si>
    <t>890</t>
  </si>
  <si>
    <t>15001</t>
  </si>
  <si>
    <t>20000</t>
  </si>
  <si>
    <t>30000</t>
  </si>
  <si>
    <t>код статьи и подстатьи</t>
  </si>
  <si>
    <t>10</t>
  </si>
  <si>
    <t>9902</t>
  </si>
  <si>
    <t>9992</t>
  </si>
  <si>
    <t>9991</t>
  </si>
  <si>
    <t>6000</t>
  </si>
  <si>
    <t>2711</t>
  </si>
  <si>
    <t>9904</t>
  </si>
  <si>
    <t>Администрация Богучанского района</t>
  </si>
  <si>
    <t>Управление муниципальной собственностью Богучанского района</t>
  </si>
  <si>
    <t>Реестр источников доходов районного бюджета</t>
  </si>
  <si>
    <t>Наименование главного администратора доходов районного бюджета</t>
  </si>
  <si>
    <t>Нормативы распределения доходов в районный бюджет, %</t>
  </si>
  <si>
    <t>Управление образования админи страции Богучанского раойна</t>
  </si>
  <si>
    <t>Управление культуры администрации Богучанского района</t>
  </si>
  <si>
    <t>Муниципальное казенное учреждение "Муниципальная пожарная часть №1"</t>
  </si>
  <si>
    <t>076</t>
  </si>
  <si>
    <t>Федеральное агентство по рыболовству</t>
  </si>
  <si>
    <t>141</t>
  </si>
  <si>
    <t>Федеральная служба по надзору в сфере защиты прав потребителей и благополучия человека</t>
  </si>
  <si>
    <t>Показатели кассовых поступлений в 2016 году 
(по состоянию 
на 01.10.2016)</t>
  </si>
  <si>
    <t>802</t>
  </si>
  <si>
    <t>Контрольно-счетная комиссия муниципального образования Богучанский район</t>
  </si>
  <si>
    <t>498</t>
  </si>
  <si>
    <t>41000</t>
  </si>
  <si>
    <t>Денежные взыскания (штрафы) за нарушение законодательства Российской Федерации об электроэнергетике</t>
  </si>
  <si>
    <t>Федеральная служба по экологическому, технологическому и атомному надзору</t>
  </si>
  <si>
    <t>081</t>
  </si>
  <si>
    <t>Федеральная служба по ветеринарному и фитосанитарному надзору</t>
  </si>
  <si>
    <t>Единый налог на вмененный доход для отдельных видов деятельности (за налоговые периоды истекшие до 1 января 2011 года)</t>
  </si>
  <si>
    <t>03020</t>
  </si>
  <si>
    <t>Единый сельскохозяйственный налог (за налоговые периоды, истекшие до 1 января 2011 года)</t>
  </si>
  <si>
    <t>01050</t>
  </si>
  <si>
    <t>Невыясненные поступления, зачисляемые в бюджеты муниципальных районов</t>
  </si>
  <si>
    <t>Прочие неналогые доходы бюджетов муниципальных районов</t>
  </si>
  <si>
    <t>848</t>
  </si>
  <si>
    <t>Управление социальной защиты населения администрации Богучанского района</t>
  </si>
  <si>
    <t>Доходы от продажи квартир, находящихся в собственности муниципальных районов</t>
  </si>
  <si>
    <t>5</t>
  </si>
  <si>
    <t>Министрерство финансов Красноярского края</t>
  </si>
  <si>
    <t>Субсидии бюджетам муниципальных районов на реализацию федеральных целевых программ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</si>
  <si>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</si>
  <si>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</si>
  <si>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</si>
  <si>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</si>
  <si>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</si>
  <si>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Прочие субсидии</t>
  </si>
  <si>
    <t>Прочие субсидии бюджетам муниципальных районов</t>
  </si>
  <si>
    <t>Персональные выплаты, устанавливаемые в целях повышения оплаты труда молодым специалистам, персональные выплаты, устанавливаемые с учётом опыта работы при наличии учёной степени, почётного звания, нагрудного знака (значка), по министерству финансов Красноярского края в рамках непрограммных расходов отдельных органов исполнительной власти</t>
  </si>
  <si>
    <t>Средства на повышение размеров оплаты труда отдельным категориям работников бюджетной сферы края по агентству молодежной политики и реализации программ общественного развития Красноярского края в рамках непрограммных расходов отдельных органов исполнительной власти</t>
  </si>
  <si>
    <t>Субсидии бюджетам муниципальных образований на осуществление дорожной деятельности в отношении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</si>
  <si>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системы»»</t>
  </si>
  <si>
    <t>Субсидии бюджетам муниципальных районов и городских округов Красноярского края на приобретение оборудования и инвентаря для оснащения центров тестирования, включающих в себя места тестирования по выполнению видов испытаний (тестов), нормативов, требований к оценке уровня знаний и умений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культуры, спорта, туризма»</t>
  </si>
  <si>
    <t>Субсидии бюджетам муниципальных образований края на обеспечение первичных мер пожарной безопасности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</si>
  <si>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в рамках подпрограммы «Предупреждение, спасение, помощь населению края в чрезвычайных ситуациях» государственной программы Красноярского края «Защита от чрезвычайных ситуаций природного и техногенного характера и обеспечение безопасности населения»</t>
  </si>
  <si>
    <t>Субсидии бюджетам муниципльных образований на развитие системы патриотического воспитания в рамках деятельности муниципльных молодежных цетров в рамках подпрограммы "Патриотическое воспитание молодежи Красноярского краяо" государственной программы Красноярского края "Молодежь Красноярского края в ХХI веке"</t>
  </si>
  <si>
    <t>Субсидии бюджетам муниципальных образований на обустройство пешеходных переходов и нанесение дорожной разметки на автомобильных дорогах общего пользования местного значения в рамках подпрограммы «Повышение безопасности дорожного движения в Красноярском крае» государственной программы Красноярского края «Развитие транспортной системы»</t>
  </si>
  <si>
    <t>Субсидии бюджетам муниципальных образований на поддержку деятельности муниципальных молодежных центров в рамках подпрограммы «Вовлечение молодежи Красноярского края в социальную практику» государственной программы Красноярского края «Молодежь Красноярского края в XXI веке»</t>
  </si>
  <si>
    <t>Субсидии бюджетам муниципальных образований на комплектование книжных фондов библиотек муниципальных образований Красноярского края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</si>
  <si>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Субсидии бюджетам муниципальных образований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 населению Красноярского края» государственной программы Красноярского края «Развитие здравоохранения»</t>
  </si>
  <si>
    <t>Субсидии бюджетам муниципальных образований на проведение реконструкции или капитального ремонта зданий муниципальных общеобразовательных организаций Красноярского края, находящихся в аварийном состоянии,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</si>
  <si>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развитие инфраструктуры общеобразовательных учреждений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</si>
  <si>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Субсидии бюджетам муниципальных образований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подпрограммы "Модернизация, реконструкция и капитальный ремонт объектов коммунальной инфраструктуры муниципальных образований Красноярского края" государственной программы Красноярского края "Реформирование и модернизация жилищно-коммунального хозяйства и повышение энергетической эффективности"</t>
  </si>
  <si>
    <t>Субсидии бюджетам муниципальных образований для реализации проектов по благоустройству территорий поселений, городских округов в рамках подпрограммы «Поддержка муниципальных проектов и мероприятий по благоустройству территорий» государственной программы Красноярского края «Содействие развитию местного самоуправления»</t>
  </si>
  <si>
    <t>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собственности, развитие муниципальных учреждений, в рамках подпрограммы «Содействие созданию безопасных и комфортных для населения условий функционирования объектов муниципальной собственности» государственной программы Красноярского края «Содействие развитию местного самоуправления»</t>
  </si>
  <si>
    <t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
от 28 марта 1998 года № 53-ФЗ «О воинской обязанности и военной службе» на 2014 год и плановый период 2015 - 2016 годов</t>
  </si>
  <si>
    <t>Субвенции бюджетам муниципальных образований края на осуществление государственных полномочий по первичному воинскому учету на территориях, где отсутствуют военные комиссариаты, в соответствии с Федеральным законом 
от 28 марта 1998 года № 53-ФЗ «О воинской обязанности и военной службе» на 2015 год и плановый период 2016 - 2017 годов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</si>
  <si>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</si>
  <si>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выполнение передаваемых полномочий субъектов Российской Федерации</t>
  </si>
  <si>
    <t>Субвенции бюджетам муниципальных образований на финансирование расходов по социальному обслуживанию населения, в том числе по предоставлению мер социальной поддержки работникам муниципальных учреждений социального обслуживания (в соответствии с Законом края от 16 декабря 2014 года № 7-3023 «Об организации социального обслуживания граждан в Красноярском крае»),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</si>
  <si>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по министерству экономического развития и инвестиционной политики Красноярского края в рамках непрограммных расходов отдельных органов исполнительной власти</t>
  </si>
  <si>
    <t>Субвенции бюджетам муниципальных образований на 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местностей, в рамках подпрограммы «Улучшение жилищных условий отдельных категорий граждан, проживающих на территории Красноярского края» государственной программы Красноярского края «Создание условий для обеспечения доступным и комфортным жильем граждан Красноярского края»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</si>
  <si>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(в соответствии с Законом края от 20 декабря 2005 года № 17-4294 «О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населения, обеспечивающих решение вопросов социальной поддержки и социального обслуживания населения») в рамках подпрограммы «Повышение качества и доступности социальных услуг» государственной программы Красноярского края «Развитие системы социальной поддержки граждан»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</si>
  <si>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судебной власти</t>
  </si>
  <si>
    <t>Субвенции бюджетам муниципальных районов края на выполнение отдельных государственных полномочий по решению вопросов поддержки сельскохозяйственного производства в рамках подпрограммы «Обеспечение реализации государственной программы и прочие мероприятия»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</si>
  <si>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районов и городских округов края на выполнение отдельных государственных полномочий по организации проведения мероприятий по отлову и содержанию безнадзорных животных в рамках подпрограммы «Развитие подотрасли животноводства, переработки и реализации продукции животноводства»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</si>
  <si>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края, в рамках подпрограммы «Развитие архивного дела в Красноярском крае» государственной программы Красноярского края «Развитие культуры и туризма»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</si>
  <si>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государственной программы Красноярского края «Развитие образования»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</si>
  <si>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</si>
  <si>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</si>
  <si>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</si>
  <si>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</si>
  <si>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населения, в рамках отдельных мероприятий государственной программы Красноярского края «Реформирование и модернизация жилищно-коммунального хозяйства и повышение энергетической эффективности»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</si>
  <si>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</si>
  <si>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районов на реализацию государственных полномочий по расчету и предоставлению дотаций поселениям, входящим в состав муниципального района края, в рамках подпрограммы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Красноярского края» государственной программы Красноярского края «Управление государственными финансами»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</si>
  <si>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по министерству финансов Красноярского края в рамках непрограммных расходов отдельных органов исполнительной власти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</si>
  <si>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</si>
  <si>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</si>
  <si>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>Субсидии на возмещение части затрат на уплату процентов по кредитам и (или) займам, полученным на развитие малых форм хозяйствования,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</si>
  <si>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Субсидии на возмещение части процентной ставки по долгосрочным, среднесрочным и краткосрочным кредитам, взятым малыми формами хозяйствования, за счет средств федерального бюджета в рамках подпрограммы «Поддержка малых форм хозяйствования» государственной программы Красноярского края «Развитие сельского хозяйства и регулирование рынков сельскохозяйственной продукции, сырья и продовольствия»</t>
  </si>
  <si>
    <t>Субвенции бюджетам муниципальных районов на проведение Всероссийской сельскохозяйственной переписи в 2016 году</t>
  </si>
  <si>
    <t>Прочие субвенции</t>
  </si>
  <si>
    <t>Прочие субвенции бюджетам муниципальных районов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</si>
  <si>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</si>
  <si>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«Развитие дошкольного, общего и дополнительного образования детей» государственной программы Красноярского края «Развитие образования»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</si>
  <si>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</si>
  <si>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</si>
  <si>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Государственная поддержка лучших работников муниципальных учреждений культуры, находящихся на территориях сельских поселений, в рамках подпрограммы «Обеспечение условий реализации государственной программы и прочие мероприятия» государственной программы Красноярского края «Развитие культуры и туризма»</t>
  </si>
  <si>
    <t>Прочие межбюджетные трансферты, зачисляемые в бюджеты муниципальных районов</t>
  </si>
  <si>
    <t xml:space="preserve">Прочие безвозмездные поступления </t>
  </si>
  <si>
    <t>Доходы бюджетов муниципальных районов от возврата организациями остатков субсидий прошлых лет</t>
  </si>
  <si>
    <t>Доходы бюджетов муниципальных районов от возврата бюджетными учреждениями остатков субсидий прошлых лет</t>
  </si>
  <si>
    <t>1031</t>
  </si>
  <si>
    <t>1043</t>
  </si>
  <si>
    <t>7393</t>
  </si>
  <si>
    <t>7397</t>
  </si>
  <si>
    <t>7398</t>
  </si>
  <si>
    <t>7404</t>
  </si>
  <si>
    <t>7412</t>
  </si>
  <si>
    <t>7413</t>
  </si>
  <si>
    <t>7454</t>
  </si>
  <si>
    <t>7492</t>
  </si>
  <si>
    <t>7456</t>
  </si>
  <si>
    <t>7488</t>
  </si>
  <si>
    <t>7555</t>
  </si>
  <si>
    <t>7562</t>
  </si>
  <si>
    <t>7563</t>
  </si>
  <si>
    <t>7571</t>
  </si>
  <si>
    <t>7741</t>
  </si>
  <si>
    <t>7746</t>
  </si>
  <si>
    <t>0151</t>
  </si>
  <si>
    <t>7429</t>
  </si>
  <si>
    <t>7467</t>
  </si>
  <si>
    <t>7513</t>
  </si>
  <si>
    <t>7514</t>
  </si>
  <si>
    <t>7517</t>
  </si>
  <si>
    <t>7518</t>
  </si>
  <si>
    <t>7519</t>
  </si>
  <si>
    <t>7552</t>
  </si>
  <si>
    <t>7554</t>
  </si>
  <si>
    <t>7564</t>
  </si>
  <si>
    <t>7566</t>
  </si>
  <si>
    <t>7570</t>
  </si>
  <si>
    <t>7577</t>
  </si>
  <si>
    <t>7588</t>
  </si>
  <si>
    <t>7601</t>
  </si>
  <si>
    <t>7604</t>
  </si>
  <si>
    <t>9000</t>
  </si>
  <si>
    <t>03121</t>
  </si>
  <si>
    <t>7408</t>
  </si>
  <si>
    <t>7409</t>
  </si>
  <si>
    <t>29999</t>
  </si>
  <si>
    <t>5020</t>
  </si>
  <si>
    <t>Субсидии бюджетам муниципальных образований на предоставление социальных выплат молодым семьям на приобретение (строительство) жилья в рамках подпрограммы «Улучшение жилищных условий отдельных категорий граждан» государственной программы Красноярского края «Создание условий для обеспечения доступным и комфортным жильем граждан»</t>
  </si>
  <si>
    <t>20051</t>
  </si>
  <si>
    <t>20299</t>
  </si>
  <si>
    <t>Субсидии бюджетам муниципальных образований на организацию отдыха детей в каникулярное время в рамках подпрограммы «Развитие дошкольного, общего и дополнительного образования» государственной программы Красноярского края «Развитие образования»</t>
  </si>
  <si>
    <t>25064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</si>
  <si>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</si>
  <si>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2654</t>
  </si>
  <si>
    <t>Субсидии бюджетам муниципальных районов и городских округов Красноярского края на компенсацию расходов муниципальных спортивных школ, подготовивших спортсмена, ставшего членом спортивной сборной команды Красноярского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 «Развитие спорта высших достижений» государственной программы Красноярского края «Развитие физической культуры, спорта, туризма»</t>
  </si>
  <si>
    <t>35120</t>
  </si>
  <si>
    <t>35118</t>
  </si>
  <si>
    <t>30024</t>
  </si>
  <si>
    <t>30029</t>
  </si>
  <si>
    <t>35055</t>
  </si>
  <si>
    <t>39999</t>
  </si>
  <si>
    <t>0640</t>
  </si>
  <si>
    <t>Субвенции бюджетам муниципальных образований на обеспечение бесплатного проезда детей и лиц, сопровождающих организованные группы детей, до места нахождения загородных оздоровительных лагерей и обратно (в соответствии с Законом края от 7 июля 2009 года № 8-3618 «Об обеспечении прав детей на отдых, оздоровление и занятость в Красноярском крае») в рамках подпрограммы «Социальная поддержка семей, имеющих детей» государственной программы Красноярского края «Развитие системы социальной поддержки граждан»</t>
  </si>
  <si>
    <t>40000</t>
  </si>
  <si>
    <t>40014</t>
  </si>
  <si>
    <t>45144</t>
  </si>
  <si>
    <t>45148</t>
  </si>
  <si>
    <t>49999</t>
  </si>
  <si>
    <t>7745</t>
  </si>
  <si>
    <t>Предоставление иных межбюджетных трансфертов бюджетам муниципальных образований за содействие развитию налогового потенциала в рамках подпрограммы «Содействие развитию налогового потенциала муниципальных образований» государственной программы Красноярского края «Содействие развитию местного самоуправления»</t>
  </si>
  <si>
    <t>Финансовое управление администрации Богучанского района</t>
  </si>
  <si>
    <t>9980</t>
  </si>
  <si>
    <t>(в  рублях)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</si>
</sst>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right" wrapText="1"/>
    </xf>
    <xf numFmtId="0" fontId="23" fillId="0" borderId="0" xfId="0" applyFont="1" applyFill="1" applyAlignment="1">
      <alignment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 quotePrefix="1">
      <alignment horizontal="center" vertical="center" textRotation="90" wrapText="1"/>
    </xf>
    <xf numFmtId="0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9" fillId="0" borderId="0" xfId="0" applyFont="1" applyFill="1" applyBorder="1" applyAlignment="1">
      <alignment wrapText="1"/>
    </xf>
    <xf numFmtId="172" fontId="19" fillId="0" borderId="0" xfId="0" applyNumberFormat="1" applyFont="1" applyFill="1" applyBorder="1" applyAlignment="1">
      <alignment wrapText="1"/>
    </xf>
    <xf numFmtId="0" fontId="23" fillId="0" borderId="0" xfId="0" applyFont="1" applyFill="1" applyBorder="1" applyAlignment="1">
      <alignment wrapText="1"/>
    </xf>
    <xf numFmtId="172" fontId="23" fillId="0" borderId="0" xfId="0" applyNumberFormat="1" applyFont="1" applyFill="1" applyBorder="1" applyAlignment="1">
      <alignment wrapText="1"/>
    </xf>
    <xf numFmtId="0" fontId="21" fillId="0" borderId="0" xfId="0" applyFont="1" applyFill="1" applyBorder="1" applyAlignment="1">
      <alignment wrapText="1"/>
    </xf>
    <xf numFmtId="172" fontId="21" fillId="0" borderId="0" xfId="0" applyNumberFormat="1" applyFont="1" applyFill="1" applyBorder="1" applyAlignment="1">
      <alignment wrapText="1"/>
    </xf>
    <xf numFmtId="0" fontId="22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0" fontId="18" fillId="0" borderId="0" xfId="0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 textRotation="90" wrapText="1"/>
    </xf>
    <xf numFmtId="4" fontId="18" fillId="0" borderId="0" xfId="0" applyNumberFormat="1" applyFont="1" applyFill="1" applyAlignment="1">
      <alignment horizontal="right" wrapText="1"/>
    </xf>
    <xf numFmtId="4" fontId="19" fillId="0" borderId="10" xfId="0" applyNumberFormat="1" applyFont="1" applyFill="1" applyBorder="1" applyAlignment="1">
      <alignment horizontal="center" wrapText="1"/>
    </xf>
    <xf numFmtId="4" fontId="18" fillId="0" borderId="0" xfId="0" applyNumberFormat="1" applyFont="1" applyFill="1" applyAlignment="1">
      <alignment/>
    </xf>
    <xf numFmtId="3" fontId="21" fillId="0" borderId="11" xfId="0" applyNumberFormat="1" applyFont="1" applyFill="1" applyBorder="1" applyAlignment="1" quotePrefix="1">
      <alignment horizontal="center" vertical="center" wrapText="1"/>
    </xf>
    <xf numFmtId="0" fontId="22" fillId="0" borderId="11" xfId="0" applyFont="1" applyFill="1" applyBorder="1" applyAlignment="1">
      <alignment wrapText="1"/>
    </xf>
    <xf numFmtId="0" fontId="22" fillId="0" borderId="11" xfId="0" applyFont="1" applyFill="1" applyBorder="1" applyAlignment="1">
      <alignment horizontal="left" wrapText="1"/>
    </xf>
    <xf numFmtId="0" fontId="22" fillId="0" borderId="11" xfId="0" applyFont="1" applyBorder="1" applyAlignment="1">
      <alignment wrapText="1"/>
    </xf>
    <xf numFmtId="0" fontId="22" fillId="0" borderId="11" xfId="0" applyNumberFormat="1" applyFont="1" applyFill="1" applyBorder="1" applyAlignment="1">
      <alignment horizontal="left" wrapText="1"/>
    </xf>
    <xf numFmtId="0" fontId="22" fillId="0" borderId="11" xfId="0" applyNumberFormat="1" applyFont="1" applyFill="1" applyBorder="1" applyAlignment="1">
      <alignment wrapText="1"/>
    </xf>
    <xf numFmtId="172" fontId="22" fillId="0" borderId="11" xfId="0" applyNumberFormat="1" applyFont="1" applyFill="1" applyBorder="1" applyAlignment="1">
      <alignment horizontal="right"/>
    </xf>
    <xf numFmtId="49" fontId="22" fillId="0" borderId="11" xfId="0" applyNumberFormat="1" applyFont="1" applyBorder="1" applyAlignment="1">
      <alignment horizontal="center"/>
    </xf>
    <xf numFmtId="4" fontId="22" fillId="0" borderId="11" xfId="0" applyNumberFormat="1" applyFont="1" applyFill="1" applyBorder="1" applyAlignment="1">
      <alignment horizontal="right"/>
    </xf>
    <xf numFmtId="4" fontId="22" fillId="0" borderId="11" xfId="0" applyNumberFormat="1" applyFont="1" applyBorder="1" applyAlignment="1">
      <alignment horizontal="right"/>
    </xf>
    <xf numFmtId="49" fontId="22" fillId="0" borderId="11" xfId="0" applyNumberFormat="1" applyFont="1" applyFill="1" applyBorder="1" applyAlignment="1">
      <alignment horizontal="center"/>
    </xf>
    <xf numFmtId="0" fontId="22" fillId="0" borderId="11" xfId="0" applyFont="1" applyFill="1" applyBorder="1" applyAlignment="1">
      <alignment horizontal="left"/>
    </xf>
    <xf numFmtId="0" fontId="21" fillId="0" borderId="11" xfId="0" applyNumberFormat="1" applyFont="1" applyFill="1" applyBorder="1" applyAlignment="1">
      <alignment wrapText="1"/>
    </xf>
    <xf numFmtId="172" fontId="22" fillId="0" borderId="11" xfId="0" applyNumberFormat="1" applyFont="1" applyFill="1" applyBorder="1" applyAlignment="1">
      <alignment/>
    </xf>
    <xf numFmtId="4" fontId="22" fillId="0" borderId="11" xfId="0" applyNumberFormat="1" applyFont="1" applyFill="1" applyBorder="1" applyAlignment="1">
      <alignment/>
    </xf>
    <xf numFmtId="0" fontId="22" fillId="0" borderId="11" xfId="52" applyNumberFormat="1" applyFont="1" applyFill="1" applyBorder="1" applyAlignment="1">
      <alignment horizontal="left" wrapText="1"/>
      <protection/>
    </xf>
    <xf numFmtId="4" fontId="21" fillId="0" borderId="11" xfId="0" applyNumberFormat="1" applyFont="1" applyFill="1" applyBorder="1" applyAlignment="1">
      <alignment/>
    </xf>
    <xf numFmtId="0" fontId="22" fillId="0" borderId="11" xfId="0" applyFont="1" applyBorder="1" applyAlignment="1">
      <alignment horizontal="justify" wrapText="1"/>
    </xf>
    <xf numFmtId="172" fontId="21" fillId="0" borderId="11" xfId="0" applyNumberFormat="1" applyFont="1" applyFill="1" applyBorder="1" applyAlignment="1">
      <alignment/>
    </xf>
    <xf numFmtId="0" fontId="22" fillId="0" borderId="11" xfId="0" applyFont="1" applyFill="1" applyBorder="1" applyAlignment="1">
      <alignment horizontal="center"/>
    </xf>
    <xf numFmtId="0" fontId="21" fillId="0" borderId="11" xfId="0" applyNumberFormat="1" applyFont="1" applyFill="1" applyBorder="1" applyAlignment="1">
      <alignment horizontal="left" wrapText="1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49" fontId="21" fillId="0" borderId="15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1" xfId="0" applyNumberFormat="1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 quotePrefix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4" fontId="21" fillId="0" borderId="11" xfId="0" applyNumberFormat="1" applyFont="1" applyFill="1" applyBorder="1" applyAlignment="1">
      <alignment horizontal="center" vertical="center" wrapText="1"/>
    </xf>
    <xf numFmtId="4" fontId="21" fillId="0" borderId="11" xfId="0" applyNumberFormat="1" applyFont="1" applyFill="1" applyBorder="1" applyAlignment="1" quotePrefix="1">
      <alignment horizontal="center" vertical="center" wrapText="1"/>
    </xf>
    <xf numFmtId="0" fontId="21" fillId="0" borderId="12" xfId="0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61"/>
  <sheetViews>
    <sheetView tabSelected="1" view="pageBreakPreview" zoomScaleNormal="90" zoomScaleSheetLayoutView="100" zoomScalePageLayoutView="0" workbookViewId="0" topLeftCell="A1">
      <pane xSplit="8" ySplit="7" topLeftCell="L233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S3" sqref="S3"/>
    </sheetView>
  </sheetViews>
  <sheetFormatPr defaultColWidth="9.00390625" defaultRowHeight="12.75"/>
  <cols>
    <col min="1" max="1" width="4.375" style="15" customWidth="1"/>
    <col min="2" max="2" width="4.625" style="16" customWidth="1"/>
    <col min="3" max="3" width="3.125" style="16" customWidth="1"/>
    <col min="4" max="4" width="3.375" style="16" customWidth="1"/>
    <col min="5" max="5" width="6.25390625" style="16" customWidth="1"/>
    <col min="6" max="6" width="3.00390625" style="16" customWidth="1"/>
    <col min="7" max="7" width="5.00390625" style="16" customWidth="1"/>
    <col min="8" max="8" width="6.75390625" style="16" customWidth="1"/>
    <col min="9" max="9" width="72.25390625" style="16" customWidth="1"/>
    <col min="10" max="10" width="27.375" style="15" customWidth="1"/>
    <col min="11" max="14" width="5.375" style="15" customWidth="1"/>
    <col min="15" max="15" width="15.75390625" style="31" customWidth="1"/>
    <col min="16" max="17" width="15.25390625" style="15" customWidth="1"/>
    <col min="18" max="18" width="15.00390625" style="15" customWidth="1"/>
    <col min="19" max="19" width="15.125" style="15" customWidth="1"/>
    <col min="20" max="20" width="4.00390625" style="26" bestFit="1" customWidth="1"/>
    <col min="21" max="21" width="6.875" style="26" customWidth="1"/>
    <col min="22" max="22" width="4.125" style="26" customWidth="1"/>
    <col min="23" max="23" width="3.75390625" style="26" customWidth="1"/>
    <col min="24" max="24" width="4.625" style="26" customWidth="1"/>
    <col min="25" max="25" width="2.75390625" style="26" bestFit="1" customWidth="1"/>
    <col min="26" max="26" width="4.375" style="26" bestFit="1" customWidth="1"/>
    <col min="27" max="27" width="3.625" style="26" bestFit="1" customWidth="1"/>
    <col min="28" max="28" width="10.875" style="26" bestFit="1" customWidth="1"/>
    <col min="29" max="30" width="11.00390625" style="27" bestFit="1" customWidth="1"/>
    <col min="31" max="33" width="9.375" style="26" customWidth="1"/>
    <col min="34" max="34" width="5.75390625" style="26" customWidth="1"/>
    <col min="35" max="38" width="4.25390625" style="26" customWidth="1"/>
    <col min="39" max="52" width="9.125" style="26" customWidth="1"/>
    <col min="53" max="16384" width="9.125" style="15" customWidth="1"/>
  </cols>
  <sheetData>
    <row r="1" spans="1:52" s="4" customFormat="1" ht="15.75">
      <c r="A1" s="1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29"/>
      <c r="P1" s="3"/>
      <c r="Q1" s="3"/>
      <c r="R1" s="3"/>
      <c r="S1" s="3"/>
      <c r="T1" s="17"/>
      <c r="U1" s="17"/>
      <c r="V1" s="17"/>
      <c r="W1" s="17"/>
      <c r="X1" s="17"/>
      <c r="Y1" s="17"/>
      <c r="Z1" s="17"/>
      <c r="AA1" s="17"/>
      <c r="AB1" s="17"/>
      <c r="AC1" s="18"/>
      <c r="AD1" s="18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</row>
    <row r="2" spans="1:52" s="4" customFormat="1" ht="15.75" customHeight="1">
      <c r="A2" s="69" t="s">
        <v>262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17"/>
      <c r="U2" s="17"/>
      <c r="V2" s="17"/>
      <c r="W2" s="17"/>
      <c r="X2" s="17"/>
      <c r="Y2" s="17"/>
      <c r="Z2" s="17"/>
      <c r="AA2" s="17"/>
      <c r="AB2" s="17"/>
      <c r="AC2" s="18"/>
      <c r="AD2" s="18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</row>
    <row r="3" spans="1:52" s="4" customFormat="1" ht="15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30"/>
      <c r="P3" s="5"/>
      <c r="Q3" s="5"/>
      <c r="R3" s="5"/>
      <c r="S3" s="6" t="s">
        <v>420</v>
      </c>
      <c r="T3" s="17"/>
      <c r="U3" s="17"/>
      <c r="V3" s="17"/>
      <c r="W3" s="17"/>
      <c r="X3" s="17"/>
      <c r="Y3" s="17"/>
      <c r="Z3" s="17"/>
      <c r="AA3" s="17"/>
      <c r="AB3" s="17"/>
      <c r="AC3" s="18"/>
      <c r="AD3" s="18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</row>
    <row r="4" spans="1:52" s="7" customFormat="1" ht="15" customHeight="1">
      <c r="A4" s="72" t="s">
        <v>4</v>
      </c>
      <c r="B4" s="57" t="s">
        <v>11</v>
      </c>
      <c r="C4" s="58"/>
      <c r="D4" s="58"/>
      <c r="E4" s="58"/>
      <c r="F4" s="58"/>
      <c r="G4" s="58"/>
      <c r="H4" s="59"/>
      <c r="I4" s="53" t="s">
        <v>13</v>
      </c>
      <c r="J4" s="56" t="s">
        <v>263</v>
      </c>
      <c r="K4" s="62" t="s">
        <v>264</v>
      </c>
      <c r="L4" s="63"/>
      <c r="M4" s="63"/>
      <c r="N4" s="64"/>
      <c r="O4" s="70" t="s">
        <v>272</v>
      </c>
      <c r="P4" s="56" t="s">
        <v>103</v>
      </c>
      <c r="Q4" s="56" t="s">
        <v>99</v>
      </c>
      <c r="R4" s="68"/>
      <c r="S4" s="68"/>
      <c r="T4" s="19"/>
      <c r="U4" s="19"/>
      <c r="V4" s="19"/>
      <c r="W4" s="19"/>
      <c r="X4" s="19"/>
      <c r="Y4" s="19"/>
      <c r="Z4" s="19"/>
      <c r="AA4" s="19"/>
      <c r="AB4" s="19"/>
      <c r="AC4" s="20"/>
      <c r="AD4" s="20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</row>
    <row r="5" spans="1:52" s="7" customFormat="1" ht="42.75" customHeight="1">
      <c r="A5" s="73"/>
      <c r="B5" s="61" t="s">
        <v>12</v>
      </c>
      <c r="C5" s="60" t="s">
        <v>97</v>
      </c>
      <c r="D5" s="60"/>
      <c r="E5" s="60"/>
      <c r="F5" s="60"/>
      <c r="G5" s="60" t="s">
        <v>98</v>
      </c>
      <c r="H5" s="60"/>
      <c r="I5" s="54"/>
      <c r="J5" s="56"/>
      <c r="K5" s="65"/>
      <c r="L5" s="66"/>
      <c r="M5" s="66"/>
      <c r="N5" s="67"/>
      <c r="O5" s="70"/>
      <c r="P5" s="56"/>
      <c r="Q5" s="56" t="s">
        <v>104</v>
      </c>
      <c r="R5" s="56" t="s">
        <v>105</v>
      </c>
      <c r="S5" s="56" t="s">
        <v>106</v>
      </c>
      <c r="T5" s="19"/>
      <c r="U5" s="19"/>
      <c r="V5" s="19"/>
      <c r="W5" s="19"/>
      <c r="X5" s="19"/>
      <c r="Y5" s="19"/>
      <c r="Z5" s="19"/>
      <c r="AA5" s="19"/>
      <c r="AB5" s="19"/>
      <c r="AC5" s="20"/>
      <c r="AD5" s="20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</row>
    <row r="6" spans="1:52" s="7" customFormat="1" ht="150" customHeight="1">
      <c r="A6" s="74"/>
      <c r="B6" s="61"/>
      <c r="C6" s="10" t="s">
        <v>0</v>
      </c>
      <c r="D6" s="10" t="s">
        <v>1</v>
      </c>
      <c r="E6" s="10" t="s">
        <v>252</v>
      </c>
      <c r="F6" s="8" t="s">
        <v>5</v>
      </c>
      <c r="G6" s="8" t="s">
        <v>15</v>
      </c>
      <c r="H6" s="8" t="s">
        <v>14</v>
      </c>
      <c r="I6" s="55"/>
      <c r="J6" s="68"/>
      <c r="K6" s="28" t="s">
        <v>107</v>
      </c>
      <c r="L6" s="28" t="s">
        <v>104</v>
      </c>
      <c r="M6" s="28" t="s">
        <v>105</v>
      </c>
      <c r="N6" s="28" t="s">
        <v>106</v>
      </c>
      <c r="O6" s="71"/>
      <c r="P6" s="68"/>
      <c r="Q6" s="56"/>
      <c r="R6" s="56"/>
      <c r="S6" s="56"/>
      <c r="T6" s="19"/>
      <c r="U6" s="19"/>
      <c r="V6" s="19"/>
      <c r="W6" s="19"/>
      <c r="X6" s="19"/>
      <c r="Y6" s="19"/>
      <c r="Z6" s="19"/>
      <c r="AA6" s="19"/>
      <c r="AB6" s="19"/>
      <c r="AC6" s="20"/>
      <c r="AD6" s="20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</row>
    <row r="7" spans="1:52" s="13" customFormat="1" ht="12.75">
      <c r="A7" s="9" t="s">
        <v>2</v>
      </c>
      <c r="B7" s="9" t="s">
        <v>6</v>
      </c>
      <c r="C7" s="9" t="s">
        <v>7</v>
      </c>
      <c r="D7" s="9" t="s">
        <v>8</v>
      </c>
      <c r="E7" s="9" t="s">
        <v>290</v>
      </c>
      <c r="F7" s="9" t="s">
        <v>9</v>
      </c>
      <c r="G7" s="9" t="s">
        <v>10</v>
      </c>
      <c r="H7" s="9" t="s">
        <v>3</v>
      </c>
      <c r="I7" s="11">
        <v>9</v>
      </c>
      <c r="J7" s="12">
        <v>10</v>
      </c>
      <c r="K7" s="12">
        <v>11</v>
      </c>
      <c r="L7" s="12">
        <v>12</v>
      </c>
      <c r="M7" s="12">
        <v>13</v>
      </c>
      <c r="N7" s="12">
        <v>14</v>
      </c>
      <c r="O7" s="32">
        <v>15</v>
      </c>
      <c r="P7" s="12">
        <v>16</v>
      </c>
      <c r="Q7" s="12">
        <v>17</v>
      </c>
      <c r="R7" s="12">
        <v>18</v>
      </c>
      <c r="S7" s="12">
        <v>19</v>
      </c>
      <c r="T7" s="21"/>
      <c r="U7" s="21"/>
      <c r="V7" s="21"/>
      <c r="W7" s="21"/>
      <c r="X7" s="21"/>
      <c r="Y7" s="21"/>
      <c r="Z7" s="21"/>
      <c r="AA7" s="21"/>
      <c r="AB7" s="21"/>
      <c r="AC7" s="22"/>
      <c r="AD7" s="22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</row>
    <row r="8" spans="1:52" s="14" customFormat="1" ht="12.75">
      <c r="A8" s="43">
        <v>1</v>
      </c>
      <c r="B8" s="39" t="s">
        <v>18</v>
      </c>
      <c r="C8" s="39" t="s">
        <v>2</v>
      </c>
      <c r="D8" s="39" t="s">
        <v>16</v>
      </c>
      <c r="E8" s="39" t="s">
        <v>181</v>
      </c>
      <c r="F8" s="39" t="s">
        <v>16</v>
      </c>
      <c r="G8" s="39" t="s">
        <v>19</v>
      </c>
      <c r="H8" s="39" t="s">
        <v>18</v>
      </c>
      <c r="I8" s="37" t="s">
        <v>20</v>
      </c>
      <c r="J8" s="37"/>
      <c r="K8" s="38"/>
      <c r="L8" s="38"/>
      <c r="M8" s="38"/>
      <c r="N8" s="38"/>
      <c r="O8" s="41">
        <f>O9+O18+O23+O31+O37+O41+O45+O61+O66+O74+O85+O125</f>
        <v>289615486.11</v>
      </c>
      <c r="P8" s="41">
        <f>P9+P18+P23+P31+P37+P41+P45+P61+P66+P74+P85+P125</f>
        <v>391005142.82000005</v>
      </c>
      <c r="Q8" s="41">
        <f>Q9+Q18+Q23+Q31+Q37+Q41+Q45+Q61+Q66+Q74+Q85+Q125</f>
        <v>379590191</v>
      </c>
      <c r="R8" s="41">
        <f>R9+R18+R23+R31+R37+R41+R45+R61+R66+R74+R85+R125</f>
        <v>393486863</v>
      </c>
      <c r="S8" s="41">
        <f>S9+S18+S23+S31+S37+S41+S45+S61+S66+S74+S85+S125</f>
        <v>417015513</v>
      </c>
      <c r="T8" s="24"/>
      <c r="U8" s="24"/>
      <c r="V8" s="24"/>
      <c r="W8" s="24"/>
      <c r="X8" s="24"/>
      <c r="Y8" s="23"/>
      <c r="Z8" s="23"/>
      <c r="AA8" s="23"/>
      <c r="AB8" s="23"/>
      <c r="AC8" s="24"/>
      <c r="AD8" s="24"/>
      <c r="AE8" s="25"/>
      <c r="AF8" s="25"/>
      <c r="AG8" s="25"/>
      <c r="AH8" s="25"/>
      <c r="AI8" s="25"/>
      <c r="AJ8" s="25"/>
      <c r="AK8" s="25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s="14" customFormat="1" ht="12.75">
      <c r="A9" s="43">
        <v>2</v>
      </c>
      <c r="B9" s="39" t="s">
        <v>67</v>
      </c>
      <c r="C9" s="39" t="s">
        <v>2</v>
      </c>
      <c r="D9" s="39" t="s">
        <v>22</v>
      </c>
      <c r="E9" s="39" t="s">
        <v>181</v>
      </c>
      <c r="F9" s="39" t="s">
        <v>16</v>
      </c>
      <c r="G9" s="39" t="s">
        <v>19</v>
      </c>
      <c r="H9" s="39" t="s">
        <v>18</v>
      </c>
      <c r="I9" s="37" t="s">
        <v>75</v>
      </c>
      <c r="J9" s="37" t="s">
        <v>94</v>
      </c>
      <c r="K9" s="38"/>
      <c r="L9" s="38"/>
      <c r="M9" s="38"/>
      <c r="N9" s="38"/>
      <c r="O9" s="41">
        <f>O10+O13</f>
        <v>175314851.1</v>
      </c>
      <c r="P9" s="41">
        <f>P10+P13</f>
        <v>240005410</v>
      </c>
      <c r="Q9" s="41">
        <f>Q10+Q13</f>
        <v>243655800</v>
      </c>
      <c r="R9" s="41">
        <f>R10+R13</f>
        <v>262572950</v>
      </c>
      <c r="S9" s="41">
        <f>S10+S13</f>
        <v>288293140</v>
      </c>
      <c r="T9" s="24"/>
      <c r="U9" s="24"/>
      <c r="V9" s="24"/>
      <c r="W9" s="24"/>
      <c r="X9" s="24"/>
      <c r="Y9" s="23"/>
      <c r="Z9" s="23"/>
      <c r="AA9" s="23"/>
      <c r="AB9" s="24"/>
      <c r="AC9" s="24"/>
      <c r="AD9" s="24"/>
      <c r="AE9" s="24"/>
      <c r="AF9" s="24"/>
      <c r="AG9" s="24"/>
      <c r="AH9" s="25"/>
      <c r="AI9" s="25"/>
      <c r="AJ9" s="25"/>
      <c r="AK9" s="25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s="14" customFormat="1" ht="12.75">
      <c r="A10" s="43">
        <v>3</v>
      </c>
      <c r="B10" s="39" t="s">
        <v>67</v>
      </c>
      <c r="C10" s="39" t="s">
        <v>2</v>
      </c>
      <c r="D10" s="39" t="s">
        <v>22</v>
      </c>
      <c r="E10" s="39" t="s">
        <v>182</v>
      </c>
      <c r="F10" s="39" t="s">
        <v>16</v>
      </c>
      <c r="G10" s="39" t="s">
        <v>19</v>
      </c>
      <c r="H10" s="39" t="s">
        <v>23</v>
      </c>
      <c r="I10" s="37" t="s">
        <v>76</v>
      </c>
      <c r="J10" s="37" t="s">
        <v>94</v>
      </c>
      <c r="K10" s="38"/>
      <c r="L10" s="38"/>
      <c r="M10" s="38"/>
      <c r="N10" s="38"/>
      <c r="O10" s="41">
        <f>O11</f>
        <v>4158810.03</v>
      </c>
      <c r="P10" s="41">
        <f>P11</f>
        <v>5545080</v>
      </c>
      <c r="Q10" s="41">
        <f aca="true" t="shared" si="0" ref="Q10:S11">Q11</f>
        <v>5500000</v>
      </c>
      <c r="R10" s="41">
        <f t="shared" si="0"/>
        <v>5841000</v>
      </c>
      <c r="S10" s="41">
        <f t="shared" si="0"/>
        <v>6144730</v>
      </c>
      <c r="T10" s="23"/>
      <c r="U10" s="23"/>
      <c r="V10" s="23"/>
      <c r="W10" s="23"/>
      <c r="X10" s="23"/>
      <c r="Y10" s="23"/>
      <c r="Z10" s="23"/>
      <c r="AA10" s="23"/>
      <c r="AB10" s="24"/>
      <c r="AC10" s="24"/>
      <c r="AD10" s="24"/>
      <c r="AE10" s="24"/>
      <c r="AF10" s="24"/>
      <c r="AG10" s="24"/>
      <c r="AH10" s="25"/>
      <c r="AI10" s="25"/>
      <c r="AJ10" s="25"/>
      <c r="AK10" s="25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s="14" customFormat="1" ht="25.5">
      <c r="A11" s="43">
        <v>4</v>
      </c>
      <c r="B11" s="39" t="s">
        <v>67</v>
      </c>
      <c r="C11" s="39" t="s">
        <v>2</v>
      </c>
      <c r="D11" s="39" t="s">
        <v>22</v>
      </c>
      <c r="E11" s="39" t="s">
        <v>183</v>
      </c>
      <c r="F11" s="39" t="s">
        <v>16</v>
      </c>
      <c r="G11" s="39" t="s">
        <v>19</v>
      </c>
      <c r="H11" s="39" t="s">
        <v>23</v>
      </c>
      <c r="I11" s="37" t="s">
        <v>108</v>
      </c>
      <c r="J11" s="37" t="s">
        <v>94</v>
      </c>
      <c r="K11" s="38"/>
      <c r="L11" s="38"/>
      <c r="M11" s="38"/>
      <c r="N11" s="38"/>
      <c r="O11" s="41">
        <f>O12</f>
        <v>4158810.03</v>
      </c>
      <c r="P11" s="41">
        <f>P12</f>
        <v>5545080</v>
      </c>
      <c r="Q11" s="41">
        <f t="shared" si="0"/>
        <v>5500000</v>
      </c>
      <c r="R11" s="41">
        <f t="shared" si="0"/>
        <v>5841000</v>
      </c>
      <c r="S11" s="41">
        <f t="shared" si="0"/>
        <v>6144730</v>
      </c>
      <c r="T11" s="24"/>
      <c r="U11" s="24"/>
      <c r="V11" s="24"/>
      <c r="W11" s="24"/>
      <c r="X11" s="24"/>
      <c r="Y11" s="23"/>
      <c r="Z11" s="23"/>
      <c r="AA11" s="23"/>
      <c r="AB11" s="24"/>
      <c r="AC11" s="24"/>
      <c r="AD11" s="24"/>
      <c r="AE11" s="24"/>
      <c r="AF11" s="24"/>
      <c r="AG11" s="24"/>
      <c r="AH11" s="25"/>
      <c r="AI11" s="25"/>
      <c r="AJ11" s="25"/>
      <c r="AK11" s="25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s="14" customFormat="1" ht="25.5">
      <c r="A12" s="43">
        <v>5</v>
      </c>
      <c r="B12" s="39" t="s">
        <v>67</v>
      </c>
      <c r="C12" s="39" t="s">
        <v>2</v>
      </c>
      <c r="D12" s="39" t="s">
        <v>22</v>
      </c>
      <c r="E12" s="39" t="s">
        <v>184</v>
      </c>
      <c r="F12" s="39" t="s">
        <v>24</v>
      </c>
      <c r="G12" s="39" t="s">
        <v>19</v>
      </c>
      <c r="H12" s="39" t="s">
        <v>23</v>
      </c>
      <c r="I12" s="37" t="s">
        <v>109</v>
      </c>
      <c r="J12" s="37" t="s">
        <v>94</v>
      </c>
      <c r="K12" s="38">
        <v>5</v>
      </c>
      <c r="L12" s="38">
        <v>5</v>
      </c>
      <c r="M12" s="38">
        <v>5</v>
      </c>
      <c r="N12" s="38">
        <v>5</v>
      </c>
      <c r="O12" s="40">
        <v>4158810.03</v>
      </c>
      <c r="P12" s="41">
        <v>5545080</v>
      </c>
      <c r="Q12" s="41">
        <v>5500000</v>
      </c>
      <c r="R12" s="41">
        <v>5841000</v>
      </c>
      <c r="S12" s="41">
        <v>6144730</v>
      </c>
      <c r="T12" s="23"/>
      <c r="U12" s="23"/>
      <c r="V12" s="23"/>
      <c r="W12" s="23"/>
      <c r="X12" s="23"/>
      <c r="Y12" s="23"/>
      <c r="Z12" s="23"/>
      <c r="AA12" s="23"/>
      <c r="AB12" s="24"/>
      <c r="AC12" s="24"/>
      <c r="AD12" s="24"/>
      <c r="AE12" s="24"/>
      <c r="AF12" s="24"/>
      <c r="AG12" s="24"/>
      <c r="AH12" s="25"/>
      <c r="AI12" s="25"/>
      <c r="AJ12" s="25"/>
      <c r="AK12" s="25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s="14" customFormat="1" ht="12.75">
      <c r="A13" s="43">
        <v>6</v>
      </c>
      <c r="B13" s="39" t="s">
        <v>67</v>
      </c>
      <c r="C13" s="39" t="s">
        <v>2</v>
      </c>
      <c r="D13" s="39" t="s">
        <v>22</v>
      </c>
      <c r="E13" s="39" t="s">
        <v>185</v>
      </c>
      <c r="F13" s="39" t="s">
        <v>22</v>
      </c>
      <c r="G13" s="39" t="s">
        <v>19</v>
      </c>
      <c r="H13" s="39" t="s">
        <v>23</v>
      </c>
      <c r="I13" s="37" t="s">
        <v>77</v>
      </c>
      <c r="J13" s="37" t="s">
        <v>94</v>
      </c>
      <c r="K13" s="38">
        <v>20</v>
      </c>
      <c r="L13" s="38">
        <v>20</v>
      </c>
      <c r="M13" s="38">
        <v>20</v>
      </c>
      <c r="N13" s="38">
        <v>20</v>
      </c>
      <c r="O13" s="41">
        <f>O14+O15+O16+O17</f>
        <v>171156041.07</v>
      </c>
      <c r="P13" s="41">
        <f>P14+P15+P16+P17</f>
        <v>234460330</v>
      </c>
      <c r="Q13" s="41">
        <f>Q14+Q15+Q16+Q17</f>
        <v>238155800</v>
      </c>
      <c r="R13" s="41">
        <f>R14+R15+R16+R17</f>
        <v>256731950</v>
      </c>
      <c r="S13" s="41">
        <f>S14+S15+S16+S17</f>
        <v>282148410</v>
      </c>
      <c r="T13" s="23"/>
      <c r="U13" s="23"/>
      <c r="V13" s="23"/>
      <c r="W13" s="23"/>
      <c r="X13" s="23"/>
      <c r="Y13" s="23"/>
      <c r="Z13" s="23"/>
      <c r="AA13" s="23"/>
      <c r="AB13" s="24"/>
      <c r="AC13" s="24"/>
      <c r="AD13" s="24"/>
      <c r="AE13" s="24"/>
      <c r="AF13" s="24"/>
      <c r="AG13" s="24"/>
      <c r="AH13" s="25"/>
      <c r="AI13" s="25"/>
      <c r="AJ13" s="25"/>
      <c r="AK13" s="25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s="14" customFormat="1" ht="38.25">
      <c r="A14" s="43">
        <v>7</v>
      </c>
      <c r="B14" s="39" t="s">
        <v>67</v>
      </c>
      <c r="C14" s="39" t="s">
        <v>2</v>
      </c>
      <c r="D14" s="39" t="s">
        <v>22</v>
      </c>
      <c r="E14" s="39" t="s">
        <v>186</v>
      </c>
      <c r="F14" s="39" t="s">
        <v>22</v>
      </c>
      <c r="G14" s="39" t="s">
        <v>19</v>
      </c>
      <c r="H14" s="39" t="s">
        <v>23</v>
      </c>
      <c r="I14" s="37" t="s">
        <v>110</v>
      </c>
      <c r="J14" s="37" t="s">
        <v>94</v>
      </c>
      <c r="K14" s="38">
        <v>20</v>
      </c>
      <c r="L14" s="38">
        <v>20</v>
      </c>
      <c r="M14" s="38">
        <v>20</v>
      </c>
      <c r="N14" s="38">
        <v>20</v>
      </c>
      <c r="O14" s="40">
        <v>168026696.15</v>
      </c>
      <c r="P14" s="41">
        <v>230990330</v>
      </c>
      <c r="Q14" s="41">
        <v>234550600</v>
      </c>
      <c r="R14" s="41">
        <v>252731950</v>
      </c>
      <c r="S14" s="41">
        <v>277798410</v>
      </c>
      <c r="T14" s="24"/>
      <c r="U14" s="24"/>
      <c r="V14" s="24"/>
      <c r="W14" s="24"/>
      <c r="X14" s="24"/>
      <c r="Y14" s="23"/>
      <c r="Z14" s="23"/>
      <c r="AA14" s="23"/>
      <c r="AB14" s="24"/>
      <c r="AC14" s="24"/>
      <c r="AD14" s="24"/>
      <c r="AE14" s="24"/>
      <c r="AF14" s="24"/>
      <c r="AG14" s="24"/>
      <c r="AH14" s="25"/>
      <c r="AI14" s="25"/>
      <c r="AJ14" s="25"/>
      <c r="AK14" s="25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s="14" customFormat="1" ht="63.75">
      <c r="A15" s="43">
        <v>8</v>
      </c>
      <c r="B15" s="39" t="s">
        <v>67</v>
      </c>
      <c r="C15" s="39" t="s">
        <v>2</v>
      </c>
      <c r="D15" s="39" t="s">
        <v>22</v>
      </c>
      <c r="E15" s="39" t="s">
        <v>187</v>
      </c>
      <c r="F15" s="39" t="s">
        <v>22</v>
      </c>
      <c r="G15" s="39" t="s">
        <v>19</v>
      </c>
      <c r="H15" s="39" t="s">
        <v>23</v>
      </c>
      <c r="I15" s="37" t="s">
        <v>111</v>
      </c>
      <c r="J15" s="37" t="s">
        <v>94</v>
      </c>
      <c r="K15" s="38">
        <v>20</v>
      </c>
      <c r="L15" s="38">
        <v>20</v>
      </c>
      <c r="M15" s="38">
        <v>20</v>
      </c>
      <c r="N15" s="38">
        <v>20</v>
      </c>
      <c r="O15" s="40">
        <v>829527.21</v>
      </c>
      <c r="P15" s="41">
        <v>900000</v>
      </c>
      <c r="Q15" s="41">
        <v>950000</v>
      </c>
      <c r="R15" s="41">
        <v>1050000</v>
      </c>
      <c r="S15" s="41">
        <v>1200000</v>
      </c>
      <c r="T15" s="23"/>
      <c r="U15" s="23"/>
      <c r="V15" s="23"/>
      <c r="W15" s="23"/>
      <c r="X15" s="23"/>
      <c r="Y15" s="23"/>
      <c r="Z15" s="23"/>
      <c r="AA15" s="23"/>
      <c r="AB15" s="23"/>
      <c r="AC15" s="24"/>
      <c r="AD15" s="24"/>
      <c r="AE15" s="24"/>
      <c r="AF15" s="24"/>
      <c r="AG15" s="24"/>
      <c r="AH15" s="25"/>
      <c r="AI15" s="25"/>
      <c r="AJ15" s="25"/>
      <c r="AK15" s="25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s="14" customFormat="1" ht="25.5">
      <c r="A16" s="43">
        <v>9</v>
      </c>
      <c r="B16" s="39" t="s">
        <v>67</v>
      </c>
      <c r="C16" s="39" t="s">
        <v>2</v>
      </c>
      <c r="D16" s="39" t="s">
        <v>22</v>
      </c>
      <c r="E16" s="39" t="s">
        <v>188</v>
      </c>
      <c r="F16" s="39" t="s">
        <v>22</v>
      </c>
      <c r="G16" s="39" t="s">
        <v>19</v>
      </c>
      <c r="H16" s="39" t="s">
        <v>23</v>
      </c>
      <c r="I16" s="37" t="s">
        <v>112</v>
      </c>
      <c r="J16" s="37" t="s">
        <v>94</v>
      </c>
      <c r="K16" s="38">
        <v>20</v>
      </c>
      <c r="L16" s="38">
        <v>20</v>
      </c>
      <c r="M16" s="38">
        <v>20</v>
      </c>
      <c r="N16" s="38">
        <v>20</v>
      </c>
      <c r="O16" s="40">
        <v>372912.07</v>
      </c>
      <c r="P16" s="41">
        <v>500000</v>
      </c>
      <c r="Q16" s="41">
        <v>655200</v>
      </c>
      <c r="R16" s="41">
        <v>850000</v>
      </c>
      <c r="S16" s="41">
        <v>950000</v>
      </c>
      <c r="T16" s="23"/>
      <c r="U16" s="23"/>
      <c r="V16" s="23"/>
      <c r="W16" s="23"/>
      <c r="X16" s="23"/>
      <c r="Y16" s="23"/>
      <c r="Z16" s="23"/>
      <c r="AA16" s="23"/>
      <c r="AB16" s="23"/>
      <c r="AC16" s="24"/>
      <c r="AD16" s="24"/>
      <c r="AE16" s="24"/>
      <c r="AF16" s="24"/>
      <c r="AG16" s="24"/>
      <c r="AH16" s="25"/>
      <c r="AI16" s="25"/>
      <c r="AJ16" s="25"/>
      <c r="AK16" s="25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s="14" customFormat="1" ht="51">
      <c r="A17" s="43">
        <v>10</v>
      </c>
      <c r="B17" s="39" t="s">
        <v>67</v>
      </c>
      <c r="C17" s="39" t="s">
        <v>2</v>
      </c>
      <c r="D17" s="39" t="s">
        <v>22</v>
      </c>
      <c r="E17" s="39" t="s">
        <v>189</v>
      </c>
      <c r="F17" s="39" t="s">
        <v>22</v>
      </c>
      <c r="G17" s="39" t="s">
        <v>19</v>
      </c>
      <c r="H17" s="39" t="s">
        <v>23</v>
      </c>
      <c r="I17" s="37" t="s">
        <v>113</v>
      </c>
      <c r="J17" s="37" t="s">
        <v>94</v>
      </c>
      <c r="K17" s="38">
        <v>15</v>
      </c>
      <c r="L17" s="38">
        <v>15</v>
      </c>
      <c r="M17" s="38">
        <v>15</v>
      </c>
      <c r="N17" s="38">
        <v>15</v>
      </c>
      <c r="O17" s="40">
        <v>1926905.64</v>
      </c>
      <c r="P17" s="41">
        <v>2070000</v>
      </c>
      <c r="Q17" s="41">
        <v>2000000</v>
      </c>
      <c r="R17" s="41">
        <v>2100000</v>
      </c>
      <c r="S17" s="41">
        <v>2200000</v>
      </c>
      <c r="T17" s="23"/>
      <c r="U17" s="23"/>
      <c r="V17" s="23"/>
      <c r="W17" s="23"/>
      <c r="X17" s="23"/>
      <c r="Y17" s="23"/>
      <c r="Z17" s="23"/>
      <c r="AA17" s="23"/>
      <c r="AB17" s="23"/>
      <c r="AC17" s="24"/>
      <c r="AD17" s="24"/>
      <c r="AE17" s="24"/>
      <c r="AF17" s="24"/>
      <c r="AG17" s="24"/>
      <c r="AH17" s="25"/>
      <c r="AI17" s="25"/>
      <c r="AJ17" s="25"/>
      <c r="AK17" s="25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s="14" customFormat="1" ht="38.25">
      <c r="A18" s="43">
        <v>11</v>
      </c>
      <c r="B18" s="39" t="s">
        <v>59</v>
      </c>
      <c r="C18" s="39" t="s">
        <v>2</v>
      </c>
      <c r="D18" s="39" t="s">
        <v>21</v>
      </c>
      <c r="E18" s="39" t="s">
        <v>190</v>
      </c>
      <c r="F18" s="39" t="s">
        <v>22</v>
      </c>
      <c r="G18" s="39" t="s">
        <v>19</v>
      </c>
      <c r="H18" s="39" t="s">
        <v>23</v>
      </c>
      <c r="I18" s="37" t="s">
        <v>114</v>
      </c>
      <c r="J18" s="37" t="s">
        <v>91</v>
      </c>
      <c r="K18" s="38"/>
      <c r="L18" s="38"/>
      <c r="M18" s="38"/>
      <c r="N18" s="38"/>
      <c r="O18" s="41">
        <f>SUM(O19:O22)</f>
        <v>29980.36</v>
      </c>
      <c r="P18" s="41">
        <f>SUM(P19:P22)</f>
        <v>38900</v>
      </c>
      <c r="Q18" s="41">
        <f>SUM(Q19:Q22)</f>
        <v>32700</v>
      </c>
      <c r="R18" s="41">
        <f>SUM(R19:R22)</f>
        <v>32700</v>
      </c>
      <c r="S18" s="41">
        <f>SUM(S19:S22)</f>
        <v>32700</v>
      </c>
      <c r="T18" s="23"/>
      <c r="U18" s="23"/>
      <c r="V18" s="23"/>
      <c r="W18" s="23"/>
      <c r="X18" s="23"/>
      <c r="Y18" s="23"/>
      <c r="Z18" s="23"/>
      <c r="AA18" s="23"/>
      <c r="AB18" s="23"/>
      <c r="AC18" s="24"/>
      <c r="AD18" s="24"/>
      <c r="AE18" s="24"/>
      <c r="AF18" s="24"/>
      <c r="AG18" s="24"/>
      <c r="AH18" s="25"/>
      <c r="AI18" s="25"/>
      <c r="AJ18" s="25"/>
      <c r="AK18" s="25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s="14" customFormat="1" ht="38.25">
      <c r="A19" s="43">
        <v>12</v>
      </c>
      <c r="B19" s="39" t="s">
        <v>59</v>
      </c>
      <c r="C19" s="39" t="s">
        <v>2</v>
      </c>
      <c r="D19" s="39" t="s">
        <v>21</v>
      </c>
      <c r="E19" s="39" t="s">
        <v>191</v>
      </c>
      <c r="F19" s="39" t="s">
        <v>22</v>
      </c>
      <c r="G19" s="39" t="s">
        <v>19</v>
      </c>
      <c r="H19" s="39" t="s">
        <v>23</v>
      </c>
      <c r="I19" s="37" t="s">
        <v>72</v>
      </c>
      <c r="J19" s="37" t="s">
        <v>91</v>
      </c>
      <c r="K19" s="38">
        <v>10</v>
      </c>
      <c r="L19" s="38">
        <v>10</v>
      </c>
      <c r="M19" s="38">
        <v>10</v>
      </c>
      <c r="N19" s="38">
        <v>10</v>
      </c>
      <c r="O19" s="40">
        <v>10076.76</v>
      </c>
      <c r="P19" s="41">
        <v>12400</v>
      </c>
      <c r="Q19" s="41">
        <v>13000</v>
      </c>
      <c r="R19" s="41">
        <v>13000</v>
      </c>
      <c r="S19" s="41">
        <v>13000</v>
      </c>
      <c r="T19" s="24"/>
      <c r="U19" s="24"/>
      <c r="V19" s="24"/>
      <c r="W19" s="24"/>
      <c r="X19" s="24"/>
      <c r="Y19" s="23"/>
      <c r="Z19" s="23"/>
      <c r="AA19" s="23"/>
      <c r="AB19" s="23"/>
      <c r="AC19" s="24"/>
      <c r="AD19" s="24"/>
      <c r="AE19" s="24"/>
      <c r="AF19" s="24"/>
      <c r="AG19" s="24"/>
      <c r="AH19" s="25"/>
      <c r="AI19" s="25"/>
      <c r="AJ19" s="25"/>
      <c r="AK19" s="25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s="14" customFormat="1" ht="51">
      <c r="A20" s="43">
        <v>13</v>
      </c>
      <c r="B20" s="39" t="s">
        <v>59</v>
      </c>
      <c r="C20" s="39" t="s">
        <v>2</v>
      </c>
      <c r="D20" s="39" t="s">
        <v>21</v>
      </c>
      <c r="E20" s="39" t="s">
        <v>192</v>
      </c>
      <c r="F20" s="39" t="s">
        <v>22</v>
      </c>
      <c r="G20" s="39" t="s">
        <v>19</v>
      </c>
      <c r="H20" s="39" t="s">
        <v>23</v>
      </c>
      <c r="I20" s="37" t="s">
        <v>73</v>
      </c>
      <c r="J20" s="37" t="s">
        <v>91</v>
      </c>
      <c r="K20" s="38">
        <v>10</v>
      </c>
      <c r="L20" s="38">
        <v>10</v>
      </c>
      <c r="M20" s="38">
        <v>10</v>
      </c>
      <c r="N20" s="38">
        <v>10</v>
      </c>
      <c r="O20" s="40">
        <v>160.53</v>
      </c>
      <c r="P20" s="41">
        <v>300</v>
      </c>
      <c r="Q20" s="41">
        <v>200</v>
      </c>
      <c r="R20" s="41">
        <v>200</v>
      </c>
      <c r="S20" s="41">
        <v>200</v>
      </c>
      <c r="T20" s="23"/>
      <c r="U20" s="23"/>
      <c r="V20" s="23"/>
      <c r="W20" s="23"/>
      <c r="X20" s="23"/>
      <c r="Y20" s="23"/>
      <c r="Z20" s="23"/>
      <c r="AA20" s="23"/>
      <c r="AB20" s="23"/>
      <c r="AC20" s="24"/>
      <c r="AD20" s="24"/>
      <c r="AE20" s="24"/>
      <c r="AF20" s="24"/>
      <c r="AG20" s="24"/>
      <c r="AH20" s="25"/>
      <c r="AI20" s="25"/>
      <c r="AJ20" s="25"/>
      <c r="AK20" s="25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s="14" customFormat="1" ht="51">
      <c r="A21" s="43">
        <v>14</v>
      </c>
      <c r="B21" s="39" t="s">
        <v>59</v>
      </c>
      <c r="C21" s="39" t="s">
        <v>2</v>
      </c>
      <c r="D21" s="39" t="s">
        <v>21</v>
      </c>
      <c r="E21" s="39" t="s">
        <v>193</v>
      </c>
      <c r="F21" s="39" t="s">
        <v>22</v>
      </c>
      <c r="G21" s="39" t="s">
        <v>19</v>
      </c>
      <c r="H21" s="39" t="s">
        <v>23</v>
      </c>
      <c r="I21" s="37" t="s">
        <v>115</v>
      </c>
      <c r="J21" s="37" t="s">
        <v>91</v>
      </c>
      <c r="K21" s="38">
        <v>10</v>
      </c>
      <c r="L21" s="38">
        <v>10</v>
      </c>
      <c r="M21" s="38">
        <v>10</v>
      </c>
      <c r="N21" s="38">
        <v>10</v>
      </c>
      <c r="O21" s="40">
        <v>21134.53</v>
      </c>
      <c r="P21" s="41">
        <v>28700</v>
      </c>
      <c r="Q21" s="41">
        <v>22300</v>
      </c>
      <c r="R21" s="41">
        <v>22300</v>
      </c>
      <c r="S21" s="41">
        <v>22300</v>
      </c>
      <c r="T21" s="23"/>
      <c r="U21" s="23"/>
      <c r="V21" s="23"/>
      <c r="W21" s="23"/>
      <c r="X21" s="23"/>
      <c r="Y21" s="23"/>
      <c r="Z21" s="23"/>
      <c r="AA21" s="23"/>
      <c r="AB21" s="23"/>
      <c r="AC21" s="24"/>
      <c r="AD21" s="24"/>
      <c r="AE21" s="24"/>
      <c r="AF21" s="24"/>
      <c r="AG21" s="24"/>
      <c r="AH21" s="25"/>
      <c r="AI21" s="25"/>
      <c r="AJ21" s="25"/>
      <c r="AK21" s="25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</row>
    <row r="22" spans="1:52" s="14" customFormat="1" ht="51">
      <c r="A22" s="43">
        <v>15</v>
      </c>
      <c r="B22" s="39" t="s">
        <v>59</v>
      </c>
      <c r="C22" s="39" t="s">
        <v>2</v>
      </c>
      <c r="D22" s="39" t="s">
        <v>21</v>
      </c>
      <c r="E22" s="39" t="s">
        <v>194</v>
      </c>
      <c r="F22" s="39" t="s">
        <v>22</v>
      </c>
      <c r="G22" s="39" t="s">
        <v>19</v>
      </c>
      <c r="H22" s="39" t="s">
        <v>23</v>
      </c>
      <c r="I22" s="37" t="s">
        <v>116</v>
      </c>
      <c r="J22" s="37" t="s">
        <v>91</v>
      </c>
      <c r="K22" s="38">
        <v>10</v>
      </c>
      <c r="L22" s="38">
        <v>10</v>
      </c>
      <c r="M22" s="38">
        <v>10</v>
      </c>
      <c r="N22" s="38">
        <v>10</v>
      </c>
      <c r="O22" s="40">
        <v>-1391.46</v>
      </c>
      <c r="P22" s="41">
        <v>-2500</v>
      </c>
      <c r="Q22" s="41">
        <v>-2800</v>
      </c>
      <c r="R22" s="41">
        <v>-2800</v>
      </c>
      <c r="S22" s="41">
        <v>-2800</v>
      </c>
      <c r="T22" s="23"/>
      <c r="U22" s="23"/>
      <c r="V22" s="23"/>
      <c r="W22" s="23"/>
      <c r="X22" s="23"/>
      <c r="Y22" s="23"/>
      <c r="Z22" s="23"/>
      <c r="AA22" s="23"/>
      <c r="AB22" s="23"/>
      <c r="AC22" s="24"/>
      <c r="AD22" s="24"/>
      <c r="AE22" s="24"/>
      <c r="AF22" s="24"/>
      <c r="AG22" s="24"/>
      <c r="AH22" s="25"/>
      <c r="AI22" s="25"/>
      <c r="AJ22" s="25"/>
      <c r="AK22" s="25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</row>
    <row r="23" spans="1:52" s="14" customFormat="1" ht="12.75">
      <c r="A23" s="43">
        <v>16</v>
      </c>
      <c r="B23" s="39" t="s">
        <v>67</v>
      </c>
      <c r="C23" s="39" t="s">
        <v>2</v>
      </c>
      <c r="D23" s="39" t="s">
        <v>34</v>
      </c>
      <c r="E23" s="39" t="s">
        <v>181</v>
      </c>
      <c r="F23" s="39" t="s">
        <v>16</v>
      </c>
      <c r="G23" s="39" t="s">
        <v>19</v>
      </c>
      <c r="H23" s="39" t="s">
        <v>18</v>
      </c>
      <c r="I23" s="37" t="s">
        <v>78</v>
      </c>
      <c r="J23" s="37" t="s">
        <v>94</v>
      </c>
      <c r="K23" s="38"/>
      <c r="L23" s="38"/>
      <c r="M23" s="38"/>
      <c r="N23" s="38"/>
      <c r="O23" s="41">
        <f>O24+O27+O30</f>
        <v>20831760.320000004</v>
      </c>
      <c r="P23" s="41">
        <f>P24+P27+P30</f>
        <v>28984544.36</v>
      </c>
      <c r="Q23" s="41">
        <f>Q24+Q27+Q30</f>
        <v>28154690</v>
      </c>
      <c r="R23" s="41">
        <f>R24+R27+R30</f>
        <v>29479050</v>
      </c>
      <c r="S23" s="41">
        <f>S24+S27+S30</f>
        <v>30746900</v>
      </c>
      <c r="T23" s="23"/>
      <c r="U23" s="23"/>
      <c r="V23" s="23"/>
      <c r="W23" s="23"/>
      <c r="X23" s="23"/>
      <c r="Y23" s="23"/>
      <c r="Z23" s="23"/>
      <c r="AA23" s="23"/>
      <c r="AB23" s="23"/>
      <c r="AC23" s="24"/>
      <c r="AD23" s="24"/>
      <c r="AE23" s="24"/>
      <c r="AF23" s="24"/>
      <c r="AG23" s="24"/>
      <c r="AH23" s="25"/>
      <c r="AI23" s="25"/>
      <c r="AJ23" s="25"/>
      <c r="AK23" s="25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</row>
    <row r="24" spans="1:52" s="14" customFormat="1" ht="12.75">
      <c r="A24" s="43">
        <v>17</v>
      </c>
      <c r="B24" s="39" t="s">
        <v>67</v>
      </c>
      <c r="C24" s="39" t="s">
        <v>2</v>
      </c>
      <c r="D24" s="39" t="s">
        <v>34</v>
      </c>
      <c r="E24" s="39" t="s">
        <v>185</v>
      </c>
      <c r="F24" s="39" t="s">
        <v>16</v>
      </c>
      <c r="G24" s="39" t="s">
        <v>19</v>
      </c>
      <c r="H24" s="39" t="s">
        <v>23</v>
      </c>
      <c r="I24" s="37" t="s">
        <v>117</v>
      </c>
      <c r="J24" s="37" t="s">
        <v>94</v>
      </c>
      <c r="K24" s="38">
        <v>100</v>
      </c>
      <c r="L24" s="38">
        <v>100</v>
      </c>
      <c r="M24" s="38">
        <v>100</v>
      </c>
      <c r="N24" s="38">
        <v>100</v>
      </c>
      <c r="O24" s="41">
        <f>SUM(O25:O26)</f>
        <v>20772141.96</v>
      </c>
      <c r="P24" s="41">
        <f>SUM(P25:P26)</f>
        <v>28905050</v>
      </c>
      <c r="Q24" s="41">
        <f>SUM(Q25:Q26)</f>
        <v>28070000</v>
      </c>
      <c r="R24" s="41">
        <f>SUM(R25:R26)</f>
        <v>29389300</v>
      </c>
      <c r="S24" s="41">
        <f>SUM(S25:S26)</f>
        <v>30653000</v>
      </c>
      <c r="T24" s="23"/>
      <c r="U24" s="23"/>
      <c r="V24" s="23"/>
      <c r="W24" s="23"/>
      <c r="X24" s="23"/>
      <c r="Y24" s="23"/>
      <c r="Z24" s="23"/>
      <c r="AA24" s="23"/>
      <c r="AB24" s="23"/>
      <c r="AC24" s="24"/>
      <c r="AD24" s="24"/>
      <c r="AE24" s="24"/>
      <c r="AF24" s="24"/>
      <c r="AG24" s="24"/>
      <c r="AH24" s="25"/>
      <c r="AI24" s="25"/>
      <c r="AJ24" s="25"/>
      <c r="AK24" s="25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</row>
    <row r="25" spans="1:52" s="14" customFormat="1" ht="12.75">
      <c r="A25" s="43">
        <v>18</v>
      </c>
      <c r="B25" s="39" t="s">
        <v>67</v>
      </c>
      <c r="C25" s="39" t="s">
        <v>2</v>
      </c>
      <c r="D25" s="39" t="s">
        <v>34</v>
      </c>
      <c r="E25" s="39" t="s">
        <v>186</v>
      </c>
      <c r="F25" s="39" t="s">
        <v>24</v>
      </c>
      <c r="G25" s="39" t="s">
        <v>19</v>
      </c>
      <c r="H25" s="39" t="s">
        <v>23</v>
      </c>
      <c r="I25" s="37" t="s">
        <v>117</v>
      </c>
      <c r="J25" s="37" t="s">
        <v>94</v>
      </c>
      <c r="K25" s="38">
        <v>100</v>
      </c>
      <c r="L25" s="38">
        <v>100</v>
      </c>
      <c r="M25" s="38">
        <v>100</v>
      </c>
      <c r="N25" s="38">
        <v>100</v>
      </c>
      <c r="O25" s="40">
        <v>20767102.69</v>
      </c>
      <c r="P25" s="41">
        <v>28900000</v>
      </c>
      <c r="Q25" s="41">
        <v>28070000</v>
      </c>
      <c r="R25" s="41">
        <v>29389300</v>
      </c>
      <c r="S25" s="41">
        <v>30653000</v>
      </c>
      <c r="T25" s="23"/>
      <c r="U25" s="23"/>
      <c r="V25" s="23"/>
      <c r="W25" s="23"/>
      <c r="X25" s="23"/>
      <c r="Y25" s="23"/>
      <c r="Z25" s="23"/>
      <c r="AA25" s="23"/>
      <c r="AB25" s="23"/>
      <c r="AC25" s="24"/>
      <c r="AD25" s="24"/>
      <c r="AE25" s="24"/>
      <c r="AF25" s="24"/>
      <c r="AG25" s="24"/>
      <c r="AH25" s="25"/>
      <c r="AI25" s="25"/>
      <c r="AJ25" s="25"/>
      <c r="AK25" s="25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</row>
    <row r="26" spans="1:52" s="14" customFormat="1" ht="25.5">
      <c r="A26" s="43">
        <v>19</v>
      </c>
      <c r="B26" s="39" t="s">
        <v>67</v>
      </c>
      <c r="C26" s="39" t="s">
        <v>2</v>
      </c>
      <c r="D26" s="39" t="s">
        <v>34</v>
      </c>
      <c r="E26" s="39" t="s">
        <v>187</v>
      </c>
      <c r="F26" s="39" t="s">
        <v>24</v>
      </c>
      <c r="G26" s="39" t="s">
        <v>19</v>
      </c>
      <c r="H26" s="39" t="s">
        <v>23</v>
      </c>
      <c r="I26" s="37" t="s">
        <v>281</v>
      </c>
      <c r="J26" s="37" t="s">
        <v>94</v>
      </c>
      <c r="K26" s="38">
        <v>100</v>
      </c>
      <c r="L26" s="38">
        <v>100</v>
      </c>
      <c r="M26" s="38">
        <v>100</v>
      </c>
      <c r="N26" s="38">
        <v>100</v>
      </c>
      <c r="O26" s="40">
        <v>5039.27</v>
      </c>
      <c r="P26" s="41">
        <v>5050</v>
      </c>
      <c r="Q26" s="41"/>
      <c r="R26" s="41"/>
      <c r="S26" s="41"/>
      <c r="T26" s="23"/>
      <c r="U26" s="23"/>
      <c r="V26" s="23"/>
      <c r="W26" s="23"/>
      <c r="X26" s="23"/>
      <c r="Y26" s="23"/>
      <c r="Z26" s="23"/>
      <c r="AA26" s="23"/>
      <c r="AB26" s="23"/>
      <c r="AC26" s="24"/>
      <c r="AD26" s="24"/>
      <c r="AE26" s="24"/>
      <c r="AF26" s="24"/>
      <c r="AG26" s="24"/>
      <c r="AH26" s="25"/>
      <c r="AI26" s="25"/>
      <c r="AJ26" s="25"/>
      <c r="AK26" s="25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</row>
    <row r="27" spans="1:52" s="14" customFormat="1" ht="12.75">
      <c r="A27" s="43">
        <v>20</v>
      </c>
      <c r="B27" s="39" t="s">
        <v>67</v>
      </c>
      <c r="C27" s="39" t="s">
        <v>2</v>
      </c>
      <c r="D27" s="39" t="s">
        <v>34</v>
      </c>
      <c r="E27" s="39" t="s">
        <v>195</v>
      </c>
      <c r="F27" s="39" t="s">
        <v>16</v>
      </c>
      <c r="G27" s="39" t="s">
        <v>19</v>
      </c>
      <c r="H27" s="39" t="s">
        <v>23</v>
      </c>
      <c r="I27" s="37" t="s">
        <v>84</v>
      </c>
      <c r="J27" s="37" t="s">
        <v>94</v>
      </c>
      <c r="K27" s="38"/>
      <c r="L27" s="38"/>
      <c r="M27" s="38"/>
      <c r="N27" s="38"/>
      <c r="O27" s="41">
        <f>SUM(O28:O29)</f>
        <v>6912.599999999999</v>
      </c>
      <c r="P27" s="41">
        <f>SUM(P28:P29)</f>
        <v>9220.36</v>
      </c>
      <c r="Q27" s="41">
        <f>SUM(Q28:Q29)</f>
        <v>9500</v>
      </c>
      <c r="R27" s="41">
        <f>SUM(R28:R29)</f>
        <v>9900</v>
      </c>
      <c r="S27" s="41">
        <f>SUM(S28:S29)</f>
        <v>9900</v>
      </c>
      <c r="T27" s="23"/>
      <c r="U27" s="23"/>
      <c r="V27" s="23"/>
      <c r="W27" s="23"/>
      <c r="X27" s="23"/>
      <c r="Y27" s="23"/>
      <c r="Z27" s="23"/>
      <c r="AA27" s="23"/>
      <c r="AB27" s="23"/>
      <c r="AC27" s="24"/>
      <c r="AD27" s="24"/>
      <c r="AE27" s="24"/>
      <c r="AF27" s="24"/>
      <c r="AG27" s="24"/>
      <c r="AH27" s="25"/>
      <c r="AI27" s="25"/>
      <c r="AJ27" s="25"/>
      <c r="AK27" s="25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2" s="14" customFormat="1" ht="12.75">
      <c r="A28" s="43">
        <v>21</v>
      </c>
      <c r="B28" s="39" t="s">
        <v>67</v>
      </c>
      <c r="C28" s="39" t="s">
        <v>2</v>
      </c>
      <c r="D28" s="39" t="s">
        <v>34</v>
      </c>
      <c r="E28" s="39" t="s">
        <v>196</v>
      </c>
      <c r="F28" s="39" t="s">
        <v>22</v>
      </c>
      <c r="G28" s="39" t="s">
        <v>19</v>
      </c>
      <c r="H28" s="39" t="s">
        <v>23</v>
      </c>
      <c r="I28" s="37" t="s">
        <v>84</v>
      </c>
      <c r="J28" s="37" t="s">
        <v>94</v>
      </c>
      <c r="K28" s="38">
        <v>30</v>
      </c>
      <c r="L28" s="38">
        <v>30</v>
      </c>
      <c r="M28" s="38">
        <v>30</v>
      </c>
      <c r="N28" s="38">
        <v>30</v>
      </c>
      <c r="O28" s="40">
        <v>6908.24</v>
      </c>
      <c r="P28" s="41">
        <v>9216</v>
      </c>
      <c r="Q28" s="41">
        <v>9500</v>
      </c>
      <c r="R28" s="41">
        <v>9900</v>
      </c>
      <c r="S28" s="41">
        <v>9900</v>
      </c>
      <c r="T28" s="23"/>
      <c r="U28" s="23"/>
      <c r="V28" s="23"/>
      <c r="W28" s="23"/>
      <c r="X28" s="23"/>
      <c r="Y28" s="23"/>
      <c r="Z28" s="23"/>
      <c r="AA28" s="23"/>
      <c r="AB28" s="23"/>
      <c r="AC28" s="24"/>
      <c r="AD28" s="24"/>
      <c r="AE28" s="24"/>
      <c r="AF28" s="24"/>
      <c r="AG28" s="24"/>
      <c r="AH28" s="25"/>
      <c r="AI28" s="25"/>
      <c r="AJ28" s="25"/>
      <c r="AK28" s="25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</row>
    <row r="29" spans="1:52" s="14" customFormat="1" ht="25.5">
      <c r="A29" s="43">
        <v>22</v>
      </c>
      <c r="B29" s="39" t="s">
        <v>67</v>
      </c>
      <c r="C29" s="39" t="s">
        <v>2</v>
      </c>
      <c r="D29" s="39" t="s">
        <v>34</v>
      </c>
      <c r="E29" s="39" t="s">
        <v>282</v>
      </c>
      <c r="F29" s="39" t="s">
        <v>22</v>
      </c>
      <c r="G29" s="39" t="s">
        <v>19</v>
      </c>
      <c r="H29" s="39" t="s">
        <v>23</v>
      </c>
      <c r="I29" s="37" t="s">
        <v>283</v>
      </c>
      <c r="J29" s="37" t="s">
        <v>94</v>
      </c>
      <c r="K29" s="38">
        <v>30</v>
      </c>
      <c r="L29" s="38">
        <v>30</v>
      </c>
      <c r="M29" s="38">
        <v>30</v>
      </c>
      <c r="N29" s="38">
        <v>30</v>
      </c>
      <c r="O29" s="40">
        <v>4.36</v>
      </c>
      <c r="P29" s="41">
        <v>4.36</v>
      </c>
      <c r="Q29" s="41"/>
      <c r="R29" s="41"/>
      <c r="S29" s="41"/>
      <c r="T29" s="23"/>
      <c r="U29" s="23"/>
      <c r="V29" s="23"/>
      <c r="W29" s="23"/>
      <c r="X29" s="23"/>
      <c r="Y29" s="23"/>
      <c r="Z29" s="23"/>
      <c r="AA29" s="23"/>
      <c r="AB29" s="23"/>
      <c r="AC29" s="24"/>
      <c r="AD29" s="24"/>
      <c r="AE29" s="24"/>
      <c r="AF29" s="24"/>
      <c r="AG29" s="24"/>
      <c r="AH29" s="25"/>
      <c r="AI29" s="25"/>
      <c r="AJ29" s="25"/>
      <c r="AK29" s="25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</row>
    <row r="30" spans="1:52" s="14" customFormat="1" ht="25.5">
      <c r="A30" s="43">
        <v>23</v>
      </c>
      <c r="B30" s="39" t="s">
        <v>67</v>
      </c>
      <c r="C30" s="39" t="s">
        <v>2</v>
      </c>
      <c r="D30" s="39" t="s">
        <v>34</v>
      </c>
      <c r="E30" s="39" t="s">
        <v>197</v>
      </c>
      <c r="F30" s="39" t="s">
        <v>24</v>
      </c>
      <c r="G30" s="39" t="s">
        <v>19</v>
      </c>
      <c r="H30" s="39" t="s">
        <v>23</v>
      </c>
      <c r="I30" s="37" t="s">
        <v>118</v>
      </c>
      <c r="J30" s="37" t="s">
        <v>94</v>
      </c>
      <c r="K30" s="38">
        <v>100</v>
      </c>
      <c r="L30" s="38">
        <v>100</v>
      </c>
      <c r="M30" s="38">
        <v>100</v>
      </c>
      <c r="N30" s="38">
        <v>100</v>
      </c>
      <c r="O30" s="40">
        <v>52705.76</v>
      </c>
      <c r="P30" s="41">
        <v>70274</v>
      </c>
      <c r="Q30" s="41">
        <v>75190</v>
      </c>
      <c r="R30" s="41">
        <v>79850</v>
      </c>
      <c r="S30" s="41">
        <v>84000</v>
      </c>
      <c r="T30" s="23"/>
      <c r="U30" s="23"/>
      <c r="V30" s="23"/>
      <c r="W30" s="23"/>
      <c r="X30" s="23"/>
      <c r="Y30" s="23"/>
      <c r="Z30" s="23"/>
      <c r="AA30" s="23"/>
      <c r="AB30" s="23"/>
      <c r="AC30" s="24"/>
      <c r="AD30" s="24"/>
      <c r="AE30" s="24"/>
      <c r="AF30" s="24"/>
      <c r="AG30" s="24"/>
      <c r="AH30" s="25"/>
      <c r="AI30" s="25"/>
      <c r="AJ30" s="25"/>
      <c r="AK30" s="25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</row>
    <row r="31" spans="1:52" s="14" customFormat="1" ht="12.75">
      <c r="A31" s="43">
        <v>24</v>
      </c>
      <c r="B31" s="39" t="s">
        <v>67</v>
      </c>
      <c r="C31" s="39" t="s">
        <v>2</v>
      </c>
      <c r="D31" s="39" t="s">
        <v>30</v>
      </c>
      <c r="E31" s="39" t="s">
        <v>181</v>
      </c>
      <c r="F31" s="39" t="s">
        <v>16</v>
      </c>
      <c r="G31" s="39" t="s">
        <v>19</v>
      </c>
      <c r="H31" s="39" t="s">
        <v>18</v>
      </c>
      <c r="I31" s="37" t="s">
        <v>79</v>
      </c>
      <c r="J31" s="37" t="s">
        <v>94</v>
      </c>
      <c r="K31" s="38"/>
      <c r="L31" s="38"/>
      <c r="M31" s="38"/>
      <c r="N31" s="38"/>
      <c r="O31" s="41">
        <f>O34+O32</f>
        <v>151999.93</v>
      </c>
      <c r="P31" s="41">
        <f>P34+P32</f>
        <v>252000</v>
      </c>
      <c r="Q31" s="41">
        <f>Q34+Q32</f>
        <v>155660</v>
      </c>
      <c r="R31" s="41">
        <f>R34+R32</f>
        <v>151210</v>
      </c>
      <c r="S31" s="41">
        <f>S34+S32</f>
        <v>146770</v>
      </c>
      <c r="T31" s="23"/>
      <c r="U31" s="23"/>
      <c r="V31" s="23"/>
      <c r="W31" s="23"/>
      <c r="X31" s="23"/>
      <c r="Y31" s="23"/>
      <c r="Z31" s="23"/>
      <c r="AA31" s="23"/>
      <c r="AB31" s="23"/>
      <c r="AC31" s="24"/>
      <c r="AD31" s="24"/>
      <c r="AE31" s="24"/>
      <c r="AF31" s="24"/>
      <c r="AG31" s="24"/>
      <c r="AH31" s="25"/>
      <c r="AI31" s="25"/>
      <c r="AJ31" s="25"/>
      <c r="AK31" s="25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</row>
    <row r="32" spans="1:52" s="14" customFormat="1" ht="12.75">
      <c r="A32" s="43">
        <v>25</v>
      </c>
      <c r="B32" s="39" t="s">
        <v>67</v>
      </c>
      <c r="C32" s="39" t="s">
        <v>2</v>
      </c>
      <c r="D32" s="39" t="s">
        <v>30</v>
      </c>
      <c r="E32" s="39" t="s">
        <v>182</v>
      </c>
      <c r="F32" s="39" t="s">
        <v>16</v>
      </c>
      <c r="G32" s="39" t="s">
        <v>19</v>
      </c>
      <c r="H32" s="39" t="s">
        <v>23</v>
      </c>
      <c r="I32" s="37" t="s">
        <v>119</v>
      </c>
      <c r="J32" s="37" t="s">
        <v>94</v>
      </c>
      <c r="K32" s="38">
        <v>100</v>
      </c>
      <c r="L32" s="38">
        <v>100</v>
      </c>
      <c r="M32" s="38">
        <v>100</v>
      </c>
      <c r="N32" s="38">
        <v>100</v>
      </c>
      <c r="O32" s="41">
        <f>O33</f>
        <v>3301</v>
      </c>
      <c r="P32" s="41">
        <f>P33</f>
        <v>2000</v>
      </c>
      <c r="Q32" s="41">
        <f>Q33</f>
        <v>5000</v>
      </c>
      <c r="R32" s="41">
        <f>R33</f>
        <v>5300</v>
      </c>
      <c r="S32" s="41">
        <f>S33</f>
        <v>5550</v>
      </c>
      <c r="T32" s="23"/>
      <c r="U32" s="23"/>
      <c r="V32" s="23"/>
      <c r="W32" s="23"/>
      <c r="X32" s="23"/>
      <c r="Y32" s="23"/>
      <c r="Z32" s="23"/>
      <c r="AA32" s="23"/>
      <c r="AB32" s="23"/>
      <c r="AC32" s="24"/>
      <c r="AD32" s="24"/>
      <c r="AE32" s="24"/>
      <c r="AF32" s="24"/>
      <c r="AG32" s="24"/>
      <c r="AH32" s="25"/>
      <c r="AI32" s="25"/>
      <c r="AJ32" s="25"/>
      <c r="AK32" s="25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</row>
    <row r="33" spans="1:52" s="14" customFormat="1" ht="25.5">
      <c r="A33" s="43">
        <v>26</v>
      </c>
      <c r="B33" s="39" t="s">
        <v>67</v>
      </c>
      <c r="C33" s="39" t="s">
        <v>2</v>
      </c>
      <c r="D33" s="39" t="s">
        <v>30</v>
      </c>
      <c r="E33" s="39" t="s">
        <v>198</v>
      </c>
      <c r="F33" s="39" t="s">
        <v>34</v>
      </c>
      <c r="G33" s="39" t="s">
        <v>19</v>
      </c>
      <c r="H33" s="39" t="s">
        <v>23</v>
      </c>
      <c r="I33" s="37" t="s">
        <v>120</v>
      </c>
      <c r="J33" s="37" t="s">
        <v>94</v>
      </c>
      <c r="K33" s="38">
        <v>100</v>
      </c>
      <c r="L33" s="38">
        <v>100</v>
      </c>
      <c r="M33" s="38">
        <v>100</v>
      </c>
      <c r="N33" s="38">
        <v>100</v>
      </c>
      <c r="O33" s="40">
        <v>3301</v>
      </c>
      <c r="P33" s="41">
        <v>2000</v>
      </c>
      <c r="Q33" s="41">
        <v>5000</v>
      </c>
      <c r="R33" s="41">
        <v>5300</v>
      </c>
      <c r="S33" s="41">
        <v>5550</v>
      </c>
      <c r="T33" s="23"/>
      <c r="U33" s="23"/>
      <c r="V33" s="23"/>
      <c r="W33" s="23"/>
      <c r="X33" s="23"/>
      <c r="Y33" s="23"/>
      <c r="Z33" s="23"/>
      <c r="AA33" s="23"/>
      <c r="AB33" s="23"/>
      <c r="AC33" s="24"/>
      <c r="AD33" s="24"/>
      <c r="AE33" s="24"/>
      <c r="AF33" s="24"/>
      <c r="AG33" s="24"/>
      <c r="AH33" s="25"/>
      <c r="AI33" s="25"/>
      <c r="AJ33" s="25"/>
      <c r="AK33" s="25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</row>
    <row r="34" spans="1:52" s="14" customFormat="1" ht="12.75">
      <c r="A34" s="43">
        <v>27</v>
      </c>
      <c r="B34" s="39" t="s">
        <v>67</v>
      </c>
      <c r="C34" s="39" t="s">
        <v>2</v>
      </c>
      <c r="D34" s="39" t="s">
        <v>30</v>
      </c>
      <c r="E34" s="39" t="s">
        <v>199</v>
      </c>
      <c r="F34" s="39" t="s">
        <v>16</v>
      </c>
      <c r="G34" s="39" t="s">
        <v>19</v>
      </c>
      <c r="H34" s="39" t="s">
        <v>23</v>
      </c>
      <c r="I34" s="37" t="s">
        <v>121</v>
      </c>
      <c r="J34" s="37" t="s">
        <v>94</v>
      </c>
      <c r="K34" s="38"/>
      <c r="L34" s="38"/>
      <c r="M34" s="38"/>
      <c r="N34" s="38"/>
      <c r="O34" s="41">
        <f>O35+O36</f>
        <v>148698.93</v>
      </c>
      <c r="P34" s="41">
        <f>P35+P36</f>
        <v>250000</v>
      </c>
      <c r="Q34" s="41">
        <f>Q35+Q36</f>
        <v>150660</v>
      </c>
      <c r="R34" s="41">
        <f>R35+R36</f>
        <v>145910</v>
      </c>
      <c r="S34" s="41">
        <f>S35+S36</f>
        <v>141220</v>
      </c>
      <c r="T34" s="24"/>
      <c r="U34" s="24"/>
      <c r="V34" s="24"/>
      <c r="W34" s="24"/>
      <c r="X34" s="24"/>
      <c r="Y34" s="23"/>
      <c r="Z34" s="23"/>
      <c r="AA34" s="23"/>
      <c r="AB34" s="23"/>
      <c r="AC34" s="24"/>
      <c r="AD34" s="24"/>
      <c r="AE34" s="25"/>
      <c r="AF34" s="25"/>
      <c r="AG34" s="25"/>
      <c r="AH34" s="25"/>
      <c r="AI34" s="25"/>
      <c r="AJ34" s="25"/>
      <c r="AK34" s="25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</row>
    <row r="35" spans="1:52" s="14" customFormat="1" ht="25.5">
      <c r="A35" s="43">
        <v>28</v>
      </c>
      <c r="B35" s="39" t="s">
        <v>67</v>
      </c>
      <c r="C35" s="39" t="s">
        <v>2</v>
      </c>
      <c r="D35" s="39" t="s">
        <v>30</v>
      </c>
      <c r="E35" s="39" t="s">
        <v>200</v>
      </c>
      <c r="F35" s="39" t="s">
        <v>34</v>
      </c>
      <c r="G35" s="39" t="s">
        <v>19</v>
      </c>
      <c r="H35" s="39" t="s">
        <v>23</v>
      </c>
      <c r="I35" s="37" t="s">
        <v>122</v>
      </c>
      <c r="J35" s="37" t="s">
        <v>94</v>
      </c>
      <c r="K35" s="38">
        <v>100</v>
      </c>
      <c r="L35" s="38">
        <v>100</v>
      </c>
      <c r="M35" s="38">
        <v>100</v>
      </c>
      <c r="N35" s="38">
        <v>100</v>
      </c>
      <c r="O35" s="40">
        <v>174400.28</v>
      </c>
      <c r="P35" s="41">
        <v>220000</v>
      </c>
      <c r="Q35" s="41">
        <v>116970</v>
      </c>
      <c r="R35" s="41">
        <v>115220</v>
      </c>
      <c r="S35" s="41">
        <v>112530</v>
      </c>
      <c r="T35" s="23"/>
      <c r="U35" s="23"/>
      <c r="V35" s="23"/>
      <c r="W35" s="23"/>
      <c r="X35" s="23"/>
      <c r="Y35" s="23"/>
      <c r="Z35" s="23"/>
      <c r="AA35" s="23"/>
      <c r="AB35" s="23"/>
      <c r="AC35" s="24"/>
      <c r="AD35" s="24"/>
      <c r="AE35" s="25"/>
      <c r="AF35" s="25"/>
      <c r="AG35" s="25"/>
      <c r="AH35" s="25"/>
      <c r="AI35" s="25"/>
      <c r="AJ35" s="25"/>
      <c r="AK35" s="25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</row>
    <row r="36" spans="1:52" s="14" customFormat="1" ht="25.5">
      <c r="A36" s="43">
        <v>29</v>
      </c>
      <c r="B36" s="39" t="s">
        <v>67</v>
      </c>
      <c r="C36" s="39" t="s">
        <v>2</v>
      </c>
      <c r="D36" s="39" t="s">
        <v>30</v>
      </c>
      <c r="E36" s="39" t="s">
        <v>201</v>
      </c>
      <c r="F36" s="39" t="s">
        <v>34</v>
      </c>
      <c r="G36" s="39" t="s">
        <v>19</v>
      </c>
      <c r="H36" s="39" t="s">
        <v>23</v>
      </c>
      <c r="I36" s="37" t="s">
        <v>123</v>
      </c>
      <c r="J36" s="37" t="s">
        <v>94</v>
      </c>
      <c r="K36" s="38">
        <v>100</v>
      </c>
      <c r="L36" s="38">
        <v>100</v>
      </c>
      <c r="M36" s="38">
        <v>100</v>
      </c>
      <c r="N36" s="38">
        <v>100</v>
      </c>
      <c r="O36" s="40">
        <v>-25701.35</v>
      </c>
      <c r="P36" s="41">
        <v>30000</v>
      </c>
      <c r="Q36" s="41">
        <v>33690</v>
      </c>
      <c r="R36" s="41">
        <v>30690</v>
      </c>
      <c r="S36" s="41">
        <v>28690</v>
      </c>
      <c r="T36" s="24"/>
      <c r="U36" s="24"/>
      <c r="V36" s="24"/>
      <c r="W36" s="24"/>
      <c r="X36" s="24"/>
      <c r="Y36" s="23"/>
      <c r="Z36" s="23"/>
      <c r="AA36" s="23"/>
      <c r="AB36" s="23"/>
      <c r="AC36" s="24"/>
      <c r="AD36" s="24"/>
      <c r="AE36" s="25"/>
      <c r="AF36" s="25"/>
      <c r="AG36" s="25"/>
      <c r="AH36" s="25"/>
      <c r="AI36" s="25"/>
      <c r="AJ36" s="25"/>
      <c r="AK36" s="25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</row>
    <row r="37" spans="1:52" s="14" customFormat="1" ht="12.75">
      <c r="A37" s="43">
        <v>30</v>
      </c>
      <c r="B37" s="39" t="s">
        <v>18</v>
      </c>
      <c r="C37" s="39" t="s">
        <v>2</v>
      </c>
      <c r="D37" s="39" t="s">
        <v>26</v>
      </c>
      <c r="E37" s="39" t="s">
        <v>181</v>
      </c>
      <c r="F37" s="39" t="s">
        <v>16</v>
      </c>
      <c r="G37" s="39" t="s">
        <v>19</v>
      </c>
      <c r="H37" s="39" t="s">
        <v>18</v>
      </c>
      <c r="I37" s="37" t="s">
        <v>25</v>
      </c>
      <c r="J37" s="37"/>
      <c r="K37" s="38"/>
      <c r="L37" s="38"/>
      <c r="M37" s="38"/>
      <c r="N37" s="38"/>
      <c r="O37" s="41">
        <f>O38+O40</f>
        <v>3939570.48</v>
      </c>
      <c r="P37" s="41">
        <f>P38+P40</f>
        <v>5252760</v>
      </c>
      <c r="Q37" s="41">
        <f>Q38+Q40</f>
        <v>5620450</v>
      </c>
      <c r="R37" s="41">
        <f>R38+R40</f>
        <v>5890230</v>
      </c>
      <c r="S37" s="41">
        <f>S38+S40</f>
        <v>6167070</v>
      </c>
      <c r="T37" s="23"/>
      <c r="U37" s="23"/>
      <c r="V37" s="23"/>
      <c r="W37" s="23"/>
      <c r="X37" s="23"/>
      <c r="Y37" s="23"/>
      <c r="Z37" s="23"/>
      <c r="AA37" s="23"/>
      <c r="AB37" s="23"/>
      <c r="AC37" s="24"/>
      <c r="AD37" s="24"/>
      <c r="AE37" s="25"/>
      <c r="AF37" s="25"/>
      <c r="AG37" s="25"/>
      <c r="AH37" s="25"/>
      <c r="AI37" s="25"/>
      <c r="AJ37" s="25"/>
      <c r="AK37" s="25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</row>
    <row r="38" spans="1:52" s="14" customFormat="1" ht="25.5">
      <c r="A38" s="43">
        <v>31</v>
      </c>
      <c r="B38" s="39" t="s">
        <v>18</v>
      </c>
      <c r="C38" s="39" t="s">
        <v>2</v>
      </c>
      <c r="D38" s="39" t="s">
        <v>26</v>
      </c>
      <c r="E38" s="39" t="s">
        <v>195</v>
      </c>
      <c r="F38" s="39" t="s">
        <v>22</v>
      </c>
      <c r="G38" s="39" t="s">
        <v>19</v>
      </c>
      <c r="H38" s="39" t="s">
        <v>23</v>
      </c>
      <c r="I38" s="37" t="s">
        <v>124</v>
      </c>
      <c r="J38" s="37"/>
      <c r="K38" s="38">
        <v>90</v>
      </c>
      <c r="L38" s="38">
        <v>90</v>
      </c>
      <c r="M38" s="38">
        <v>90</v>
      </c>
      <c r="N38" s="38">
        <v>90</v>
      </c>
      <c r="O38" s="41">
        <f>O39</f>
        <v>3939570.48</v>
      </c>
      <c r="P38" s="41">
        <f>P39</f>
        <v>5252760</v>
      </c>
      <c r="Q38" s="41">
        <f>Q39</f>
        <v>5620450</v>
      </c>
      <c r="R38" s="41">
        <f>R39</f>
        <v>5890230</v>
      </c>
      <c r="S38" s="41">
        <f>S39</f>
        <v>6167070</v>
      </c>
      <c r="T38" s="23"/>
      <c r="U38" s="23"/>
      <c r="V38" s="23"/>
      <c r="W38" s="23"/>
      <c r="X38" s="23"/>
      <c r="Y38" s="23"/>
      <c r="Z38" s="23"/>
      <c r="AA38" s="23"/>
      <c r="AB38" s="23"/>
      <c r="AC38" s="24"/>
      <c r="AD38" s="24"/>
      <c r="AE38" s="25"/>
      <c r="AF38" s="25"/>
      <c r="AG38" s="25"/>
      <c r="AH38" s="25"/>
      <c r="AI38" s="25"/>
      <c r="AJ38" s="25"/>
      <c r="AK38" s="25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</row>
    <row r="39" spans="1:52" s="14" customFormat="1" ht="38.25">
      <c r="A39" s="43">
        <v>32</v>
      </c>
      <c r="B39" s="39" t="s">
        <v>67</v>
      </c>
      <c r="C39" s="39" t="s">
        <v>2</v>
      </c>
      <c r="D39" s="39" t="s">
        <v>26</v>
      </c>
      <c r="E39" s="39" t="s">
        <v>196</v>
      </c>
      <c r="F39" s="39" t="s">
        <v>22</v>
      </c>
      <c r="G39" s="39" t="s">
        <v>19</v>
      </c>
      <c r="H39" s="39" t="s">
        <v>23</v>
      </c>
      <c r="I39" s="37" t="s">
        <v>125</v>
      </c>
      <c r="J39" s="37" t="s">
        <v>94</v>
      </c>
      <c r="K39" s="38">
        <v>100</v>
      </c>
      <c r="L39" s="38">
        <v>100</v>
      </c>
      <c r="M39" s="38">
        <v>100</v>
      </c>
      <c r="N39" s="38">
        <v>100</v>
      </c>
      <c r="O39" s="40">
        <v>3939570.48</v>
      </c>
      <c r="P39" s="41">
        <v>5252760</v>
      </c>
      <c r="Q39" s="41">
        <v>5620450</v>
      </c>
      <c r="R39" s="41">
        <v>5890230</v>
      </c>
      <c r="S39" s="41">
        <v>6167070</v>
      </c>
      <c r="T39" s="24"/>
      <c r="U39" s="24"/>
      <c r="V39" s="24"/>
      <c r="W39" s="24"/>
      <c r="X39" s="24"/>
      <c r="Y39" s="23"/>
      <c r="Z39" s="23"/>
      <c r="AA39" s="23"/>
      <c r="AB39" s="23"/>
      <c r="AC39" s="24"/>
      <c r="AD39" s="24"/>
      <c r="AE39" s="25"/>
      <c r="AF39" s="25"/>
      <c r="AG39" s="25"/>
      <c r="AH39" s="25"/>
      <c r="AI39" s="25"/>
      <c r="AJ39" s="25"/>
      <c r="AK39" s="25"/>
      <c r="AL39" s="23"/>
      <c r="AM39" s="23"/>
      <c r="AN39" s="23"/>
      <c r="AO39" s="23"/>
      <c r="AP39" s="23"/>
      <c r="AQ39" s="23"/>
      <c r="AR39" s="23"/>
      <c r="AS39" s="23"/>
      <c r="AT39" s="23"/>
      <c r="AU39" s="23"/>
      <c r="AV39" s="23"/>
      <c r="AW39" s="23"/>
      <c r="AX39" s="23"/>
      <c r="AY39" s="23"/>
      <c r="AZ39" s="23"/>
    </row>
    <row r="40" spans="1:52" s="14" customFormat="1" ht="25.5">
      <c r="A40" s="43">
        <v>33</v>
      </c>
      <c r="B40" s="39" t="s">
        <v>213</v>
      </c>
      <c r="C40" s="39" t="s">
        <v>2</v>
      </c>
      <c r="D40" s="39" t="s">
        <v>26</v>
      </c>
      <c r="E40" s="39" t="s">
        <v>202</v>
      </c>
      <c r="F40" s="39" t="s">
        <v>22</v>
      </c>
      <c r="G40" s="39" t="s">
        <v>19</v>
      </c>
      <c r="H40" s="39" t="s">
        <v>23</v>
      </c>
      <c r="I40" s="37" t="s">
        <v>126</v>
      </c>
      <c r="J40" s="37" t="s">
        <v>260</v>
      </c>
      <c r="K40" s="38">
        <v>100</v>
      </c>
      <c r="L40" s="38">
        <v>100</v>
      </c>
      <c r="M40" s="38">
        <v>100</v>
      </c>
      <c r="N40" s="38">
        <v>100</v>
      </c>
      <c r="O40" s="40">
        <v>0</v>
      </c>
      <c r="P40" s="41">
        <v>0</v>
      </c>
      <c r="Q40" s="41">
        <v>0</v>
      </c>
      <c r="R40" s="41">
        <v>0</v>
      </c>
      <c r="S40" s="41">
        <v>0</v>
      </c>
      <c r="T40" s="23"/>
      <c r="U40" s="23"/>
      <c r="V40" s="23"/>
      <c r="W40" s="23"/>
      <c r="X40" s="23"/>
      <c r="Y40" s="23"/>
      <c r="Z40" s="23"/>
      <c r="AA40" s="23"/>
      <c r="AB40" s="23"/>
      <c r="AC40" s="24"/>
      <c r="AD40" s="24"/>
      <c r="AE40" s="25"/>
      <c r="AF40" s="25"/>
      <c r="AG40" s="25"/>
      <c r="AH40" s="25"/>
      <c r="AI40" s="25"/>
      <c r="AJ40" s="25"/>
      <c r="AK40" s="25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</row>
    <row r="41" spans="1:52" s="14" customFormat="1" ht="25.5">
      <c r="A41" s="43">
        <v>34</v>
      </c>
      <c r="B41" s="39" t="s">
        <v>67</v>
      </c>
      <c r="C41" s="39" t="s">
        <v>2</v>
      </c>
      <c r="D41" s="39" t="s">
        <v>29</v>
      </c>
      <c r="E41" s="39" t="s">
        <v>181</v>
      </c>
      <c r="F41" s="39" t="s">
        <v>16</v>
      </c>
      <c r="G41" s="39" t="s">
        <v>19</v>
      </c>
      <c r="H41" s="39" t="s">
        <v>18</v>
      </c>
      <c r="I41" s="37" t="s">
        <v>28</v>
      </c>
      <c r="J41" s="37" t="s">
        <v>94</v>
      </c>
      <c r="K41" s="38"/>
      <c r="L41" s="38"/>
      <c r="M41" s="38"/>
      <c r="N41" s="38"/>
      <c r="O41" s="41">
        <f>O42</f>
        <v>0</v>
      </c>
      <c r="P41" s="41">
        <f>P42</f>
        <v>0</v>
      </c>
      <c r="Q41" s="41">
        <f>Q42</f>
        <v>0</v>
      </c>
      <c r="R41" s="41">
        <f>R42</f>
        <v>0</v>
      </c>
      <c r="S41" s="41">
        <f>S42</f>
        <v>0</v>
      </c>
      <c r="T41" s="23"/>
      <c r="U41" s="23"/>
      <c r="V41" s="23"/>
      <c r="W41" s="23"/>
      <c r="X41" s="23"/>
      <c r="Y41" s="23"/>
      <c r="Z41" s="23"/>
      <c r="AA41" s="23"/>
      <c r="AB41" s="23"/>
      <c r="AC41" s="24"/>
      <c r="AD41" s="24"/>
      <c r="AE41" s="25"/>
      <c r="AF41" s="25"/>
      <c r="AG41" s="25"/>
      <c r="AH41" s="25"/>
      <c r="AI41" s="25"/>
      <c r="AJ41" s="25"/>
      <c r="AK41" s="25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</row>
    <row r="42" spans="1:52" s="14" customFormat="1" ht="12.75">
      <c r="A42" s="43">
        <v>35</v>
      </c>
      <c r="B42" s="39" t="s">
        <v>67</v>
      </c>
      <c r="C42" s="39" t="s">
        <v>2</v>
      </c>
      <c r="D42" s="39" t="s">
        <v>29</v>
      </c>
      <c r="E42" s="39" t="s">
        <v>203</v>
      </c>
      <c r="F42" s="39" t="s">
        <v>16</v>
      </c>
      <c r="G42" s="39" t="s">
        <v>19</v>
      </c>
      <c r="H42" s="39" t="s">
        <v>23</v>
      </c>
      <c r="I42" s="37" t="s">
        <v>127</v>
      </c>
      <c r="J42" s="37" t="s">
        <v>94</v>
      </c>
      <c r="K42" s="38">
        <v>100</v>
      </c>
      <c r="L42" s="38">
        <v>100</v>
      </c>
      <c r="M42" s="38">
        <v>100</v>
      </c>
      <c r="N42" s="38">
        <v>100</v>
      </c>
      <c r="O42" s="41">
        <f>O44</f>
        <v>0</v>
      </c>
      <c r="P42" s="41">
        <f>P44</f>
        <v>0</v>
      </c>
      <c r="Q42" s="41">
        <f>Q44</f>
        <v>0</v>
      </c>
      <c r="R42" s="41">
        <f>R44</f>
        <v>0</v>
      </c>
      <c r="S42" s="41">
        <f>S44</f>
        <v>0</v>
      </c>
      <c r="T42" s="23"/>
      <c r="U42" s="23"/>
      <c r="V42" s="23"/>
      <c r="W42" s="23"/>
      <c r="X42" s="23"/>
      <c r="Y42" s="23"/>
      <c r="Z42" s="23"/>
      <c r="AA42" s="23"/>
      <c r="AB42" s="23"/>
      <c r="AC42" s="24"/>
      <c r="AD42" s="24"/>
      <c r="AE42" s="25"/>
      <c r="AF42" s="25"/>
      <c r="AG42" s="25"/>
      <c r="AH42" s="25"/>
      <c r="AI42" s="25"/>
      <c r="AJ42" s="25"/>
      <c r="AK42" s="25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</row>
    <row r="43" spans="1:52" s="14" customFormat="1" ht="12.75">
      <c r="A43" s="43">
        <v>36</v>
      </c>
      <c r="B43" s="39" t="s">
        <v>67</v>
      </c>
      <c r="C43" s="39" t="s">
        <v>2</v>
      </c>
      <c r="D43" s="39" t="s">
        <v>29</v>
      </c>
      <c r="E43" s="39" t="s">
        <v>204</v>
      </c>
      <c r="F43" s="39" t="s">
        <v>16</v>
      </c>
      <c r="G43" s="39" t="s">
        <v>19</v>
      </c>
      <c r="H43" s="39" t="s">
        <v>23</v>
      </c>
      <c r="I43" s="37" t="s">
        <v>128</v>
      </c>
      <c r="J43" s="37" t="s">
        <v>94</v>
      </c>
      <c r="K43" s="38">
        <v>100</v>
      </c>
      <c r="L43" s="38">
        <v>100</v>
      </c>
      <c r="M43" s="38">
        <v>100</v>
      </c>
      <c r="N43" s="38">
        <v>100</v>
      </c>
      <c r="O43" s="41">
        <f>O44</f>
        <v>0</v>
      </c>
      <c r="P43" s="41">
        <f>P44</f>
        <v>0</v>
      </c>
      <c r="Q43" s="41">
        <f>Q44</f>
        <v>0</v>
      </c>
      <c r="R43" s="41">
        <f>R44</f>
        <v>0</v>
      </c>
      <c r="S43" s="41">
        <f>S44</f>
        <v>0</v>
      </c>
      <c r="T43" s="23"/>
      <c r="U43" s="23"/>
      <c r="V43" s="23"/>
      <c r="W43" s="23"/>
      <c r="X43" s="23"/>
      <c r="Y43" s="23"/>
      <c r="Z43" s="23"/>
      <c r="AA43" s="23"/>
      <c r="AB43" s="23"/>
      <c r="AC43" s="24"/>
      <c r="AD43" s="24"/>
      <c r="AE43" s="25"/>
      <c r="AF43" s="25"/>
      <c r="AG43" s="25"/>
      <c r="AH43" s="25"/>
      <c r="AI43" s="25"/>
      <c r="AJ43" s="25"/>
      <c r="AK43" s="25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</row>
    <row r="44" spans="1:52" s="14" customFormat="1" ht="25.5">
      <c r="A44" s="43">
        <v>37</v>
      </c>
      <c r="B44" s="39" t="s">
        <v>67</v>
      </c>
      <c r="C44" s="39" t="s">
        <v>2</v>
      </c>
      <c r="D44" s="39" t="s">
        <v>29</v>
      </c>
      <c r="E44" s="39" t="s">
        <v>205</v>
      </c>
      <c r="F44" s="39" t="s">
        <v>34</v>
      </c>
      <c r="G44" s="39" t="s">
        <v>19</v>
      </c>
      <c r="H44" s="39" t="s">
        <v>23</v>
      </c>
      <c r="I44" s="37" t="s">
        <v>129</v>
      </c>
      <c r="J44" s="37" t="s">
        <v>94</v>
      </c>
      <c r="K44" s="38">
        <v>100</v>
      </c>
      <c r="L44" s="38">
        <v>100</v>
      </c>
      <c r="M44" s="38">
        <v>100</v>
      </c>
      <c r="N44" s="38">
        <v>100</v>
      </c>
      <c r="O44" s="40"/>
      <c r="P44" s="41">
        <v>0</v>
      </c>
      <c r="Q44" s="41">
        <v>0</v>
      </c>
      <c r="R44" s="41">
        <v>0</v>
      </c>
      <c r="S44" s="41">
        <v>0</v>
      </c>
      <c r="T44" s="23"/>
      <c r="U44" s="23"/>
      <c r="V44" s="23"/>
      <c r="W44" s="23"/>
      <c r="X44" s="23"/>
      <c r="Y44" s="23"/>
      <c r="Z44" s="23"/>
      <c r="AA44" s="23"/>
      <c r="AB44" s="23"/>
      <c r="AC44" s="24"/>
      <c r="AD44" s="24"/>
      <c r="AE44" s="25"/>
      <c r="AF44" s="25"/>
      <c r="AG44" s="25"/>
      <c r="AH44" s="25"/>
      <c r="AI44" s="25"/>
      <c r="AJ44" s="25"/>
      <c r="AK44" s="25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</row>
    <row r="45" spans="1:52" s="14" customFormat="1" ht="25.5">
      <c r="A45" s="43">
        <v>38</v>
      </c>
      <c r="B45" s="39" t="s">
        <v>18</v>
      </c>
      <c r="C45" s="39" t="s">
        <v>2</v>
      </c>
      <c r="D45" s="39" t="s">
        <v>32</v>
      </c>
      <c r="E45" s="39" t="s">
        <v>181</v>
      </c>
      <c r="F45" s="39" t="s">
        <v>16</v>
      </c>
      <c r="G45" s="39" t="s">
        <v>19</v>
      </c>
      <c r="H45" s="39" t="s">
        <v>18</v>
      </c>
      <c r="I45" s="37" t="s">
        <v>31</v>
      </c>
      <c r="J45" s="37"/>
      <c r="K45" s="38"/>
      <c r="L45" s="38"/>
      <c r="M45" s="38"/>
      <c r="N45" s="38"/>
      <c r="O45" s="41">
        <f>O46+O55+O58</f>
        <v>44765330.7</v>
      </c>
      <c r="P45" s="41">
        <f>P46+P55+P58</f>
        <v>61034310.35</v>
      </c>
      <c r="Q45" s="41">
        <f>Q46+Q55+Q58</f>
        <v>51209348</v>
      </c>
      <c r="R45" s="41">
        <f>R46+R55+R58</f>
        <v>49934680</v>
      </c>
      <c r="S45" s="41">
        <f>S46+S55+S58</f>
        <v>46944890</v>
      </c>
      <c r="T45" s="24"/>
      <c r="U45" s="24"/>
      <c r="V45" s="24"/>
      <c r="W45" s="24"/>
      <c r="X45" s="24"/>
      <c r="Y45" s="23"/>
      <c r="Z45" s="23"/>
      <c r="AA45" s="23"/>
      <c r="AB45" s="23"/>
      <c r="AC45" s="24"/>
      <c r="AD45" s="24"/>
      <c r="AE45" s="25"/>
      <c r="AF45" s="25"/>
      <c r="AG45" s="25"/>
      <c r="AH45" s="25"/>
      <c r="AI45" s="25"/>
      <c r="AJ45" s="25"/>
      <c r="AK45" s="25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</row>
    <row r="46" spans="1:52" s="14" customFormat="1" ht="51">
      <c r="A46" s="43">
        <v>39</v>
      </c>
      <c r="B46" s="39" t="s">
        <v>18</v>
      </c>
      <c r="C46" s="39" t="s">
        <v>2</v>
      </c>
      <c r="D46" s="39" t="s">
        <v>32</v>
      </c>
      <c r="E46" s="39" t="s">
        <v>206</v>
      </c>
      <c r="F46" s="39" t="s">
        <v>16</v>
      </c>
      <c r="G46" s="39" t="s">
        <v>19</v>
      </c>
      <c r="H46" s="39" t="s">
        <v>33</v>
      </c>
      <c r="I46" s="37" t="s">
        <v>130</v>
      </c>
      <c r="J46" s="37"/>
      <c r="K46" s="38"/>
      <c r="L46" s="38"/>
      <c r="M46" s="38"/>
      <c r="N46" s="38"/>
      <c r="O46" s="41">
        <f>O47+O52+O50</f>
        <v>44626967.35</v>
      </c>
      <c r="P46" s="41">
        <f>P47+P52+P50</f>
        <v>60895947</v>
      </c>
      <c r="Q46" s="41">
        <f>Q47+Q52+Q50</f>
        <v>51061960</v>
      </c>
      <c r="R46" s="41">
        <f>R47+R52+R50</f>
        <v>49790880</v>
      </c>
      <c r="S46" s="41">
        <f>S47+S52+S50</f>
        <v>46832090</v>
      </c>
      <c r="T46" s="23"/>
      <c r="U46" s="23"/>
      <c r="V46" s="23"/>
      <c r="W46" s="23"/>
      <c r="X46" s="23"/>
      <c r="Y46" s="23"/>
      <c r="Z46" s="23"/>
      <c r="AA46" s="23"/>
      <c r="AB46" s="23"/>
      <c r="AC46" s="24"/>
      <c r="AD46" s="24"/>
      <c r="AE46" s="25"/>
      <c r="AF46" s="25"/>
      <c r="AG46" s="25"/>
      <c r="AH46" s="25"/>
      <c r="AI46" s="25"/>
      <c r="AJ46" s="25"/>
      <c r="AK46" s="25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</row>
    <row r="47" spans="1:52" s="14" customFormat="1" ht="38.25">
      <c r="A47" s="43">
        <v>40</v>
      </c>
      <c r="B47" s="39" t="s">
        <v>18</v>
      </c>
      <c r="C47" s="39" t="s">
        <v>2</v>
      </c>
      <c r="D47" s="39" t="s">
        <v>32</v>
      </c>
      <c r="E47" s="39" t="s">
        <v>207</v>
      </c>
      <c r="F47" s="39" t="s">
        <v>16</v>
      </c>
      <c r="G47" s="39" t="s">
        <v>19</v>
      </c>
      <c r="H47" s="39" t="s">
        <v>33</v>
      </c>
      <c r="I47" s="37" t="s">
        <v>131</v>
      </c>
      <c r="J47" s="37"/>
      <c r="K47" s="38"/>
      <c r="L47" s="38"/>
      <c r="M47" s="38"/>
      <c r="N47" s="38"/>
      <c r="O47" s="41">
        <f>O48+O49</f>
        <v>21970186.8</v>
      </c>
      <c r="P47" s="41">
        <f>P48+P49</f>
        <v>28419240</v>
      </c>
      <c r="Q47" s="41">
        <f>Q48+Q49</f>
        <v>21980930</v>
      </c>
      <c r="R47" s="41">
        <f>R48+R49</f>
        <v>20715380</v>
      </c>
      <c r="S47" s="41">
        <f>S48+S49</f>
        <v>17775070</v>
      </c>
      <c r="T47" s="23"/>
      <c r="U47" s="23"/>
      <c r="V47" s="23"/>
      <c r="W47" s="23"/>
      <c r="X47" s="23"/>
      <c r="Y47" s="23"/>
      <c r="Z47" s="23"/>
      <c r="AA47" s="23"/>
      <c r="AB47" s="23"/>
      <c r="AC47" s="24"/>
      <c r="AD47" s="24"/>
      <c r="AE47" s="25"/>
      <c r="AF47" s="25"/>
      <c r="AG47" s="25"/>
      <c r="AH47" s="25"/>
      <c r="AI47" s="25"/>
      <c r="AJ47" s="25"/>
      <c r="AK47" s="25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</row>
    <row r="48" spans="1:52" s="14" customFormat="1" ht="51">
      <c r="A48" s="43">
        <v>41</v>
      </c>
      <c r="B48" s="39" t="s">
        <v>208</v>
      </c>
      <c r="C48" s="39" t="s">
        <v>2</v>
      </c>
      <c r="D48" s="39" t="s">
        <v>32</v>
      </c>
      <c r="E48" s="39" t="s">
        <v>209</v>
      </c>
      <c r="F48" s="39" t="s">
        <v>34</v>
      </c>
      <c r="G48" s="39" t="s">
        <v>19</v>
      </c>
      <c r="H48" s="39" t="s">
        <v>33</v>
      </c>
      <c r="I48" s="37" t="s">
        <v>132</v>
      </c>
      <c r="J48" s="37" t="s">
        <v>261</v>
      </c>
      <c r="K48" s="38">
        <v>100</v>
      </c>
      <c r="L48" s="38">
        <v>100</v>
      </c>
      <c r="M48" s="38">
        <v>100</v>
      </c>
      <c r="N48" s="38">
        <v>100</v>
      </c>
      <c r="O48" s="40">
        <v>3000612.38</v>
      </c>
      <c r="P48" s="41">
        <v>3076980</v>
      </c>
      <c r="Q48" s="41">
        <v>2249180</v>
      </c>
      <c r="R48" s="41">
        <v>2112040</v>
      </c>
      <c r="S48" s="41">
        <v>1678980</v>
      </c>
      <c r="T48" s="24"/>
      <c r="U48" s="24"/>
      <c r="V48" s="24"/>
      <c r="W48" s="24"/>
      <c r="X48" s="24"/>
      <c r="Y48" s="23"/>
      <c r="Z48" s="23"/>
      <c r="AA48" s="23"/>
      <c r="AB48" s="23"/>
      <c r="AC48" s="24"/>
      <c r="AD48" s="24"/>
      <c r="AE48" s="25"/>
      <c r="AF48" s="25"/>
      <c r="AG48" s="25"/>
      <c r="AH48" s="25"/>
      <c r="AI48" s="25"/>
      <c r="AJ48" s="25"/>
      <c r="AK48" s="25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</row>
    <row r="49" spans="1:52" s="14" customFormat="1" ht="51">
      <c r="A49" s="43">
        <v>42</v>
      </c>
      <c r="B49" s="39" t="s">
        <v>208</v>
      </c>
      <c r="C49" s="39" t="s">
        <v>2</v>
      </c>
      <c r="D49" s="39" t="s">
        <v>32</v>
      </c>
      <c r="E49" s="39" t="s">
        <v>209</v>
      </c>
      <c r="F49" s="39" t="s">
        <v>253</v>
      </c>
      <c r="G49" s="39" t="s">
        <v>19</v>
      </c>
      <c r="H49" s="39" t="s">
        <v>33</v>
      </c>
      <c r="I49" s="37" t="s">
        <v>133</v>
      </c>
      <c r="J49" s="37" t="s">
        <v>261</v>
      </c>
      <c r="K49" s="38">
        <v>100</v>
      </c>
      <c r="L49" s="38">
        <v>100</v>
      </c>
      <c r="M49" s="38">
        <v>100</v>
      </c>
      <c r="N49" s="38">
        <v>100</v>
      </c>
      <c r="O49" s="40">
        <v>18969574.42</v>
      </c>
      <c r="P49" s="41">
        <v>25342260</v>
      </c>
      <c r="Q49" s="41">
        <v>19731750</v>
      </c>
      <c r="R49" s="41">
        <v>18603340</v>
      </c>
      <c r="S49" s="41">
        <v>16096090</v>
      </c>
      <c r="T49" s="23"/>
      <c r="U49" s="23"/>
      <c r="V49" s="23"/>
      <c r="W49" s="23"/>
      <c r="X49" s="23"/>
      <c r="Y49" s="23"/>
      <c r="Z49" s="23"/>
      <c r="AA49" s="23"/>
      <c r="AB49" s="23"/>
      <c r="AC49" s="24"/>
      <c r="AD49" s="24"/>
      <c r="AE49" s="25"/>
      <c r="AF49" s="25"/>
      <c r="AG49" s="25"/>
      <c r="AH49" s="25"/>
      <c r="AI49" s="25"/>
      <c r="AJ49" s="25"/>
      <c r="AK49" s="25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</row>
    <row r="50" spans="1:52" s="14" customFormat="1" ht="51">
      <c r="A50" s="43">
        <v>43</v>
      </c>
      <c r="B50" s="39" t="s">
        <v>208</v>
      </c>
      <c r="C50" s="39" t="s">
        <v>2</v>
      </c>
      <c r="D50" s="39" t="s">
        <v>32</v>
      </c>
      <c r="E50" s="39" t="s">
        <v>210</v>
      </c>
      <c r="F50" s="39" t="s">
        <v>16</v>
      </c>
      <c r="G50" s="39" t="s">
        <v>19</v>
      </c>
      <c r="H50" s="39" t="s">
        <v>33</v>
      </c>
      <c r="I50" s="37" t="s">
        <v>134</v>
      </c>
      <c r="J50" s="37" t="s">
        <v>261</v>
      </c>
      <c r="K50" s="38">
        <v>100</v>
      </c>
      <c r="L50" s="38">
        <v>100</v>
      </c>
      <c r="M50" s="38">
        <v>100</v>
      </c>
      <c r="N50" s="38">
        <v>100</v>
      </c>
      <c r="O50" s="41">
        <f>O51</f>
        <v>127083.82</v>
      </c>
      <c r="P50" s="41">
        <f>P51</f>
        <v>130700</v>
      </c>
      <c r="Q50" s="41">
        <f>Q51</f>
        <v>205210</v>
      </c>
      <c r="R50" s="41">
        <f>R51</f>
        <v>199680</v>
      </c>
      <c r="S50" s="41">
        <f>S51</f>
        <v>181200</v>
      </c>
      <c r="T50" s="23"/>
      <c r="U50" s="23"/>
      <c r="V50" s="23"/>
      <c r="W50" s="23"/>
      <c r="X50" s="23"/>
      <c r="Y50" s="23"/>
      <c r="Z50" s="23"/>
      <c r="AA50" s="23"/>
      <c r="AB50" s="23"/>
      <c r="AC50" s="24"/>
      <c r="AD50" s="24"/>
      <c r="AE50" s="25"/>
      <c r="AF50" s="25"/>
      <c r="AG50" s="25"/>
      <c r="AH50" s="25"/>
      <c r="AI50" s="25"/>
      <c r="AJ50" s="25"/>
      <c r="AK50" s="25"/>
      <c r="AL50" s="23"/>
      <c r="AM50" s="23"/>
      <c r="AN50" s="23"/>
      <c r="AO50" s="23"/>
      <c r="AP50" s="23"/>
      <c r="AQ50" s="23"/>
      <c r="AR50" s="23"/>
      <c r="AS50" s="23"/>
      <c r="AT50" s="23"/>
      <c r="AU50" s="23"/>
      <c r="AV50" s="23"/>
      <c r="AW50" s="23"/>
      <c r="AX50" s="23"/>
      <c r="AY50" s="23"/>
      <c r="AZ50" s="23"/>
    </row>
    <row r="51" spans="1:52" s="14" customFormat="1" ht="51">
      <c r="A51" s="43">
        <v>44</v>
      </c>
      <c r="B51" s="39" t="s">
        <v>208</v>
      </c>
      <c r="C51" s="39" t="s">
        <v>2</v>
      </c>
      <c r="D51" s="39" t="s">
        <v>32</v>
      </c>
      <c r="E51" s="39" t="s">
        <v>211</v>
      </c>
      <c r="F51" s="39" t="s">
        <v>34</v>
      </c>
      <c r="G51" s="39" t="s">
        <v>19</v>
      </c>
      <c r="H51" s="39" t="s">
        <v>33</v>
      </c>
      <c r="I51" s="37" t="s">
        <v>134</v>
      </c>
      <c r="J51" s="37" t="s">
        <v>261</v>
      </c>
      <c r="K51" s="38">
        <v>100</v>
      </c>
      <c r="L51" s="38">
        <v>100</v>
      </c>
      <c r="M51" s="38">
        <v>100</v>
      </c>
      <c r="N51" s="38">
        <v>100</v>
      </c>
      <c r="O51" s="40">
        <v>127083.82</v>
      </c>
      <c r="P51" s="41">
        <v>130700</v>
      </c>
      <c r="Q51" s="41">
        <v>205210</v>
      </c>
      <c r="R51" s="41">
        <v>199680</v>
      </c>
      <c r="S51" s="41">
        <v>181200</v>
      </c>
      <c r="T51" s="23"/>
      <c r="U51" s="23"/>
      <c r="V51" s="23"/>
      <c r="W51" s="23"/>
      <c r="X51" s="23"/>
      <c r="Y51" s="23"/>
      <c r="Z51" s="23"/>
      <c r="AA51" s="23"/>
      <c r="AB51" s="23"/>
      <c r="AC51" s="24"/>
      <c r="AD51" s="24"/>
      <c r="AE51" s="25"/>
      <c r="AF51" s="25"/>
      <c r="AG51" s="25"/>
      <c r="AH51" s="25"/>
      <c r="AI51" s="25"/>
      <c r="AJ51" s="25"/>
      <c r="AK51" s="25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</row>
    <row r="52" spans="1:52" s="14" customFormat="1" ht="51">
      <c r="A52" s="43">
        <v>45</v>
      </c>
      <c r="B52" s="39" t="s">
        <v>18</v>
      </c>
      <c r="C52" s="39" t="s">
        <v>2</v>
      </c>
      <c r="D52" s="39" t="s">
        <v>32</v>
      </c>
      <c r="E52" s="39" t="s">
        <v>212</v>
      </c>
      <c r="F52" s="39" t="s">
        <v>16</v>
      </c>
      <c r="G52" s="39" t="s">
        <v>19</v>
      </c>
      <c r="H52" s="39" t="s">
        <v>33</v>
      </c>
      <c r="I52" s="37" t="s">
        <v>135</v>
      </c>
      <c r="J52" s="37"/>
      <c r="K52" s="38"/>
      <c r="L52" s="38"/>
      <c r="M52" s="38"/>
      <c r="N52" s="38"/>
      <c r="O52" s="41">
        <f>O54+O53</f>
        <v>22529696.73</v>
      </c>
      <c r="P52" s="41">
        <f>P54+P53</f>
        <v>32346007</v>
      </c>
      <c r="Q52" s="41">
        <f>Q54+Q53</f>
        <v>28875820</v>
      </c>
      <c r="R52" s="41">
        <f>R54+R53</f>
        <v>28875820</v>
      </c>
      <c r="S52" s="41">
        <f>S54+S53</f>
        <v>28875820</v>
      </c>
      <c r="T52" s="24"/>
      <c r="U52" s="24"/>
      <c r="V52" s="24"/>
      <c r="W52" s="24"/>
      <c r="X52" s="24"/>
      <c r="Y52" s="23"/>
      <c r="Z52" s="23"/>
      <c r="AA52" s="23"/>
      <c r="AB52" s="23"/>
      <c r="AC52" s="24"/>
      <c r="AD52" s="24"/>
      <c r="AE52" s="25"/>
      <c r="AF52" s="25"/>
      <c r="AG52" s="25"/>
      <c r="AH52" s="25"/>
      <c r="AI52" s="25"/>
      <c r="AJ52" s="25"/>
      <c r="AK52" s="25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</row>
    <row r="53" spans="1:52" s="14" customFormat="1" ht="38.25">
      <c r="A53" s="43">
        <v>46</v>
      </c>
      <c r="B53" s="39" t="s">
        <v>213</v>
      </c>
      <c r="C53" s="39" t="s">
        <v>2</v>
      </c>
      <c r="D53" s="39" t="s">
        <v>32</v>
      </c>
      <c r="E53" s="39" t="s">
        <v>214</v>
      </c>
      <c r="F53" s="39" t="s">
        <v>34</v>
      </c>
      <c r="G53" s="39" t="s">
        <v>19</v>
      </c>
      <c r="H53" s="39" t="s">
        <v>33</v>
      </c>
      <c r="I53" s="37" t="s">
        <v>136</v>
      </c>
      <c r="J53" s="37" t="s">
        <v>260</v>
      </c>
      <c r="K53" s="38">
        <v>100</v>
      </c>
      <c r="L53" s="38">
        <v>100</v>
      </c>
      <c r="M53" s="38">
        <v>100</v>
      </c>
      <c r="N53" s="38">
        <v>100</v>
      </c>
      <c r="O53" s="40">
        <v>56927.52</v>
      </c>
      <c r="P53" s="41">
        <v>76007</v>
      </c>
      <c r="Q53" s="41">
        <v>75820</v>
      </c>
      <c r="R53" s="41">
        <v>75820</v>
      </c>
      <c r="S53" s="41">
        <v>75820</v>
      </c>
      <c r="T53" s="24"/>
      <c r="U53" s="24"/>
      <c r="V53" s="24"/>
      <c r="W53" s="24"/>
      <c r="X53" s="24"/>
      <c r="Y53" s="23"/>
      <c r="Z53" s="23"/>
      <c r="AA53" s="23"/>
      <c r="AB53" s="23"/>
      <c r="AC53" s="24"/>
      <c r="AD53" s="24"/>
      <c r="AE53" s="25"/>
      <c r="AF53" s="25"/>
      <c r="AG53" s="25"/>
      <c r="AH53" s="25"/>
      <c r="AI53" s="25"/>
      <c r="AJ53" s="25"/>
      <c r="AK53" s="25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</row>
    <row r="54" spans="1:52" s="14" customFormat="1" ht="38.25">
      <c r="A54" s="43">
        <v>47</v>
      </c>
      <c r="B54" s="39" t="s">
        <v>208</v>
      </c>
      <c r="C54" s="39" t="s">
        <v>2</v>
      </c>
      <c r="D54" s="39" t="s">
        <v>32</v>
      </c>
      <c r="E54" s="39" t="s">
        <v>214</v>
      </c>
      <c r="F54" s="39" t="s">
        <v>34</v>
      </c>
      <c r="G54" s="39" t="s">
        <v>19</v>
      </c>
      <c r="H54" s="39" t="s">
        <v>33</v>
      </c>
      <c r="I54" s="37" t="s">
        <v>136</v>
      </c>
      <c r="J54" s="37" t="s">
        <v>261</v>
      </c>
      <c r="K54" s="38">
        <v>100</v>
      </c>
      <c r="L54" s="38">
        <v>100</v>
      </c>
      <c r="M54" s="38">
        <v>100</v>
      </c>
      <c r="N54" s="38">
        <v>100</v>
      </c>
      <c r="O54" s="40">
        <v>22472769.21</v>
      </c>
      <c r="P54" s="41">
        <v>32270000</v>
      </c>
      <c r="Q54" s="41">
        <v>28800000</v>
      </c>
      <c r="R54" s="41">
        <v>28800000</v>
      </c>
      <c r="S54" s="41">
        <v>28800000</v>
      </c>
      <c r="T54" s="23"/>
      <c r="U54" s="23"/>
      <c r="V54" s="23"/>
      <c r="W54" s="23"/>
      <c r="X54" s="23"/>
      <c r="Y54" s="23"/>
      <c r="Z54" s="23"/>
      <c r="AA54" s="23"/>
      <c r="AB54" s="23"/>
      <c r="AC54" s="24"/>
      <c r="AD54" s="24"/>
      <c r="AE54" s="25"/>
      <c r="AF54" s="25"/>
      <c r="AG54" s="25"/>
      <c r="AH54" s="25"/>
      <c r="AI54" s="25"/>
      <c r="AJ54" s="25"/>
      <c r="AK54" s="25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</row>
    <row r="55" spans="1:52" s="14" customFormat="1" ht="12.75">
      <c r="A55" s="43">
        <v>48</v>
      </c>
      <c r="B55" s="39" t="s">
        <v>18</v>
      </c>
      <c r="C55" s="39" t="s">
        <v>2</v>
      </c>
      <c r="D55" s="39" t="s">
        <v>32</v>
      </c>
      <c r="E55" s="39" t="s">
        <v>203</v>
      </c>
      <c r="F55" s="39" t="s">
        <v>16</v>
      </c>
      <c r="G55" s="39" t="s">
        <v>19</v>
      </c>
      <c r="H55" s="39" t="s">
        <v>33</v>
      </c>
      <c r="I55" s="37" t="s">
        <v>61</v>
      </c>
      <c r="J55" s="37"/>
      <c r="K55" s="38"/>
      <c r="L55" s="38"/>
      <c r="M55" s="38"/>
      <c r="N55" s="38"/>
      <c r="O55" s="41">
        <f>O56</f>
        <v>34588</v>
      </c>
      <c r="P55" s="41">
        <f>P56</f>
        <v>34588</v>
      </c>
      <c r="Q55" s="41">
        <f aca="true" t="shared" si="1" ref="Q55:S56">Q56</f>
        <v>34588</v>
      </c>
      <c r="R55" s="41">
        <f t="shared" si="1"/>
        <v>31000</v>
      </c>
      <c r="S55" s="41">
        <f t="shared" si="1"/>
        <v>0</v>
      </c>
      <c r="T55" s="23"/>
      <c r="U55" s="23"/>
      <c r="V55" s="23"/>
      <c r="W55" s="23"/>
      <c r="X55" s="23"/>
      <c r="Y55" s="23"/>
      <c r="Z55" s="23"/>
      <c r="AA55" s="23"/>
      <c r="AB55" s="23"/>
      <c r="AC55" s="24"/>
      <c r="AD55" s="24"/>
      <c r="AE55" s="25"/>
      <c r="AF55" s="25"/>
      <c r="AG55" s="25"/>
      <c r="AH55" s="25"/>
      <c r="AI55" s="25"/>
      <c r="AJ55" s="25"/>
      <c r="AK55" s="25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</row>
    <row r="56" spans="1:52" s="14" customFormat="1" ht="38.25">
      <c r="A56" s="43">
        <v>49</v>
      </c>
      <c r="B56" s="39" t="s">
        <v>208</v>
      </c>
      <c r="C56" s="39" t="s">
        <v>2</v>
      </c>
      <c r="D56" s="39" t="s">
        <v>32</v>
      </c>
      <c r="E56" s="39" t="s">
        <v>215</v>
      </c>
      <c r="F56" s="39" t="s">
        <v>16</v>
      </c>
      <c r="G56" s="39" t="s">
        <v>19</v>
      </c>
      <c r="H56" s="39" t="s">
        <v>33</v>
      </c>
      <c r="I56" s="37" t="s">
        <v>62</v>
      </c>
      <c r="J56" s="37" t="s">
        <v>261</v>
      </c>
      <c r="K56" s="38">
        <v>100</v>
      </c>
      <c r="L56" s="38">
        <v>100</v>
      </c>
      <c r="M56" s="38">
        <v>100</v>
      </c>
      <c r="N56" s="38">
        <v>100</v>
      </c>
      <c r="O56" s="41">
        <f>O57</f>
        <v>34588</v>
      </c>
      <c r="P56" s="41">
        <f>P57</f>
        <v>34588</v>
      </c>
      <c r="Q56" s="41">
        <f t="shared" si="1"/>
        <v>34588</v>
      </c>
      <c r="R56" s="41">
        <f t="shared" si="1"/>
        <v>31000</v>
      </c>
      <c r="S56" s="41">
        <f t="shared" si="1"/>
        <v>0</v>
      </c>
      <c r="T56" s="23"/>
      <c r="U56" s="23"/>
      <c r="V56" s="23"/>
      <c r="W56" s="23"/>
      <c r="X56" s="23"/>
      <c r="Y56" s="23"/>
      <c r="Z56" s="23"/>
      <c r="AA56" s="23"/>
      <c r="AB56" s="23"/>
      <c r="AC56" s="24"/>
      <c r="AD56" s="24"/>
      <c r="AE56" s="25"/>
      <c r="AF56" s="25"/>
      <c r="AG56" s="25"/>
      <c r="AH56" s="25"/>
      <c r="AI56" s="25"/>
      <c r="AJ56" s="25"/>
      <c r="AK56" s="25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</row>
    <row r="57" spans="1:52" s="14" customFormat="1" ht="38.25">
      <c r="A57" s="43">
        <v>50</v>
      </c>
      <c r="B57" s="39" t="s">
        <v>208</v>
      </c>
      <c r="C57" s="39" t="s">
        <v>2</v>
      </c>
      <c r="D57" s="39" t="s">
        <v>32</v>
      </c>
      <c r="E57" s="39" t="s">
        <v>216</v>
      </c>
      <c r="F57" s="39" t="s">
        <v>34</v>
      </c>
      <c r="G57" s="39" t="s">
        <v>19</v>
      </c>
      <c r="H57" s="39" t="s">
        <v>33</v>
      </c>
      <c r="I57" s="37" t="s">
        <v>137</v>
      </c>
      <c r="J57" s="37" t="s">
        <v>261</v>
      </c>
      <c r="K57" s="38">
        <v>100</v>
      </c>
      <c r="L57" s="38">
        <v>100</v>
      </c>
      <c r="M57" s="38">
        <v>100</v>
      </c>
      <c r="N57" s="38">
        <v>100</v>
      </c>
      <c r="O57" s="40">
        <v>34588</v>
      </c>
      <c r="P57" s="41">
        <v>34588</v>
      </c>
      <c r="Q57" s="41">
        <v>34588</v>
      </c>
      <c r="R57" s="41">
        <v>31000</v>
      </c>
      <c r="S57" s="41">
        <v>0</v>
      </c>
      <c r="T57" s="24"/>
      <c r="U57" s="24"/>
      <c r="V57" s="24"/>
      <c r="W57" s="24"/>
      <c r="X57" s="24"/>
      <c r="Y57" s="23"/>
      <c r="Z57" s="23"/>
      <c r="AA57" s="23"/>
      <c r="AB57" s="23"/>
      <c r="AC57" s="24"/>
      <c r="AD57" s="24"/>
      <c r="AE57" s="25"/>
      <c r="AF57" s="25"/>
      <c r="AG57" s="25"/>
      <c r="AH57" s="25"/>
      <c r="AI57" s="25"/>
      <c r="AJ57" s="25"/>
      <c r="AK57" s="25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</row>
    <row r="58" spans="1:52" s="14" customFormat="1" ht="51">
      <c r="A58" s="43">
        <v>51</v>
      </c>
      <c r="B58" s="39" t="s">
        <v>18</v>
      </c>
      <c r="C58" s="39" t="s">
        <v>2</v>
      </c>
      <c r="D58" s="39" t="s">
        <v>32</v>
      </c>
      <c r="E58" s="39" t="s">
        <v>217</v>
      </c>
      <c r="F58" s="39" t="s">
        <v>34</v>
      </c>
      <c r="G58" s="39" t="s">
        <v>19</v>
      </c>
      <c r="H58" s="39" t="s">
        <v>33</v>
      </c>
      <c r="I58" s="37" t="s">
        <v>138</v>
      </c>
      <c r="J58" s="37"/>
      <c r="K58" s="38"/>
      <c r="L58" s="38"/>
      <c r="M58" s="38"/>
      <c r="N58" s="38"/>
      <c r="O58" s="41">
        <f>O59</f>
        <v>103775.35</v>
      </c>
      <c r="P58" s="41">
        <f>P59</f>
        <v>103775.35</v>
      </c>
      <c r="Q58" s="41">
        <f aca="true" t="shared" si="2" ref="Q58:S59">Q59</f>
        <v>112800</v>
      </c>
      <c r="R58" s="41">
        <f t="shared" si="2"/>
        <v>112800</v>
      </c>
      <c r="S58" s="41">
        <f t="shared" si="2"/>
        <v>112800</v>
      </c>
      <c r="T58" s="23"/>
      <c r="U58" s="23"/>
      <c r="V58" s="23"/>
      <c r="W58" s="23"/>
      <c r="X58" s="23"/>
      <c r="Y58" s="23"/>
      <c r="Z58" s="23"/>
      <c r="AA58" s="23"/>
      <c r="AB58" s="23"/>
      <c r="AC58" s="24"/>
      <c r="AD58" s="24"/>
      <c r="AE58" s="25"/>
      <c r="AF58" s="25"/>
      <c r="AG58" s="25"/>
      <c r="AH58" s="25"/>
      <c r="AI58" s="25"/>
      <c r="AJ58" s="25"/>
      <c r="AK58" s="25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</row>
    <row r="59" spans="1:52" s="14" customFormat="1" ht="51">
      <c r="A59" s="43">
        <v>52</v>
      </c>
      <c r="B59" s="39" t="s">
        <v>208</v>
      </c>
      <c r="C59" s="39" t="s">
        <v>2</v>
      </c>
      <c r="D59" s="39" t="s">
        <v>32</v>
      </c>
      <c r="E59" s="39" t="s">
        <v>218</v>
      </c>
      <c r="F59" s="39" t="s">
        <v>34</v>
      </c>
      <c r="G59" s="39" t="s">
        <v>19</v>
      </c>
      <c r="H59" s="39" t="s">
        <v>33</v>
      </c>
      <c r="I59" s="37" t="s">
        <v>139</v>
      </c>
      <c r="J59" s="37" t="s">
        <v>261</v>
      </c>
      <c r="K59" s="38">
        <v>100</v>
      </c>
      <c r="L59" s="38">
        <v>100</v>
      </c>
      <c r="M59" s="38">
        <v>100</v>
      </c>
      <c r="N59" s="38">
        <v>100</v>
      </c>
      <c r="O59" s="41">
        <f>O60</f>
        <v>103775.35</v>
      </c>
      <c r="P59" s="41">
        <f>P60</f>
        <v>103775.35</v>
      </c>
      <c r="Q59" s="41">
        <f t="shared" si="2"/>
        <v>112800</v>
      </c>
      <c r="R59" s="41">
        <f t="shared" si="2"/>
        <v>112800</v>
      </c>
      <c r="S59" s="41">
        <f t="shared" si="2"/>
        <v>112800</v>
      </c>
      <c r="T59" s="23"/>
      <c r="U59" s="23"/>
      <c r="V59" s="23"/>
      <c r="W59" s="23"/>
      <c r="X59" s="23"/>
      <c r="Y59" s="23"/>
      <c r="Z59" s="23"/>
      <c r="AA59" s="23"/>
      <c r="AB59" s="23"/>
      <c r="AC59" s="24"/>
      <c r="AD59" s="24"/>
      <c r="AE59" s="25"/>
      <c r="AF59" s="25"/>
      <c r="AG59" s="25"/>
      <c r="AH59" s="25"/>
      <c r="AI59" s="25"/>
      <c r="AJ59" s="25"/>
      <c r="AK59" s="25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</row>
    <row r="60" spans="1:52" s="14" customFormat="1" ht="51">
      <c r="A60" s="43">
        <v>53</v>
      </c>
      <c r="B60" s="39" t="s">
        <v>208</v>
      </c>
      <c r="C60" s="39" t="s">
        <v>2</v>
      </c>
      <c r="D60" s="39" t="s">
        <v>32</v>
      </c>
      <c r="E60" s="39" t="s">
        <v>219</v>
      </c>
      <c r="F60" s="39" t="s">
        <v>34</v>
      </c>
      <c r="G60" s="39" t="s">
        <v>19</v>
      </c>
      <c r="H60" s="39" t="s">
        <v>33</v>
      </c>
      <c r="I60" s="37" t="s">
        <v>140</v>
      </c>
      <c r="J60" s="37" t="s">
        <v>261</v>
      </c>
      <c r="K60" s="38">
        <v>100</v>
      </c>
      <c r="L60" s="38">
        <v>100</v>
      </c>
      <c r="M60" s="38">
        <v>100</v>
      </c>
      <c r="N60" s="38">
        <v>100</v>
      </c>
      <c r="O60" s="40">
        <v>103775.35</v>
      </c>
      <c r="P60" s="41">
        <v>103775.35</v>
      </c>
      <c r="Q60" s="41">
        <v>112800</v>
      </c>
      <c r="R60" s="41">
        <v>112800</v>
      </c>
      <c r="S60" s="41">
        <v>112800</v>
      </c>
      <c r="T60" s="24"/>
      <c r="U60" s="24"/>
      <c r="V60" s="24"/>
      <c r="W60" s="24"/>
      <c r="X60" s="24"/>
      <c r="Y60" s="23"/>
      <c r="Z60" s="23"/>
      <c r="AA60" s="23"/>
      <c r="AB60" s="23"/>
      <c r="AC60" s="24"/>
      <c r="AD60" s="24"/>
      <c r="AE60" s="25"/>
      <c r="AF60" s="25"/>
      <c r="AG60" s="25"/>
      <c r="AH60" s="25"/>
      <c r="AI60" s="25"/>
      <c r="AJ60" s="25"/>
      <c r="AK60" s="25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</row>
    <row r="61" spans="1:52" s="14" customFormat="1" ht="12.75">
      <c r="A61" s="43">
        <v>54</v>
      </c>
      <c r="B61" s="39" t="s">
        <v>70</v>
      </c>
      <c r="C61" s="39" t="s">
        <v>2</v>
      </c>
      <c r="D61" s="39" t="s">
        <v>37</v>
      </c>
      <c r="E61" s="39" t="s">
        <v>181</v>
      </c>
      <c r="F61" s="39" t="s">
        <v>16</v>
      </c>
      <c r="G61" s="39" t="s">
        <v>19</v>
      </c>
      <c r="H61" s="39" t="s">
        <v>18</v>
      </c>
      <c r="I61" s="37" t="s">
        <v>36</v>
      </c>
      <c r="J61" s="37"/>
      <c r="K61" s="38"/>
      <c r="L61" s="38"/>
      <c r="M61" s="38"/>
      <c r="N61" s="38"/>
      <c r="O61" s="41">
        <f>SUM(O62:O65)</f>
        <v>3270609.32</v>
      </c>
      <c r="P61" s="41">
        <f>SUM(P62:P65)</f>
        <v>4734565.67</v>
      </c>
      <c r="Q61" s="41">
        <f>SUM(Q62:Q65)</f>
        <v>3904100</v>
      </c>
      <c r="R61" s="41">
        <f>SUM(R62:R65)</f>
        <v>3904100</v>
      </c>
      <c r="S61" s="41">
        <f>SUM(S62:S65)</f>
        <v>3904100</v>
      </c>
      <c r="T61" s="23"/>
      <c r="U61" s="23"/>
      <c r="V61" s="23"/>
      <c r="W61" s="23"/>
      <c r="X61" s="23"/>
      <c r="Y61" s="23"/>
      <c r="Z61" s="23"/>
      <c r="AA61" s="23"/>
      <c r="AB61" s="23"/>
      <c r="AC61" s="24"/>
      <c r="AD61" s="24"/>
      <c r="AE61" s="25"/>
      <c r="AF61" s="25"/>
      <c r="AG61" s="25"/>
      <c r="AH61" s="25"/>
      <c r="AI61" s="25"/>
      <c r="AJ61" s="25"/>
      <c r="AK61" s="25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</row>
    <row r="62" spans="1:52" s="14" customFormat="1" ht="25.5">
      <c r="A62" s="43">
        <v>55</v>
      </c>
      <c r="B62" s="39" t="s">
        <v>70</v>
      </c>
      <c r="C62" s="39" t="s">
        <v>2</v>
      </c>
      <c r="D62" s="39" t="s">
        <v>37</v>
      </c>
      <c r="E62" s="39" t="s">
        <v>183</v>
      </c>
      <c r="F62" s="39" t="s">
        <v>22</v>
      </c>
      <c r="G62" s="39" t="s">
        <v>19</v>
      </c>
      <c r="H62" s="39" t="s">
        <v>33</v>
      </c>
      <c r="I62" s="37" t="s">
        <v>141</v>
      </c>
      <c r="J62" s="37" t="s">
        <v>90</v>
      </c>
      <c r="K62" s="38">
        <v>55</v>
      </c>
      <c r="L62" s="38">
        <v>55</v>
      </c>
      <c r="M62" s="38">
        <v>55</v>
      </c>
      <c r="N62" s="38">
        <v>55</v>
      </c>
      <c r="O62" s="40">
        <v>816374.32</v>
      </c>
      <c r="P62" s="41">
        <v>1090500</v>
      </c>
      <c r="Q62" s="41">
        <v>1134100</v>
      </c>
      <c r="R62" s="41">
        <v>1134100</v>
      </c>
      <c r="S62" s="41">
        <v>1134100</v>
      </c>
      <c r="T62" s="23"/>
      <c r="U62" s="23"/>
      <c r="V62" s="23"/>
      <c r="W62" s="23"/>
      <c r="X62" s="23"/>
      <c r="Y62" s="23"/>
      <c r="Z62" s="23"/>
      <c r="AA62" s="23"/>
      <c r="AB62" s="23"/>
      <c r="AC62" s="24"/>
      <c r="AD62" s="24"/>
      <c r="AE62" s="25"/>
      <c r="AF62" s="25"/>
      <c r="AG62" s="25"/>
      <c r="AH62" s="25"/>
      <c r="AI62" s="25"/>
      <c r="AJ62" s="25"/>
      <c r="AK62" s="25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</row>
    <row r="63" spans="1:52" s="14" customFormat="1" ht="25.5">
      <c r="A63" s="43">
        <v>56</v>
      </c>
      <c r="B63" s="39" t="s">
        <v>70</v>
      </c>
      <c r="C63" s="39" t="s">
        <v>2</v>
      </c>
      <c r="D63" s="39" t="s">
        <v>37</v>
      </c>
      <c r="E63" s="39" t="s">
        <v>220</v>
      </c>
      <c r="F63" s="39" t="s">
        <v>22</v>
      </c>
      <c r="G63" s="39" t="s">
        <v>19</v>
      </c>
      <c r="H63" s="39" t="s">
        <v>33</v>
      </c>
      <c r="I63" s="37" t="s">
        <v>83</v>
      </c>
      <c r="J63" s="37" t="s">
        <v>90</v>
      </c>
      <c r="K63" s="38">
        <v>55</v>
      </c>
      <c r="L63" s="38">
        <v>55</v>
      </c>
      <c r="M63" s="38">
        <v>55</v>
      </c>
      <c r="N63" s="38">
        <v>55</v>
      </c>
      <c r="O63" s="40">
        <v>18165.67</v>
      </c>
      <c r="P63" s="41">
        <v>18165.67</v>
      </c>
      <c r="Q63" s="41">
        <v>0</v>
      </c>
      <c r="R63" s="41">
        <v>0</v>
      </c>
      <c r="S63" s="41">
        <v>0</v>
      </c>
      <c r="T63" s="24"/>
      <c r="U63" s="24"/>
      <c r="V63" s="24"/>
      <c r="W63" s="24"/>
      <c r="X63" s="24"/>
      <c r="Y63" s="23"/>
      <c r="Z63" s="23"/>
      <c r="AA63" s="23"/>
      <c r="AB63" s="23"/>
      <c r="AC63" s="24"/>
      <c r="AD63" s="24"/>
      <c r="AE63" s="25"/>
      <c r="AF63" s="25"/>
      <c r="AG63" s="25"/>
      <c r="AH63" s="25"/>
      <c r="AI63" s="25"/>
      <c r="AJ63" s="25"/>
      <c r="AK63" s="25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</row>
    <row r="64" spans="1:52" s="14" customFormat="1" ht="25.5">
      <c r="A64" s="43">
        <v>57</v>
      </c>
      <c r="B64" s="39" t="s">
        <v>70</v>
      </c>
      <c r="C64" s="39" t="s">
        <v>2</v>
      </c>
      <c r="D64" s="39" t="s">
        <v>37</v>
      </c>
      <c r="E64" s="39" t="s">
        <v>198</v>
      </c>
      <c r="F64" s="39" t="s">
        <v>22</v>
      </c>
      <c r="G64" s="39" t="s">
        <v>19</v>
      </c>
      <c r="H64" s="39" t="s">
        <v>33</v>
      </c>
      <c r="I64" s="37" t="s">
        <v>142</v>
      </c>
      <c r="J64" s="37" t="s">
        <v>90</v>
      </c>
      <c r="K64" s="38">
        <v>55</v>
      </c>
      <c r="L64" s="38">
        <v>55</v>
      </c>
      <c r="M64" s="38">
        <v>55</v>
      </c>
      <c r="N64" s="38">
        <v>55</v>
      </c>
      <c r="O64" s="40">
        <v>464371.44</v>
      </c>
      <c r="P64" s="41">
        <v>1345000</v>
      </c>
      <c r="Q64" s="41">
        <v>397900</v>
      </c>
      <c r="R64" s="41">
        <v>397900</v>
      </c>
      <c r="S64" s="41">
        <v>397900</v>
      </c>
      <c r="T64" s="23"/>
      <c r="U64" s="23"/>
      <c r="V64" s="23"/>
      <c r="W64" s="23"/>
      <c r="X64" s="23"/>
      <c r="Y64" s="23"/>
      <c r="Z64" s="23"/>
      <c r="AA64" s="23"/>
      <c r="AB64" s="23"/>
      <c r="AC64" s="24"/>
      <c r="AD64" s="24"/>
      <c r="AE64" s="25"/>
      <c r="AF64" s="25"/>
      <c r="AG64" s="25"/>
      <c r="AH64" s="25"/>
      <c r="AI64" s="25"/>
      <c r="AJ64" s="25"/>
      <c r="AK64" s="25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</row>
    <row r="65" spans="1:52" s="14" customFormat="1" ht="25.5">
      <c r="A65" s="43">
        <v>58</v>
      </c>
      <c r="B65" s="39" t="s">
        <v>70</v>
      </c>
      <c r="C65" s="39" t="s">
        <v>2</v>
      </c>
      <c r="D65" s="39" t="s">
        <v>37</v>
      </c>
      <c r="E65" s="39" t="s">
        <v>221</v>
      </c>
      <c r="F65" s="39" t="s">
        <v>22</v>
      </c>
      <c r="G65" s="39" t="s">
        <v>19</v>
      </c>
      <c r="H65" s="39" t="s">
        <v>33</v>
      </c>
      <c r="I65" s="37" t="s">
        <v>71</v>
      </c>
      <c r="J65" s="37" t="s">
        <v>90</v>
      </c>
      <c r="K65" s="38">
        <v>55</v>
      </c>
      <c r="L65" s="38">
        <v>55</v>
      </c>
      <c r="M65" s="38">
        <v>55</v>
      </c>
      <c r="N65" s="38">
        <v>55</v>
      </c>
      <c r="O65" s="40">
        <v>1971697.89</v>
      </c>
      <c r="P65" s="41">
        <v>2280900</v>
      </c>
      <c r="Q65" s="41">
        <v>2372100</v>
      </c>
      <c r="R65" s="41">
        <v>2372100</v>
      </c>
      <c r="S65" s="41">
        <v>2372100</v>
      </c>
      <c r="T65" s="23"/>
      <c r="U65" s="23"/>
      <c r="V65" s="23"/>
      <c r="W65" s="23"/>
      <c r="X65" s="23"/>
      <c r="Y65" s="23"/>
      <c r="Z65" s="23"/>
      <c r="AA65" s="23"/>
      <c r="AB65" s="23"/>
      <c r="AC65" s="24"/>
      <c r="AD65" s="24"/>
      <c r="AE65" s="25"/>
      <c r="AF65" s="25"/>
      <c r="AG65" s="25"/>
      <c r="AH65" s="25"/>
      <c r="AI65" s="25"/>
      <c r="AJ65" s="25"/>
      <c r="AK65" s="25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</row>
    <row r="66" spans="1:52" s="14" customFormat="1" ht="25.5">
      <c r="A66" s="43">
        <v>59</v>
      </c>
      <c r="B66" s="39" t="s">
        <v>18</v>
      </c>
      <c r="C66" s="39" t="s">
        <v>2</v>
      </c>
      <c r="D66" s="39" t="s">
        <v>38</v>
      </c>
      <c r="E66" s="39" t="s">
        <v>181</v>
      </c>
      <c r="F66" s="39" t="s">
        <v>16</v>
      </c>
      <c r="G66" s="39" t="s">
        <v>19</v>
      </c>
      <c r="H66" s="39" t="s">
        <v>18</v>
      </c>
      <c r="I66" s="37" t="s">
        <v>143</v>
      </c>
      <c r="J66" s="37"/>
      <c r="K66" s="38"/>
      <c r="L66" s="38"/>
      <c r="M66" s="38"/>
      <c r="N66" s="38"/>
      <c r="O66" s="41">
        <f>O67+O72</f>
        <v>20641607.49</v>
      </c>
      <c r="P66" s="41">
        <f>P67+P72</f>
        <v>27881371</v>
      </c>
      <c r="Q66" s="41">
        <f>Q67+Q72</f>
        <v>30432243</v>
      </c>
      <c r="R66" s="41">
        <f>R67+R72</f>
        <v>30208743</v>
      </c>
      <c r="S66" s="41">
        <f>S67+S72</f>
        <v>30256743</v>
      </c>
      <c r="T66" s="23"/>
      <c r="U66" s="23"/>
      <c r="V66" s="23"/>
      <c r="W66" s="23"/>
      <c r="X66" s="23"/>
      <c r="Y66" s="23"/>
      <c r="Z66" s="23"/>
      <c r="AA66" s="23"/>
      <c r="AB66" s="23"/>
      <c r="AC66" s="24"/>
      <c r="AD66" s="24"/>
      <c r="AE66" s="25"/>
      <c r="AF66" s="25"/>
      <c r="AG66" s="25"/>
      <c r="AH66" s="25"/>
      <c r="AI66" s="25"/>
      <c r="AJ66" s="25"/>
      <c r="AK66" s="25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</row>
    <row r="67" spans="1:52" s="14" customFormat="1" ht="12.75">
      <c r="A67" s="43">
        <v>60</v>
      </c>
      <c r="B67" s="39" t="s">
        <v>18</v>
      </c>
      <c r="C67" s="39" t="s">
        <v>2</v>
      </c>
      <c r="D67" s="39" t="s">
        <v>38</v>
      </c>
      <c r="E67" s="39" t="s">
        <v>182</v>
      </c>
      <c r="F67" s="39" t="s">
        <v>16</v>
      </c>
      <c r="G67" s="39" t="s">
        <v>19</v>
      </c>
      <c r="H67" s="39" t="s">
        <v>39</v>
      </c>
      <c r="I67" s="37" t="s">
        <v>40</v>
      </c>
      <c r="J67" s="37"/>
      <c r="K67" s="38"/>
      <c r="L67" s="38"/>
      <c r="M67" s="38"/>
      <c r="N67" s="38"/>
      <c r="O67" s="41">
        <f>O68+O69+O70+O71</f>
        <v>19738780.83</v>
      </c>
      <c r="P67" s="41">
        <f>P68+P69+P70+P71</f>
        <v>26866223</v>
      </c>
      <c r="Q67" s="41">
        <f>Q68+Q69+Q70+Q71</f>
        <v>29029313</v>
      </c>
      <c r="R67" s="41">
        <f>R68+R69+R70+R71</f>
        <v>28805813</v>
      </c>
      <c r="S67" s="41">
        <f>S68+S69+S70+S71</f>
        <v>28853813</v>
      </c>
      <c r="T67" s="24"/>
      <c r="U67" s="24"/>
      <c r="V67" s="24"/>
      <c r="W67" s="24"/>
      <c r="X67" s="24"/>
      <c r="Y67" s="23"/>
      <c r="Z67" s="23"/>
      <c r="AA67" s="23"/>
      <c r="AB67" s="23"/>
      <c r="AC67" s="24"/>
      <c r="AD67" s="24"/>
      <c r="AE67" s="25"/>
      <c r="AF67" s="25"/>
      <c r="AG67" s="25"/>
      <c r="AH67" s="25"/>
      <c r="AI67" s="25"/>
      <c r="AJ67" s="25"/>
      <c r="AK67" s="25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</row>
    <row r="68" spans="1:52" s="14" customFormat="1" ht="38.25">
      <c r="A68" s="43">
        <v>61</v>
      </c>
      <c r="B68" s="39" t="s">
        <v>222</v>
      </c>
      <c r="C68" s="39" t="s">
        <v>2</v>
      </c>
      <c r="D68" s="39" t="s">
        <v>38</v>
      </c>
      <c r="E68" s="39" t="s">
        <v>223</v>
      </c>
      <c r="F68" s="39" t="s">
        <v>34</v>
      </c>
      <c r="G68" s="39" t="s">
        <v>254</v>
      </c>
      <c r="H68" s="39" t="s">
        <v>39</v>
      </c>
      <c r="I68" s="37" t="s">
        <v>144</v>
      </c>
      <c r="J68" s="37" t="s">
        <v>265</v>
      </c>
      <c r="K68" s="38">
        <v>100</v>
      </c>
      <c r="L68" s="38">
        <v>100</v>
      </c>
      <c r="M68" s="38">
        <v>100</v>
      </c>
      <c r="N68" s="38">
        <v>100</v>
      </c>
      <c r="O68" s="40">
        <v>15342857.22</v>
      </c>
      <c r="P68" s="40">
        <v>19340288</v>
      </c>
      <c r="Q68" s="40">
        <v>19953100</v>
      </c>
      <c r="R68" s="40">
        <v>19953100</v>
      </c>
      <c r="S68" s="40">
        <v>19953100</v>
      </c>
      <c r="T68" s="23"/>
      <c r="U68" s="23"/>
      <c r="V68" s="23"/>
      <c r="W68" s="23"/>
      <c r="X68" s="23"/>
      <c r="Y68" s="23"/>
      <c r="Z68" s="23"/>
      <c r="AA68" s="23"/>
      <c r="AB68" s="23"/>
      <c r="AC68" s="24"/>
      <c r="AD68" s="24"/>
      <c r="AE68" s="25"/>
      <c r="AF68" s="25"/>
      <c r="AG68" s="25"/>
      <c r="AH68" s="25"/>
      <c r="AI68" s="25"/>
      <c r="AJ68" s="25"/>
      <c r="AK68" s="25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</row>
    <row r="69" spans="1:52" s="14" customFormat="1" ht="38.25">
      <c r="A69" s="43">
        <v>62</v>
      </c>
      <c r="B69" s="39" t="s">
        <v>222</v>
      </c>
      <c r="C69" s="39" t="s">
        <v>2</v>
      </c>
      <c r="D69" s="39" t="s">
        <v>38</v>
      </c>
      <c r="E69" s="39" t="s">
        <v>223</v>
      </c>
      <c r="F69" s="39" t="s">
        <v>34</v>
      </c>
      <c r="G69" s="39" t="s">
        <v>255</v>
      </c>
      <c r="H69" s="39" t="s">
        <v>39</v>
      </c>
      <c r="I69" s="37" t="s">
        <v>144</v>
      </c>
      <c r="J69" s="37" t="s">
        <v>265</v>
      </c>
      <c r="K69" s="38">
        <v>100</v>
      </c>
      <c r="L69" s="38">
        <v>100</v>
      </c>
      <c r="M69" s="38">
        <v>100</v>
      </c>
      <c r="N69" s="38">
        <v>100</v>
      </c>
      <c r="O69" s="40">
        <v>2309068.87</v>
      </c>
      <c r="P69" s="40">
        <v>4415935</v>
      </c>
      <c r="Q69" s="40">
        <v>4552600</v>
      </c>
      <c r="R69" s="40">
        <v>4552600</v>
      </c>
      <c r="S69" s="40">
        <v>4552600</v>
      </c>
      <c r="T69" s="23"/>
      <c r="U69" s="23"/>
      <c r="V69" s="23"/>
      <c r="W69" s="23"/>
      <c r="X69" s="23"/>
      <c r="Y69" s="23"/>
      <c r="Z69" s="23"/>
      <c r="AA69" s="23"/>
      <c r="AB69" s="23"/>
      <c r="AC69" s="24"/>
      <c r="AD69" s="24"/>
      <c r="AE69" s="25"/>
      <c r="AF69" s="25"/>
      <c r="AG69" s="25"/>
      <c r="AH69" s="25"/>
      <c r="AI69" s="25"/>
      <c r="AJ69" s="25"/>
      <c r="AK69" s="25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</row>
    <row r="70" spans="1:52" s="14" customFormat="1" ht="38.25">
      <c r="A70" s="43">
        <v>63</v>
      </c>
      <c r="B70" s="39" t="s">
        <v>224</v>
      </c>
      <c r="C70" s="39" t="s">
        <v>2</v>
      </c>
      <c r="D70" s="39" t="s">
        <v>38</v>
      </c>
      <c r="E70" s="39" t="s">
        <v>223</v>
      </c>
      <c r="F70" s="39" t="s">
        <v>34</v>
      </c>
      <c r="G70" s="39" t="s">
        <v>19</v>
      </c>
      <c r="H70" s="39" t="s">
        <v>39</v>
      </c>
      <c r="I70" s="37" t="s">
        <v>144</v>
      </c>
      <c r="J70" s="37" t="s">
        <v>266</v>
      </c>
      <c r="K70" s="38">
        <v>100</v>
      </c>
      <c r="L70" s="38">
        <v>100</v>
      </c>
      <c r="M70" s="38">
        <v>100</v>
      </c>
      <c r="N70" s="38">
        <v>100</v>
      </c>
      <c r="O70" s="40">
        <v>368056.7</v>
      </c>
      <c r="P70" s="40">
        <v>500000</v>
      </c>
      <c r="Q70" s="40">
        <f>536113+200000</f>
        <v>736113</v>
      </c>
      <c r="R70" s="40">
        <v>536113</v>
      </c>
      <c r="S70" s="40">
        <v>536113</v>
      </c>
      <c r="T70" s="23"/>
      <c r="U70" s="23"/>
      <c r="V70" s="23"/>
      <c r="W70" s="23"/>
      <c r="X70" s="23"/>
      <c r="Y70" s="23"/>
      <c r="Z70" s="23"/>
      <c r="AA70" s="23"/>
      <c r="AB70" s="23"/>
      <c r="AC70" s="24"/>
      <c r="AD70" s="24"/>
      <c r="AE70" s="25"/>
      <c r="AF70" s="25"/>
      <c r="AG70" s="25"/>
      <c r="AH70" s="25"/>
      <c r="AI70" s="25"/>
      <c r="AJ70" s="25"/>
      <c r="AK70" s="25"/>
      <c r="AL70" s="23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</row>
    <row r="71" spans="1:52" s="14" customFormat="1" ht="38.25">
      <c r="A71" s="43">
        <v>64</v>
      </c>
      <c r="B71" s="39" t="s">
        <v>225</v>
      </c>
      <c r="C71" s="39" t="s">
        <v>2</v>
      </c>
      <c r="D71" s="39" t="s">
        <v>38</v>
      </c>
      <c r="E71" s="39" t="s">
        <v>223</v>
      </c>
      <c r="F71" s="39" t="s">
        <v>34</v>
      </c>
      <c r="G71" s="39" t="s">
        <v>19</v>
      </c>
      <c r="H71" s="39" t="s">
        <v>39</v>
      </c>
      <c r="I71" s="37" t="s">
        <v>144</v>
      </c>
      <c r="J71" s="37" t="s">
        <v>267</v>
      </c>
      <c r="K71" s="38">
        <v>100</v>
      </c>
      <c r="L71" s="38">
        <v>100</v>
      </c>
      <c r="M71" s="38">
        <v>100</v>
      </c>
      <c r="N71" s="38">
        <v>100</v>
      </c>
      <c r="O71" s="40">
        <v>1718798.04</v>
      </c>
      <c r="P71" s="40">
        <v>2610000</v>
      </c>
      <c r="Q71" s="40">
        <v>3787500</v>
      </c>
      <c r="R71" s="40">
        <v>3764000</v>
      </c>
      <c r="S71" s="40">
        <v>3812000</v>
      </c>
      <c r="T71" s="23"/>
      <c r="U71" s="23"/>
      <c r="V71" s="23"/>
      <c r="W71" s="23"/>
      <c r="X71" s="23"/>
      <c r="Y71" s="23"/>
      <c r="Z71" s="23"/>
      <c r="AA71" s="23"/>
      <c r="AB71" s="23"/>
      <c r="AC71" s="24"/>
      <c r="AD71" s="24"/>
      <c r="AE71" s="25"/>
      <c r="AF71" s="25"/>
      <c r="AG71" s="25"/>
      <c r="AH71" s="25"/>
      <c r="AI71" s="25"/>
      <c r="AJ71" s="25"/>
      <c r="AK71" s="25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</row>
    <row r="72" spans="1:52" s="14" customFormat="1" ht="25.5">
      <c r="A72" s="43">
        <v>65</v>
      </c>
      <c r="B72" s="39" t="s">
        <v>213</v>
      </c>
      <c r="C72" s="39" t="s">
        <v>2</v>
      </c>
      <c r="D72" s="39" t="s">
        <v>38</v>
      </c>
      <c r="E72" s="39" t="s">
        <v>226</v>
      </c>
      <c r="F72" s="39" t="s">
        <v>34</v>
      </c>
      <c r="G72" s="39" t="s">
        <v>19</v>
      </c>
      <c r="H72" s="39" t="s">
        <v>39</v>
      </c>
      <c r="I72" s="37" t="s">
        <v>145</v>
      </c>
      <c r="J72" s="37" t="s">
        <v>260</v>
      </c>
      <c r="K72" s="38">
        <v>100</v>
      </c>
      <c r="L72" s="38">
        <v>100</v>
      </c>
      <c r="M72" s="38">
        <v>100</v>
      </c>
      <c r="N72" s="38">
        <v>100</v>
      </c>
      <c r="O72" s="40">
        <f>O73</f>
        <v>902826.66</v>
      </c>
      <c r="P72" s="40">
        <f>P73</f>
        <v>1015148</v>
      </c>
      <c r="Q72" s="40">
        <f>Q73</f>
        <v>1402930</v>
      </c>
      <c r="R72" s="40">
        <f>R73</f>
        <v>1402930</v>
      </c>
      <c r="S72" s="40">
        <f>S73</f>
        <v>1402930</v>
      </c>
      <c r="T72" s="23"/>
      <c r="U72" s="23"/>
      <c r="V72" s="23"/>
      <c r="W72" s="23"/>
      <c r="X72" s="23"/>
      <c r="Y72" s="23"/>
      <c r="Z72" s="23"/>
      <c r="AA72" s="23"/>
      <c r="AB72" s="23"/>
      <c r="AC72" s="24"/>
      <c r="AD72" s="24"/>
      <c r="AE72" s="25"/>
      <c r="AF72" s="25"/>
      <c r="AG72" s="25"/>
      <c r="AH72" s="25"/>
      <c r="AI72" s="25"/>
      <c r="AJ72" s="25"/>
      <c r="AK72" s="25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</row>
    <row r="73" spans="1:52" s="14" customFormat="1" ht="38.25">
      <c r="A73" s="43">
        <v>66</v>
      </c>
      <c r="B73" s="39" t="s">
        <v>213</v>
      </c>
      <c r="C73" s="39" t="s">
        <v>2</v>
      </c>
      <c r="D73" s="39" t="s">
        <v>38</v>
      </c>
      <c r="E73" s="39" t="s">
        <v>226</v>
      </c>
      <c r="F73" s="39" t="s">
        <v>34</v>
      </c>
      <c r="G73" s="39" t="s">
        <v>256</v>
      </c>
      <c r="H73" s="39" t="s">
        <v>39</v>
      </c>
      <c r="I73" s="37" t="s">
        <v>146</v>
      </c>
      <c r="J73" s="37" t="s">
        <v>260</v>
      </c>
      <c r="K73" s="38">
        <v>100</v>
      </c>
      <c r="L73" s="38">
        <v>100</v>
      </c>
      <c r="M73" s="38">
        <v>100</v>
      </c>
      <c r="N73" s="38">
        <v>100</v>
      </c>
      <c r="O73" s="40">
        <v>902826.66</v>
      </c>
      <c r="P73" s="40">
        <v>1015148</v>
      </c>
      <c r="Q73" s="40">
        <v>1402930</v>
      </c>
      <c r="R73" s="40">
        <v>1402930</v>
      </c>
      <c r="S73" s="40">
        <v>1402930</v>
      </c>
      <c r="T73" s="24"/>
      <c r="U73" s="24"/>
      <c r="V73" s="24"/>
      <c r="W73" s="24"/>
      <c r="X73" s="24"/>
      <c r="Y73" s="23"/>
      <c r="Z73" s="23"/>
      <c r="AA73" s="23"/>
      <c r="AB73" s="23"/>
      <c r="AC73" s="24"/>
      <c r="AD73" s="24"/>
      <c r="AE73" s="25"/>
      <c r="AF73" s="25"/>
      <c r="AG73" s="25"/>
      <c r="AH73" s="25"/>
      <c r="AI73" s="25"/>
      <c r="AJ73" s="25"/>
      <c r="AK73" s="25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</row>
    <row r="74" spans="1:52" s="14" customFormat="1" ht="12.75">
      <c r="A74" s="43">
        <v>67</v>
      </c>
      <c r="B74" s="39" t="s">
        <v>18</v>
      </c>
      <c r="C74" s="39" t="s">
        <v>2</v>
      </c>
      <c r="D74" s="39" t="s">
        <v>42</v>
      </c>
      <c r="E74" s="39" t="s">
        <v>181</v>
      </c>
      <c r="F74" s="39" t="s">
        <v>16</v>
      </c>
      <c r="G74" s="39" t="s">
        <v>19</v>
      </c>
      <c r="H74" s="39" t="s">
        <v>18</v>
      </c>
      <c r="I74" s="37" t="s">
        <v>41</v>
      </c>
      <c r="J74" s="37"/>
      <c r="K74" s="38"/>
      <c r="L74" s="38"/>
      <c r="M74" s="38"/>
      <c r="N74" s="38"/>
      <c r="O74" s="41">
        <f>O77+O80+O75</f>
        <v>2026144.9100000001</v>
      </c>
      <c r="P74" s="41">
        <f>P77+P80+P75</f>
        <v>3344227</v>
      </c>
      <c r="Q74" s="41">
        <f>Q77+Q80+Q75</f>
        <v>10825100</v>
      </c>
      <c r="R74" s="41">
        <f>R77+R80+R75</f>
        <v>5755100</v>
      </c>
      <c r="S74" s="41">
        <f>S77+S80+S75</f>
        <v>4955100</v>
      </c>
      <c r="T74" s="23"/>
      <c r="U74" s="23"/>
      <c r="V74" s="23"/>
      <c r="W74" s="23"/>
      <c r="X74" s="23"/>
      <c r="Y74" s="23"/>
      <c r="Z74" s="23"/>
      <c r="AA74" s="23"/>
      <c r="AB74" s="23"/>
      <c r="AC74" s="24"/>
      <c r="AD74" s="24"/>
      <c r="AE74" s="25"/>
      <c r="AF74" s="25"/>
      <c r="AG74" s="25"/>
      <c r="AH74" s="25"/>
      <c r="AI74" s="25"/>
      <c r="AJ74" s="25"/>
      <c r="AK74" s="25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</row>
    <row r="75" spans="1:52" s="14" customFormat="1" ht="12.75">
      <c r="A75" s="43">
        <v>68</v>
      </c>
      <c r="B75" s="39" t="s">
        <v>18</v>
      </c>
      <c r="C75" s="39" t="s">
        <v>2</v>
      </c>
      <c r="D75" s="39" t="s">
        <v>42</v>
      </c>
      <c r="E75" s="39" t="s">
        <v>182</v>
      </c>
      <c r="F75" s="39" t="s">
        <v>16</v>
      </c>
      <c r="G75" s="39" t="s">
        <v>19</v>
      </c>
      <c r="H75" s="39" t="s">
        <v>58</v>
      </c>
      <c r="I75" s="37" t="s">
        <v>57</v>
      </c>
      <c r="J75" s="37"/>
      <c r="K75" s="38"/>
      <c r="L75" s="38"/>
      <c r="M75" s="38"/>
      <c r="N75" s="38"/>
      <c r="O75" s="41">
        <f>O76</f>
        <v>18867</v>
      </c>
      <c r="P75" s="41">
        <f>P76</f>
        <v>18867</v>
      </c>
      <c r="Q75" s="41">
        <f>Q76</f>
        <v>0</v>
      </c>
      <c r="R75" s="41">
        <f>R76</f>
        <v>0</v>
      </c>
      <c r="S75" s="41">
        <f>S76</f>
        <v>0</v>
      </c>
      <c r="T75" s="23"/>
      <c r="U75" s="23"/>
      <c r="V75" s="23"/>
      <c r="W75" s="23"/>
      <c r="X75" s="23"/>
      <c r="Y75" s="23"/>
      <c r="Z75" s="23"/>
      <c r="AA75" s="23"/>
      <c r="AB75" s="23"/>
      <c r="AC75" s="24"/>
      <c r="AD75" s="24"/>
      <c r="AE75" s="25"/>
      <c r="AF75" s="25"/>
      <c r="AG75" s="25"/>
      <c r="AH75" s="25"/>
      <c r="AI75" s="25"/>
      <c r="AJ75" s="25"/>
      <c r="AK75" s="25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</row>
    <row r="76" spans="1:52" s="14" customFormat="1" ht="38.25">
      <c r="A76" s="43">
        <v>69</v>
      </c>
      <c r="B76" s="39" t="s">
        <v>208</v>
      </c>
      <c r="C76" s="39" t="s">
        <v>2</v>
      </c>
      <c r="D76" s="39" t="s">
        <v>42</v>
      </c>
      <c r="E76" s="39" t="s">
        <v>284</v>
      </c>
      <c r="F76" s="39" t="s">
        <v>34</v>
      </c>
      <c r="G76" s="39" t="s">
        <v>19</v>
      </c>
      <c r="H76" s="39" t="s">
        <v>58</v>
      </c>
      <c r="I76" s="37" t="s">
        <v>289</v>
      </c>
      <c r="J76" s="37" t="s">
        <v>261</v>
      </c>
      <c r="K76" s="38">
        <v>100</v>
      </c>
      <c r="L76" s="38">
        <v>100</v>
      </c>
      <c r="M76" s="38">
        <v>100</v>
      </c>
      <c r="N76" s="38">
        <v>100</v>
      </c>
      <c r="O76" s="41">
        <v>18867</v>
      </c>
      <c r="P76" s="41">
        <v>18867</v>
      </c>
      <c r="Q76" s="41">
        <v>0</v>
      </c>
      <c r="R76" s="41">
        <v>0</v>
      </c>
      <c r="S76" s="41">
        <v>0</v>
      </c>
      <c r="T76" s="23"/>
      <c r="U76" s="23"/>
      <c r="V76" s="23"/>
      <c r="W76" s="23"/>
      <c r="X76" s="23"/>
      <c r="Y76" s="23"/>
      <c r="Z76" s="23"/>
      <c r="AA76" s="23"/>
      <c r="AB76" s="23"/>
      <c r="AC76" s="24"/>
      <c r="AD76" s="24"/>
      <c r="AE76" s="25"/>
      <c r="AF76" s="25"/>
      <c r="AG76" s="25"/>
      <c r="AH76" s="25"/>
      <c r="AI76" s="25"/>
      <c r="AJ76" s="25"/>
      <c r="AK76" s="25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</row>
    <row r="77" spans="1:52" s="14" customFormat="1" ht="51">
      <c r="A77" s="43">
        <v>70</v>
      </c>
      <c r="B77" s="39" t="s">
        <v>208</v>
      </c>
      <c r="C77" s="39" t="s">
        <v>2</v>
      </c>
      <c r="D77" s="39" t="s">
        <v>42</v>
      </c>
      <c r="E77" s="39" t="s">
        <v>185</v>
      </c>
      <c r="F77" s="39" t="s">
        <v>16</v>
      </c>
      <c r="G77" s="39" t="s">
        <v>19</v>
      </c>
      <c r="H77" s="39" t="s">
        <v>18</v>
      </c>
      <c r="I77" s="37" t="s">
        <v>147</v>
      </c>
      <c r="J77" s="37" t="s">
        <v>261</v>
      </c>
      <c r="K77" s="38">
        <v>100</v>
      </c>
      <c r="L77" s="38">
        <v>100</v>
      </c>
      <c r="M77" s="38">
        <v>100</v>
      </c>
      <c r="N77" s="38">
        <v>100</v>
      </c>
      <c r="O77" s="41">
        <f>O78</f>
        <v>230166</v>
      </c>
      <c r="P77" s="41">
        <f>P78</f>
        <v>732000</v>
      </c>
      <c r="Q77" s="41">
        <f aca="true" t="shared" si="3" ref="Q77:S78">Q78</f>
        <v>6170000</v>
      </c>
      <c r="R77" s="41">
        <f t="shared" si="3"/>
        <v>1100000</v>
      </c>
      <c r="S77" s="41">
        <f t="shared" si="3"/>
        <v>300000</v>
      </c>
      <c r="T77" s="23"/>
      <c r="U77" s="23"/>
      <c r="V77" s="23"/>
      <c r="W77" s="23"/>
      <c r="X77" s="23"/>
      <c r="Y77" s="23"/>
      <c r="Z77" s="23"/>
      <c r="AA77" s="23"/>
      <c r="AB77" s="23"/>
      <c r="AC77" s="24"/>
      <c r="AD77" s="24"/>
      <c r="AE77" s="25"/>
      <c r="AF77" s="25"/>
      <c r="AG77" s="25"/>
      <c r="AH77" s="25"/>
      <c r="AI77" s="25"/>
      <c r="AJ77" s="25"/>
      <c r="AK77" s="25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</row>
    <row r="78" spans="1:52" s="14" customFormat="1" ht="38.25">
      <c r="A78" s="43">
        <v>71</v>
      </c>
      <c r="B78" s="39" t="s">
        <v>208</v>
      </c>
      <c r="C78" s="39" t="s">
        <v>2</v>
      </c>
      <c r="D78" s="39" t="s">
        <v>42</v>
      </c>
      <c r="E78" s="39" t="s">
        <v>227</v>
      </c>
      <c r="F78" s="39" t="s">
        <v>34</v>
      </c>
      <c r="G78" s="39" t="s">
        <v>19</v>
      </c>
      <c r="H78" s="39" t="s">
        <v>58</v>
      </c>
      <c r="I78" s="37" t="s">
        <v>148</v>
      </c>
      <c r="J78" s="37" t="s">
        <v>261</v>
      </c>
      <c r="K78" s="38">
        <v>100</v>
      </c>
      <c r="L78" s="38">
        <v>100</v>
      </c>
      <c r="M78" s="38">
        <v>100</v>
      </c>
      <c r="N78" s="38">
        <v>100</v>
      </c>
      <c r="O78" s="41">
        <f>O79</f>
        <v>230166</v>
      </c>
      <c r="P78" s="41">
        <f>P79</f>
        <v>732000</v>
      </c>
      <c r="Q78" s="41">
        <f t="shared" si="3"/>
        <v>6170000</v>
      </c>
      <c r="R78" s="41">
        <f t="shared" si="3"/>
        <v>1100000</v>
      </c>
      <c r="S78" s="41">
        <f t="shared" si="3"/>
        <v>300000</v>
      </c>
      <c r="T78" s="24"/>
      <c r="U78" s="24"/>
      <c r="V78" s="24"/>
      <c r="W78" s="24"/>
      <c r="X78" s="24"/>
      <c r="Y78" s="23"/>
      <c r="Z78" s="23"/>
      <c r="AA78" s="23"/>
      <c r="AB78" s="23"/>
      <c r="AC78" s="24"/>
      <c r="AD78" s="24"/>
      <c r="AE78" s="25"/>
      <c r="AF78" s="25"/>
      <c r="AG78" s="25"/>
      <c r="AH78" s="25"/>
      <c r="AI78" s="25"/>
      <c r="AJ78" s="25"/>
      <c r="AK78" s="25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</row>
    <row r="79" spans="1:52" s="14" customFormat="1" ht="63.75">
      <c r="A79" s="43">
        <v>72</v>
      </c>
      <c r="B79" s="39" t="s">
        <v>208</v>
      </c>
      <c r="C79" s="39" t="s">
        <v>2</v>
      </c>
      <c r="D79" s="39" t="s">
        <v>42</v>
      </c>
      <c r="E79" s="39" t="s">
        <v>228</v>
      </c>
      <c r="F79" s="39" t="s">
        <v>34</v>
      </c>
      <c r="G79" s="39" t="s">
        <v>19</v>
      </c>
      <c r="H79" s="39" t="s">
        <v>58</v>
      </c>
      <c r="I79" s="37" t="s">
        <v>149</v>
      </c>
      <c r="J79" s="37" t="s">
        <v>261</v>
      </c>
      <c r="K79" s="38">
        <v>100</v>
      </c>
      <c r="L79" s="38">
        <v>100</v>
      </c>
      <c r="M79" s="38">
        <v>100</v>
      </c>
      <c r="N79" s="38">
        <v>100</v>
      </c>
      <c r="O79" s="40">
        <v>230166</v>
      </c>
      <c r="P79" s="41">
        <v>732000</v>
      </c>
      <c r="Q79" s="41">
        <v>6170000</v>
      </c>
      <c r="R79" s="41">
        <v>1100000</v>
      </c>
      <c r="S79" s="41">
        <v>300000</v>
      </c>
      <c r="T79" s="23"/>
      <c r="U79" s="23"/>
      <c r="V79" s="23"/>
      <c r="W79" s="23"/>
      <c r="X79" s="23"/>
      <c r="Y79" s="23"/>
      <c r="Z79" s="23"/>
      <c r="AA79" s="23"/>
      <c r="AB79" s="23"/>
      <c r="AC79" s="24"/>
      <c r="AD79" s="24"/>
      <c r="AE79" s="25"/>
      <c r="AF79" s="25"/>
      <c r="AG79" s="25"/>
      <c r="AH79" s="25"/>
      <c r="AI79" s="25"/>
      <c r="AJ79" s="25"/>
      <c r="AK79" s="25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</row>
    <row r="80" spans="1:52" s="14" customFormat="1" ht="38.25">
      <c r="A80" s="43">
        <v>73</v>
      </c>
      <c r="B80" s="39" t="s">
        <v>208</v>
      </c>
      <c r="C80" s="39" t="s">
        <v>2</v>
      </c>
      <c r="D80" s="39" t="s">
        <v>42</v>
      </c>
      <c r="E80" s="39" t="s">
        <v>199</v>
      </c>
      <c r="F80" s="39" t="s">
        <v>16</v>
      </c>
      <c r="G80" s="39" t="s">
        <v>19</v>
      </c>
      <c r="H80" s="39" t="s">
        <v>43</v>
      </c>
      <c r="I80" s="37" t="s">
        <v>150</v>
      </c>
      <c r="J80" s="37" t="s">
        <v>261</v>
      </c>
      <c r="K80" s="38">
        <v>100</v>
      </c>
      <c r="L80" s="38">
        <v>100</v>
      </c>
      <c r="M80" s="38">
        <v>100</v>
      </c>
      <c r="N80" s="38">
        <v>100</v>
      </c>
      <c r="O80" s="41">
        <f>O81</f>
        <v>1777111.9100000001</v>
      </c>
      <c r="P80" s="41">
        <f>P81</f>
        <v>2593360</v>
      </c>
      <c r="Q80" s="41">
        <f>Q81</f>
        <v>4655100</v>
      </c>
      <c r="R80" s="41">
        <f>R81</f>
        <v>4655100</v>
      </c>
      <c r="S80" s="41">
        <f>S81</f>
        <v>4655100</v>
      </c>
      <c r="T80" s="23"/>
      <c r="U80" s="23"/>
      <c r="V80" s="23"/>
      <c r="W80" s="23"/>
      <c r="X80" s="23"/>
      <c r="Y80" s="23"/>
      <c r="Z80" s="23"/>
      <c r="AA80" s="23"/>
      <c r="AB80" s="23"/>
      <c r="AC80" s="24"/>
      <c r="AD80" s="24"/>
      <c r="AE80" s="25"/>
      <c r="AF80" s="25"/>
      <c r="AG80" s="25"/>
      <c r="AH80" s="25"/>
      <c r="AI80" s="25"/>
      <c r="AJ80" s="25"/>
      <c r="AK80" s="25"/>
      <c r="AL80" s="23"/>
      <c r="AM80" s="23"/>
      <c r="AN80" s="23"/>
      <c r="AO80" s="23"/>
      <c r="AP80" s="23"/>
      <c r="AQ80" s="23"/>
      <c r="AR80" s="23"/>
      <c r="AS80" s="23"/>
      <c r="AT80" s="23"/>
      <c r="AU80" s="23"/>
      <c r="AV80" s="23"/>
      <c r="AW80" s="23"/>
      <c r="AX80" s="23"/>
      <c r="AY80" s="23"/>
      <c r="AZ80" s="23"/>
    </row>
    <row r="81" spans="1:52" s="14" customFormat="1" ht="38.25">
      <c r="A81" s="43">
        <v>74</v>
      </c>
      <c r="B81" s="39" t="s">
        <v>208</v>
      </c>
      <c r="C81" s="39" t="s">
        <v>2</v>
      </c>
      <c r="D81" s="39" t="s">
        <v>42</v>
      </c>
      <c r="E81" s="39" t="s">
        <v>229</v>
      </c>
      <c r="F81" s="39" t="s">
        <v>16</v>
      </c>
      <c r="G81" s="39" t="s">
        <v>19</v>
      </c>
      <c r="H81" s="39" t="s">
        <v>43</v>
      </c>
      <c r="I81" s="37" t="s">
        <v>151</v>
      </c>
      <c r="J81" s="37" t="s">
        <v>261</v>
      </c>
      <c r="K81" s="38">
        <v>100</v>
      </c>
      <c r="L81" s="38">
        <v>100</v>
      </c>
      <c r="M81" s="38">
        <v>100</v>
      </c>
      <c r="N81" s="38">
        <v>100</v>
      </c>
      <c r="O81" s="41">
        <f>O83+O82+O84</f>
        <v>1777111.9100000001</v>
      </c>
      <c r="P81" s="41">
        <f>P83+P82+P84</f>
        <v>2593360</v>
      </c>
      <c r="Q81" s="41">
        <f>Q83+Q82+Q84</f>
        <v>4655100</v>
      </c>
      <c r="R81" s="41">
        <f>R83+R82+R84</f>
        <v>4655100</v>
      </c>
      <c r="S81" s="41">
        <f>S83+S82+S84</f>
        <v>4655100</v>
      </c>
      <c r="T81" s="23"/>
      <c r="U81" s="23"/>
      <c r="V81" s="23"/>
      <c r="W81" s="23"/>
      <c r="X81" s="23"/>
      <c r="Y81" s="23"/>
      <c r="Z81" s="23"/>
      <c r="AA81" s="23"/>
      <c r="AB81" s="23"/>
      <c r="AC81" s="24"/>
      <c r="AD81" s="24"/>
      <c r="AE81" s="25"/>
      <c r="AF81" s="25"/>
      <c r="AG81" s="25"/>
      <c r="AH81" s="25"/>
      <c r="AI81" s="25"/>
      <c r="AJ81" s="25"/>
      <c r="AK81" s="25"/>
      <c r="AL81" s="23"/>
      <c r="AM81" s="23"/>
      <c r="AN81" s="23"/>
      <c r="AO81" s="23"/>
      <c r="AP81" s="23"/>
      <c r="AQ81" s="23"/>
      <c r="AR81" s="23"/>
      <c r="AS81" s="23"/>
      <c r="AT81" s="23"/>
      <c r="AU81" s="23"/>
      <c r="AV81" s="23"/>
      <c r="AW81" s="23"/>
      <c r="AX81" s="23"/>
      <c r="AY81" s="23"/>
      <c r="AZ81" s="23"/>
    </row>
    <row r="82" spans="1:52" s="14" customFormat="1" ht="38.25">
      <c r="A82" s="43">
        <v>75</v>
      </c>
      <c r="B82" s="39" t="s">
        <v>208</v>
      </c>
      <c r="C82" s="39" t="s">
        <v>2</v>
      </c>
      <c r="D82" s="39" t="s">
        <v>42</v>
      </c>
      <c r="E82" s="39" t="s">
        <v>230</v>
      </c>
      <c r="F82" s="39" t="s">
        <v>34</v>
      </c>
      <c r="G82" s="39" t="s">
        <v>19</v>
      </c>
      <c r="H82" s="39" t="s">
        <v>43</v>
      </c>
      <c r="I82" s="37" t="s">
        <v>152</v>
      </c>
      <c r="J82" s="37" t="s">
        <v>261</v>
      </c>
      <c r="K82" s="38">
        <v>100</v>
      </c>
      <c r="L82" s="38">
        <v>100</v>
      </c>
      <c r="M82" s="38">
        <v>100</v>
      </c>
      <c r="N82" s="38">
        <v>100</v>
      </c>
      <c r="O82" s="40">
        <v>895249.63</v>
      </c>
      <c r="P82" s="41">
        <v>1662300</v>
      </c>
      <c r="Q82" s="41">
        <v>198060</v>
      </c>
      <c r="R82" s="41">
        <v>198060</v>
      </c>
      <c r="S82" s="41">
        <v>198060</v>
      </c>
      <c r="T82" s="23"/>
      <c r="U82" s="23"/>
      <c r="V82" s="23"/>
      <c r="W82" s="23"/>
      <c r="X82" s="23"/>
      <c r="Y82" s="23"/>
      <c r="Z82" s="23"/>
      <c r="AA82" s="23"/>
      <c r="AB82" s="23"/>
      <c r="AC82" s="24"/>
      <c r="AD82" s="24"/>
      <c r="AE82" s="25"/>
      <c r="AF82" s="25"/>
      <c r="AG82" s="25"/>
      <c r="AH82" s="25"/>
      <c r="AI82" s="25"/>
      <c r="AJ82" s="25"/>
      <c r="AK82" s="25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</row>
    <row r="83" spans="1:52" s="14" customFormat="1" ht="38.25">
      <c r="A83" s="43">
        <v>76</v>
      </c>
      <c r="B83" s="39" t="s">
        <v>208</v>
      </c>
      <c r="C83" s="39" t="s">
        <v>2</v>
      </c>
      <c r="D83" s="39" t="s">
        <v>42</v>
      </c>
      <c r="E83" s="39" t="s">
        <v>230</v>
      </c>
      <c r="F83" s="39" t="s">
        <v>253</v>
      </c>
      <c r="G83" s="39" t="s">
        <v>19</v>
      </c>
      <c r="H83" s="39" t="s">
        <v>43</v>
      </c>
      <c r="I83" s="37" t="s">
        <v>153</v>
      </c>
      <c r="J83" s="37" t="s">
        <v>261</v>
      </c>
      <c r="K83" s="38">
        <v>100</v>
      </c>
      <c r="L83" s="38">
        <v>100</v>
      </c>
      <c r="M83" s="38">
        <v>100</v>
      </c>
      <c r="N83" s="38">
        <v>100</v>
      </c>
      <c r="O83" s="40">
        <v>881862.28</v>
      </c>
      <c r="P83" s="41">
        <v>931060</v>
      </c>
      <c r="Q83" s="41">
        <v>4455540</v>
      </c>
      <c r="R83" s="41">
        <v>4455540</v>
      </c>
      <c r="S83" s="41">
        <v>4455540</v>
      </c>
      <c r="T83" s="23"/>
      <c r="U83" s="23"/>
      <c r="V83" s="23"/>
      <c r="W83" s="23"/>
      <c r="X83" s="23"/>
      <c r="Y83" s="23"/>
      <c r="Z83" s="23"/>
      <c r="AA83" s="23"/>
      <c r="AB83" s="23"/>
      <c r="AC83" s="24"/>
      <c r="AD83" s="24"/>
      <c r="AE83" s="25"/>
      <c r="AF83" s="25"/>
      <c r="AG83" s="25"/>
      <c r="AH83" s="25"/>
      <c r="AI83" s="25"/>
      <c r="AJ83" s="25"/>
      <c r="AK83" s="25"/>
      <c r="AL83" s="23"/>
      <c r="AM83" s="23"/>
      <c r="AN83" s="23"/>
      <c r="AO83" s="23"/>
      <c r="AP83" s="23"/>
      <c r="AQ83" s="23"/>
      <c r="AR83" s="23"/>
      <c r="AS83" s="23"/>
      <c r="AT83" s="23"/>
      <c r="AU83" s="23"/>
      <c r="AV83" s="23"/>
      <c r="AW83" s="23"/>
      <c r="AX83" s="23"/>
      <c r="AY83" s="23"/>
      <c r="AZ83" s="23"/>
    </row>
    <row r="84" spans="1:52" s="14" customFormat="1" ht="38.25">
      <c r="A84" s="43">
        <v>77</v>
      </c>
      <c r="B84" s="39" t="s">
        <v>208</v>
      </c>
      <c r="C84" s="39" t="s">
        <v>2</v>
      </c>
      <c r="D84" s="39" t="s">
        <v>42</v>
      </c>
      <c r="E84" s="39" t="s">
        <v>231</v>
      </c>
      <c r="F84" s="39" t="s">
        <v>34</v>
      </c>
      <c r="G84" s="39" t="s">
        <v>19</v>
      </c>
      <c r="H84" s="39" t="s">
        <v>43</v>
      </c>
      <c r="I84" s="37" t="s">
        <v>154</v>
      </c>
      <c r="J84" s="37" t="s">
        <v>261</v>
      </c>
      <c r="K84" s="38">
        <v>100</v>
      </c>
      <c r="L84" s="38">
        <v>100</v>
      </c>
      <c r="M84" s="38">
        <v>100</v>
      </c>
      <c r="N84" s="38">
        <v>100</v>
      </c>
      <c r="O84" s="40">
        <v>0</v>
      </c>
      <c r="P84" s="41">
        <v>0</v>
      </c>
      <c r="Q84" s="41">
        <v>1500</v>
      </c>
      <c r="R84" s="41">
        <v>1500</v>
      </c>
      <c r="S84" s="41">
        <v>1500</v>
      </c>
      <c r="T84" s="23"/>
      <c r="U84" s="23"/>
      <c r="V84" s="23"/>
      <c r="W84" s="23"/>
      <c r="X84" s="23"/>
      <c r="Y84" s="23"/>
      <c r="Z84" s="23"/>
      <c r="AA84" s="23"/>
      <c r="AB84" s="23"/>
      <c r="AC84" s="24"/>
      <c r="AD84" s="24"/>
      <c r="AE84" s="25"/>
      <c r="AF84" s="25"/>
      <c r="AG84" s="25"/>
      <c r="AH84" s="25"/>
      <c r="AI84" s="25"/>
      <c r="AJ84" s="25"/>
      <c r="AK84" s="25"/>
      <c r="AL84" s="23"/>
      <c r="AM84" s="23"/>
      <c r="AN84" s="23"/>
      <c r="AO84" s="23"/>
      <c r="AP84" s="23"/>
      <c r="AQ84" s="23"/>
      <c r="AR84" s="23"/>
      <c r="AS84" s="23"/>
      <c r="AT84" s="23"/>
      <c r="AU84" s="23"/>
      <c r="AV84" s="23"/>
      <c r="AW84" s="23"/>
      <c r="AX84" s="23"/>
      <c r="AY84" s="23"/>
      <c r="AZ84" s="23"/>
    </row>
    <row r="85" spans="1:52" s="14" customFormat="1" ht="12.75">
      <c r="A85" s="43">
        <v>78</v>
      </c>
      <c r="B85" s="39" t="s">
        <v>18</v>
      </c>
      <c r="C85" s="39" t="s">
        <v>2</v>
      </c>
      <c r="D85" s="39" t="s">
        <v>46</v>
      </c>
      <c r="E85" s="39" t="s">
        <v>181</v>
      </c>
      <c r="F85" s="39" t="s">
        <v>16</v>
      </c>
      <c r="G85" s="39" t="s">
        <v>19</v>
      </c>
      <c r="H85" s="39" t="s">
        <v>18</v>
      </c>
      <c r="I85" s="37" t="s">
        <v>45</v>
      </c>
      <c r="J85" s="37"/>
      <c r="K85" s="38"/>
      <c r="L85" s="38"/>
      <c r="M85" s="38"/>
      <c r="N85" s="38"/>
      <c r="O85" s="40">
        <f>O86+O87+O91+O94+O95+O96+O99+O100+O103+O106+O110+O114+O115+O88+O89+O90+O109</f>
        <v>6115280.53</v>
      </c>
      <c r="P85" s="40">
        <f>P86+P87+P91+P94+P95+P96+P99+P100+P103+P106+P110+P114+P115+P88+P89+P90+P109</f>
        <v>7563894.4399999995</v>
      </c>
      <c r="Q85" s="40">
        <f>Q86+Q87+Q91+Q94+Q95+Q96+Q99+Q100+Q103+Q106+Q110+Q114+Q115+Q88+Q89+Q90+Q109</f>
        <v>5600100</v>
      </c>
      <c r="R85" s="40">
        <f>R86+R87+R91+R94+R95+R96+R99+R100+R103+R106+R110+R114+R115+R88+R89+R90+R109</f>
        <v>5558100</v>
      </c>
      <c r="S85" s="40">
        <f>S86+S87+S91+S94+S95+S96+S99+S100+S103+S106+S110+S114+S115+S88+S89+S90+S109</f>
        <v>5568100</v>
      </c>
      <c r="T85" s="23"/>
      <c r="U85" s="23"/>
      <c r="V85" s="23"/>
      <c r="W85" s="23"/>
      <c r="X85" s="23"/>
      <c r="Y85" s="23"/>
      <c r="Z85" s="23"/>
      <c r="AA85" s="23"/>
      <c r="AB85" s="23"/>
      <c r="AC85" s="24"/>
      <c r="AD85" s="24"/>
      <c r="AE85" s="25"/>
      <c r="AF85" s="25"/>
      <c r="AG85" s="25"/>
      <c r="AH85" s="25"/>
      <c r="AI85" s="25"/>
      <c r="AJ85" s="25"/>
      <c r="AK85" s="25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</row>
    <row r="86" spans="1:52" s="14" customFormat="1" ht="38.25">
      <c r="A86" s="43">
        <v>79</v>
      </c>
      <c r="B86" s="39" t="s">
        <v>67</v>
      </c>
      <c r="C86" s="39" t="s">
        <v>2</v>
      </c>
      <c r="D86" s="39" t="s">
        <v>46</v>
      </c>
      <c r="E86" s="39" t="s">
        <v>196</v>
      </c>
      <c r="F86" s="39" t="s">
        <v>22</v>
      </c>
      <c r="G86" s="39" t="s">
        <v>19</v>
      </c>
      <c r="H86" s="39" t="s">
        <v>44</v>
      </c>
      <c r="I86" s="37" t="s">
        <v>155</v>
      </c>
      <c r="J86" s="37" t="s">
        <v>94</v>
      </c>
      <c r="K86" s="38">
        <v>100</v>
      </c>
      <c r="L86" s="38">
        <v>100</v>
      </c>
      <c r="M86" s="38">
        <v>100</v>
      </c>
      <c r="N86" s="38">
        <v>100</v>
      </c>
      <c r="O86" s="40">
        <v>-2950</v>
      </c>
      <c r="P86" s="41">
        <v>2000</v>
      </c>
      <c r="Q86" s="41">
        <v>2000</v>
      </c>
      <c r="R86" s="41">
        <v>0</v>
      </c>
      <c r="S86" s="41">
        <v>0</v>
      </c>
      <c r="T86" s="23"/>
      <c r="U86" s="23"/>
      <c r="V86" s="23"/>
      <c r="W86" s="23"/>
      <c r="X86" s="23"/>
      <c r="Y86" s="23"/>
      <c r="Z86" s="23"/>
      <c r="AA86" s="23"/>
      <c r="AB86" s="23"/>
      <c r="AC86" s="24"/>
      <c r="AD86" s="24"/>
      <c r="AE86" s="25"/>
      <c r="AF86" s="25"/>
      <c r="AG86" s="25"/>
      <c r="AH86" s="25"/>
      <c r="AI86" s="25"/>
      <c r="AJ86" s="25"/>
      <c r="AK86" s="25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</row>
    <row r="87" spans="1:52" s="14" customFormat="1" ht="38.25">
      <c r="A87" s="43">
        <v>80</v>
      </c>
      <c r="B87" s="39" t="s">
        <v>67</v>
      </c>
      <c r="C87" s="39" t="s">
        <v>2</v>
      </c>
      <c r="D87" s="39" t="s">
        <v>46</v>
      </c>
      <c r="E87" s="39" t="s">
        <v>232</v>
      </c>
      <c r="F87" s="39" t="s">
        <v>22</v>
      </c>
      <c r="G87" s="39" t="s">
        <v>19</v>
      </c>
      <c r="H87" s="39" t="s">
        <v>44</v>
      </c>
      <c r="I87" s="37" t="s">
        <v>156</v>
      </c>
      <c r="J87" s="37" t="s">
        <v>94</v>
      </c>
      <c r="K87" s="38">
        <v>100</v>
      </c>
      <c r="L87" s="38">
        <v>100</v>
      </c>
      <c r="M87" s="38">
        <v>100</v>
      </c>
      <c r="N87" s="38">
        <v>100</v>
      </c>
      <c r="O87" s="40">
        <v>2969.74</v>
      </c>
      <c r="P87" s="41">
        <v>8000</v>
      </c>
      <c r="Q87" s="41">
        <v>10000</v>
      </c>
      <c r="R87" s="41">
        <v>0</v>
      </c>
      <c r="S87" s="41">
        <v>0</v>
      </c>
      <c r="T87" s="23"/>
      <c r="U87" s="23"/>
      <c r="V87" s="23"/>
      <c r="W87" s="23"/>
      <c r="X87" s="23"/>
      <c r="Y87" s="23"/>
      <c r="Z87" s="23"/>
      <c r="AA87" s="23"/>
      <c r="AB87" s="23"/>
      <c r="AC87" s="24"/>
      <c r="AD87" s="24"/>
      <c r="AE87" s="25"/>
      <c r="AF87" s="25"/>
      <c r="AG87" s="25"/>
      <c r="AH87" s="25"/>
      <c r="AI87" s="25"/>
      <c r="AJ87" s="25"/>
      <c r="AK87" s="25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</row>
    <row r="88" spans="1:52" s="14" customFormat="1" ht="38.25">
      <c r="A88" s="43">
        <v>81</v>
      </c>
      <c r="B88" s="39" t="s">
        <v>68</v>
      </c>
      <c r="C88" s="39" t="s">
        <v>2</v>
      </c>
      <c r="D88" s="39" t="s">
        <v>46</v>
      </c>
      <c r="E88" s="39" t="s">
        <v>233</v>
      </c>
      <c r="F88" s="39" t="s">
        <v>22</v>
      </c>
      <c r="G88" s="39" t="s">
        <v>19</v>
      </c>
      <c r="H88" s="39" t="s">
        <v>44</v>
      </c>
      <c r="I88" s="37" t="s">
        <v>157</v>
      </c>
      <c r="J88" s="37" t="s">
        <v>89</v>
      </c>
      <c r="K88" s="38"/>
      <c r="L88" s="38"/>
      <c r="M88" s="38"/>
      <c r="N88" s="38"/>
      <c r="O88" s="40">
        <v>252000</v>
      </c>
      <c r="P88" s="41">
        <v>330000</v>
      </c>
      <c r="Q88" s="41">
        <v>330000</v>
      </c>
      <c r="R88" s="41">
        <v>300000</v>
      </c>
      <c r="S88" s="41">
        <v>300000</v>
      </c>
      <c r="T88" s="23"/>
      <c r="U88" s="23"/>
      <c r="V88" s="23"/>
      <c r="W88" s="23"/>
      <c r="X88" s="23"/>
      <c r="Y88" s="23"/>
      <c r="Z88" s="23"/>
      <c r="AA88" s="23"/>
      <c r="AB88" s="23"/>
      <c r="AC88" s="24"/>
      <c r="AD88" s="24"/>
      <c r="AE88" s="25"/>
      <c r="AF88" s="25"/>
      <c r="AG88" s="25"/>
      <c r="AH88" s="25"/>
      <c r="AI88" s="25"/>
      <c r="AJ88" s="25"/>
      <c r="AK88" s="25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</row>
    <row r="89" spans="1:52" s="14" customFormat="1" ht="51">
      <c r="A89" s="43">
        <v>82</v>
      </c>
      <c r="B89" s="39" t="s">
        <v>63</v>
      </c>
      <c r="C89" s="39" t="s">
        <v>2</v>
      </c>
      <c r="D89" s="39" t="s">
        <v>46</v>
      </c>
      <c r="E89" s="39" t="s">
        <v>234</v>
      </c>
      <c r="F89" s="39" t="s">
        <v>34</v>
      </c>
      <c r="G89" s="39" t="s">
        <v>19</v>
      </c>
      <c r="H89" s="39" t="s">
        <v>44</v>
      </c>
      <c r="I89" s="37" t="s">
        <v>158</v>
      </c>
      <c r="J89" s="37" t="s">
        <v>88</v>
      </c>
      <c r="K89" s="38">
        <v>100</v>
      </c>
      <c r="L89" s="38">
        <v>100</v>
      </c>
      <c r="M89" s="38">
        <v>100</v>
      </c>
      <c r="N89" s="38">
        <v>100</v>
      </c>
      <c r="O89" s="40">
        <v>10000</v>
      </c>
      <c r="P89" s="41">
        <v>10000</v>
      </c>
      <c r="Q89" s="41">
        <v>0</v>
      </c>
      <c r="R89" s="41">
        <v>0</v>
      </c>
      <c r="S89" s="41">
        <v>0</v>
      </c>
      <c r="T89" s="23"/>
      <c r="U89" s="23"/>
      <c r="V89" s="23"/>
      <c r="W89" s="23"/>
      <c r="X89" s="23"/>
      <c r="Y89" s="23"/>
      <c r="Z89" s="23"/>
      <c r="AA89" s="23"/>
      <c r="AB89" s="23"/>
      <c r="AC89" s="24"/>
      <c r="AD89" s="24"/>
      <c r="AE89" s="25"/>
      <c r="AF89" s="25"/>
      <c r="AG89" s="25"/>
      <c r="AH89" s="25"/>
      <c r="AI89" s="25"/>
      <c r="AJ89" s="25"/>
      <c r="AK89" s="25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</row>
    <row r="90" spans="1:52" s="14" customFormat="1" ht="25.5">
      <c r="A90" s="43">
        <v>83</v>
      </c>
      <c r="B90" s="39" t="s">
        <v>268</v>
      </c>
      <c r="C90" s="39" t="s">
        <v>2</v>
      </c>
      <c r="D90" s="39" t="s">
        <v>46</v>
      </c>
      <c r="E90" s="39" t="s">
        <v>235</v>
      </c>
      <c r="F90" s="39" t="s">
        <v>22</v>
      </c>
      <c r="G90" s="39" t="s">
        <v>19</v>
      </c>
      <c r="H90" s="39" t="s">
        <v>44</v>
      </c>
      <c r="I90" s="37" t="s">
        <v>159</v>
      </c>
      <c r="J90" s="37" t="s">
        <v>269</v>
      </c>
      <c r="K90" s="38">
        <v>100</v>
      </c>
      <c r="L90" s="38">
        <v>100</v>
      </c>
      <c r="M90" s="38">
        <v>100</v>
      </c>
      <c r="N90" s="38">
        <v>100</v>
      </c>
      <c r="O90" s="40">
        <v>8000</v>
      </c>
      <c r="P90" s="41">
        <v>10000</v>
      </c>
      <c r="Q90" s="41">
        <v>10000</v>
      </c>
      <c r="R90" s="41">
        <v>10000</v>
      </c>
      <c r="S90" s="41">
        <v>10000</v>
      </c>
      <c r="T90" s="23"/>
      <c r="U90" s="23"/>
      <c r="V90" s="23"/>
      <c r="W90" s="23"/>
      <c r="X90" s="23"/>
      <c r="Y90" s="23"/>
      <c r="Z90" s="23"/>
      <c r="AA90" s="23"/>
      <c r="AB90" s="23"/>
      <c r="AC90" s="24"/>
      <c r="AD90" s="24"/>
      <c r="AE90" s="25"/>
      <c r="AF90" s="25"/>
      <c r="AG90" s="25"/>
      <c r="AH90" s="25"/>
      <c r="AI90" s="25"/>
      <c r="AJ90" s="25"/>
      <c r="AK90" s="25"/>
      <c r="AL90" s="23"/>
      <c r="AM90" s="23"/>
      <c r="AN90" s="23"/>
      <c r="AO90" s="23"/>
      <c r="AP90" s="23"/>
      <c r="AQ90" s="23"/>
      <c r="AR90" s="23"/>
      <c r="AS90" s="23"/>
      <c r="AT90" s="23"/>
      <c r="AU90" s="23"/>
      <c r="AV90" s="23"/>
      <c r="AW90" s="23"/>
      <c r="AX90" s="23"/>
      <c r="AY90" s="23"/>
      <c r="AZ90" s="23"/>
    </row>
    <row r="91" spans="1:52" s="14" customFormat="1" ht="25.5">
      <c r="A91" s="43">
        <v>84</v>
      </c>
      <c r="B91" s="39" t="s">
        <v>18</v>
      </c>
      <c r="C91" s="39" t="s">
        <v>2</v>
      </c>
      <c r="D91" s="39" t="s">
        <v>46</v>
      </c>
      <c r="E91" s="39" t="s">
        <v>236</v>
      </c>
      <c r="F91" s="39" t="s">
        <v>22</v>
      </c>
      <c r="G91" s="39" t="s">
        <v>19</v>
      </c>
      <c r="H91" s="39" t="s">
        <v>44</v>
      </c>
      <c r="I91" s="37" t="s">
        <v>160</v>
      </c>
      <c r="J91" s="37"/>
      <c r="K91" s="38"/>
      <c r="L91" s="38"/>
      <c r="M91" s="38"/>
      <c r="N91" s="38"/>
      <c r="O91" s="40">
        <f>SUM(O92:O93)</f>
        <v>209065.42</v>
      </c>
      <c r="P91" s="41">
        <v>219065.42</v>
      </c>
      <c r="Q91" s="41">
        <v>200000</v>
      </c>
      <c r="R91" s="41">
        <v>200000</v>
      </c>
      <c r="S91" s="41">
        <v>200000</v>
      </c>
      <c r="T91" s="23"/>
      <c r="U91" s="23"/>
      <c r="V91" s="23"/>
      <c r="W91" s="23"/>
      <c r="X91" s="23"/>
      <c r="Y91" s="23"/>
      <c r="Z91" s="23"/>
      <c r="AA91" s="23"/>
      <c r="AB91" s="23"/>
      <c r="AC91" s="24"/>
      <c r="AD91" s="24"/>
      <c r="AE91" s="25"/>
      <c r="AF91" s="25"/>
      <c r="AG91" s="25"/>
      <c r="AH91" s="25"/>
      <c r="AI91" s="25"/>
      <c r="AJ91" s="25"/>
      <c r="AK91" s="25"/>
      <c r="AL91" s="23"/>
      <c r="AM91" s="23"/>
      <c r="AN91" s="23"/>
      <c r="AO91" s="23"/>
      <c r="AP91" s="23"/>
      <c r="AQ91" s="23"/>
      <c r="AR91" s="23"/>
      <c r="AS91" s="23"/>
      <c r="AT91" s="23"/>
      <c r="AU91" s="23"/>
      <c r="AV91" s="23"/>
      <c r="AW91" s="23"/>
      <c r="AX91" s="23"/>
      <c r="AY91" s="23"/>
      <c r="AZ91" s="23"/>
    </row>
    <row r="92" spans="1:52" s="14" customFormat="1" ht="51">
      <c r="A92" s="43">
        <v>85</v>
      </c>
      <c r="B92" s="39" t="s">
        <v>270</v>
      </c>
      <c r="C92" s="39" t="s">
        <v>2</v>
      </c>
      <c r="D92" s="39" t="s">
        <v>46</v>
      </c>
      <c r="E92" s="39" t="s">
        <v>236</v>
      </c>
      <c r="F92" s="39" t="s">
        <v>22</v>
      </c>
      <c r="G92" s="39" t="s">
        <v>19</v>
      </c>
      <c r="H92" s="39" t="s">
        <v>44</v>
      </c>
      <c r="I92" s="37" t="s">
        <v>160</v>
      </c>
      <c r="J92" s="37" t="s">
        <v>271</v>
      </c>
      <c r="K92" s="38">
        <v>100</v>
      </c>
      <c r="L92" s="38">
        <v>100</v>
      </c>
      <c r="M92" s="38">
        <v>100</v>
      </c>
      <c r="N92" s="38">
        <v>100</v>
      </c>
      <c r="O92" s="40">
        <v>210000</v>
      </c>
      <c r="P92" s="41">
        <v>220000</v>
      </c>
      <c r="Q92" s="41">
        <v>200000</v>
      </c>
      <c r="R92" s="41">
        <v>200000</v>
      </c>
      <c r="S92" s="41">
        <v>200000</v>
      </c>
      <c r="T92" s="23"/>
      <c r="U92" s="23"/>
      <c r="V92" s="23"/>
      <c r="W92" s="23"/>
      <c r="X92" s="23"/>
      <c r="Y92" s="23"/>
      <c r="Z92" s="23"/>
      <c r="AA92" s="23"/>
      <c r="AB92" s="23"/>
      <c r="AC92" s="24"/>
      <c r="AD92" s="24"/>
      <c r="AE92" s="25"/>
      <c r="AF92" s="25"/>
      <c r="AG92" s="25"/>
      <c r="AH92" s="25"/>
      <c r="AI92" s="25"/>
      <c r="AJ92" s="25"/>
      <c r="AK92" s="25"/>
      <c r="AL92" s="23"/>
      <c r="AM92" s="23"/>
      <c r="AN92" s="23"/>
      <c r="AO92" s="23"/>
      <c r="AP92" s="23"/>
      <c r="AQ92" s="23"/>
      <c r="AR92" s="23"/>
      <c r="AS92" s="23"/>
      <c r="AT92" s="23"/>
      <c r="AU92" s="23"/>
      <c r="AV92" s="23"/>
      <c r="AW92" s="23"/>
      <c r="AX92" s="23"/>
      <c r="AY92" s="23"/>
      <c r="AZ92" s="23"/>
    </row>
    <row r="93" spans="1:52" s="14" customFormat="1" ht="51">
      <c r="A93" s="43">
        <v>86</v>
      </c>
      <c r="B93" s="39" t="s">
        <v>68</v>
      </c>
      <c r="C93" s="39" t="s">
        <v>2</v>
      </c>
      <c r="D93" s="39" t="s">
        <v>46</v>
      </c>
      <c r="E93" s="39" t="s">
        <v>236</v>
      </c>
      <c r="F93" s="39" t="s">
        <v>22</v>
      </c>
      <c r="G93" s="39" t="s">
        <v>19</v>
      </c>
      <c r="H93" s="39" t="s">
        <v>44</v>
      </c>
      <c r="I93" s="37" t="s">
        <v>160</v>
      </c>
      <c r="J93" s="37" t="s">
        <v>95</v>
      </c>
      <c r="K93" s="38">
        <v>100</v>
      </c>
      <c r="L93" s="38">
        <v>100</v>
      </c>
      <c r="M93" s="38">
        <v>100</v>
      </c>
      <c r="N93" s="38">
        <v>100</v>
      </c>
      <c r="O93" s="40">
        <v>-934.58</v>
      </c>
      <c r="P93" s="41">
        <v>-934.6</v>
      </c>
      <c r="Q93" s="41">
        <v>0</v>
      </c>
      <c r="R93" s="41">
        <v>0</v>
      </c>
      <c r="S93" s="41">
        <v>0</v>
      </c>
      <c r="T93" s="23"/>
      <c r="U93" s="23"/>
      <c r="V93" s="23"/>
      <c r="W93" s="23"/>
      <c r="X93" s="23"/>
      <c r="Y93" s="23"/>
      <c r="Z93" s="23"/>
      <c r="AA93" s="23"/>
      <c r="AB93" s="23"/>
      <c r="AC93" s="24"/>
      <c r="AD93" s="24"/>
      <c r="AE93" s="25"/>
      <c r="AF93" s="25"/>
      <c r="AG93" s="25"/>
      <c r="AH93" s="25"/>
      <c r="AI93" s="25"/>
      <c r="AJ93" s="25"/>
      <c r="AK93" s="25"/>
      <c r="AL93" s="23"/>
      <c r="AM93" s="23"/>
      <c r="AN93" s="23"/>
      <c r="AO93" s="23"/>
      <c r="AP93" s="23"/>
      <c r="AQ93" s="23"/>
      <c r="AR93" s="23"/>
      <c r="AS93" s="23"/>
      <c r="AT93" s="23"/>
      <c r="AU93" s="23"/>
      <c r="AV93" s="23"/>
      <c r="AW93" s="23"/>
      <c r="AX93" s="23"/>
      <c r="AY93" s="23"/>
      <c r="AZ93" s="23"/>
    </row>
    <row r="94" spans="1:52" s="14" customFormat="1" ht="38.25">
      <c r="A94" s="43">
        <v>87</v>
      </c>
      <c r="B94" s="39" t="s">
        <v>80</v>
      </c>
      <c r="C94" s="39" t="s">
        <v>2</v>
      </c>
      <c r="D94" s="39" t="s">
        <v>46</v>
      </c>
      <c r="E94" s="39" t="s">
        <v>237</v>
      </c>
      <c r="F94" s="39" t="s">
        <v>22</v>
      </c>
      <c r="G94" s="39" t="s">
        <v>19</v>
      </c>
      <c r="H94" s="39" t="s">
        <v>44</v>
      </c>
      <c r="I94" s="37" t="s">
        <v>161</v>
      </c>
      <c r="J94" s="37" t="s">
        <v>96</v>
      </c>
      <c r="K94" s="38">
        <v>100</v>
      </c>
      <c r="L94" s="38">
        <v>100</v>
      </c>
      <c r="M94" s="38">
        <v>100</v>
      </c>
      <c r="N94" s="38">
        <v>100</v>
      </c>
      <c r="O94" s="40">
        <v>390000</v>
      </c>
      <c r="P94" s="41">
        <v>395000</v>
      </c>
      <c r="Q94" s="41">
        <v>400000</v>
      </c>
      <c r="R94" s="41">
        <v>400000</v>
      </c>
      <c r="S94" s="41">
        <v>400000</v>
      </c>
      <c r="T94" s="23"/>
      <c r="U94" s="23"/>
      <c r="V94" s="23"/>
      <c r="W94" s="23"/>
      <c r="X94" s="23"/>
      <c r="Y94" s="23"/>
      <c r="Z94" s="23"/>
      <c r="AA94" s="23"/>
      <c r="AB94" s="23"/>
      <c r="AC94" s="24"/>
      <c r="AD94" s="24"/>
      <c r="AE94" s="25"/>
      <c r="AF94" s="25"/>
      <c r="AG94" s="25"/>
      <c r="AH94" s="25"/>
      <c r="AI94" s="25"/>
      <c r="AJ94" s="25"/>
      <c r="AK94" s="25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</row>
    <row r="95" spans="1:52" s="14" customFormat="1" ht="51">
      <c r="A95" s="43">
        <v>88</v>
      </c>
      <c r="B95" s="39" t="s">
        <v>270</v>
      </c>
      <c r="C95" s="39" t="s">
        <v>2</v>
      </c>
      <c r="D95" s="39" t="s">
        <v>46</v>
      </c>
      <c r="E95" s="39" t="s">
        <v>238</v>
      </c>
      <c r="F95" s="39" t="s">
        <v>34</v>
      </c>
      <c r="G95" s="39" t="s">
        <v>19</v>
      </c>
      <c r="H95" s="39" t="s">
        <v>44</v>
      </c>
      <c r="I95" s="37" t="s">
        <v>162</v>
      </c>
      <c r="J95" s="37" t="s">
        <v>271</v>
      </c>
      <c r="K95" s="38">
        <v>100</v>
      </c>
      <c r="L95" s="38">
        <v>100</v>
      </c>
      <c r="M95" s="38">
        <v>100</v>
      </c>
      <c r="N95" s="38">
        <v>100</v>
      </c>
      <c r="O95" s="40">
        <v>10000</v>
      </c>
      <c r="P95" s="41">
        <v>10000</v>
      </c>
      <c r="Q95" s="41">
        <v>10000</v>
      </c>
      <c r="R95" s="41">
        <v>10000</v>
      </c>
      <c r="S95" s="41">
        <v>10000</v>
      </c>
      <c r="T95" s="23"/>
      <c r="U95" s="23"/>
      <c r="V95" s="23"/>
      <c r="W95" s="23"/>
      <c r="X95" s="23"/>
      <c r="Y95" s="23"/>
      <c r="Z95" s="23"/>
      <c r="AA95" s="23"/>
      <c r="AB95" s="23"/>
      <c r="AC95" s="24"/>
      <c r="AD95" s="24"/>
      <c r="AE95" s="25"/>
      <c r="AF95" s="25"/>
      <c r="AG95" s="25"/>
      <c r="AH95" s="25"/>
      <c r="AI95" s="25"/>
      <c r="AJ95" s="25"/>
      <c r="AK95" s="25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</row>
    <row r="96" spans="1:52" s="14" customFormat="1" ht="38.25">
      <c r="A96" s="43">
        <v>89</v>
      </c>
      <c r="B96" s="39" t="s">
        <v>18</v>
      </c>
      <c r="C96" s="39" t="s">
        <v>2</v>
      </c>
      <c r="D96" s="39" t="s">
        <v>46</v>
      </c>
      <c r="E96" s="39" t="s">
        <v>239</v>
      </c>
      <c r="F96" s="39" t="s">
        <v>22</v>
      </c>
      <c r="G96" s="39" t="s">
        <v>19</v>
      </c>
      <c r="H96" s="39" t="s">
        <v>44</v>
      </c>
      <c r="I96" s="37" t="s">
        <v>163</v>
      </c>
      <c r="J96" s="37"/>
      <c r="K96" s="38"/>
      <c r="L96" s="38"/>
      <c r="M96" s="38"/>
      <c r="N96" s="38"/>
      <c r="O96" s="40">
        <f>SUM(O97:O98)</f>
        <v>521500</v>
      </c>
      <c r="P96" s="40">
        <f>SUM(P97:P98)</f>
        <v>527000</v>
      </c>
      <c r="Q96" s="40">
        <f>SUM(Q97:Q98)</f>
        <v>530000</v>
      </c>
      <c r="R96" s="40">
        <f>SUM(R97:R98)</f>
        <v>530000</v>
      </c>
      <c r="S96" s="40">
        <f>SUM(S97:S98)</f>
        <v>530000</v>
      </c>
      <c r="T96" s="23"/>
      <c r="U96" s="23"/>
      <c r="V96" s="23"/>
      <c r="W96" s="23"/>
      <c r="X96" s="23"/>
      <c r="Y96" s="23"/>
      <c r="Z96" s="23"/>
      <c r="AA96" s="23"/>
      <c r="AB96" s="23"/>
      <c r="AC96" s="24"/>
      <c r="AD96" s="24"/>
      <c r="AE96" s="25"/>
      <c r="AF96" s="25"/>
      <c r="AG96" s="25"/>
      <c r="AH96" s="25"/>
      <c r="AI96" s="25"/>
      <c r="AJ96" s="25"/>
      <c r="AK96" s="25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</row>
    <row r="97" spans="1:52" s="14" customFormat="1" ht="51">
      <c r="A97" s="43">
        <v>90</v>
      </c>
      <c r="B97" s="39" t="s">
        <v>270</v>
      </c>
      <c r="C97" s="39" t="s">
        <v>2</v>
      </c>
      <c r="D97" s="39" t="s">
        <v>46</v>
      </c>
      <c r="E97" s="39" t="s">
        <v>239</v>
      </c>
      <c r="F97" s="39" t="s">
        <v>22</v>
      </c>
      <c r="G97" s="39" t="s">
        <v>19</v>
      </c>
      <c r="H97" s="39" t="s">
        <v>44</v>
      </c>
      <c r="I97" s="37" t="s">
        <v>163</v>
      </c>
      <c r="J97" s="37" t="s">
        <v>271</v>
      </c>
      <c r="K97" s="38">
        <v>100</v>
      </c>
      <c r="L97" s="38">
        <v>100</v>
      </c>
      <c r="M97" s="38">
        <v>100</v>
      </c>
      <c r="N97" s="38">
        <v>100</v>
      </c>
      <c r="O97" s="40">
        <v>518500</v>
      </c>
      <c r="P97" s="41">
        <v>527000</v>
      </c>
      <c r="Q97" s="41">
        <v>530000</v>
      </c>
      <c r="R97" s="41">
        <v>530000</v>
      </c>
      <c r="S97" s="41">
        <v>530000</v>
      </c>
      <c r="T97" s="23"/>
      <c r="U97" s="23"/>
      <c r="V97" s="23"/>
      <c r="W97" s="23"/>
      <c r="X97" s="23"/>
      <c r="Y97" s="23"/>
      <c r="Z97" s="23"/>
      <c r="AA97" s="23"/>
      <c r="AB97" s="23"/>
      <c r="AC97" s="24"/>
      <c r="AD97" s="24"/>
      <c r="AE97" s="25"/>
      <c r="AF97" s="25"/>
      <c r="AG97" s="25"/>
      <c r="AH97" s="25"/>
      <c r="AI97" s="25"/>
      <c r="AJ97" s="25"/>
      <c r="AK97" s="25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</row>
    <row r="98" spans="1:52" s="14" customFormat="1" ht="51">
      <c r="A98" s="43">
        <v>91</v>
      </c>
      <c r="B98" s="39" t="s">
        <v>68</v>
      </c>
      <c r="C98" s="39" t="s">
        <v>2</v>
      </c>
      <c r="D98" s="39" t="s">
        <v>46</v>
      </c>
      <c r="E98" s="39" t="s">
        <v>239</v>
      </c>
      <c r="F98" s="39" t="s">
        <v>22</v>
      </c>
      <c r="G98" s="39" t="s">
        <v>19</v>
      </c>
      <c r="H98" s="39" t="s">
        <v>44</v>
      </c>
      <c r="I98" s="37" t="s">
        <v>163</v>
      </c>
      <c r="J98" s="37" t="s">
        <v>95</v>
      </c>
      <c r="K98" s="38">
        <v>100</v>
      </c>
      <c r="L98" s="38">
        <v>100</v>
      </c>
      <c r="M98" s="38">
        <v>100</v>
      </c>
      <c r="N98" s="38">
        <v>100</v>
      </c>
      <c r="O98" s="40">
        <v>3000</v>
      </c>
      <c r="P98" s="41">
        <v>0</v>
      </c>
      <c r="Q98" s="41">
        <v>0</v>
      </c>
      <c r="R98" s="41">
        <v>0</v>
      </c>
      <c r="S98" s="41">
        <v>0</v>
      </c>
      <c r="T98" s="23"/>
      <c r="U98" s="23"/>
      <c r="V98" s="23"/>
      <c r="W98" s="23"/>
      <c r="X98" s="23"/>
      <c r="Y98" s="23"/>
      <c r="Z98" s="23"/>
      <c r="AA98" s="23"/>
      <c r="AB98" s="23"/>
      <c r="AC98" s="24"/>
      <c r="AD98" s="24"/>
      <c r="AE98" s="25"/>
      <c r="AF98" s="25"/>
      <c r="AG98" s="25"/>
      <c r="AH98" s="25"/>
      <c r="AI98" s="25"/>
      <c r="AJ98" s="25"/>
      <c r="AK98" s="25"/>
      <c r="AL98" s="23"/>
      <c r="AM98" s="23"/>
      <c r="AN98" s="23"/>
      <c r="AO98" s="23"/>
      <c r="AP98" s="23"/>
      <c r="AQ98" s="23"/>
      <c r="AR98" s="23"/>
      <c r="AS98" s="23"/>
      <c r="AT98" s="23"/>
      <c r="AU98" s="23"/>
      <c r="AV98" s="23"/>
      <c r="AW98" s="23"/>
      <c r="AX98" s="23"/>
      <c r="AY98" s="23"/>
      <c r="AZ98" s="23"/>
    </row>
    <row r="99" spans="1:52" s="14" customFormat="1" ht="51">
      <c r="A99" s="43">
        <v>92</v>
      </c>
      <c r="B99" s="39" t="s">
        <v>68</v>
      </c>
      <c r="C99" s="39" t="s">
        <v>2</v>
      </c>
      <c r="D99" s="39" t="s">
        <v>46</v>
      </c>
      <c r="E99" s="39" t="s">
        <v>240</v>
      </c>
      <c r="F99" s="39" t="s">
        <v>22</v>
      </c>
      <c r="G99" s="39" t="s">
        <v>19</v>
      </c>
      <c r="H99" s="39" t="s">
        <v>44</v>
      </c>
      <c r="I99" s="37" t="s">
        <v>164</v>
      </c>
      <c r="J99" s="37" t="s">
        <v>95</v>
      </c>
      <c r="K99" s="38">
        <v>100</v>
      </c>
      <c r="L99" s="38">
        <v>100</v>
      </c>
      <c r="M99" s="38">
        <v>100</v>
      </c>
      <c r="N99" s="38">
        <v>100</v>
      </c>
      <c r="O99" s="40">
        <v>9500</v>
      </c>
      <c r="P99" s="41">
        <v>10000</v>
      </c>
      <c r="Q99" s="41">
        <v>10000</v>
      </c>
      <c r="R99" s="41">
        <v>10000</v>
      </c>
      <c r="S99" s="41">
        <v>10000</v>
      </c>
      <c r="T99" s="23"/>
      <c r="U99" s="23"/>
      <c r="V99" s="23"/>
      <c r="W99" s="23"/>
      <c r="X99" s="23"/>
      <c r="Y99" s="23"/>
      <c r="Z99" s="23"/>
      <c r="AA99" s="23"/>
      <c r="AB99" s="23"/>
      <c r="AC99" s="24"/>
      <c r="AD99" s="24"/>
      <c r="AE99" s="25"/>
      <c r="AF99" s="25"/>
      <c r="AG99" s="25"/>
      <c r="AH99" s="25"/>
      <c r="AI99" s="25"/>
      <c r="AJ99" s="25"/>
      <c r="AK99" s="25"/>
      <c r="AL99" s="23"/>
      <c r="AM99" s="23"/>
      <c r="AN99" s="23"/>
      <c r="AO99" s="23"/>
      <c r="AP99" s="23"/>
      <c r="AQ99" s="23"/>
      <c r="AR99" s="23"/>
      <c r="AS99" s="23"/>
      <c r="AT99" s="23"/>
      <c r="AU99" s="23"/>
      <c r="AV99" s="23"/>
      <c r="AW99" s="23"/>
      <c r="AX99" s="23"/>
      <c r="AY99" s="23"/>
      <c r="AZ99" s="23"/>
    </row>
    <row r="100" spans="1:52" s="14" customFormat="1" ht="25.5">
      <c r="A100" s="43">
        <v>93</v>
      </c>
      <c r="B100" s="39" t="s">
        <v>18</v>
      </c>
      <c r="C100" s="39" t="s">
        <v>2</v>
      </c>
      <c r="D100" s="39" t="s">
        <v>46</v>
      </c>
      <c r="E100" s="39" t="s">
        <v>241</v>
      </c>
      <c r="F100" s="39" t="s">
        <v>22</v>
      </c>
      <c r="G100" s="39" t="s">
        <v>19</v>
      </c>
      <c r="H100" s="39" t="s">
        <v>44</v>
      </c>
      <c r="I100" s="37" t="s">
        <v>48</v>
      </c>
      <c r="J100" s="37"/>
      <c r="K100" s="38"/>
      <c r="L100" s="38"/>
      <c r="M100" s="38"/>
      <c r="N100" s="38"/>
      <c r="O100" s="40">
        <f>SUM(O101:O102)</f>
        <v>818951.51</v>
      </c>
      <c r="P100" s="40">
        <f>SUM(P101:P102)</f>
        <v>1468122.6</v>
      </c>
      <c r="Q100" s="40">
        <f>SUM(Q101:Q102)</f>
        <v>188260</v>
      </c>
      <c r="R100" s="40">
        <f>SUM(R101:R102)</f>
        <v>188260</v>
      </c>
      <c r="S100" s="40">
        <f>SUM(S101:S102)</f>
        <v>188260</v>
      </c>
      <c r="T100" s="23"/>
      <c r="U100" s="23"/>
      <c r="V100" s="23"/>
      <c r="W100" s="23"/>
      <c r="X100" s="23"/>
      <c r="Y100" s="23"/>
      <c r="Z100" s="23"/>
      <c r="AA100" s="23"/>
      <c r="AB100" s="23"/>
      <c r="AC100" s="24"/>
      <c r="AD100" s="24"/>
      <c r="AE100" s="25"/>
      <c r="AF100" s="25"/>
      <c r="AG100" s="25"/>
      <c r="AH100" s="25"/>
      <c r="AI100" s="25"/>
      <c r="AJ100" s="25"/>
      <c r="AK100" s="25"/>
      <c r="AL100" s="23"/>
      <c r="AM100" s="23"/>
      <c r="AN100" s="23"/>
      <c r="AO100" s="23"/>
      <c r="AP100" s="23"/>
      <c r="AQ100" s="23"/>
      <c r="AR100" s="23"/>
      <c r="AS100" s="23"/>
      <c r="AT100" s="23"/>
      <c r="AU100" s="23"/>
      <c r="AV100" s="23"/>
      <c r="AW100" s="23"/>
      <c r="AX100" s="23"/>
      <c r="AY100" s="23"/>
      <c r="AZ100" s="23"/>
    </row>
    <row r="101" spans="1:52" s="14" customFormat="1" ht="38.25">
      <c r="A101" s="43">
        <v>94</v>
      </c>
      <c r="B101" s="39" t="s">
        <v>273</v>
      </c>
      <c r="C101" s="39" t="s">
        <v>2</v>
      </c>
      <c r="D101" s="39" t="s">
        <v>46</v>
      </c>
      <c r="E101" s="39" t="s">
        <v>241</v>
      </c>
      <c r="F101" s="39" t="s">
        <v>22</v>
      </c>
      <c r="G101" s="39" t="s">
        <v>19</v>
      </c>
      <c r="H101" s="39" t="s">
        <v>44</v>
      </c>
      <c r="I101" s="37" t="s">
        <v>48</v>
      </c>
      <c r="J101" s="37" t="s">
        <v>274</v>
      </c>
      <c r="K101" s="38">
        <v>100</v>
      </c>
      <c r="L101" s="38">
        <v>100</v>
      </c>
      <c r="M101" s="38">
        <v>100</v>
      </c>
      <c r="N101" s="38">
        <v>100</v>
      </c>
      <c r="O101" s="40">
        <v>0</v>
      </c>
      <c r="P101" s="41">
        <v>649171.09</v>
      </c>
      <c r="Q101" s="41">
        <v>188260</v>
      </c>
      <c r="R101" s="41">
        <v>188260</v>
      </c>
      <c r="S101" s="41">
        <v>188260</v>
      </c>
      <c r="T101" s="23"/>
      <c r="U101" s="23"/>
      <c r="V101" s="23"/>
      <c r="W101" s="23"/>
      <c r="X101" s="23"/>
      <c r="Y101" s="23"/>
      <c r="Z101" s="23"/>
      <c r="AA101" s="23"/>
      <c r="AB101" s="23"/>
      <c r="AC101" s="24"/>
      <c r="AD101" s="24"/>
      <c r="AE101" s="25"/>
      <c r="AF101" s="25"/>
      <c r="AG101" s="25"/>
      <c r="AH101" s="25"/>
      <c r="AI101" s="25"/>
      <c r="AJ101" s="25"/>
      <c r="AK101" s="25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</row>
    <row r="102" spans="1:52" s="14" customFormat="1" ht="51">
      <c r="A102" s="43">
        <v>95</v>
      </c>
      <c r="B102" s="39" t="s">
        <v>63</v>
      </c>
      <c r="C102" s="39" t="s">
        <v>2</v>
      </c>
      <c r="D102" s="39" t="s">
        <v>46</v>
      </c>
      <c r="E102" s="39" t="s">
        <v>241</v>
      </c>
      <c r="F102" s="39" t="s">
        <v>22</v>
      </c>
      <c r="G102" s="39" t="s">
        <v>19</v>
      </c>
      <c r="H102" s="39" t="s">
        <v>44</v>
      </c>
      <c r="I102" s="37" t="s">
        <v>48</v>
      </c>
      <c r="J102" s="37" t="s">
        <v>88</v>
      </c>
      <c r="K102" s="38">
        <v>100</v>
      </c>
      <c r="L102" s="38">
        <v>100</v>
      </c>
      <c r="M102" s="38">
        <v>100</v>
      </c>
      <c r="N102" s="38">
        <v>100</v>
      </c>
      <c r="O102" s="40">
        <v>818951.51</v>
      </c>
      <c r="P102" s="41">
        <v>818951.51</v>
      </c>
      <c r="Q102" s="41">
        <v>0</v>
      </c>
      <c r="R102" s="41">
        <v>0</v>
      </c>
      <c r="S102" s="41">
        <v>0</v>
      </c>
      <c r="T102" s="23"/>
      <c r="U102" s="23"/>
      <c r="V102" s="23"/>
      <c r="W102" s="23"/>
      <c r="X102" s="23"/>
      <c r="Y102" s="23"/>
      <c r="Z102" s="23"/>
      <c r="AA102" s="23"/>
      <c r="AB102" s="23"/>
      <c r="AC102" s="24"/>
      <c r="AD102" s="24"/>
      <c r="AE102" s="25"/>
      <c r="AF102" s="25"/>
      <c r="AG102" s="25"/>
      <c r="AH102" s="25"/>
      <c r="AI102" s="25"/>
      <c r="AJ102" s="25"/>
      <c r="AK102" s="25"/>
      <c r="AL102" s="23"/>
      <c r="AM102" s="23"/>
      <c r="AN102" s="23"/>
      <c r="AO102" s="23"/>
      <c r="AP102" s="23"/>
      <c r="AQ102" s="23"/>
      <c r="AR102" s="23"/>
      <c r="AS102" s="23"/>
      <c r="AT102" s="23"/>
      <c r="AU102" s="23"/>
      <c r="AV102" s="23"/>
      <c r="AW102" s="23"/>
      <c r="AX102" s="23"/>
      <c r="AY102" s="23"/>
      <c r="AZ102" s="23"/>
    </row>
    <row r="103" spans="1:52" s="14" customFormat="1" ht="38.25">
      <c r="A103" s="43">
        <v>96</v>
      </c>
      <c r="B103" s="39" t="s">
        <v>18</v>
      </c>
      <c r="C103" s="39" t="s">
        <v>2</v>
      </c>
      <c r="D103" s="39" t="s">
        <v>46</v>
      </c>
      <c r="E103" s="39" t="s">
        <v>242</v>
      </c>
      <c r="F103" s="39" t="s">
        <v>34</v>
      </c>
      <c r="G103" s="39" t="s">
        <v>257</v>
      </c>
      <c r="H103" s="39" t="s">
        <v>44</v>
      </c>
      <c r="I103" s="37" t="s">
        <v>165</v>
      </c>
      <c r="J103" s="37"/>
      <c r="K103" s="38"/>
      <c r="L103" s="38"/>
      <c r="M103" s="38"/>
      <c r="N103" s="38"/>
      <c r="O103" s="40">
        <f>SUM(O104:O105)</f>
        <v>507577.36</v>
      </c>
      <c r="P103" s="40">
        <f>SUM(P104:P105)</f>
        <v>511000</v>
      </c>
      <c r="Q103" s="40">
        <f>SUM(Q104:Q105)</f>
        <v>225000</v>
      </c>
      <c r="R103" s="40">
        <f>SUM(R104:R105)</f>
        <v>225000</v>
      </c>
      <c r="S103" s="40">
        <f>SUM(S104:S105)</f>
        <v>225000</v>
      </c>
      <c r="T103" s="23"/>
      <c r="U103" s="23"/>
      <c r="V103" s="23"/>
      <c r="W103" s="23"/>
      <c r="X103" s="23"/>
      <c r="Y103" s="23"/>
      <c r="Z103" s="23"/>
      <c r="AA103" s="23"/>
      <c r="AB103" s="23"/>
      <c r="AC103" s="24"/>
      <c r="AD103" s="24"/>
      <c r="AE103" s="25"/>
      <c r="AF103" s="25"/>
      <c r="AG103" s="25"/>
      <c r="AH103" s="25"/>
      <c r="AI103" s="25"/>
      <c r="AJ103" s="25"/>
      <c r="AK103" s="25"/>
      <c r="AL103" s="23"/>
      <c r="AM103" s="23"/>
      <c r="AN103" s="23"/>
      <c r="AO103" s="23"/>
      <c r="AP103" s="23"/>
      <c r="AQ103" s="23"/>
      <c r="AR103" s="23"/>
      <c r="AS103" s="23"/>
      <c r="AT103" s="23"/>
      <c r="AU103" s="23"/>
      <c r="AV103" s="23"/>
      <c r="AW103" s="23"/>
      <c r="AX103" s="23"/>
      <c r="AY103" s="23"/>
      <c r="AZ103" s="23"/>
    </row>
    <row r="104" spans="1:52" s="14" customFormat="1" ht="38.25">
      <c r="A104" s="43">
        <v>97</v>
      </c>
      <c r="B104" s="39" t="s">
        <v>74</v>
      </c>
      <c r="C104" s="39" t="s">
        <v>2</v>
      </c>
      <c r="D104" s="39" t="s">
        <v>46</v>
      </c>
      <c r="E104" s="39" t="s">
        <v>242</v>
      </c>
      <c r="F104" s="39" t="s">
        <v>34</v>
      </c>
      <c r="G104" s="39" t="s">
        <v>257</v>
      </c>
      <c r="H104" s="39" t="s">
        <v>44</v>
      </c>
      <c r="I104" s="37" t="s">
        <v>165</v>
      </c>
      <c r="J104" s="37" t="s">
        <v>92</v>
      </c>
      <c r="K104" s="38">
        <v>100</v>
      </c>
      <c r="L104" s="38">
        <v>100</v>
      </c>
      <c r="M104" s="38">
        <v>100</v>
      </c>
      <c r="N104" s="38">
        <v>100</v>
      </c>
      <c r="O104" s="40">
        <v>221577.36</v>
      </c>
      <c r="P104" s="41">
        <v>225000</v>
      </c>
      <c r="Q104" s="41">
        <v>225000</v>
      </c>
      <c r="R104" s="41">
        <v>225000</v>
      </c>
      <c r="S104" s="41">
        <v>225000</v>
      </c>
      <c r="T104" s="23"/>
      <c r="U104" s="23"/>
      <c r="V104" s="23"/>
      <c r="W104" s="23"/>
      <c r="X104" s="23"/>
      <c r="Y104" s="23"/>
      <c r="Z104" s="23"/>
      <c r="AA104" s="23"/>
      <c r="AB104" s="23"/>
      <c r="AC104" s="24"/>
      <c r="AD104" s="24"/>
      <c r="AE104" s="25"/>
      <c r="AF104" s="25"/>
      <c r="AG104" s="25"/>
      <c r="AH104" s="25"/>
      <c r="AI104" s="25"/>
      <c r="AJ104" s="25"/>
      <c r="AK104" s="25"/>
      <c r="AL104" s="23"/>
      <c r="AM104" s="23"/>
      <c r="AN104" s="23"/>
      <c r="AO104" s="23"/>
      <c r="AP104" s="23"/>
      <c r="AQ104" s="23"/>
      <c r="AR104" s="23"/>
      <c r="AS104" s="23"/>
      <c r="AT104" s="23"/>
      <c r="AU104" s="23"/>
      <c r="AV104" s="23"/>
      <c r="AW104" s="23"/>
      <c r="AX104" s="23"/>
      <c r="AY104" s="23"/>
      <c r="AZ104" s="23"/>
    </row>
    <row r="105" spans="1:52" s="14" customFormat="1" ht="51">
      <c r="A105" s="43">
        <v>98</v>
      </c>
      <c r="B105" s="39" t="s">
        <v>63</v>
      </c>
      <c r="C105" s="39" t="s">
        <v>2</v>
      </c>
      <c r="D105" s="39" t="s">
        <v>46</v>
      </c>
      <c r="E105" s="39" t="s">
        <v>242</v>
      </c>
      <c r="F105" s="39" t="s">
        <v>34</v>
      </c>
      <c r="G105" s="39" t="s">
        <v>257</v>
      </c>
      <c r="H105" s="39" t="s">
        <v>44</v>
      </c>
      <c r="I105" s="37" t="s">
        <v>165</v>
      </c>
      <c r="J105" s="37" t="s">
        <v>88</v>
      </c>
      <c r="K105" s="38">
        <v>100</v>
      </c>
      <c r="L105" s="38">
        <v>100</v>
      </c>
      <c r="M105" s="38">
        <v>100</v>
      </c>
      <c r="N105" s="38">
        <v>100</v>
      </c>
      <c r="O105" s="40">
        <v>286000</v>
      </c>
      <c r="P105" s="41">
        <v>286000</v>
      </c>
      <c r="Q105" s="41">
        <v>0</v>
      </c>
      <c r="R105" s="41">
        <v>0</v>
      </c>
      <c r="S105" s="41">
        <v>0</v>
      </c>
      <c r="T105" s="23"/>
      <c r="U105" s="23"/>
      <c r="V105" s="23"/>
      <c r="W105" s="23"/>
      <c r="X105" s="23"/>
      <c r="Y105" s="23"/>
      <c r="Z105" s="23"/>
      <c r="AA105" s="23"/>
      <c r="AB105" s="23"/>
      <c r="AC105" s="24"/>
      <c r="AD105" s="24"/>
      <c r="AE105" s="25"/>
      <c r="AF105" s="25"/>
      <c r="AG105" s="25"/>
      <c r="AH105" s="25"/>
      <c r="AI105" s="25"/>
      <c r="AJ105" s="25"/>
      <c r="AK105" s="25"/>
      <c r="AL105" s="23"/>
      <c r="AM105" s="23"/>
      <c r="AN105" s="23"/>
      <c r="AO105" s="23"/>
      <c r="AP105" s="23"/>
      <c r="AQ105" s="23"/>
      <c r="AR105" s="23"/>
      <c r="AS105" s="23"/>
      <c r="AT105" s="23"/>
      <c r="AU105" s="23"/>
      <c r="AV105" s="23"/>
      <c r="AW105" s="23"/>
      <c r="AX105" s="23"/>
      <c r="AY105" s="23"/>
      <c r="AZ105" s="23"/>
    </row>
    <row r="106" spans="1:52" s="14" customFormat="1" ht="25.5">
      <c r="A106" s="43">
        <v>99</v>
      </c>
      <c r="B106" s="39" t="s">
        <v>18</v>
      </c>
      <c r="C106" s="39" t="s">
        <v>2</v>
      </c>
      <c r="D106" s="39" t="s">
        <v>46</v>
      </c>
      <c r="E106" s="39" t="s">
        <v>243</v>
      </c>
      <c r="F106" s="39" t="s">
        <v>34</v>
      </c>
      <c r="G106" s="39" t="s">
        <v>19</v>
      </c>
      <c r="H106" s="39" t="s">
        <v>44</v>
      </c>
      <c r="I106" s="37" t="s">
        <v>166</v>
      </c>
      <c r="J106" s="37"/>
      <c r="K106" s="38"/>
      <c r="L106" s="38"/>
      <c r="M106" s="38"/>
      <c r="N106" s="38"/>
      <c r="O106" s="40">
        <f>SUM(O107:O108)</f>
        <v>379880.42</v>
      </c>
      <c r="P106" s="40">
        <f>SUM(P107:P108)</f>
        <v>385496.42</v>
      </c>
      <c r="Q106" s="40">
        <f>SUM(Q107:Q108)</f>
        <v>330000</v>
      </c>
      <c r="R106" s="40">
        <f>SUM(R107:R108)</f>
        <v>330000</v>
      </c>
      <c r="S106" s="40">
        <f>SUM(S107:S108)</f>
        <v>330000</v>
      </c>
      <c r="T106" s="24"/>
      <c r="U106" s="24"/>
      <c r="V106" s="24"/>
      <c r="W106" s="24"/>
      <c r="X106" s="24"/>
      <c r="Y106" s="23"/>
      <c r="Z106" s="23"/>
      <c r="AA106" s="23"/>
      <c r="AB106" s="23"/>
      <c r="AC106" s="24"/>
      <c r="AD106" s="24"/>
      <c r="AE106" s="25"/>
      <c r="AF106" s="25"/>
      <c r="AG106" s="25"/>
      <c r="AH106" s="25"/>
      <c r="AI106" s="25"/>
      <c r="AJ106" s="25"/>
      <c r="AK106" s="25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</row>
    <row r="107" spans="1:52" s="14" customFormat="1" ht="25.5">
      <c r="A107" s="43">
        <v>100</v>
      </c>
      <c r="B107" s="39" t="s">
        <v>70</v>
      </c>
      <c r="C107" s="39" t="s">
        <v>2</v>
      </c>
      <c r="D107" s="39" t="s">
        <v>46</v>
      </c>
      <c r="E107" s="39" t="s">
        <v>243</v>
      </c>
      <c r="F107" s="39" t="s">
        <v>34</v>
      </c>
      <c r="G107" s="39" t="s">
        <v>19</v>
      </c>
      <c r="H107" s="39" t="s">
        <v>44</v>
      </c>
      <c r="I107" s="37" t="s">
        <v>166</v>
      </c>
      <c r="J107" s="37" t="s">
        <v>90</v>
      </c>
      <c r="K107" s="38">
        <v>100</v>
      </c>
      <c r="L107" s="38">
        <v>100</v>
      </c>
      <c r="M107" s="38">
        <v>100</v>
      </c>
      <c r="N107" s="38">
        <v>100</v>
      </c>
      <c r="O107" s="40">
        <v>270496.42</v>
      </c>
      <c r="P107" s="41">
        <v>270496.42</v>
      </c>
      <c r="Q107" s="41">
        <v>270000</v>
      </c>
      <c r="R107" s="41">
        <v>270000</v>
      </c>
      <c r="S107" s="41">
        <v>270000</v>
      </c>
      <c r="T107" s="24"/>
      <c r="U107" s="24"/>
      <c r="V107" s="24"/>
      <c r="W107" s="24"/>
      <c r="X107" s="24"/>
      <c r="Y107" s="23"/>
      <c r="Z107" s="23"/>
      <c r="AA107" s="23"/>
      <c r="AB107" s="23"/>
      <c r="AC107" s="24"/>
      <c r="AD107" s="24"/>
      <c r="AE107" s="25"/>
      <c r="AF107" s="25"/>
      <c r="AG107" s="25"/>
      <c r="AH107" s="25"/>
      <c r="AI107" s="25"/>
      <c r="AJ107" s="25"/>
      <c r="AK107" s="25"/>
      <c r="AL107" s="23"/>
      <c r="AM107" s="23"/>
      <c r="AN107" s="23"/>
      <c r="AO107" s="23"/>
      <c r="AP107" s="23"/>
      <c r="AQ107" s="23"/>
      <c r="AR107" s="23"/>
      <c r="AS107" s="23"/>
      <c r="AT107" s="23"/>
      <c r="AU107" s="23"/>
      <c r="AV107" s="23"/>
      <c r="AW107" s="23"/>
      <c r="AX107" s="23"/>
      <c r="AY107" s="23"/>
      <c r="AZ107" s="23"/>
    </row>
    <row r="108" spans="1:52" s="14" customFormat="1" ht="25.5">
      <c r="A108" s="43">
        <v>101</v>
      </c>
      <c r="B108" s="39" t="s">
        <v>268</v>
      </c>
      <c r="C108" s="39" t="s">
        <v>2</v>
      </c>
      <c r="D108" s="39" t="s">
        <v>46</v>
      </c>
      <c r="E108" s="39" t="s">
        <v>243</v>
      </c>
      <c r="F108" s="39" t="s">
        <v>34</v>
      </c>
      <c r="G108" s="39" t="s">
        <v>19</v>
      </c>
      <c r="H108" s="39" t="s">
        <v>44</v>
      </c>
      <c r="I108" s="37" t="s">
        <v>166</v>
      </c>
      <c r="J108" s="37" t="s">
        <v>269</v>
      </c>
      <c r="K108" s="38">
        <v>100</v>
      </c>
      <c r="L108" s="38">
        <v>100</v>
      </c>
      <c r="M108" s="38">
        <v>100</v>
      </c>
      <c r="N108" s="38">
        <v>100</v>
      </c>
      <c r="O108" s="40">
        <v>109384</v>
      </c>
      <c r="P108" s="41">
        <v>115000</v>
      </c>
      <c r="Q108" s="41">
        <v>60000</v>
      </c>
      <c r="R108" s="41">
        <v>60000</v>
      </c>
      <c r="S108" s="41">
        <v>60000</v>
      </c>
      <c r="T108" s="24"/>
      <c r="U108" s="24"/>
      <c r="V108" s="24"/>
      <c r="W108" s="24"/>
      <c r="X108" s="24"/>
      <c r="Y108" s="23"/>
      <c r="Z108" s="23"/>
      <c r="AA108" s="23"/>
      <c r="AB108" s="23"/>
      <c r="AC108" s="24"/>
      <c r="AD108" s="24"/>
      <c r="AE108" s="25"/>
      <c r="AF108" s="25"/>
      <c r="AG108" s="25"/>
      <c r="AH108" s="25"/>
      <c r="AI108" s="25"/>
      <c r="AJ108" s="25"/>
      <c r="AK108" s="25"/>
      <c r="AL108" s="23"/>
      <c r="AM108" s="23"/>
      <c r="AN108" s="23"/>
      <c r="AO108" s="23"/>
      <c r="AP108" s="23"/>
      <c r="AQ108" s="23"/>
      <c r="AR108" s="23"/>
      <c r="AS108" s="23"/>
      <c r="AT108" s="23"/>
      <c r="AU108" s="23"/>
      <c r="AV108" s="23"/>
      <c r="AW108" s="23"/>
      <c r="AX108" s="23"/>
      <c r="AY108" s="23"/>
      <c r="AZ108" s="23"/>
    </row>
    <row r="109" spans="1:52" s="14" customFormat="1" ht="51">
      <c r="A109" s="43">
        <v>102</v>
      </c>
      <c r="B109" s="39" t="s">
        <v>275</v>
      </c>
      <c r="C109" s="39" t="s">
        <v>2</v>
      </c>
      <c r="D109" s="39" t="s">
        <v>46</v>
      </c>
      <c r="E109" s="39" t="s">
        <v>276</v>
      </c>
      <c r="F109" s="39" t="s">
        <v>22</v>
      </c>
      <c r="G109" s="39" t="s">
        <v>19</v>
      </c>
      <c r="H109" s="39" t="s">
        <v>44</v>
      </c>
      <c r="I109" s="37" t="s">
        <v>277</v>
      </c>
      <c r="J109" s="37" t="s">
        <v>278</v>
      </c>
      <c r="K109" s="38">
        <v>100</v>
      </c>
      <c r="L109" s="38">
        <v>100</v>
      </c>
      <c r="M109" s="38">
        <v>100</v>
      </c>
      <c r="N109" s="38">
        <v>100</v>
      </c>
      <c r="O109" s="40">
        <v>-2000</v>
      </c>
      <c r="P109" s="41">
        <v>0</v>
      </c>
      <c r="Q109" s="41">
        <v>0</v>
      </c>
      <c r="R109" s="41">
        <v>0</v>
      </c>
      <c r="S109" s="41">
        <v>0</v>
      </c>
      <c r="T109" s="24"/>
      <c r="U109" s="24"/>
      <c r="V109" s="24"/>
      <c r="W109" s="24"/>
      <c r="X109" s="24"/>
      <c r="Y109" s="23"/>
      <c r="Z109" s="23"/>
      <c r="AA109" s="23"/>
      <c r="AB109" s="23"/>
      <c r="AC109" s="24"/>
      <c r="AD109" s="24"/>
      <c r="AE109" s="25"/>
      <c r="AF109" s="25"/>
      <c r="AG109" s="25"/>
      <c r="AH109" s="25"/>
      <c r="AI109" s="25"/>
      <c r="AJ109" s="25"/>
      <c r="AK109" s="25"/>
      <c r="AL109" s="23"/>
      <c r="AM109" s="23"/>
      <c r="AN109" s="23"/>
      <c r="AO109" s="23"/>
      <c r="AP109" s="23"/>
      <c r="AQ109" s="23"/>
      <c r="AR109" s="23"/>
      <c r="AS109" s="23"/>
      <c r="AT109" s="23"/>
      <c r="AU109" s="23"/>
      <c r="AV109" s="23"/>
      <c r="AW109" s="23"/>
      <c r="AX109" s="23"/>
      <c r="AY109" s="23"/>
      <c r="AZ109" s="23"/>
    </row>
    <row r="110" spans="1:52" s="14" customFormat="1" ht="51">
      <c r="A110" s="43">
        <v>103</v>
      </c>
      <c r="B110" s="39" t="s">
        <v>18</v>
      </c>
      <c r="C110" s="39" t="s">
        <v>2</v>
      </c>
      <c r="D110" s="39" t="s">
        <v>46</v>
      </c>
      <c r="E110" s="39" t="s">
        <v>244</v>
      </c>
      <c r="F110" s="39" t="s">
        <v>22</v>
      </c>
      <c r="G110" s="39" t="s">
        <v>19</v>
      </c>
      <c r="H110" s="39" t="s">
        <v>44</v>
      </c>
      <c r="I110" s="37" t="s">
        <v>167</v>
      </c>
      <c r="J110" s="37"/>
      <c r="K110" s="38"/>
      <c r="L110" s="38"/>
      <c r="M110" s="38"/>
      <c r="N110" s="38"/>
      <c r="O110" s="40">
        <f>SUM(O111:O113)</f>
        <v>616843.47</v>
      </c>
      <c r="P110" s="40">
        <f>SUM(P111:P113)</f>
        <v>814010</v>
      </c>
      <c r="Q110" s="40">
        <f>SUM(Q111:Q113)</f>
        <v>811000</v>
      </c>
      <c r="R110" s="40">
        <f>SUM(R111:R113)</f>
        <v>811000</v>
      </c>
      <c r="S110" s="40">
        <f>SUM(S111:S113)</f>
        <v>811000</v>
      </c>
      <c r="T110" s="24"/>
      <c r="U110" s="24"/>
      <c r="V110" s="24"/>
      <c r="W110" s="24"/>
      <c r="X110" s="24"/>
      <c r="Y110" s="23"/>
      <c r="Z110" s="23"/>
      <c r="AA110" s="23"/>
      <c r="AB110" s="23"/>
      <c r="AC110" s="24"/>
      <c r="AD110" s="24"/>
      <c r="AE110" s="25"/>
      <c r="AF110" s="25"/>
      <c r="AG110" s="25"/>
      <c r="AH110" s="25"/>
      <c r="AI110" s="25"/>
      <c r="AJ110" s="25"/>
      <c r="AK110" s="25"/>
      <c r="AL110" s="23"/>
      <c r="AM110" s="23"/>
      <c r="AN110" s="23"/>
      <c r="AO110" s="23"/>
      <c r="AP110" s="23"/>
      <c r="AQ110" s="23"/>
      <c r="AR110" s="23"/>
      <c r="AS110" s="23"/>
      <c r="AT110" s="23"/>
      <c r="AU110" s="23"/>
      <c r="AV110" s="23"/>
      <c r="AW110" s="23"/>
      <c r="AX110" s="23"/>
      <c r="AY110" s="23"/>
      <c r="AZ110" s="23"/>
    </row>
    <row r="111" spans="1:52" s="14" customFormat="1" ht="76.5">
      <c r="A111" s="43">
        <v>104</v>
      </c>
      <c r="B111" s="39" t="s">
        <v>66</v>
      </c>
      <c r="C111" s="39" t="s">
        <v>2</v>
      </c>
      <c r="D111" s="39" t="s">
        <v>46</v>
      </c>
      <c r="E111" s="39" t="s">
        <v>244</v>
      </c>
      <c r="F111" s="39" t="s">
        <v>22</v>
      </c>
      <c r="G111" s="39" t="s">
        <v>19</v>
      </c>
      <c r="H111" s="39" t="s">
        <v>44</v>
      </c>
      <c r="I111" s="37" t="s">
        <v>167</v>
      </c>
      <c r="J111" s="37" t="s">
        <v>93</v>
      </c>
      <c r="K111" s="38">
        <v>100</v>
      </c>
      <c r="L111" s="38">
        <v>100</v>
      </c>
      <c r="M111" s="38">
        <v>100</v>
      </c>
      <c r="N111" s="38">
        <v>100</v>
      </c>
      <c r="O111" s="40">
        <v>10</v>
      </c>
      <c r="P111" s="41">
        <v>10</v>
      </c>
      <c r="Q111" s="41">
        <v>1000</v>
      </c>
      <c r="R111" s="41">
        <v>1000</v>
      </c>
      <c r="S111" s="41">
        <v>1000</v>
      </c>
      <c r="T111" s="24"/>
      <c r="U111" s="24"/>
      <c r="V111" s="24"/>
      <c r="W111" s="24"/>
      <c r="X111" s="24"/>
      <c r="Y111" s="23"/>
      <c r="Z111" s="23"/>
      <c r="AA111" s="23"/>
      <c r="AB111" s="23"/>
      <c r="AC111" s="24"/>
      <c r="AD111" s="24"/>
      <c r="AE111" s="25"/>
      <c r="AF111" s="25"/>
      <c r="AG111" s="25"/>
      <c r="AH111" s="25"/>
      <c r="AI111" s="25"/>
      <c r="AJ111" s="25"/>
      <c r="AK111" s="25"/>
      <c r="AL111" s="23"/>
      <c r="AM111" s="23"/>
      <c r="AN111" s="23"/>
      <c r="AO111" s="23"/>
      <c r="AP111" s="23"/>
      <c r="AQ111" s="23"/>
      <c r="AR111" s="23"/>
      <c r="AS111" s="23"/>
      <c r="AT111" s="23"/>
      <c r="AU111" s="23"/>
      <c r="AV111" s="23"/>
      <c r="AW111" s="23"/>
      <c r="AX111" s="23"/>
      <c r="AY111" s="23"/>
      <c r="AZ111" s="23"/>
    </row>
    <row r="112" spans="1:52" s="14" customFormat="1" ht="51">
      <c r="A112" s="43">
        <v>105</v>
      </c>
      <c r="B112" s="39" t="s">
        <v>68</v>
      </c>
      <c r="C112" s="39" t="s">
        <v>2</v>
      </c>
      <c r="D112" s="39" t="s">
        <v>46</v>
      </c>
      <c r="E112" s="39" t="s">
        <v>244</v>
      </c>
      <c r="F112" s="39" t="s">
        <v>22</v>
      </c>
      <c r="G112" s="39" t="s">
        <v>19</v>
      </c>
      <c r="H112" s="39" t="s">
        <v>44</v>
      </c>
      <c r="I112" s="37" t="s">
        <v>167</v>
      </c>
      <c r="J112" s="37" t="s">
        <v>95</v>
      </c>
      <c r="K112" s="38">
        <v>100</v>
      </c>
      <c r="L112" s="38">
        <v>100</v>
      </c>
      <c r="M112" s="38">
        <v>100</v>
      </c>
      <c r="N112" s="38">
        <v>100</v>
      </c>
      <c r="O112" s="40">
        <v>602833.47</v>
      </c>
      <c r="P112" s="41">
        <v>800000</v>
      </c>
      <c r="Q112" s="41">
        <v>800000</v>
      </c>
      <c r="R112" s="41">
        <v>800000</v>
      </c>
      <c r="S112" s="41">
        <v>800000</v>
      </c>
      <c r="T112" s="24"/>
      <c r="U112" s="24"/>
      <c r="V112" s="24"/>
      <c r="W112" s="24"/>
      <c r="X112" s="24"/>
      <c r="Y112" s="23"/>
      <c r="Z112" s="23"/>
      <c r="AA112" s="23"/>
      <c r="AB112" s="23"/>
      <c r="AC112" s="24"/>
      <c r="AD112" s="24"/>
      <c r="AE112" s="25"/>
      <c r="AF112" s="25"/>
      <c r="AG112" s="25"/>
      <c r="AH112" s="25"/>
      <c r="AI112" s="25"/>
      <c r="AJ112" s="25"/>
      <c r="AK112" s="25"/>
      <c r="AL112" s="23"/>
      <c r="AM112" s="23"/>
      <c r="AN112" s="23"/>
      <c r="AO112" s="23"/>
      <c r="AP112" s="23"/>
      <c r="AQ112" s="23"/>
      <c r="AR112" s="23"/>
      <c r="AS112" s="23"/>
      <c r="AT112" s="23"/>
      <c r="AU112" s="23"/>
      <c r="AV112" s="23"/>
      <c r="AW112" s="23"/>
      <c r="AX112" s="23"/>
      <c r="AY112" s="23"/>
      <c r="AZ112" s="23"/>
    </row>
    <row r="113" spans="1:52" s="14" customFormat="1" ht="51">
      <c r="A113" s="43">
        <v>106</v>
      </c>
      <c r="B113" s="39" t="s">
        <v>35</v>
      </c>
      <c r="C113" s="39" t="s">
        <v>2</v>
      </c>
      <c r="D113" s="39" t="s">
        <v>46</v>
      </c>
      <c r="E113" s="39" t="s">
        <v>244</v>
      </c>
      <c r="F113" s="39" t="s">
        <v>22</v>
      </c>
      <c r="G113" s="39" t="s">
        <v>19</v>
      </c>
      <c r="H113" s="39" t="s">
        <v>44</v>
      </c>
      <c r="I113" s="37" t="s">
        <v>167</v>
      </c>
      <c r="J113" s="37" t="s">
        <v>86</v>
      </c>
      <c r="K113" s="38">
        <v>100</v>
      </c>
      <c r="L113" s="38">
        <v>100</v>
      </c>
      <c r="M113" s="38">
        <v>100</v>
      </c>
      <c r="N113" s="38">
        <v>100</v>
      </c>
      <c r="O113" s="40">
        <v>14000</v>
      </c>
      <c r="P113" s="41">
        <v>14000</v>
      </c>
      <c r="Q113" s="41">
        <v>10000</v>
      </c>
      <c r="R113" s="41">
        <v>10000</v>
      </c>
      <c r="S113" s="41">
        <v>10000</v>
      </c>
      <c r="T113" s="24"/>
      <c r="U113" s="24"/>
      <c r="V113" s="24"/>
      <c r="W113" s="24"/>
      <c r="X113" s="24"/>
      <c r="Y113" s="23"/>
      <c r="Z113" s="23"/>
      <c r="AA113" s="23"/>
      <c r="AB113" s="23"/>
      <c r="AC113" s="24"/>
      <c r="AD113" s="24"/>
      <c r="AE113" s="25"/>
      <c r="AF113" s="25"/>
      <c r="AG113" s="25"/>
      <c r="AH113" s="25"/>
      <c r="AI113" s="25"/>
      <c r="AJ113" s="25"/>
      <c r="AK113" s="25"/>
      <c r="AL113" s="23"/>
      <c r="AM113" s="23"/>
      <c r="AN113" s="23"/>
      <c r="AO113" s="23"/>
      <c r="AP113" s="23"/>
      <c r="AQ113" s="23"/>
      <c r="AR113" s="23"/>
      <c r="AS113" s="23"/>
      <c r="AT113" s="23"/>
      <c r="AU113" s="23"/>
      <c r="AV113" s="23"/>
      <c r="AW113" s="23"/>
      <c r="AX113" s="23"/>
      <c r="AY113" s="23"/>
      <c r="AZ113" s="23"/>
    </row>
    <row r="114" spans="1:52" s="14" customFormat="1" ht="51">
      <c r="A114" s="43">
        <v>107</v>
      </c>
      <c r="B114" s="39" t="s">
        <v>275</v>
      </c>
      <c r="C114" s="39" t="s">
        <v>2</v>
      </c>
      <c r="D114" s="39" t="s">
        <v>46</v>
      </c>
      <c r="E114" s="39" t="s">
        <v>245</v>
      </c>
      <c r="F114" s="39" t="s">
        <v>22</v>
      </c>
      <c r="G114" s="39" t="s">
        <v>19</v>
      </c>
      <c r="H114" s="39" t="s">
        <v>44</v>
      </c>
      <c r="I114" s="37" t="s">
        <v>168</v>
      </c>
      <c r="J114" s="37" t="s">
        <v>278</v>
      </c>
      <c r="K114" s="38">
        <v>100</v>
      </c>
      <c r="L114" s="38">
        <v>100</v>
      </c>
      <c r="M114" s="38">
        <v>100</v>
      </c>
      <c r="N114" s="38">
        <v>100</v>
      </c>
      <c r="O114" s="40">
        <v>414000</v>
      </c>
      <c r="P114" s="41">
        <v>450000</v>
      </c>
      <c r="Q114" s="41">
        <v>450000</v>
      </c>
      <c r="R114" s="41">
        <v>450000</v>
      </c>
      <c r="S114" s="41">
        <v>450000</v>
      </c>
      <c r="T114" s="23"/>
      <c r="U114" s="23"/>
      <c r="V114" s="23"/>
      <c r="W114" s="23"/>
      <c r="X114" s="23"/>
      <c r="Y114" s="23"/>
      <c r="Z114" s="23"/>
      <c r="AA114" s="23"/>
      <c r="AB114" s="23"/>
      <c r="AC114" s="24"/>
      <c r="AD114" s="24"/>
      <c r="AE114" s="25"/>
      <c r="AF114" s="25"/>
      <c r="AG114" s="25"/>
      <c r="AH114" s="25"/>
      <c r="AI114" s="25"/>
      <c r="AJ114" s="25"/>
      <c r="AK114" s="25"/>
      <c r="AL114" s="23"/>
      <c r="AM114" s="23"/>
      <c r="AN114" s="23"/>
      <c r="AO114" s="23"/>
      <c r="AP114" s="23"/>
      <c r="AQ114" s="23"/>
      <c r="AR114" s="23"/>
      <c r="AS114" s="23"/>
      <c r="AT114" s="23"/>
      <c r="AU114" s="23"/>
      <c r="AV114" s="23"/>
      <c r="AW114" s="23"/>
      <c r="AX114" s="23"/>
      <c r="AY114" s="23"/>
      <c r="AZ114" s="23"/>
    </row>
    <row r="115" spans="1:52" s="14" customFormat="1" ht="25.5">
      <c r="A115" s="43">
        <v>108</v>
      </c>
      <c r="B115" s="39" t="s">
        <v>18</v>
      </c>
      <c r="C115" s="39" t="s">
        <v>2</v>
      </c>
      <c r="D115" s="39" t="s">
        <v>46</v>
      </c>
      <c r="E115" s="39" t="s">
        <v>246</v>
      </c>
      <c r="F115" s="39" t="s">
        <v>34</v>
      </c>
      <c r="G115" s="39" t="s">
        <v>19</v>
      </c>
      <c r="H115" s="39" t="s">
        <v>44</v>
      </c>
      <c r="I115" s="37" t="s">
        <v>169</v>
      </c>
      <c r="J115" s="37"/>
      <c r="K115" s="38"/>
      <c r="L115" s="38"/>
      <c r="M115" s="38"/>
      <c r="N115" s="38"/>
      <c r="O115" s="40">
        <f>SUM(O116:O124)</f>
        <v>1969942.61</v>
      </c>
      <c r="P115" s="40">
        <f>SUM(P116:P124)</f>
        <v>2414200</v>
      </c>
      <c r="Q115" s="40">
        <f>SUM(Q116:Q124)</f>
        <v>2093840</v>
      </c>
      <c r="R115" s="40">
        <f>SUM(R116:R124)</f>
        <v>2093840</v>
      </c>
      <c r="S115" s="40">
        <f>SUM(S116:S124)</f>
        <v>2103840</v>
      </c>
      <c r="T115" s="23"/>
      <c r="U115" s="23"/>
      <c r="V115" s="23"/>
      <c r="W115" s="23"/>
      <c r="X115" s="23"/>
      <c r="Y115" s="23"/>
      <c r="Z115" s="23"/>
      <c r="AA115" s="23"/>
      <c r="AB115" s="23"/>
      <c r="AC115" s="24"/>
      <c r="AD115" s="24"/>
      <c r="AE115" s="25"/>
      <c r="AF115" s="25"/>
      <c r="AG115" s="25"/>
      <c r="AH115" s="25"/>
      <c r="AI115" s="25"/>
      <c r="AJ115" s="25"/>
      <c r="AK115" s="25"/>
      <c r="AL115" s="23"/>
      <c r="AM115" s="23"/>
      <c r="AN115" s="23"/>
      <c r="AO115" s="23"/>
      <c r="AP115" s="23"/>
      <c r="AQ115" s="23"/>
      <c r="AR115" s="23"/>
      <c r="AS115" s="23"/>
      <c r="AT115" s="23"/>
      <c r="AU115" s="23"/>
      <c r="AV115" s="23"/>
      <c r="AW115" s="23"/>
      <c r="AX115" s="23"/>
      <c r="AY115" s="23"/>
      <c r="AZ115" s="23"/>
    </row>
    <row r="116" spans="1:52" s="14" customFormat="1" ht="25.5">
      <c r="A116" s="43">
        <v>109</v>
      </c>
      <c r="B116" s="39" t="s">
        <v>268</v>
      </c>
      <c r="C116" s="39" t="s">
        <v>2</v>
      </c>
      <c r="D116" s="39" t="s">
        <v>46</v>
      </c>
      <c r="E116" s="39" t="s">
        <v>246</v>
      </c>
      <c r="F116" s="39" t="s">
        <v>34</v>
      </c>
      <c r="G116" s="39" t="s">
        <v>19</v>
      </c>
      <c r="H116" s="39" t="s">
        <v>44</v>
      </c>
      <c r="I116" s="37" t="s">
        <v>169</v>
      </c>
      <c r="J116" s="37" t="s">
        <v>269</v>
      </c>
      <c r="K116" s="38">
        <v>100</v>
      </c>
      <c r="L116" s="38">
        <v>100</v>
      </c>
      <c r="M116" s="38">
        <v>100</v>
      </c>
      <c r="N116" s="38">
        <v>100</v>
      </c>
      <c r="O116" s="40">
        <v>727061.53</v>
      </c>
      <c r="P116" s="41">
        <v>780000</v>
      </c>
      <c r="Q116" s="41">
        <v>520000</v>
      </c>
      <c r="R116" s="41">
        <v>520000</v>
      </c>
      <c r="S116" s="41">
        <v>520000</v>
      </c>
      <c r="T116" s="23"/>
      <c r="U116" s="23"/>
      <c r="V116" s="23"/>
      <c r="W116" s="23"/>
      <c r="X116" s="23"/>
      <c r="Y116" s="23"/>
      <c r="Z116" s="23"/>
      <c r="AA116" s="23"/>
      <c r="AB116" s="23"/>
      <c r="AC116" s="24"/>
      <c r="AD116" s="24"/>
      <c r="AE116" s="25"/>
      <c r="AF116" s="25"/>
      <c r="AG116" s="25"/>
      <c r="AH116" s="25"/>
      <c r="AI116" s="25"/>
      <c r="AJ116" s="25"/>
      <c r="AK116" s="25"/>
      <c r="AL116" s="23"/>
      <c r="AM116" s="23"/>
      <c r="AN116" s="23"/>
      <c r="AO116" s="23"/>
      <c r="AP116" s="23"/>
      <c r="AQ116" s="23"/>
      <c r="AR116" s="23"/>
      <c r="AS116" s="23"/>
      <c r="AT116" s="23"/>
      <c r="AU116" s="23"/>
      <c r="AV116" s="23"/>
      <c r="AW116" s="23"/>
      <c r="AX116" s="23"/>
      <c r="AY116" s="23"/>
      <c r="AZ116" s="23"/>
    </row>
    <row r="117" spans="1:52" s="14" customFormat="1" ht="51">
      <c r="A117" s="43">
        <v>110</v>
      </c>
      <c r="B117" s="39" t="s">
        <v>270</v>
      </c>
      <c r="C117" s="39" t="s">
        <v>2</v>
      </c>
      <c r="D117" s="39" t="s">
        <v>46</v>
      </c>
      <c r="E117" s="39" t="s">
        <v>246</v>
      </c>
      <c r="F117" s="39" t="s">
        <v>34</v>
      </c>
      <c r="G117" s="39" t="s">
        <v>19</v>
      </c>
      <c r="H117" s="39" t="s">
        <v>44</v>
      </c>
      <c r="I117" s="37" t="s">
        <v>169</v>
      </c>
      <c r="J117" s="37" t="s">
        <v>271</v>
      </c>
      <c r="K117" s="38">
        <v>100</v>
      </c>
      <c r="L117" s="38">
        <v>100</v>
      </c>
      <c r="M117" s="38">
        <v>100</v>
      </c>
      <c r="N117" s="38">
        <v>100</v>
      </c>
      <c r="O117" s="40">
        <v>55000</v>
      </c>
      <c r="P117" s="41">
        <v>70000</v>
      </c>
      <c r="Q117" s="41">
        <v>70000</v>
      </c>
      <c r="R117" s="41">
        <v>70000</v>
      </c>
      <c r="S117" s="41">
        <v>70000</v>
      </c>
      <c r="T117" s="23"/>
      <c r="U117" s="23"/>
      <c r="V117" s="23"/>
      <c r="W117" s="23"/>
      <c r="X117" s="23"/>
      <c r="Y117" s="23"/>
      <c r="Z117" s="23"/>
      <c r="AA117" s="23"/>
      <c r="AB117" s="23"/>
      <c r="AC117" s="24"/>
      <c r="AD117" s="24"/>
      <c r="AE117" s="25"/>
      <c r="AF117" s="25"/>
      <c r="AG117" s="25"/>
      <c r="AH117" s="25"/>
      <c r="AI117" s="25"/>
      <c r="AJ117" s="25"/>
      <c r="AK117" s="25"/>
      <c r="AL117" s="23"/>
      <c r="AM117" s="23"/>
      <c r="AN117" s="23"/>
      <c r="AO117" s="23"/>
      <c r="AP117" s="23"/>
      <c r="AQ117" s="23"/>
      <c r="AR117" s="23"/>
      <c r="AS117" s="23"/>
      <c r="AT117" s="23"/>
      <c r="AU117" s="23"/>
      <c r="AV117" s="23"/>
      <c r="AW117" s="23"/>
      <c r="AX117" s="23"/>
      <c r="AY117" s="23"/>
      <c r="AZ117" s="23"/>
    </row>
    <row r="118" spans="1:52" s="14" customFormat="1" ht="51">
      <c r="A118" s="43">
        <v>111</v>
      </c>
      <c r="B118" s="39" t="s">
        <v>68</v>
      </c>
      <c r="C118" s="39" t="s">
        <v>2</v>
      </c>
      <c r="D118" s="39" t="s">
        <v>46</v>
      </c>
      <c r="E118" s="39" t="s">
        <v>246</v>
      </c>
      <c r="F118" s="39" t="s">
        <v>34</v>
      </c>
      <c r="G118" s="39" t="s">
        <v>19</v>
      </c>
      <c r="H118" s="39" t="s">
        <v>44</v>
      </c>
      <c r="I118" s="37" t="s">
        <v>169</v>
      </c>
      <c r="J118" s="37" t="s">
        <v>95</v>
      </c>
      <c r="K118" s="38">
        <v>100</v>
      </c>
      <c r="L118" s="38">
        <v>100</v>
      </c>
      <c r="M118" s="38">
        <v>100</v>
      </c>
      <c r="N118" s="38">
        <v>100</v>
      </c>
      <c r="O118" s="40">
        <v>578568.5</v>
      </c>
      <c r="P118" s="41">
        <v>750000</v>
      </c>
      <c r="Q118" s="41">
        <v>750000</v>
      </c>
      <c r="R118" s="41">
        <v>750000</v>
      </c>
      <c r="S118" s="41">
        <v>750000</v>
      </c>
      <c r="T118" s="23"/>
      <c r="U118" s="23"/>
      <c r="V118" s="23"/>
      <c r="W118" s="23"/>
      <c r="X118" s="23"/>
      <c r="Y118" s="23"/>
      <c r="Z118" s="23"/>
      <c r="AA118" s="23"/>
      <c r="AB118" s="23"/>
      <c r="AC118" s="24"/>
      <c r="AD118" s="24"/>
      <c r="AE118" s="25"/>
      <c r="AF118" s="25"/>
      <c r="AG118" s="25"/>
      <c r="AH118" s="25"/>
      <c r="AI118" s="25"/>
      <c r="AJ118" s="25"/>
      <c r="AK118" s="25"/>
      <c r="AL118" s="23"/>
      <c r="AM118" s="23"/>
      <c r="AN118" s="23"/>
      <c r="AO118" s="23"/>
      <c r="AP118" s="23"/>
      <c r="AQ118" s="23"/>
      <c r="AR118" s="23"/>
      <c r="AS118" s="23"/>
      <c r="AT118" s="23"/>
      <c r="AU118" s="23"/>
      <c r="AV118" s="23"/>
      <c r="AW118" s="23"/>
      <c r="AX118" s="23"/>
      <c r="AY118" s="23"/>
      <c r="AZ118" s="23"/>
    </row>
    <row r="119" spans="1:52" s="14" customFormat="1" ht="38.25">
      <c r="A119" s="43">
        <v>112</v>
      </c>
      <c r="B119" s="39" t="s">
        <v>80</v>
      </c>
      <c r="C119" s="39" t="s">
        <v>2</v>
      </c>
      <c r="D119" s="39" t="s">
        <v>46</v>
      </c>
      <c r="E119" s="39" t="s">
        <v>246</v>
      </c>
      <c r="F119" s="39" t="s">
        <v>34</v>
      </c>
      <c r="G119" s="39" t="s">
        <v>19</v>
      </c>
      <c r="H119" s="39" t="s">
        <v>44</v>
      </c>
      <c r="I119" s="37" t="s">
        <v>169</v>
      </c>
      <c r="J119" s="37" t="s">
        <v>96</v>
      </c>
      <c r="K119" s="38">
        <v>100</v>
      </c>
      <c r="L119" s="38">
        <v>100</v>
      </c>
      <c r="M119" s="38">
        <v>100</v>
      </c>
      <c r="N119" s="38">
        <v>100</v>
      </c>
      <c r="O119" s="40">
        <v>20000</v>
      </c>
      <c r="P119" s="41">
        <v>20000</v>
      </c>
      <c r="Q119" s="41">
        <v>0</v>
      </c>
      <c r="R119" s="41">
        <v>0</v>
      </c>
      <c r="S119" s="41">
        <v>0</v>
      </c>
      <c r="T119" s="23"/>
      <c r="U119" s="23"/>
      <c r="V119" s="23"/>
      <c r="W119" s="23"/>
      <c r="X119" s="23"/>
      <c r="Y119" s="23"/>
      <c r="Z119" s="23"/>
      <c r="AA119" s="23"/>
      <c r="AB119" s="23"/>
      <c r="AC119" s="24"/>
      <c r="AD119" s="24"/>
      <c r="AE119" s="25"/>
      <c r="AF119" s="25"/>
      <c r="AG119" s="25"/>
      <c r="AH119" s="25"/>
      <c r="AI119" s="25"/>
      <c r="AJ119" s="25"/>
      <c r="AK119" s="25"/>
      <c r="AL119" s="23"/>
      <c r="AM119" s="23"/>
      <c r="AN119" s="23"/>
      <c r="AO119" s="23"/>
      <c r="AP119" s="23"/>
      <c r="AQ119" s="23"/>
      <c r="AR119" s="23"/>
      <c r="AS119" s="23"/>
      <c r="AT119" s="23"/>
      <c r="AU119" s="23"/>
      <c r="AV119" s="23"/>
      <c r="AW119" s="23"/>
      <c r="AX119" s="23"/>
      <c r="AY119" s="23"/>
      <c r="AZ119" s="23"/>
    </row>
    <row r="120" spans="1:52" s="14" customFormat="1" ht="63.75">
      <c r="A120" s="43">
        <v>113</v>
      </c>
      <c r="B120" s="39" t="s">
        <v>60</v>
      </c>
      <c r="C120" s="39" t="s">
        <v>2</v>
      </c>
      <c r="D120" s="39" t="s">
        <v>46</v>
      </c>
      <c r="E120" s="39" t="s">
        <v>246</v>
      </c>
      <c r="F120" s="39" t="s">
        <v>34</v>
      </c>
      <c r="G120" s="39" t="s">
        <v>19</v>
      </c>
      <c r="H120" s="39" t="s">
        <v>44</v>
      </c>
      <c r="I120" s="37" t="s">
        <v>169</v>
      </c>
      <c r="J120" s="37" t="s">
        <v>87</v>
      </c>
      <c r="K120" s="38">
        <v>100</v>
      </c>
      <c r="L120" s="38">
        <v>100</v>
      </c>
      <c r="M120" s="38">
        <v>100</v>
      </c>
      <c r="N120" s="38">
        <v>100</v>
      </c>
      <c r="O120" s="40">
        <v>33000</v>
      </c>
      <c r="P120" s="41">
        <v>40000</v>
      </c>
      <c r="Q120" s="41">
        <v>40000</v>
      </c>
      <c r="R120" s="41">
        <v>40000</v>
      </c>
      <c r="S120" s="41">
        <v>40000</v>
      </c>
      <c r="T120" s="23"/>
      <c r="U120" s="23"/>
      <c r="V120" s="23"/>
      <c r="W120" s="23"/>
      <c r="X120" s="23"/>
      <c r="Y120" s="23"/>
      <c r="Z120" s="23"/>
      <c r="AA120" s="23"/>
      <c r="AB120" s="23"/>
      <c r="AC120" s="24"/>
      <c r="AD120" s="24"/>
      <c r="AE120" s="25"/>
      <c r="AF120" s="25"/>
      <c r="AG120" s="25"/>
      <c r="AH120" s="25"/>
      <c r="AI120" s="25"/>
      <c r="AJ120" s="25"/>
      <c r="AK120" s="25"/>
      <c r="AL120" s="23"/>
      <c r="AM120" s="23"/>
      <c r="AN120" s="23"/>
      <c r="AO120" s="23"/>
      <c r="AP120" s="23"/>
      <c r="AQ120" s="23"/>
      <c r="AR120" s="23"/>
      <c r="AS120" s="23"/>
      <c r="AT120" s="23"/>
      <c r="AU120" s="23"/>
      <c r="AV120" s="23"/>
      <c r="AW120" s="23"/>
      <c r="AX120" s="23"/>
      <c r="AY120" s="23"/>
      <c r="AZ120" s="23"/>
    </row>
    <row r="121" spans="1:52" s="14" customFormat="1" ht="25.5">
      <c r="A121" s="43">
        <v>114</v>
      </c>
      <c r="B121" s="39" t="s">
        <v>213</v>
      </c>
      <c r="C121" s="39" t="s">
        <v>2</v>
      </c>
      <c r="D121" s="39" t="s">
        <v>46</v>
      </c>
      <c r="E121" s="39" t="s">
        <v>246</v>
      </c>
      <c r="F121" s="39" t="s">
        <v>34</v>
      </c>
      <c r="G121" s="39" t="s">
        <v>19</v>
      </c>
      <c r="H121" s="39" t="s">
        <v>44</v>
      </c>
      <c r="I121" s="37" t="s">
        <v>169</v>
      </c>
      <c r="J121" s="37" t="s">
        <v>260</v>
      </c>
      <c r="K121" s="38">
        <v>100</v>
      </c>
      <c r="L121" s="38">
        <v>100</v>
      </c>
      <c r="M121" s="38">
        <v>100</v>
      </c>
      <c r="N121" s="38">
        <v>100</v>
      </c>
      <c r="O121" s="40">
        <v>37338.58</v>
      </c>
      <c r="P121" s="41">
        <v>50000</v>
      </c>
      <c r="Q121" s="41">
        <v>70840</v>
      </c>
      <c r="R121" s="41">
        <v>70840</v>
      </c>
      <c r="S121" s="41">
        <v>70840</v>
      </c>
      <c r="T121" s="23"/>
      <c r="U121" s="23"/>
      <c r="V121" s="23"/>
      <c r="W121" s="23"/>
      <c r="X121" s="23"/>
      <c r="Y121" s="23"/>
      <c r="Z121" s="23"/>
      <c r="AA121" s="23"/>
      <c r="AB121" s="23"/>
      <c r="AC121" s="24"/>
      <c r="AD121" s="24"/>
      <c r="AE121" s="25"/>
      <c r="AF121" s="25"/>
      <c r="AG121" s="25"/>
      <c r="AH121" s="25"/>
      <c r="AI121" s="25"/>
      <c r="AJ121" s="25"/>
      <c r="AK121" s="25"/>
      <c r="AL121" s="23"/>
      <c r="AM121" s="23"/>
      <c r="AN121" s="23"/>
      <c r="AO121" s="23"/>
      <c r="AP121" s="23"/>
      <c r="AQ121" s="23"/>
      <c r="AR121" s="23"/>
      <c r="AS121" s="23"/>
      <c r="AT121" s="23"/>
      <c r="AU121" s="23"/>
      <c r="AV121" s="23"/>
      <c r="AW121" s="23"/>
      <c r="AX121" s="23"/>
      <c r="AY121" s="23"/>
      <c r="AZ121" s="23"/>
    </row>
    <row r="122" spans="1:52" s="14" customFormat="1" ht="76.5">
      <c r="A122" s="43">
        <v>115</v>
      </c>
      <c r="B122" s="39" t="s">
        <v>66</v>
      </c>
      <c r="C122" s="39" t="s">
        <v>2</v>
      </c>
      <c r="D122" s="39" t="s">
        <v>46</v>
      </c>
      <c r="E122" s="39" t="s">
        <v>246</v>
      </c>
      <c r="F122" s="39" t="s">
        <v>34</v>
      </c>
      <c r="G122" s="39" t="s">
        <v>19</v>
      </c>
      <c r="H122" s="39" t="s">
        <v>44</v>
      </c>
      <c r="I122" s="37" t="s">
        <v>169</v>
      </c>
      <c r="J122" s="37" t="s">
        <v>93</v>
      </c>
      <c r="K122" s="38">
        <v>100</v>
      </c>
      <c r="L122" s="38">
        <v>100</v>
      </c>
      <c r="M122" s="38">
        <v>100</v>
      </c>
      <c r="N122" s="38">
        <v>100</v>
      </c>
      <c r="O122" s="40">
        <v>3200</v>
      </c>
      <c r="P122" s="41">
        <v>4200</v>
      </c>
      <c r="Q122" s="41">
        <v>3000</v>
      </c>
      <c r="R122" s="41">
        <v>3000</v>
      </c>
      <c r="S122" s="41">
        <v>3000</v>
      </c>
      <c r="T122" s="23"/>
      <c r="U122" s="23"/>
      <c r="V122" s="23"/>
      <c r="W122" s="23"/>
      <c r="X122" s="23"/>
      <c r="Y122" s="23"/>
      <c r="Z122" s="23"/>
      <c r="AA122" s="23"/>
      <c r="AB122" s="23"/>
      <c r="AC122" s="24"/>
      <c r="AD122" s="24"/>
      <c r="AE122" s="25"/>
      <c r="AF122" s="25"/>
      <c r="AG122" s="25"/>
      <c r="AH122" s="25"/>
      <c r="AI122" s="25"/>
      <c r="AJ122" s="25"/>
      <c r="AK122" s="25"/>
      <c r="AL122" s="23"/>
      <c r="AM122" s="23"/>
      <c r="AN122" s="23"/>
      <c r="AO122" s="23"/>
      <c r="AP122" s="23"/>
      <c r="AQ122" s="23"/>
      <c r="AR122" s="23"/>
      <c r="AS122" s="23"/>
      <c r="AT122" s="23"/>
      <c r="AU122" s="23"/>
      <c r="AV122" s="23"/>
      <c r="AW122" s="23"/>
      <c r="AX122" s="23"/>
      <c r="AY122" s="23"/>
      <c r="AZ122" s="23"/>
    </row>
    <row r="123" spans="1:52" s="14" customFormat="1" ht="38.25">
      <c r="A123" s="43">
        <v>116</v>
      </c>
      <c r="B123" s="39" t="s">
        <v>35</v>
      </c>
      <c r="C123" s="39" t="s">
        <v>2</v>
      </c>
      <c r="D123" s="39" t="s">
        <v>46</v>
      </c>
      <c r="E123" s="39" t="s">
        <v>246</v>
      </c>
      <c r="F123" s="39" t="s">
        <v>34</v>
      </c>
      <c r="G123" s="39" t="s">
        <v>19</v>
      </c>
      <c r="H123" s="39" t="s">
        <v>44</v>
      </c>
      <c r="I123" s="37" t="s">
        <v>169</v>
      </c>
      <c r="J123" s="37" t="s">
        <v>86</v>
      </c>
      <c r="K123" s="38">
        <v>100</v>
      </c>
      <c r="L123" s="38">
        <v>100</v>
      </c>
      <c r="M123" s="38">
        <v>100</v>
      </c>
      <c r="N123" s="38">
        <v>100</v>
      </c>
      <c r="O123" s="40">
        <v>424274</v>
      </c>
      <c r="P123" s="41">
        <v>600000</v>
      </c>
      <c r="Q123" s="41">
        <v>600000</v>
      </c>
      <c r="R123" s="41">
        <v>600000</v>
      </c>
      <c r="S123" s="41">
        <v>600000</v>
      </c>
      <c r="T123" s="23"/>
      <c r="U123" s="23"/>
      <c r="V123" s="23"/>
      <c r="W123" s="23"/>
      <c r="X123" s="23"/>
      <c r="Y123" s="23"/>
      <c r="Z123" s="23"/>
      <c r="AA123" s="23"/>
      <c r="AB123" s="23"/>
      <c r="AC123" s="24"/>
      <c r="AD123" s="24"/>
      <c r="AE123" s="25"/>
      <c r="AF123" s="25"/>
      <c r="AG123" s="25"/>
      <c r="AH123" s="25"/>
      <c r="AI123" s="25"/>
      <c r="AJ123" s="25"/>
      <c r="AK123" s="25"/>
      <c r="AL123" s="23"/>
      <c r="AM123" s="23"/>
      <c r="AN123" s="23"/>
      <c r="AO123" s="23"/>
      <c r="AP123" s="23"/>
      <c r="AQ123" s="23"/>
      <c r="AR123" s="23"/>
      <c r="AS123" s="23"/>
      <c r="AT123" s="23"/>
      <c r="AU123" s="23"/>
      <c r="AV123" s="23"/>
      <c r="AW123" s="23"/>
      <c r="AX123" s="23"/>
      <c r="AY123" s="23"/>
      <c r="AZ123" s="23"/>
    </row>
    <row r="124" spans="1:52" s="14" customFormat="1" ht="38.25">
      <c r="A124" s="43">
        <v>117</v>
      </c>
      <c r="B124" s="39" t="s">
        <v>279</v>
      </c>
      <c r="C124" s="39" t="s">
        <v>2</v>
      </c>
      <c r="D124" s="39" t="s">
        <v>46</v>
      </c>
      <c r="E124" s="39" t="s">
        <v>246</v>
      </c>
      <c r="F124" s="39" t="s">
        <v>34</v>
      </c>
      <c r="G124" s="39" t="s">
        <v>19</v>
      </c>
      <c r="H124" s="39" t="s">
        <v>44</v>
      </c>
      <c r="I124" s="37" t="s">
        <v>169</v>
      </c>
      <c r="J124" s="37" t="s">
        <v>280</v>
      </c>
      <c r="K124" s="38">
        <v>100</v>
      </c>
      <c r="L124" s="38">
        <v>100</v>
      </c>
      <c r="M124" s="38">
        <v>100</v>
      </c>
      <c r="N124" s="38">
        <v>100</v>
      </c>
      <c r="O124" s="40">
        <v>91500</v>
      </c>
      <c r="P124" s="41">
        <v>100000</v>
      </c>
      <c r="Q124" s="41">
        <v>40000</v>
      </c>
      <c r="R124" s="41">
        <v>40000</v>
      </c>
      <c r="S124" s="41">
        <v>50000</v>
      </c>
      <c r="T124" s="23"/>
      <c r="U124" s="23"/>
      <c r="V124" s="23"/>
      <c r="W124" s="23"/>
      <c r="X124" s="23"/>
      <c r="Y124" s="23"/>
      <c r="Z124" s="23"/>
      <c r="AA124" s="23"/>
      <c r="AB124" s="23"/>
      <c r="AC124" s="24"/>
      <c r="AD124" s="24"/>
      <c r="AE124" s="25"/>
      <c r="AF124" s="25"/>
      <c r="AG124" s="25"/>
      <c r="AH124" s="25"/>
      <c r="AI124" s="25"/>
      <c r="AJ124" s="25"/>
      <c r="AK124" s="25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</row>
    <row r="125" spans="1:52" s="14" customFormat="1" ht="12.75">
      <c r="A125" s="43">
        <v>118</v>
      </c>
      <c r="B125" s="39" t="s">
        <v>18</v>
      </c>
      <c r="C125" s="39" t="s">
        <v>2</v>
      </c>
      <c r="D125" s="39" t="s">
        <v>50</v>
      </c>
      <c r="E125" s="39" t="s">
        <v>181</v>
      </c>
      <c r="F125" s="39" t="s">
        <v>16</v>
      </c>
      <c r="G125" s="39" t="s">
        <v>19</v>
      </c>
      <c r="H125" s="39" t="s">
        <v>52</v>
      </c>
      <c r="I125" s="37" t="s">
        <v>49</v>
      </c>
      <c r="J125" s="37"/>
      <c r="K125" s="38"/>
      <c r="L125" s="38"/>
      <c r="M125" s="38"/>
      <c r="N125" s="38"/>
      <c r="O125" s="41">
        <f>O133+O127</f>
        <v>12528350.97</v>
      </c>
      <c r="P125" s="41">
        <f>P133+P127</f>
        <v>11913160</v>
      </c>
      <c r="Q125" s="41">
        <f>Q133+Q127</f>
        <v>0</v>
      </c>
      <c r="R125" s="41">
        <f>R133+R127</f>
        <v>0</v>
      </c>
      <c r="S125" s="41">
        <f>S133+S127</f>
        <v>0</v>
      </c>
      <c r="T125" s="24"/>
      <c r="U125" s="24"/>
      <c r="V125" s="24"/>
      <c r="W125" s="24"/>
      <c r="X125" s="24"/>
      <c r="Y125" s="23"/>
      <c r="Z125" s="23"/>
      <c r="AA125" s="23"/>
      <c r="AB125" s="23"/>
      <c r="AC125" s="24"/>
      <c r="AD125" s="24"/>
      <c r="AE125" s="25"/>
      <c r="AF125" s="25"/>
      <c r="AG125" s="25"/>
      <c r="AH125" s="25"/>
      <c r="AI125" s="25"/>
      <c r="AJ125" s="25"/>
      <c r="AK125" s="25"/>
      <c r="AL125" s="23"/>
      <c r="AM125" s="23"/>
      <c r="AN125" s="23"/>
      <c r="AO125" s="23"/>
      <c r="AP125" s="23"/>
      <c r="AQ125" s="23"/>
      <c r="AR125" s="23"/>
      <c r="AS125" s="23"/>
      <c r="AT125" s="23"/>
      <c r="AU125" s="23"/>
      <c r="AV125" s="23"/>
      <c r="AW125" s="23"/>
      <c r="AX125" s="23"/>
      <c r="AY125" s="23"/>
      <c r="AZ125" s="23"/>
    </row>
    <row r="126" spans="1:52" s="14" customFormat="1" ht="12.75">
      <c r="A126" s="43">
        <v>119</v>
      </c>
      <c r="B126" s="39" t="s">
        <v>18</v>
      </c>
      <c r="C126" s="39" t="s">
        <v>2</v>
      </c>
      <c r="D126" s="39" t="s">
        <v>50</v>
      </c>
      <c r="E126" s="39" t="s">
        <v>182</v>
      </c>
      <c r="F126" s="39" t="s">
        <v>16</v>
      </c>
      <c r="G126" s="39" t="s">
        <v>19</v>
      </c>
      <c r="H126" s="39" t="s">
        <v>52</v>
      </c>
      <c r="I126" s="37" t="s">
        <v>100</v>
      </c>
      <c r="J126" s="37"/>
      <c r="K126" s="38"/>
      <c r="L126" s="38"/>
      <c r="M126" s="38"/>
      <c r="N126" s="38"/>
      <c r="O126" s="41">
        <f>O127</f>
        <v>615191.26</v>
      </c>
      <c r="P126" s="41">
        <f>P127</f>
        <v>0</v>
      </c>
      <c r="Q126" s="41">
        <f>Q127</f>
        <v>0</v>
      </c>
      <c r="R126" s="41">
        <f>R127</f>
        <v>0</v>
      </c>
      <c r="S126" s="41">
        <f>S127</f>
        <v>0</v>
      </c>
      <c r="T126" s="24"/>
      <c r="U126" s="24"/>
      <c r="V126" s="24"/>
      <c r="W126" s="24"/>
      <c r="X126" s="24"/>
      <c r="Y126" s="23"/>
      <c r="Z126" s="23"/>
      <c r="AA126" s="23"/>
      <c r="AB126" s="23"/>
      <c r="AC126" s="24"/>
      <c r="AD126" s="24"/>
      <c r="AE126" s="25"/>
      <c r="AF126" s="25"/>
      <c r="AG126" s="25"/>
      <c r="AH126" s="25"/>
      <c r="AI126" s="25"/>
      <c r="AJ126" s="25"/>
      <c r="AK126" s="25"/>
      <c r="AL126" s="23"/>
      <c r="AM126" s="23"/>
      <c r="AN126" s="23"/>
      <c r="AO126" s="23"/>
      <c r="AP126" s="23"/>
      <c r="AQ126" s="23"/>
      <c r="AR126" s="23"/>
      <c r="AS126" s="23"/>
      <c r="AT126" s="23"/>
      <c r="AU126" s="23"/>
      <c r="AV126" s="23"/>
      <c r="AW126" s="23"/>
      <c r="AX126" s="23"/>
      <c r="AY126" s="23"/>
      <c r="AZ126" s="23"/>
    </row>
    <row r="127" spans="1:52" s="14" customFormat="1" ht="12.75">
      <c r="A127" s="43">
        <v>120</v>
      </c>
      <c r="B127" s="39" t="s">
        <v>18</v>
      </c>
      <c r="C127" s="39" t="s">
        <v>2</v>
      </c>
      <c r="D127" s="39" t="s">
        <v>50</v>
      </c>
      <c r="E127" s="39" t="s">
        <v>284</v>
      </c>
      <c r="F127" s="39" t="s">
        <v>34</v>
      </c>
      <c r="G127" s="39" t="s">
        <v>19</v>
      </c>
      <c r="H127" s="39" t="s">
        <v>52</v>
      </c>
      <c r="I127" s="37" t="s">
        <v>285</v>
      </c>
      <c r="J127" s="37"/>
      <c r="K127" s="38"/>
      <c r="L127" s="38"/>
      <c r="M127" s="38"/>
      <c r="N127" s="38"/>
      <c r="O127" s="41">
        <f>SUM(O128:O132)</f>
        <v>615191.26</v>
      </c>
      <c r="P127" s="41">
        <f>SUM(P128:P132)</f>
        <v>0</v>
      </c>
      <c r="Q127" s="41">
        <f>SUM(Q128:Q132)</f>
        <v>0</v>
      </c>
      <c r="R127" s="41">
        <f>SUM(R128:R132)</f>
        <v>0</v>
      </c>
      <c r="S127" s="41">
        <f>SUM(S128:S132)</f>
        <v>0</v>
      </c>
      <c r="T127" s="24"/>
      <c r="U127" s="24"/>
      <c r="V127" s="24"/>
      <c r="W127" s="24"/>
      <c r="X127" s="24"/>
      <c r="Y127" s="23"/>
      <c r="Z127" s="23"/>
      <c r="AA127" s="23"/>
      <c r="AB127" s="23"/>
      <c r="AC127" s="24"/>
      <c r="AD127" s="24"/>
      <c r="AE127" s="25"/>
      <c r="AF127" s="25"/>
      <c r="AG127" s="25"/>
      <c r="AH127" s="25"/>
      <c r="AI127" s="25"/>
      <c r="AJ127" s="25"/>
      <c r="AK127" s="25"/>
      <c r="AL127" s="23"/>
      <c r="AM127" s="23"/>
      <c r="AN127" s="23"/>
      <c r="AO127" s="23"/>
      <c r="AP127" s="23"/>
      <c r="AQ127" s="23"/>
      <c r="AR127" s="23"/>
      <c r="AS127" s="23"/>
      <c r="AT127" s="23"/>
      <c r="AU127" s="23"/>
      <c r="AV127" s="23"/>
      <c r="AW127" s="23"/>
      <c r="AX127" s="23"/>
      <c r="AY127" s="23"/>
      <c r="AZ127" s="23"/>
    </row>
    <row r="128" spans="1:52" s="14" customFormat="1" ht="38.25">
      <c r="A128" s="43">
        <v>121</v>
      </c>
      <c r="B128" s="39" t="s">
        <v>273</v>
      </c>
      <c r="C128" s="39" t="s">
        <v>2</v>
      </c>
      <c r="D128" s="39" t="s">
        <v>50</v>
      </c>
      <c r="E128" s="39" t="s">
        <v>284</v>
      </c>
      <c r="F128" s="39" t="s">
        <v>34</v>
      </c>
      <c r="G128" s="39" t="s">
        <v>19</v>
      </c>
      <c r="H128" s="39" t="s">
        <v>52</v>
      </c>
      <c r="I128" s="37" t="s">
        <v>285</v>
      </c>
      <c r="J128" s="37" t="s">
        <v>274</v>
      </c>
      <c r="K128" s="38">
        <v>100</v>
      </c>
      <c r="L128" s="38">
        <v>100</v>
      </c>
      <c r="M128" s="38">
        <v>100</v>
      </c>
      <c r="N128" s="38">
        <v>100</v>
      </c>
      <c r="O128" s="41">
        <v>260000</v>
      </c>
      <c r="P128" s="41">
        <v>0</v>
      </c>
      <c r="Q128" s="41">
        <v>0</v>
      </c>
      <c r="R128" s="41">
        <v>0</v>
      </c>
      <c r="S128" s="41">
        <v>0</v>
      </c>
      <c r="T128" s="24"/>
      <c r="U128" s="24"/>
      <c r="V128" s="24"/>
      <c r="W128" s="24"/>
      <c r="X128" s="24"/>
      <c r="Y128" s="23"/>
      <c r="Z128" s="23"/>
      <c r="AA128" s="23"/>
      <c r="AB128" s="23"/>
      <c r="AC128" s="24"/>
      <c r="AD128" s="24"/>
      <c r="AE128" s="25"/>
      <c r="AF128" s="25"/>
      <c r="AG128" s="25"/>
      <c r="AH128" s="25"/>
      <c r="AI128" s="25"/>
      <c r="AJ128" s="25"/>
      <c r="AK128" s="25"/>
      <c r="AL128" s="23"/>
      <c r="AM128" s="23"/>
      <c r="AN128" s="23"/>
      <c r="AO128" s="23"/>
      <c r="AP128" s="23"/>
      <c r="AQ128" s="23"/>
      <c r="AR128" s="23"/>
      <c r="AS128" s="23"/>
      <c r="AT128" s="23"/>
      <c r="AU128" s="23"/>
      <c r="AV128" s="23"/>
      <c r="AW128" s="23"/>
      <c r="AX128" s="23"/>
      <c r="AY128" s="23"/>
      <c r="AZ128" s="23"/>
    </row>
    <row r="129" spans="1:52" s="14" customFormat="1" ht="25.5">
      <c r="A129" s="43">
        <v>122</v>
      </c>
      <c r="B129" s="39" t="s">
        <v>213</v>
      </c>
      <c r="C129" s="39" t="s">
        <v>2</v>
      </c>
      <c r="D129" s="39" t="s">
        <v>50</v>
      </c>
      <c r="E129" s="39" t="s">
        <v>284</v>
      </c>
      <c r="F129" s="39" t="s">
        <v>34</v>
      </c>
      <c r="G129" s="39" t="s">
        <v>19</v>
      </c>
      <c r="H129" s="39" t="s">
        <v>52</v>
      </c>
      <c r="I129" s="37" t="s">
        <v>285</v>
      </c>
      <c r="J129" s="37" t="s">
        <v>260</v>
      </c>
      <c r="K129" s="38">
        <v>100</v>
      </c>
      <c r="L129" s="38">
        <v>100</v>
      </c>
      <c r="M129" s="38">
        <v>100</v>
      </c>
      <c r="N129" s="38">
        <v>100</v>
      </c>
      <c r="O129" s="41">
        <v>1618.22</v>
      </c>
      <c r="P129" s="41">
        <v>0</v>
      </c>
      <c r="Q129" s="41">
        <v>0</v>
      </c>
      <c r="R129" s="41">
        <v>0</v>
      </c>
      <c r="S129" s="41">
        <v>0</v>
      </c>
      <c r="T129" s="24"/>
      <c r="U129" s="24"/>
      <c r="V129" s="24"/>
      <c r="W129" s="24"/>
      <c r="X129" s="24"/>
      <c r="Y129" s="23"/>
      <c r="Z129" s="23"/>
      <c r="AA129" s="23"/>
      <c r="AB129" s="23"/>
      <c r="AC129" s="24"/>
      <c r="AD129" s="24"/>
      <c r="AE129" s="25"/>
      <c r="AF129" s="25"/>
      <c r="AG129" s="25"/>
      <c r="AH129" s="25"/>
      <c r="AI129" s="25"/>
      <c r="AJ129" s="25"/>
      <c r="AK129" s="25"/>
      <c r="AL129" s="23"/>
      <c r="AM129" s="23"/>
      <c r="AN129" s="23"/>
      <c r="AO129" s="23"/>
      <c r="AP129" s="23"/>
      <c r="AQ129" s="23"/>
      <c r="AR129" s="23"/>
      <c r="AS129" s="23"/>
      <c r="AT129" s="23"/>
      <c r="AU129" s="23"/>
      <c r="AV129" s="23"/>
      <c r="AW129" s="23"/>
      <c r="AX129" s="23"/>
      <c r="AY129" s="23"/>
      <c r="AZ129" s="23"/>
    </row>
    <row r="130" spans="1:52" s="14" customFormat="1" ht="38.25">
      <c r="A130" s="43">
        <v>123</v>
      </c>
      <c r="B130" s="39" t="s">
        <v>208</v>
      </c>
      <c r="C130" s="39" t="s">
        <v>2</v>
      </c>
      <c r="D130" s="39" t="s">
        <v>50</v>
      </c>
      <c r="E130" s="39" t="s">
        <v>284</v>
      </c>
      <c r="F130" s="39" t="s">
        <v>34</v>
      </c>
      <c r="G130" s="39" t="s">
        <v>19</v>
      </c>
      <c r="H130" s="39" t="s">
        <v>52</v>
      </c>
      <c r="I130" s="37" t="s">
        <v>285</v>
      </c>
      <c r="J130" s="37" t="s">
        <v>261</v>
      </c>
      <c r="K130" s="38">
        <v>100</v>
      </c>
      <c r="L130" s="38">
        <v>100</v>
      </c>
      <c r="M130" s="38">
        <v>100</v>
      </c>
      <c r="N130" s="38">
        <v>100</v>
      </c>
      <c r="O130" s="41">
        <v>66426.89</v>
      </c>
      <c r="P130" s="41">
        <v>0</v>
      </c>
      <c r="Q130" s="41">
        <v>0</v>
      </c>
      <c r="R130" s="41">
        <v>0</v>
      </c>
      <c r="S130" s="41">
        <v>0</v>
      </c>
      <c r="T130" s="24"/>
      <c r="U130" s="24"/>
      <c r="V130" s="24"/>
      <c r="W130" s="24"/>
      <c r="X130" s="24"/>
      <c r="Y130" s="23"/>
      <c r="Z130" s="23"/>
      <c r="AA130" s="23"/>
      <c r="AB130" s="23"/>
      <c r="AC130" s="24"/>
      <c r="AD130" s="24"/>
      <c r="AE130" s="25"/>
      <c r="AF130" s="25"/>
      <c r="AG130" s="25"/>
      <c r="AH130" s="25"/>
      <c r="AI130" s="25"/>
      <c r="AJ130" s="25"/>
      <c r="AK130" s="25"/>
      <c r="AL130" s="23"/>
      <c r="AM130" s="23"/>
      <c r="AN130" s="23"/>
      <c r="AO130" s="23"/>
      <c r="AP130" s="23"/>
      <c r="AQ130" s="23"/>
      <c r="AR130" s="23"/>
      <c r="AS130" s="23"/>
      <c r="AT130" s="23"/>
      <c r="AU130" s="23"/>
      <c r="AV130" s="23"/>
      <c r="AW130" s="23"/>
      <c r="AX130" s="23"/>
      <c r="AY130" s="23"/>
      <c r="AZ130" s="23"/>
    </row>
    <row r="131" spans="1:52" s="14" customFormat="1" ht="38.25">
      <c r="A131" s="43">
        <v>124</v>
      </c>
      <c r="B131" s="39" t="s">
        <v>222</v>
      </c>
      <c r="C131" s="39" t="s">
        <v>2</v>
      </c>
      <c r="D131" s="39" t="s">
        <v>50</v>
      </c>
      <c r="E131" s="39" t="s">
        <v>284</v>
      </c>
      <c r="F131" s="39" t="s">
        <v>34</v>
      </c>
      <c r="G131" s="39" t="s">
        <v>19</v>
      </c>
      <c r="H131" s="39" t="s">
        <v>52</v>
      </c>
      <c r="I131" s="37" t="s">
        <v>285</v>
      </c>
      <c r="J131" s="37" t="s">
        <v>265</v>
      </c>
      <c r="K131" s="38">
        <v>100</v>
      </c>
      <c r="L131" s="38">
        <v>100</v>
      </c>
      <c r="M131" s="38">
        <v>100</v>
      </c>
      <c r="N131" s="38">
        <v>100</v>
      </c>
      <c r="O131" s="41">
        <v>234096.16</v>
      </c>
      <c r="P131" s="41">
        <v>0</v>
      </c>
      <c r="Q131" s="41">
        <v>0</v>
      </c>
      <c r="R131" s="41">
        <v>0</v>
      </c>
      <c r="S131" s="41">
        <v>0</v>
      </c>
      <c r="T131" s="24"/>
      <c r="U131" s="24"/>
      <c r="V131" s="24"/>
      <c r="W131" s="24"/>
      <c r="X131" s="24"/>
      <c r="Y131" s="23"/>
      <c r="Z131" s="23"/>
      <c r="AA131" s="23"/>
      <c r="AB131" s="23"/>
      <c r="AC131" s="24"/>
      <c r="AD131" s="24"/>
      <c r="AE131" s="25"/>
      <c r="AF131" s="25"/>
      <c r="AG131" s="25"/>
      <c r="AH131" s="25"/>
      <c r="AI131" s="25"/>
      <c r="AJ131" s="25"/>
      <c r="AK131" s="25"/>
      <c r="AL131" s="23"/>
      <c r="AM131" s="23"/>
      <c r="AN131" s="23"/>
      <c r="AO131" s="23"/>
      <c r="AP131" s="23"/>
      <c r="AQ131" s="23"/>
      <c r="AR131" s="23"/>
      <c r="AS131" s="23"/>
      <c r="AT131" s="23"/>
      <c r="AU131" s="23"/>
      <c r="AV131" s="23"/>
      <c r="AW131" s="23"/>
      <c r="AX131" s="23"/>
      <c r="AY131" s="23"/>
      <c r="AZ131" s="23"/>
    </row>
    <row r="132" spans="1:52" s="14" customFormat="1" ht="38.25">
      <c r="A132" s="43">
        <v>125</v>
      </c>
      <c r="B132" s="39" t="s">
        <v>225</v>
      </c>
      <c r="C132" s="39" t="s">
        <v>2</v>
      </c>
      <c r="D132" s="39" t="s">
        <v>50</v>
      </c>
      <c r="E132" s="39" t="s">
        <v>284</v>
      </c>
      <c r="F132" s="39" t="s">
        <v>34</v>
      </c>
      <c r="G132" s="39" t="s">
        <v>19</v>
      </c>
      <c r="H132" s="39" t="s">
        <v>52</v>
      </c>
      <c r="I132" s="37" t="s">
        <v>285</v>
      </c>
      <c r="J132" s="37" t="s">
        <v>267</v>
      </c>
      <c r="K132" s="38">
        <v>100</v>
      </c>
      <c r="L132" s="38">
        <v>100</v>
      </c>
      <c r="M132" s="38">
        <v>100</v>
      </c>
      <c r="N132" s="38">
        <v>100</v>
      </c>
      <c r="O132" s="41">
        <v>53049.99</v>
      </c>
      <c r="P132" s="41">
        <v>0</v>
      </c>
      <c r="Q132" s="41">
        <v>0</v>
      </c>
      <c r="R132" s="41">
        <v>0</v>
      </c>
      <c r="S132" s="41">
        <v>0</v>
      </c>
      <c r="T132" s="24"/>
      <c r="U132" s="24"/>
      <c r="V132" s="24"/>
      <c r="W132" s="24"/>
      <c r="X132" s="24"/>
      <c r="Y132" s="23"/>
      <c r="Z132" s="23"/>
      <c r="AA132" s="23"/>
      <c r="AB132" s="23"/>
      <c r="AC132" s="24"/>
      <c r="AD132" s="24"/>
      <c r="AE132" s="25"/>
      <c r="AF132" s="25"/>
      <c r="AG132" s="25"/>
      <c r="AH132" s="25"/>
      <c r="AI132" s="25"/>
      <c r="AJ132" s="25"/>
      <c r="AK132" s="25"/>
      <c r="AL132" s="23"/>
      <c r="AM132" s="23"/>
      <c r="AN132" s="23"/>
      <c r="AO132" s="23"/>
      <c r="AP132" s="23"/>
      <c r="AQ132" s="23"/>
      <c r="AR132" s="23"/>
      <c r="AS132" s="23"/>
      <c r="AT132" s="23"/>
      <c r="AU132" s="23"/>
      <c r="AV132" s="23"/>
      <c r="AW132" s="23"/>
      <c r="AX132" s="23"/>
      <c r="AY132" s="23"/>
      <c r="AZ132" s="23"/>
    </row>
    <row r="133" spans="1:52" s="14" customFormat="1" ht="12.75">
      <c r="A133" s="43">
        <v>126</v>
      </c>
      <c r="B133" s="39" t="s">
        <v>18</v>
      </c>
      <c r="C133" s="39" t="s">
        <v>2</v>
      </c>
      <c r="D133" s="39" t="s">
        <v>50</v>
      </c>
      <c r="E133" s="39" t="s">
        <v>206</v>
      </c>
      <c r="F133" s="39" t="s">
        <v>16</v>
      </c>
      <c r="G133" s="39" t="s">
        <v>19</v>
      </c>
      <c r="H133" s="39" t="s">
        <v>52</v>
      </c>
      <c r="I133" s="37" t="s">
        <v>51</v>
      </c>
      <c r="J133" s="37"/>
      <c r="K133" s="38"/>
      <c r="L133" s="38"/>
      <c r="M133" s="38"/>
      <c r="N133" s="38"/>
      <c r="O133" s="41">
        <f>O134</f>
        <v>11913159.71</v>
      </c>
      <c r="P133" s="41">
        <f>P134</f>
        <v>11913160</v>
      </c>
      <c r="Q133" s="41">
        <f>Q134</f>
        <v>0</v>
      </c>
      <c r="R133" s="41">
        <f>R134</f>
        <v>0</v>
      </c>
      <c r="S133" s="41">
        <f>S134</f>
        <v>0</v>
      </c>
      <c r="T133" s="24"/>
      <c r="U133" s="24"/>
      <c r="V133" s="24"/>
      <c r="W133" s="24"/>
      <c r="X133" s="24"/>
      <c r="Y133" s="23"/>
      <c r="Z133" s="23"/>
      <c r="AA133" s="23"/>
      <c r="AB133" s="23"/>
      <c r="AC133" s="24"/>
      <c r="AD133" s="24"/>
      <c r="AE133" s="25"/>
      <c r="AF133" s="25"/>
      <c r="AG133" s="25"/>
      <c r="AH133" s="25"/>
      <c r="AI133" s="25"/>
      <c r="AJ133" s="25"/>
      <c r="AK133" s="25"/>
      <c r="AL133" s="23"/>
      <c r="AM133" s="23"/>
      <c r="AN133" s="23"/>
      <c r="AO133" s="23"/>
      <c r="AP133" s="23"/>
      <c r="AQ133" s="23"/>
      <c r="AR133" s="23"/>
      <c r="AS133" s="23"/>
      <c r="AT133" s="23"/>
      <c r="AU133" s="23"/>
      <c r="AV133" s="23"/>
      <c r="AW133" s="23"/>
      <c r="AX133" s="23"/>
      <c r="AY133" s="23"/>
      <c r="AZ133" s="23"/>
    </row>
    <row r="134" spans="1:52" s="14" customFormat="1" ht="12.75">
      <c r="A134" s="43">
        <v>127</v>
      </c>
      <c r="B134" s="39" t="s">
        <v>18</v>
      </c>
      <c r="C134" s="39" t="s">
        <v>2</v>
      </c>
      <c r="D134" s="39" t="s">
        <v>50</v>
      </c>
      <c r="E134" s="39" t="s">
        <v>247</v>
      </c>
      <c r="F134" s="39" t="s">
        <v>34</v>
      </c>
      <c r="G134" s="39" t="s">
        <v>19</v>
      </c>
      <c r="H134" s="39" t="s">
        <v>52</v>
      </c>
      <c r="I134" s="37" t="s">
        <v>286</v>
      </c>
      <c r="J134" s="37"/>
      <c r="K134" s="38"/>
      <c r="L134" s="38"/>
      <c r="M134" s="38"/>
      <c r="N134" s="38"/>
      <c r="O134" s="41">
        <f>SUM(O135:O138)</f>
        <v>11913159.71</v>
      </c>
      <c r="P134" s="41">
        <f>SUM(P135:P138)</f>
        <v>11913160</v>
      </c>
      <c r="Q134" s="41">
        <f>SUM(Q135:Q138)</f>
        <v>0</v>
      </c>
      <c r="R134" s="41">
        <f>SUM(R135:R138)</f>
        <v>0</v>
      </c>
      <c r="S134" s="41">
        <f>SUM(S135:S138)</f>
        <v>0</v>
      </c>
      <c r="T134" s="24"/>
      <c r="U134" s="24"/>
      <c r="V134" s="24"/>
      <c r="W134" s="24"/>
      <c r="X134" s="24"/>
      <c r="Y134" s="23"/>
      <c r="Z134" s="23"/>
      <c r="AA134" s="23"/>
      <c r="AB134" s="23"/>
      <c r="AC134" s="24"/>
      <c r="AD134" s="24"/>
      <c r="AE134" s="25"/>
      <c r="AF134" s="25"/>
      <c r="AG134" s="25"/>
      <c r="AH134" s="25"/>
      <c r="AI134" s="25"/>
      <c r="AJ134" s="25"/>
      <c r="AK134" s="25"/>
      <c r="AL134" s="23"/>
      <c r="AM134" s="23"/>
      <c r="AN134" s="23"/>
      <c r="AO134" s="23"/>
      <c r="AP134" s="23"/>
      <c r="AQ134" s="23"/>
      <c r="AR134" s="23"/>
      <c r="AS134" s="23"/>
      <c r="AT134" s="23"/>
      <c r="AU134" s="23"/>
      <c r="AV134" s="23"/>
      <c r="AW134" s="23"/>
      <c r="AX134" s="23"/>
      <c r="AY134" s="23"/>
      <c r="AZ134" s="23"/>
    </row>
    <row r="135" spans="1:52" s="14" customFormat="1" ht="38.25">
      <c r="A135" s="43">
        <v>128</v>
      </c>
      <c r="B135" s="39" t="s">
        <v>287</v>
      </c>
      <c r="C135" s="39" t="s">
        <v>2</v>
      </c>
      <c r="D135" s="39" t="s">
        <v>50</v>
      </c>
      <c r="E135" s="39" t="s">
        <v>247</v>
      </c>
      <c r="F135" s="39" t="s">
        <v>34</v>
      </c>
      <c r="G135" s="39" t="s">
        <v>19</v>
      </c>
      <c r="H135" s="39" t="s">
        <v>52</v>
      </c>
      <c r="I135" s="37" t="s">
        <v>286</v>
      </c>
      <c r="J135" s="37" t="s">
        <v>288</v>
      </c>
      <c r="K135" s="38">
        <v>100</v>
      </c>
      <c r="L135" s="38">
        <v>100</v>
      </c>
      <c r="M135" s="38">
        <v>100</v>
      </c>
      <c r="N135" s="38">
        <v>100</v>
      </c>
      <c r="O135" s="41">
        <v>51275.86</v>
      </c>
      <c r="P135" s="41">
        <v>0</v>
      </c>
      <c r="Q135" s="41">
        <v>0</v>
      </c>
      <c r="R135" s="41">
        <v>0</v>
      </c>
      <c r="S135" s="41">
        <v>0</v>
      </c>
      <c r="T135" s="24"/>
      <c r="U135" s="24"/>
      <c r="V135" s="24"/>
      <c r="W135" s="24"/>
      <c r="X135" s="24"/>
      <c r="Y135" s="23"/>
      <c r="Z135" s="23"/>
      <c r="AA135" s="23"/>
      <c r="AB135" s="23"/>
      <c r="AC135" s="24"/>
      <c r="AD135" s="24"/>
      <c r="AE135" s="25"/>
      <c r="AF135" s="25"/>
      <c r="AG135" s="25"/>
      <c r="AH135" s="25"/>
      <c r="AI135" s="25"/>
      <c r="AJ135" s="25"/>
      <c r="AK135" s="25"/>
      <c r="AL135" s="23"/>
      <c r="AM135" s="23"/>
      <c r="AN135" s="23"/>
      <c r="AO135" s="23"/>
      <c r="AP135" s="23"/>
      <c r="AQ135" s="23"/>
      <c r="AR135" s="23"/>
      <c r="AS135" s="23"/>
      <c r="AT135" s="23"/>
      <c r="AU135" s="23"/>
      <c r="AV135" s="23"/>
      <c r="AW135" s="23"/>
      <c r="AX135" s="23"/>
      <c r="AY135" s="23"/>
      <c r="AZ135" s="23"/>
    </row>
    <row r="136" spans="1:52" s="14" customFormat="1" ht="38.25">
      <c r="A136" s="43">
        <v>129</v>
      </c>
      <c r="B136" s="39" t="s">
        <v>222</v>
      </c>
      <c r="C136" s="39" t="s">
        <v>2</v>
      </c>
      <c r="D136" s="39" t="s">
        <v>50</v>
      </c>
      <c r="E136" s="39" t="s">
        <v>247</v>
      </c>
      <c r="F136" s="39" t="s">
        <v>34</v>
      </c>
      <c r="G136" s="39" t="s">
        <v>19</v>
      </c>
      <c r="H136" s="39" t="s">
        <v>52</v>
      </c>
      <c r="I136" s="37" t="s">
        <v>286</v>
      </c>
      <c r="J136" s="37" t="s">
        <v>265</v>
      </c>
      <c r="K136" s="38">
        <v>100</v>
      </c>
      <c r="L136" s="38">
        <v>100</v>
      </c>
      <c r="M136" s="38">
        <v>100</v>
      </c>
      <c r="N136" s="38">
        <v>100</v>
      </c>
      <c r="O136" s="41">
        <v>292067.18</v>
      </c>
      <c r="P136" s="41">
        <v>0</v>
      </c>
      <c r="Q136" s="41">
        <v>0</v>
      </c>
      <c r="R136" s="41">
        <v>0</v>
      </c>
      <c r="S136" s="41">
        <v>0</v>
      </c>
      <c r="T136" s="24"/>
      <c r="U136" s="24"/>
      <c r="V136" s="24"/>
      <c r="W136" s="24"/>
      <c r="X136" s="24"/>
      <c r="Y136" s="23"/>
      <c r="Z136" s="23"/>
      <c r="AA136" s="23"/>
      <c r="AB136" s="23"/>
      <c r="AC136" s="24"/>
      <c r="AD136" s="24"/>
      <c r="AE136" s="25"/>
      <c r="AF136" s="25"/>
      <c r="AG136" s="25"/>
      <c r="AH136" s="25"/>
      <c r="AI136" s="25"/>
      <c r="AJ136" s="25"/>
      <c r="AK136" s="25"/>
      <c r="AL136" s="23"/>
      <c r="AM136" s="23"/>
      <c r="AN136" s="23"/>
      <c r="AO136" s="23"/>
      <c r="AP136" s="23"/>
      <c r="AQ136" s="23"/>
      <c r="AR136" s="23"/>
      <c r="AS136" s="23"/>
      <c r="AT136" s="23"/>
      <c r="AU136" s="23"/>
      <c r="AV136" s="23"/>
      <c r="AW136" s="23"/>
      <c r="AX136" s="23"/>
      <c r="AY136" s="23"/>
      <c r="AZ136" s="23"/>
    </row>
    <row r="137" spans="1:52" s="14" customFormat="1" ht="38.25">
      <c r="A137" s="43">
        <v>130</v>
      </c>
      <c r="B137" s="39" t="s">
        <v>225</v>
      </c>
      <c r="C137" s="39" t="s">
        <v>2</v>
      </c>
      <c r="D137" s="39" t="s">
        <v>50</v>
      </c>
      <c r="E137" s="39" t="s">
        <v>247</v>
      </c>
      <c r="F137" s="39" t="s">
        <v>34</v>
      </c>
      <c r="G137" s="39" t="s">
        <v>19</v>
      </c>
      <c r="H137" s="39" t="s">
        <v>52</v>
      </c>
      <c r="I137" s="37" t="s">
        <v>286</v>
      </c>
      <c r="J137" s="37" t="s">
        <v>267</v>
      </c>
      <c r="K137" s="38">
        <v>100</v>
      </c>
      <c r="L137" s="38">
        <v>100</v>
      </c>
      <c r="M137" s="38">
        <v>100</v>
      </c>
      <c r="N137" s="38">
        <v>100</v>
      </c>
      <c r="O137" s="41">
        <v>1654.02</v>
      </c>
      <c r="P137" s="41">
        <v>0</v>
      </c>
      <c r="Q137" s="41">
        <v>0</v>
      </c>
      <c r="R137" s="41">
        <v>0</v>
      </c>
      <c r="S137" s="41">
        <v>0</v>
      </c>
      <c r="T137" s="24"/>
      <c r="U137" s="24"/>
      <c r="V137" s="24"/>
      <c r="W137" s="24"/>
      <c r="X137" s="24"/>
      <c r="Y137" s="23"/>
      <c r="Z137" s="23"/>
      <c r="AA137" s="23"/>
      <c r="AB137" s="23"/>
      <c r="AC137" s="24"/>
      <c r="AD137" s="24"/>
      <c r="AE137" s="25"/>
      <c r="AF137" s="25"/>
      <c r="AG137" s="25"/>
      <c r="AH137" s="25"/>
      <c r="AI137" s="25"/>
      <c r="AJ137" s="25"/>
      <c r="AK137" s="25"/>
      <c r="AL137" s="23"/>
      <c r="AM137" s="23"/>
      <c r="AN137" s="23"/>
      <c r="AO137" s="23"/>
      <c r="AP137" s="23"/>
      <c r="AQ137" s="23"/>
      <c r="AR137" s="23"/>
      <c r="AS137" s="23"/>
      <c r="AT137" s="23"/>
      <c r="AU137" s="23"/>
      <c r="AV137" s="23"/>
      <c r="AW137" s="23"/>
      <c r="AX137" s="23"/>
      <c r="AY137" s="23"/>
      <c r="AZ137" s="23"/>
    </row>
    <row r="138" spans="1:52" s="14" customFormat="1" ht="25.5">
      <c r="A138" s="43">
        <v>131</v>
      </c>
      <c r="B138" s="39" t="s">
        <v>213</v>
      </c>
      <c r="C138" s="39" t="s">
        <v>2</v>
      </c>
      <c r="D138" s="39" t="s">
        <v>50</v>
      </c>
      <c r="E138" s="39" t="s">
        <v>247</v>
      </c>
      <c r="F138" s="39" t="s">
        <v>34</v>
      </c>
      <c r="G138" s="39" t="s">
        <v>19</v>
      </c>
      <c r="H138" s="39" t="s">
        <v>52</v>
      </c>
      <c r="I138" s="37" t="s">
        <v>170</v>
      </c>
      <c r="J138" s="37" t="s">
        <v>260</v>
      </c>
      <c r="K138" s="38">
        <v>100</v>
      </c>
      <c r="L138" s="38">
        <v>100</v>
      </c>
      <c r="M138" s="38">
        <v>100</v>
      </c>
      <c r="N138" s="38">
        <v>100</v>
      </c>
      <c r="O138" s="40">
        <v>11568162.65</v>
      </c>
      <c r="P138" s="41">
        <v>11913160</v>
      </c>
      <c r="Q138" s="41">
        <v>0</v>
      </c>
      <c r="R138" s="41">
        <v>0</v>
      </c>
      <c r="S138" s="40">
        <v>0</v>
      </c>
      <c r="T138" s="24"/>
      <c r="U138" s="24"/>
      <c r="V138" s="24"/>
      <c r="W138" s="24"/>
      <c r="X138" s="24"/>
      <c r="Y138" s="23"/>
      <c r="Z138" s="23"/>
      <c r="AA138" s="23"/>
      <c r="AB138" s="23"/>
      <c r="AC138" s="24"/>
      <c r="AD138" s="24"/>
      <c r="AE138" s="25"/>
      <c r="AF138" s="25"/>
      <c r="AG138" s="25"/>
      <c r="AH138" s="25"/>
      <c r="AI138" s="25"/>
      <c r="AJ138" s="25"/>
      <c r="AK138" s="25"/>
      <c r="AL138" s="23"/>
      <c r="AM138" s="23"/>
      <c r="AN138" s="23"/>
      <c r="AO138" s="23"/>
      <c r="AP138" s="23"/>
      <c r="AQ138" s="23"/>
      <c r="AR138" s="23"/>
      <c r="AS138" s="23"/>
      <c r="AT138" s="23"/>
      <c r="AU138" s="23"/>
      <c r="AV138" s="23"/>
      <c r="AW138" s="23"/>
      <c r="AX138" s="23"/>
      <c r="AY138" s="23"/>
      <c r="AZ138" s="23"/>
    </row>
    <row r="139" spans="1:52" s="14" customFormat="1" ht="12.75">
      <c r="A139" s="43">
        <v>132</v>
      </c>
      <c r="B139" s="42" t="s">
        <v>248</v>
      </c>
      <c r="C139" s="42" t="s">
        <v>6</v>
      </c>
      <c r="D139" s="42" t="s">
        <v>16</v>
      </c>
      <c r="E139" s="42" t="s">
        <v>181</v>
      </c>
      <c r="F139" s="42" t="s">
        <v>16</v>
      </c>
      <c r="G139" s="42" t="s">
        <v>19</v>
      </c>
      <c r="H139" s="42" t="s">
        <v>18</v>
      </c>
      <c r="I139" s="33" t="s">
        <v>53</v>
      </c>
      <c r="J139" s="37"/>
      <c r="K139" s="45"/>
      <c r="L139" s="45"/>
      <c r="M139" s="45"/>
      <c r="N139" s="45"/>
      <c r="O139" s="41">
        <f>O140+O219+O225+O232+O227</f>
        <v>1047791743.0600001</v>
      </c>
      <c r="P139" s="41">
        <f>P140+P219+P225+P232+P227</f>
        <v>1536402559.82</v>
      </c>
      <c r="Q139" s="41">
        <f>Q140+Q219+Q225+Q232+Q227</f>
        <v>1399576927</v>
      </c>
      <c r="R139" s="41">
        <f>R140+R219+R225+R232+R227</f>
        <v>1409350827</v>
      </c>
      <c r="S139" s="41">
        <f>S140+S219+S225+S232+S227</f>
        <v>1306350527</v>
      </c>
      <c r="T139" s="23"/>
      <c r="U139" s="23"/>
      <c r="V139" s="23"/>
      <c r="W139" s="23"/>
      <c r="X139" s="23"/>
      <c r="Y139" s="23"/>
      <c r="Z139" s="23"/>
      <c r="AA139" s="23"/>
      <c r="AB139" s="23"/>
      <c r="AC139" s="24"/>
      <c r="AD139" s="24"/>
      <c r="AE139" s="25"/>
      <c r="AF139" s="25"/>
      <c r="AG139" s="25"/>
      <c r="AH139" s="25"/>
      <c r="AI139" s="25"/>
      <c r="AJ139" s="25"/>
      <c r="AK139" s="25"/>
      <c r="AL139" s="23"/>
      <c r="AM139" s="23"/>
      <c r="AN139" s="23"/>
      <c r="AO139" s="23"/>
      <c r="AP139" s="23"/>
      <c r="AQ139" s="23"/>
      <c r="AR139" s="23"/>
      <c r="AS139" s="23"/>
      <c r="AT139" s="23"/>
      <c r="AU139" s="23"/>
      <c r="AV139" s="23"/>
      <c r="AW139" s="23"/>
      <c r="AX139" s="23"/>
      <c r="AY139" s="23"/>
      <c r="AZ139" s="23"/>
    </row>
    <row r="140" spans="1:52" s="14" customFormat="1" ht="25.5">
      <c r="A140" s="43">
        <v>133</v>
      </c>
      <c r="B140" s="42" t="s">
        <v>248</v>
      </c>
      <c r="C140" s="42" t="s">
        <v>6</v>
      </c>
      <c r="D140" s="42" t="s">
        <v>24</v>
      </c>
      <c r="E140" s="42" t="s">
        <v>181</v>
      </c>
      <c r="F140" s="42" t="s">
        <v>16</v>
      </c>
      <c r="G140" s="42" t="s">
        <v>19</v>
      </c>
      <c r="H140" s="42" t="s">
        <v>18</v>
      </c>
      <c r="I140" s="33" t="s">
        <v>171</v>
      </c>
      <c r="J140" s="37"/>
      <c r="K140" s="45"/>
      <c r="L140" s="45"/>
      <c r="M140" s="45"/>
      <c r="N140" s="45"/>
      <c r="O140" s="41">
        <f>O144+O177+O213+O141</f>
        <v>1061309656.25</v>
      </c>
      <c r="P140" s="41">
        <f>P144+P177+P213+P141</f>
        <v>1548120473.01</v>
      </c>
      <c r="Q140" s="41">
        <f>Q144+Q177+Q213+Q141</f>
        <v>1397776927</v>
      </c>
      <c r="R140" s="41">
        <f>R144+R177+R213+R141</f>
        <v>1306350827</v>
      </c>
      <c r="S140" s="41">
        <f>S144+S177+S213+S141</f>
        <v>1306350527</v>
      </c>
      <c r="T140" s="23"/>
      <c r="U140" s="23"/>
      <c r="V140" s="23"/>
      <c r="W140" s="23"/>
      <c r="X140" s="23"/>
      <c r="Y140" s="23"/>
      <c r="Z140" s="23"/>
      <c r="AA140" s="23"/>
      <c r="AB140" s="23"/>
      <c r="AC140" s="24"/>
      <c r="AD140" s="24"/>
      <c r="AE140" s="25"/>
      <c r="AF140" s="25"/>
      <c r="AG140" s="25"/>
      <c r="AH140" s="25"/>
      <c r="AI140" s="25"/>
      <c r="AJ140" s="25"/>
      <c r="AK140" s="25"/>
      <c r="AL140" s="23"/>
      <c r="AM140" s="23"/>
      <c r="AN140" s="23"/>
      <c r="AO140" s="23"/>
      <c r="AP140" s="23"/>
      <c r="AQ140" s="23"/>
      <c r="AR140" s="23"/>
      <c r="AS140" s="23"/>
      <c r="AT140" s="23"/>
      <c r="AU140" s="23"/>
      <c r="AV140" s="23"/>
      <c r="AW140" s="23"/>
      <c r="AX140" s="23"/>
      <c r="AY140" s="23"/>
      <c r="AZ140" s="23"/>
    </row>
    <row r="141" spans="1:52" s="14" customFormat="1" ht="38.25">
      <c r="A141" s="43">
        <v>134</v>
      </c>
      <c r="B141" s="42" t="s">
        <v>248</v>
      </c>
      <c r="C141" s="42" t="s">
        <v>6</v>
      </c>
      <c r="D141" s="42" t="s">
        <v>24</v>
      </c>
      <c r="E141" s="42" t="s">
        <v>249</v>
      </c>
      <c r="F141" s="42" t="s">
        <v>16</v>
      </c>
      <c r="G141" s="42" t="s">
        <v>19</v>
      </c>
      <c r="H141" s="42" t="s">
        <v>54</v>
      </c>
      <c r="I141" s="33" t="s">
        <v>172</v>
      </c>
      <c r="J141" s="37" t="s">
        <v>418</v>
      </c>
      <c r="K141" s="45">
        <v>100</v>
      </c>
      <c r="L141" s="45">
        <v>100</v>
      </c>
      <c r="M141" s="45">
        <v>100</v>
      </c>
      <c r="N141" s="45">
        <v>100</v>
      </c>
      <c r="O141" s="41">
        <f>O142</f>
        <v>310036000</v>
      </c>
      <c r="P141" s="41">
        <f>P142</f>
        <v>441138800</v>
      </c>
      <c r="Q141" s="41">
        <f aca="true" t="shared" si="4" ref="Q141:S142">Q142</f>
        <v>412575900</v>
      </c>
      <c r="R141" s="41">
        <f t="shared" si="4"/>
        <v>330060700</v>
      </c>
      <c r="S141" s="41">
        <f t="shared" si="4"/>
        <v>330060700</v>
      </c>
      <c r="T141" s="23"/>
      <c r="U141" s="23"/>
      <c r="V141" s="23"/>
      <c r="W141" s="23"/>
      <c r="X141" s="23"/>
      <c r="Y141" s="23"/>
      <c r="Z141" s="23"/>
      <c r="AA141" s="23"/>
      <c r="AB141" s="23"/>
      <c r="AC141" s="24"/>
      <c r="AD141" s="24"/>
      <c r="AE141" s="25"/>
      <c r="AF141" s="25"/>
      <c r="AG141" s="25"/>
      <c r="AH141" s="25"/>
      <c r="AI141" s="25"/>
      <c r="AJ141" s="25"/>
      <c r="AK141" s="25"/>
      <c r="AL141" s="23"/>
      <c r="AM141" s="23"/>
      <c r="AN141" s="23"/>
      <c r="AO141" s="23"/>
      <c r="AP141" s="23"/>
      <c r="AQ141" s="23"/>
      <c r="AR141" s="23"/>
      <c r="AS141" s="23"/>
      <c r="AT141" s="23"/>
      <c r="AU141" s="23"/>
      <c r="AV141" s="23"/>
      <c r="AW141" s="23"/>
      <c r="AX141" s="23"/>
      <c r="AY141" s="23"/>
      <c r="AZ141" s="23"/>
    </row>
    <row r="142" spans="1:52" s="14" customFormat="1" ht="38.25">
      <c r="A142" s="43">
        <v>135</v>
      </c>
      <c r="B142" s="42" t="s">
        <v>248</v>
      </c>
      <c r="C142" s="42" t="s">
        <v>6</v>
      </c>
      <c r="D142" s="42" t="s">
        <v>24</v>
      </c>
      <c r="E142" s="42" t="s">
        <v>249</v>
      </c>
      <c r="F142" s="42" t="s">
        <v>34</v>
      </c>
      <c r="G142" s="42" t="s">
        <v>19</v>
      </c>
      <c r="H142" s="42" t="s">
        <v>54</v>
      </c>
      <c r="I142" s="34" t="s">
        <v>64</v>
      </c>
      <c r="J142" s="37" t="s">
        <v>418</v>
      </c>
      <c r="K142" s="45">
        <v>100</v>
      </c>
      <c r="L142" s="45">
        <v>100</v>
      </c>
      <c r="M142" s="45">
        <v>100</v>
      </c>
      <c r="N142" s="45">
        <v>100</v>
      </c>
      <c r="O142" s="41">
        <f>O143</f>
        <v>310036000</v>
      </c>
      <c r="P142" s="41">
        <f>P143</f>
        <v>441138800</v>
      </c>
      <c r="Q142" s="41">
        <f t="shared" si="4"/>
        <v>412575900</v>
      </c>
      <c r="R142" s="41">
        <f t="shared" si="4"/>
        <v>330060700</v>
      </c>
      <c r="S142" s="41">
        <f t="shared" si="4"/>
        <v>330060700</v>
      </c>
      <c r="T142" s="23"/>
      <c r="U142" s="23"/>
      <c r="V142" s="23"/>
      <c r="W142" s="23"/>
      <c r="X142" s="23"/>
      <c r="Y142" s="23"/>
      <c r="Z142" s="23"/>
      <c r="AA142" s="23"/>
      <c r="AB142" s="23"/>
      <c r="AC142" s="24"/>
      <c r="AD142" s="24"/>
      <c r="AE142" s="25"/>
      <c r="AF142" s="25"/>
      <c r="AG142" s="25"/>
      <c r="AH142" s="25"/>
      <c r="AI142" s="25"/>
      <c r="AJ142" s="25"/>
      <c r="AK142" s="25"/>
      <c r="AL142" s="23"/>
      <c r="AM142" s="23"/>
      <c r="AN142" s="23"/>
      <c r="AO142" s="23"/>
      <c r="AP142" s="23"/>
      <c r="AQ142" s="23"/>
      <c r="AR142" s="23"/>
      <c r="AS142" s="23"/>
      <c r="AT142" s="23"/>
      <c r="AU142" s="23"/>
      <c r="AV142" s="23"/>
      <c r="AW142" s="23"/>
      <c r="AX142" s="23"/>
      <c r="AY142" s="23"/>
      <c r="AZ142" s="23"/>
    </row>
    <row r="143" spans="1:52" s="14" customFormat="1" ht="25.5">
      <c r="A143" s="43">
        <v>136</v>
      </c>
      <c r="B143" s="42" t="s">
        <v>248</v>
      </c>
      <c r="C143" s="42" t="s">
        <v>6</v>
      </c>
      <c r="D143" s="42" t="s">
        <v>24</v>
      </c>
      <c r="E143" s="42" t="s">
        <v>249</v>
      </c>
      <c r="F143" s="42" t="s">
        <v>34</v>
      </c>
      <c r="G143" s="42" t="s">
        <v>258</v>
      </c>
      <c r="H143" s="42" t="s">
        <v>54</v>
      </c>
      <c r="I143" s="34" t="s">
        <v>173</v>
      </c>
      <c r="J143" s="37" t="s">
        <v>291</v>
      </c>
      <c r="K143" s="45">
        <v>100</v>
      </c>
      <c r="L143" s="45">
        <v>100</v>
      </c>
      <c r="M143" s="45">
        <v>100</v>
      </c>
      <c r="N143" s="45">
        <v>100</v>
      </c>
      <c r="O143" s="46">
        <v>310036000</v>
      </c>
      <c r="P143" s="41">
        <v>441138800</v>
      </c>
      <c r="Q143" s="41">
        <v>412575900</v>
      </c>
      <c r="R143" s="41">
        <v>330060700</v>
      </c>
      <c r="S143" s="41">
        <v>330060700</v>
      </c>
      <c r="T143" s="23"/>
      <c r="U143" s="23"/>
      <c r="V143" s="23"/>
      <c r="W143" s="23"/>
      <c r="X143" s="23"/>
      <c r="Y143" s="23"/>
      <c r="Z143" s="23"/>
      <c r="AA143" s="23"/>
      <c r="AB143" s="23"/>
      <c r="AC143" s="24"/>
      <c r="AD143" s="24"/>
      <c r="AE143" s="25"/>
      <c r="AF143" s="25"/>
      <c r="AG143" s="25"/>
      <c r="AH143" s="25"/>
      <c r="AI143" s="25"/>
      <c r="AJ143" s="25"/>
      <c r="AK143" s="25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/>
      <c r="AV143" s="23"/>
      <c r="AW143" s="23"/>
      <c r="AX143" s="23"/>
      <c r="AY143" s="23"/>
      <c r="AZ143" s="23"/>
    </row>
    <row r="144" spans="1:52" s="14" customFormat="1" ht="25.5">
      <c r="A144" s="43">
        <v>137</v>
      </c>
      <c r="B144" s="42" t="s">
        <v>248</v>
      </c>
      <c r="C144" s="42" t="s">
        <v>6</v>
      </c>
      <c r="D144" s="42" t="s">
        <v>24</v>
      </c>
      <c r="E144" s="42" t="s">
        <v>250</v>
      </c>
      <c r="F144" s="42" t="s">
        <v>16</v>
      </c>
      <c r="G144" s="42" t="s">
        <v>19</v>
      </c>
      <c r="H144" s="42" t="s">
        <v>54</v>
      </c>
      <c r="I144" s="37" t="s">
        <v>174</v>
      </c>
      <c r="J144" s="37"/>
      <c r="K144" s="45"/>
      <c r="L144" s="45"/>
      <c r="M144" s="45"/>
      <c r="N144" s="45"/>
      <c r="O144" s="41">
        <f>O155+O147+O149+O145+O153+O151</f>
        <v>112298020.19</v>
      </c>
      <c r="P144" s="41">
        <f>P155+P147+P149+P145+P153+P151</f>
        <v>183692124.11</v>
      </c>
      <c r="Q144" s="41">
        <f>Q155+Q147+Q149+Q145+Q153+Q151</f>
        <v>7282300</v>
      </c>
      <c r="R144" s="41">
        <f>R155+R147+R149+R145+R153+R151</f>
        <v>7282300</v>
      </c>
      <c r="S144" s="41">
        <f>S155+S147+S149+S145+S153+S151</f>
        <v>7282300</v>
      </c>
      <c r="T144" s="24"/>
      <c r="U144" s="24"/>
      <c r="V144" s="24"/>
      <c r="W144" s="24"/>
      <c r="X144" s="24"/>
      <c r="Y144" s="23"/>
      <c r="Z144" s="23"/>
      <c r="AA144" s="23"/>
      <c r="AB144" s="23"/>
      <c r="AC144" s="24"/>
      <c r="AD144" s="24"/>
      <c r="AE144" s="25"/>
      <c r="AF144" s="25"/>
      <c r="AG144" s="25"/>
      <c r="AH144" s="25"/>
      <c r="AI144" s="25"/>
      <c r="AJ144" s="25"/>
      <c r="AK144" s="25"/>
      <c r="AL144" s="23"/>
      <c r="AM144" s="23"/>
      <c r="AN144" s="23"/>
      <c r="AO144" s="23"/>
      <c r="AP144" s="23"/>
      <c r="AQ144" s="23"/>
      <c r="AR144" s="23"/>
      <c r="AS144" s="23"/>
      <c r="AT144" s="23"/>
      <c r="AU144" s="23"/>
      <c r="AV144" s="23"/>
      <c r="AW144" s="23"/>
      <c r="AX144" s="23"/>
      <c r="AY144" s="23"/>
      <c r="AZ144" s="23"/>
    </row>
    <row r="145" spans="1:52" s="14" customFormat="1" ht="12.75">
      <c r="A145" s="43">
        <v>138</v>
      </c>
      <c r="B145" s="51" t="s">
        <v>248</v>
      </c>
      <c r="C145" s="51" t="s">
        <v>6</v>
      </c>
      <c r="D145" s="51" t="s">
        <v>24</v>
      </c>
      <c r="E145" s="51">
        <v>20051</v>
      </c>
      <c r="F145" s="51" t="s">
        <v>16</v>
      </c>
      <c r="G145" s="51" t="s">
        <v>19</v>
      </c>
      <c r="H145" s="51" t="s">
        <v>54</v>
      </c>
      <c r="I145" s="35" t="s">
        <v>65</v>
      </c>
      <c r="J145" s="37"/>
      <c r="K145" s="45"/>
      <c r="L145" s="45"/>
      <c r="M145" s="45"/>
      <c r="N145" s="45"/>
      <c r="O145" s="41">
        <f>O146</f>
        <v>1243112.93</v>
      </c>
      <c r="P145" s="41">
        <f>P146</f>
        <v>1243112.93</v>
      </c>
      <c r="Q145" s="41">
        <f>Q146</f>
        <v>0</v>
      </c>
      <c r="R145" s="41">
        <f>R146</f>
        <v>0</v>
      </c>
      <c r="S145" s="41">
        <f>S146</f>
        <v>0</v>
      </c>
      <c r="T145" s="23"/>
      <c r="U145" s="23"/>
      <c r="V145" s="23"/>
      <c r="W145" s="23"/>
      <c r="X145" s="23"/>
      <c r="Y145" s="23"/>
      <c r="Z145" s="23"/>
      <c r="AA145" s="23"/>
      <c r="AB145" s="23"/>
      <c r="AC145" s="24"/>
      <c r="AD145" s="24"/>
      <c r="AE145" s="25"/>
      <c r="AF145" s="25"/>
      <c r="AG145" s="25"/>
      <c r="AH145" s="25"/>
      <c r="AI145" s="25"/>
      <c r="AJ145" s="25"/>
      <c r="AK145" s="25"/>
      <c r="AL145" s="23"/>
      <c r="AM145" s="23"/>
      <c r="AN145" s="23"/>
      <c r="AO145" s="23"/>
      <c r="AP145" s="23"/>
      <c r="AQ145" s="23"/>
      <c r="AR145" s="23"/>
      <c r="AS145" s="23"/>
      <c r="AT145" s="23"/>
      <c r="AU145" s="23"/>
      <c r="AV145" s="23"/>
      <c r="AW145" s="23"/>
      <c r="AX145" s="23"/>
      <c r="AY145" s="23"/>
      <c r="AZ145" s="23"/>
    </row>
    <row r="146" spans="1:52" s="14" customFormat="1" ht="38.25">
      <c r="A146" s="43">
        <v>139</v>
      </c>
      <c r="B146" s="42" t="s">
        <v>248</v>
      </c>
      <c r="C146" s="42" t="s">
        <v>6</v>
      </c>
      <c r="D146" s="42" t="s">
        <v>24</v>
      </c>
      <c r="E146" s="42" t="s">
        <v>396</v>
      </c>
      <c r="F146" s="42" t="s">
        <v>34</v>
      </c>
      <c r="G146" s="42" t="s">
        <v>19</v>
      </c>
      <c r="H146" s="42" t="s">
        <v>54</v>
      </c>
      <c r="I146" s="35" t="s">
        <v>292</v>
      </c>
      <c r="J146" s="37" t="s">
        <v>418</v>
      </c>
      <c r="K146" s="45">
        <v>100</v>
      </c>
      <c r="L146" s="45">
        <v>100</v>
      </c>
      <c r="M146" s="45">
        <v>100</v>
      </c>
      <c r="N146" s="45">
        <v>100</v>
      </c>
      <c r="O146" s="46">
        <v>1243112.93</v>
      </c>
      <c r="P146" s="41">
        <v>1243112.93</v>
      </c>
      <c r="Q146" s="40">
        <v>0</v>
      </c>
      <c r="R146" s="40"/>
      <c r="S146" s="40"/>
      <c r="T146" s="23"/>
      <c r="U146" s="23"/>
      <c r="V146" s="23"/>
      <c r="W146" s="23"/>
      <c r="X146" s="23"/>
      <c r="Y146" s="23"/>
      <c r="Z146" s="23"/>
      <c r="AA146" s="23"/>
      <c r="AB146" s="23"/>
      <c r="AC146" s="24"/>
      <c r="AD146" s="24"/>
      <c r="AE146" s="25"/>
      <c r="AF146" s="25"/>
      <c r="AG146" s="25"/>
      <c r="AH146" s="25"/>
      <c r="AI146" s="25"/>
      <c r="AJ146" s="25"/>
      <c r="AK146" s="25"/>
      <c r="AL146" s="23"/>
      <c r="AM146" s="23"/>
      <c r="AN146" s="23"/>
      <c r="AO146" s="23"/>
      <c r="AP146" s="23"/>
      <c r="AQ146" s="23"/>
      <c r="AR146" s="23"/>
      <c r="AS146" s="23"/>
      <c r="AT146" s="23"/>
      <c r="AU146" s="23"/>
      <c r="AV146" s="23"/>
      <c r="AW146" s="23"/>
      <c r="AX146" s="23"/>
      <c r="AY146" s="23"/>
      <c r="AZ146" s="23"/>
    </row>
    <row r="147" spans="1:52" s="14" customFormat="1" ht="63.75">
      <c r="A147" s="43">
        <v>140</v>
      </c>
      <c r="B147" s="42" t="s">
        <v>248</v>
      </c>
      <c r="C147" s="42" t="s">
        <v>6</v>
      </c>
      <c r="D147" s="42" t="s">
        <v>24</v>
      </c>
      <c r="E147" s="42" t="s">
        <v>397</v>
      </c>
      <c r="F147" s="42" t="s">
        <v>16</v>
      </c>
      <c r="G147" s="42" t="s">
        <v>19</v>
      </c>
      <c r="H147" s="42" t="s">
        <v>54</v>
      </c>
      <c r="I147" s="35" t="s">
        <v>293</v>
      </c>
      <c r="J147" s="37"/>
      <c r="K147" s="45"/>
      <c r="L147" s="45"/>
      <c r="M147" s="45"/>
      <c r="N147" s="45"/>
      <c r="O147" s="41">
        <f>O148</f>
        <v>33994309.3</v>
      </c>
      <c r="P147" s="41">
        <f>P148</f>
        <v>37284486.8</v>
      </c>
      <c r="Q147" s="41">
        <f>Q148</f>
        <v>0</v>
      </c>
      <c r="R147" s="41">
        <f>R148</f>
        <v>0</v>
      </c>
      <c r="S147" s="41">
        <f>S148</f>
        <v>0</v>
      </c>
      <c r="T147" s="23"/>
      <c r="U147" s="23"/>
      <c r="V147" s="23"/>
      <c r="W147" s="23"/>
      <c r="X147" s="23"/>
      <c r="Y147" s="23"/>
      <c r="Z147" s="23"/>
      <c r="AA147" s="23"/>
      <c r="AB147" s="23"/>
      <c r="AC147" s="24"/>
      <c r="AD147" s="24"/>
      <c r="AE147" s="25"/>
      <c r="AF147" s="25"/>
      <c r="AG147" s="25"/>
      <c r="AH147" s="25"/>
      <c r="AI147" s="25"/>
      <c r="AJ147" s="25"/>
      <c r="AK147" s="25"/>
      <c r="AL147" s="23"/>
      <c r="AM147" s="23"/>
      <c r="AN147" s="23"/>
      <c r="AO147" s="23"/>
      <c r="AP147" s="23"/>
      <c r="AQ147" s="23"/>
      <c r="AR147" s="23"/>
      <c r="AS147" s="23"/>
      <c r="AT147" s="23"/>
      <c r="AU147" s="23"/>
      <c r="AV147" s="23"/>
      <c r="AW147" s="23"/>
      <c r="AX147" s="23"/>
      <c r="AY147" s="23"/>
      <c r="AZ147" s="23"/>
    </row>
    <row r="148" spans="1:52" s="14" customFormat="1" ht="63.75">
      <c r="A148" s="43">
        <v>141</v>
      </c>
      <c r="B148" s="42" t="s">
        <v>248</v>
      </c>
      <c r="C148" s="42" t="s">
        <v>6</v>
      </c>
      <c r="D148" s="42" t="s">
        <v>24</v>
      </c>
      <c r="E148" s="42" t="s">
        <v>397</v>
      </c>
      <c r="F148" s="42" t="s">
        <v>34</v>
      </c>
      <c r="G148" s="42" t="s">
        <v>19</v>
      </c>
      <c r="H148" s="42" t="s">
        <v>54</v>
      </c>
      <c r="I148" s="35" t="s">
        <v>294</v>
      </c>
      <c r="J148" s="37" t="s">
        <v>418</v>
      </c>
      <c r="K148" s="45">
        <v>100</v>
      </c>
      <c r="L148" s="45">
        <v>100</v>
      </c>
      <c r="M148" s="45">
        <v>100</v>
      </c>
      <c r="N148" s="45">
        <v>100</v>
      </c>
      <c r="O148" s="46">
        <v>33994309.3</v>
      </c>
      <c r="P148" s="41">
        <v>37284486.8</v>
      </c>
      <c r="Q148" s="40"/>
      <c r="R148" s="46"/>
      <c r="S148" s="46"/>
      <c r="T148" s="23"/>
      <c r="U148" s="23"/>
      <c r="V148" s="23"/>
      <c r="W148" s="23"/>
      <c r="X148" s="23"/>
      <c r="Y148" s="23"/>
      <c r="Z148" s="23"/>
      <c r="AA148" s="23"/>
      <c r="AB148" s="23"/>
      <c r="AC148" s="24"/>
      <c r="AD148" s="24"/>
      <c r="AE148" s="25"/>
      <c r="AF148" s="25"/>
      <c r="AG148" s="25"/>
      <c r="AH148" s="25"/>
      <c r="AI148" s="25"/>
      <c r="AJ148" s="25"/>
      <c r="AK148" s="25"/>
      <c r="AL148" s="23"/>
      <c r="AM148" s="23"/>
      <c r="AN148" s="23"/>
      <c r="AO148" s="23"/>
      <c r="AP148" s="23"/>
      <c r="AQ148" s="23"/>
      <c r="AR148" s="23"/>
      <c r="AS148" s="23"/>
      <c r="AT148" s="23"/>
      <c r="AU148" s="23"/>
      <c r="AV148" s="23"/>
      <c r="AW148" s="23"/>
      <c r="AX148" s="23"/>
      <c r="AY148" s="23"/>
      <c r="AZ148" s="23"/>
    </row>
    <row r="149" spans="1:52" s="14" customFormat="1" ht="51">
      <c r="A149" s="43">
        <v>142</v>
      </c>
      <c r="B149" s="51" t="s">
        <v>248</v>
      </c>
      <c r="C149" s="51" t="s">
        <v>6</v>
      </c>
      <c r="D149" s="51" t="s">
        <v>24</v>
      </c>
      <c r="E149" s="51">
        <v>20302</v>
      </c>
      <c r="F149" s="51" t="s">
        <v>16</v>
      </c>
      <c r="G149" s="51" t="s">
        <v>19</v>
      </c>
      <c r="H149" s="51" t="s">
        <v>54</v>
      </c>
      <c r="I149" s="35" t="s">
        <v>295</v>
      </c>
      <c r="J149" s="37"/>
      <c r="K149" s="45"/>
      <c r="L149" s="45"/>
      <c r="M149" s="45"/>
      <c r="N149" s="45"/>
      <c r="O149" s="41">
        <f>O150</f>
        <v>36659344.5</v>
      </c>
      <c r="P149" s="41">
        <f>P150</f>
        <v>38455599.31</v>
      </c>
      <c r="Q149" s="41">
        <f>Q150</f>
        <v>0</v>
      </c>
      <c r="R149" s="41">
        <f>R150</f>
        <v>0</v>
      </c>
      <c r="S149" s="41">
        <f>S150</f>
        <v>0</v>
      </c>
      <c r="T149" s="23"/>
      <c r="U149" s="23"/>
      <c r="V149" s="23"/>
      <c r="W149" s="23"/>
      <c r="X149" s="23"/>
      <c r="Y149" s="23"/>
      <c r="Z149" s="23"/>
      <c r="AA149" s="23"/>
      <c r="AB149" s="23"/>
      <c r="AC149" s="24"/>
      <c r="AD149" s="24"/>
      <c r="AE149" s="25"/>
      <c r="AF149" s="25"/>
      <c r="AG149" s="25"/>
      <c r="AH149" s="25"/>
      <c r="AI149" s="25"/>
      <c r="AJ149" s="25"/>
      <c r="AK149" s="25"/>
      <c r="AL149" s="23"/>
      <c r="AM149" s="23"/>
      <c r="AN149" s="23"/>
      <c r="AO149" s="23"/>
      <c r="AP149" s="23"/>
      <c r="AQ149" s="23"/>
      <c r="AR149" s="23"/>
      <c r="AS149" s="23"/>
      <c r="AT149" s="23"/>
      <c r="AU149" s="23"/>
      <c r="AV149" s="23"/>
      <c r="AW149" s="23"/>
      <c r="AX149" s="23"/>
      <c r="AY149" s="23"/>
      <c r="AZ149" s="23"/>
    </row>
    <row r="150" spans="1:52" s="14" customFormat="1" ht="51">
      <c r="A150" s="43">
        <v>143</v>
      </c>
      <c r="B150" s="42" t="s">
        <v>248</v>
      </c>
      <c r="C150" s="51" t="s">
        <v>6</v>
      </c>
      <c r="D150" s="51" t="s">
        <v>24</v>
      </c>
      <c r="E150" s="51">
        <v>20302</v>
      </c>
      <c r="F150" s="51" t="s">
        <v>34</v>
      </c>
      <c r="G150" s="51" t="s">
        <v>19</v>
      </c>
      <c r="H150" s="51" t="s">
        <v>54</v>
      </c>
      <c r="I150" s="35" t="s">
        <v>296</v>
      </c>
      <c r="J150" s="37" t="s">
        <v>418</v>
      </c>
      <c r="K150" s="45">
        <v>100</v>
      </c>
      <c r="L150" s="45">
        <v>100</v>
      </c>
      <c r="M150" s="45">
        <v>100</v>
      </c>
      <c r="N150" s="45">
        <v>100</v>
      </c>
      <c r="O150" s="46">
        <v>36659344.5</v>
      </c>
      <c r="P150" s="41">
        <v>38455599.31</v>
      </c>
      <c r="Q150" s="46"/>
      <c r="R150" s="46"/>
      <c r="S150" s="46"/>
      <c r="T150" s="24"/>
      <c r="U150" s="24"/>
      <c r="V150" s="24"/>
      <c r="W150" s="24"/>
      <c r="X150" s="24"/>
      <c r="Y150" s="23"/>
      <c r="Z150" s="23"/>
      <c r="AA150" s="23"/>
      <c r="AB150" s="23"/>
      <c r="AC150" s="24"/>
      <c r="AD150" s="24"/>
      <c r="AE150" s="25"/>
      <c r="AF150" s="25"/>
      <c r="AG150" s="25"/>
      <c r="AH150" s="25"/>
      <c r="AI150" s="25"/>
      <c r="AJ150" s="25"/>
      <c r="AK150" s="25"/>
      <c r="AL150" s="23"/>
      <c r="AM150" s="23"/>
      <c r="AN150" s="23"/>
      <c r="AO150" s="23"/>
      <c r="AP150" s="23"/>
      <c r="AQ150" s="23"/>
      <c r="AR150" s="23"/>
      <c r="AS150" s="23"/>
      <c r="AT150" s="23"/>
      <c r="AU150" s="23"/>
      <c r="AV150" s="23"/>
      <c r="AW150" s="23"/>
      <c r="AX150" s="23"/>
      <c r="AY150" s="23"/>
      <c r="AZ150" s="23"/>
    </row>
    <row r="151" spans="1:52" s="14" customFormat="1" ht="25.5">
      <c r="A151" s="43">
        <v>144</v>
      </c>
      <c r="B151" s="42" t="s">
        <v>248</v>
      </c>
      <c r="C151" s="42">
        <v>2</v>
      </c>
      <c r="D151" s="42" t="s">
        <v>24</v>
      </c>
      <c r="E151" s="42">
        <v>25064</v>
      </c>
      <c r="F151" s="42" t="s">
        <v>16</v>
      </c>
      <c r="G151" s="42" t="s">
        <v>19</v>
      </c>
      <c r="H151" s="42">
        <v>151</v>
      </c>
      <c r="I151" s="35" t="s">
        <v>85</v>
      </c>
      <c r="J151" s="37"/>
      <c r="K151" s="45"/>
      <c r="L151" s="45"/>
      <c r="M151" s="45"/>
      <c r="N151" s="45"/>
      <c r="O151" s="46">
        <f>O152</f>
        <v>0</v>
      </c>
      <c r="P151" s="41">
        <f>P152</f>
        <v>2500000</v>
      </c>
      <c r="Q151" s="46"/>
      <c r="R151" s="46"/>
      <c r="S151" s="46"/>
      <c r="T151" s="24"/>
      <c r="U151" s="24"/>
      <c r="V151" s="24"/>
      <c r="W151" s="24"/>
      <c r="X151" s="24"/>
      <c r="Y151" s="23"/>
      <c r="Z151" s="23"/>
      <c r="AA151" s="23"/>
      <c r="AB151" s="23"/>
      <c r="AC151" s="24"/>
      <c r="AD151" s="24"/>
      <c r="AE151" s="25"/>
      <c r="AF151" s="25"/>
      <c r="AG151" s="25"/>
      <c r="AH151" s="25"/>
      <c r="AI151" s="25"/>
      <c r="AJ151" s="25"/>
      <c r="AK151" s="25"/>
      <c r="AL151" s="23"/>
      <c r="AM151" s="23"/>
      <c r="AN151" s="23"/>
      <c r="AO151" s="23"/>
      <c r="AP151" s="23"/>
      <c r="AQ151" s="23"/>
      <c r="AR151" s="23"/>
      <c r="AS151" s="23"/>
      <c r="AT151" s="23"/>
      <c r="AU151" s="23"/>
      <c r="AV151" s="23"/>
      <c r="AW151" s="23"/>
      <c r="AX151" s="23"/>
      <c r="AY151" s="23"/>
      <c r="AZ151" s="23"/>
    </row>
    <row r="152" spans="1:52" s="14" customFormat="1" ht="38.25">
      <c r="A152" s="43">
        <v>145</v>
      </c>
      <c r="B152" s="42" t="s">
        <v>248</v>
      </c>
      <c r="C152" s="42" t="s">
        <v>6</v>
      </c>
      <c r="D152" s="42" t="s">
        <v>24</v>
      </c>
      <c r="E152" s="42" t="s">
        <v>399</v>
      </c>
      <c r="F152" s="42" t="s">
        <v>34</v>
      </c>
      <c r="G152" s="42" t="s">
        <v>19</v>
      </c>
      <c r="H152" s="42" t="s">
        <v>54</v>
      </c>
      <c r="I152" s="35" t="s">
        <v>400</v>
      </c>
      <c r="J152" s="37" t="s">
        <v>418</v>
      </c>
      <c r="K152" s="45">
        <v>100</v>
      </c>
      <c r="L152" s="45">
        <v>100</v>
      </c>
      <c r="M152" s="45">
        <v>100</v>
      </c>
      <c r="N152" s="45">
        <v>100</v>
      </c>
      <c r="O152" s="46">
        <v>0</v>
      </c>
      <c r="P152" s="41">
        <v>2500000</v>
      </c>
      <c r="Q152" s="46"/>
      <c r="R152" s="46"/>
      <c r="S152" s="46"/>
      <c r="T152" s="24"/>
      <c r="U152" s="24"/>
      <c r="V152" s="24"/>
      <c r="W152" s="24"/>
      <c r="X152" s="24"/>
      <c r="Y152" s="23"/>
      <c r="Z152" s="23"/>
      <c r="AA152" s="23"/>
      <c r="AB152" s="23"/>
      <c r="AC152" s="24"/>
      <c r="AD152" s="24"/>
      <c r="AE152" s="25"/>
      <c r="AF152" s="25"/>
      <c r="AG152" s="25"/>
      <c r="AH152" s="25"/>
      <c r="AI152" s="25"/>
      <c r="AJ152" s="25"/>
      <c r="AK152" s="25"/>
      <c r="AL152" s="23"/>
      <c r="AM152" s="23"/>
      <c r="AN152" s="23"/>
      <c r="AO152" s="23"/>
      <c r="AP152" s="23"/>
      <c r="AQ152" s="23"/>
      <c r="AR152" s="23"/>
      <c r="AS152" s="23"/>
      <c r="AT152" s="23"/>
      <c r="AU152" s="23"/>
      <c r="AV152" s="23"/>
      <c r="AW152" s="23"/>
      <c r="AX152" s="23"/>
      <c r="AY152" s="23"/>
      <c r="AZ152" s="23"/>
    </row>
    <row r="153" spans="1:52" s="14" customFormat="1" ht="38.25">
      <c r="A153" s="43">
        <v>146</v>
      </c>
      <c r="B153" s="51" t="s">
        <v>248</v>
      </c>
      <c r="C153" s="51" t="s">
        <v>6</v>
      </c>
      <c r="D153" s="51" t="s">
        <v>24</v>
      </c>
      <c r="E153" s="51">
        <v>25097</v>
      </c>
      <c r="F153" s="51" t="s">
        <v>16</v>
      </c>
      <c r="G153" s="51" t="s">
        <v>19</v>
      </c>
      <c r="H153" s="51" t="s">
        <v>54</v>
      </c>
      <c r="I153" s="35" t="s">
        <v>82</v>
      </c>
      <c r="J153" s="37"/>
      <c r="K153" s="45"/>
      <c r="L153" s="45"/>
      <c r="M153" s="45"/>
      <c r="N153" s="45"/>
      <c r="O153" s="41">
        <f>O154</f>
        <v>0</v>
      </c>
      <c r="P153" s="41">
        <f>P154</f>
        <v>3929730</v>
      </c>
      <c r="Q153" s="41">
        <f>Q154</f>
        <v>0</v>
      </c>
      <c r="R153" s="41">
        <f>R154</f>
        <v>0</v>
      </c>
      <c r="S153" s="41">
        <f>S154</f>
        <v>0</v>
      </c>
      <c r="T153" s="23"/>
      <c r="U153" s="23"/>
      <c r="V153" s="23"/>
      <c r="W153" s="23"/>
      <c r="X153" s="23"/>
      <c r="Y153" s="23"/>
      <c r="Z153" s="23"/>
      <c r="AA153" s="23"/>
      <c r="AB153" s="23"/>
      <c r="AC153" s="24"/>
      <c r="AD153" s="24"/>
      <c r="AE153" s="25"/>
      <c r="AF153" s="25"/>
      <c r="AG153" s="25"/>
      <c r="AH153" s="25"/>
      <c r="AI153" s="25"/>
      <c r="AJ153" s="25"/>
      <c r="AK153" s="25"/>
      <c r="AL153" s="23"/>
      <c r="AM153" s="23"/>
      <c r="AN153" s="23"/>
      <c r="AO153" s="23"/>
      <c r="AP153" s="23"/>
      <c r="AQ153" s="23"/>
      <c r="AR153" s="23"/>
      <c r="AS153" s="23"/>
      <c r="AT153" s="23"/>
      <c r="AU153" s="23"/>
      <c r="AV153" s="23"/>
      <c r="AW153" s="23"/>
      <c r="AX153" s="23"/>
      <c r="AY153" s="23"/>
      <c r="AZ153" s="23"/>
    </row>
    <row r="154" spans="1:52" s="14" customFormat="1" ht="38.25">
      <c r="A154" s="43">
        <v>147</v>
      </c>
      <c r="B154" s="51" t="s">
        <v>248</v>
      </c>
      <c r="C154" s="51" t="s">
        <v>6</v>
      </c>
      <c r="D154" s="51" t="s">
        <v>24</v>
      </c>
      <c r="E154" s="51">
        <v>25097</v>
      </c>
      <c r="F154" s="51" t="s">
        <v>34</v>
      </c>
      <c r="G154" s="51">
        <v>0</v>
      </c>
      <c r="H154" s="51" t="s">
        <v>54</v>
      </c>
      <c r="I154" s="35" t="s">
        <v>297</v>
      </c>
      <c r="J154" s="37" t="s">
        <v>418</v>
      </c>
      <c r="K154" s="45">
        <v>100</v>
      </c>
      <c r="L154" s="45">
        <v>100</v>
      </c>
      <c r="M154" s="45">
        <v>100</v>
      </c>
      <c r="N154" s="45">
        <v>100</v>
      </c>
      <c r="O154" s="46">
        <v>0</v>
      </c>
      <c r="P154" s="41">
        <v>3929730</v>
      </c>
      <c r="Q154" s="40">
        <v>0</v>
      </c>
      <c r="R154" s="40">
        <v>0</v>
      </c>
      <c r="S154" s="40">
        <v>0</v>
      </c>
      <c r="T154" s="23"/>
      <c r="U154" s="23"/>
      <c r="V154" s="23"/>
      <c r="W154" s="23"/>
      <c r="X154" s="23"/>
      <c r="Y154" s="23"/>
      <c r="Z154" s="23"/>
      <c r="AA154" s="23"/>
      <c r="AB154" s="23"/>
      <c r="AC154" s="24"/>
      <c r="AD154" s="24"/>
      <c r="AE154" s="25"/>
      <c r="AF154" s="25"/>
      <c r="AG154" s="25"/>
      <c r="AH154" s="25"/>
      <c r="AI154" s="25"/>
      <c r="AJ154" s="25"/>
      <c r="AK154" s="25"/>
      <c r="AL154" s="23"/>
      <c r="AM154" s="23"/>
      <c r="AN154" s="23"/>
      <c r="AO154" s="23"/>
      <c r="AP154" s="23"/>
      <c r="AQ154" s="23"/>
      <c r="AR154" s="23"/>
      <c r="AS154" s="23"/>
      <c r="AT154" s="23"/>
      <c r="AU154" s="23"/>
      <c r="AV154" s="23"/>
      <c r="AW154" s="23"/>
      <c r="AX154" s="23"/>
      <c r="AY154" s="23"/>
      <c r="AZ154" s="23"/>
    </row>
    <row r="155" spans="1:52" s="14" customFormat="1" ht="12.75">
      <c r="A155" s="43">
        <v>148</v>
      </c>
      <c r="B155" s="51" t="s">
        <v>248</v>
      </c>
      <c r="C155" s="51" t="s">
        <v>6</v>
      </c>
      <c r="D155" s="51" t="s">
        <v>24</v>
      </c>
      <c r="E155" s="51">
        <v>29999</v>
      </c>
      <c r="F155" s="51" t="s">
        <v>16</v>
      </c>
      <c r="G155" s="51" t="s">
        <v>19</v>
      </c>
      <c r="H155" s="51" t="s">
        <v>54</v>
      </c>
      <c r="I155" s="37" t="s">
        <v>298</v>
      </c>
      <c r="J155" s="37"/>
      <c r="K155" s="45"/>
      <c r="L155" s="45"/>
      <c r="M155" s="45"/>
      <c r="N155" s="45"/>
      <c r="O155" s="41">
        <f>O156</f>
        <v>40401253.46</v>
      </c>
      <c r="P155" s="41">
        <f>P156</f>
        <v>100279195.07</v>
      </c>
      <c r="Q155" s="41">
        <f>Q156</f>
        <v>7282300</v>
      </c>
      <c r="R155" s="41">
        <f>R156</f>
        <v>7282300</v>
      </c>
      <c r="S155" s="41">
        <f>S156</f>
        <v>7282300</v>
      </c>
      <c r="T155" s="24"/>
      <c r="U155" s="24"/>
      <c r="V155" s="24"/>
      <c r="W155" s="24"/>
      <c r="X155" s="24"/>
      <c r="Y155" s="23"/>
      <c r="Z155" s="23"/>
      <c r="AA155" s="23"/>
      <c r="AB155" s="23"/>
      <c r="AC155" s="24"/>
      <c r="AD155" s="24"/>
      <c r="AE155" s="25"/>
      <c r="AF155" s="25"/>
      <c r="AG155" s="25"/>
      <c r="AH155" s="25"/>
      <c r="AI155" s="25"/>
      <c r="AJ155" s="25"/>
      <c r="AK155" s="25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</row>
    <row r="156" spans="1:52" s="14" customFormat="1" ht="12.75">
      <c r="A156" s="43">
        <v>149</v>
      </c>
      <c r="B156" s="42" t="s">
        <v>248</v>
      </c>
      <c r="C156" s="42" t="s">
        <v>6</v>
      </c>
      <c r="D156" s="42" t="s">
        <v>24</v>
      </c>
      <c r="E156" s="42" t="s">
        <v>393</v>
      </c>
      <c r="F156" s="42" t="s">
        <v>34</v>
      </c>
      <c r="G156" s="42" t="s">
        <v>19</v>
      </c>
      <c r="H156" s="42" t="s">
        <v>54</v>
      </c>
      <c r="I156" s="34" t="s">
        <v>299</v>
      </c>
      <c r="J156" s="37"/>
      <c r="K156" s="45"/>
      <c r="L156" s="45"/>
      <c r="M156" s="45"/>
      <c r="N156" s="45"/>
      <c r="O156" s="41">
        <f>SUM(O157:O176)</f>
        <v>40401253.46</v>
      </c>
      <c r="P156" s="41">
        <f>SUM(P157:P176)</f>
        <v>100279195.07</v>
      </c>
      <c r="Q156" s="41">
        <f>SUM(Q157:Q176)</f>
        <v>7282300</v>
      </c>
      <c r="R156" s="41">
        <f>SUM(R157:R176)</f>
        <v>7282300</v>
      </c>
      <c r="S156" s="41">
        <f>SUM(S157:S176)</f>
        <v>7282300</v>
      </c>
      <c r="T156" s="23"/>
      <c r="U156" s="23"/>
      <c r="V156" s="23"/>
      <c r="W156" s="23"/>
      <c r="X156" s="23"/>
      <c r="Y156" s="23"/>
      <c r="Z156" s="23"/>
      <c r="AA156" s="23"/>
      <c r="AB156" s="23"/>
      <c r="AC156" s="24"/>
      <c r="AD156" s="24"/>
      <c r="AE156" s="25"/>
      <c r="AF156" s="25"/>
      <c r="AG156" s="25"/>
      <c r="AH156" s="25"/>
      <c r="AI156" s="25"/>
      <c r="AJ156" s="25"/>
      <c r="AK156" s="25"/>
      <c r="AL156" s="23"/>
      <c r="AM156" s="23"/>
      <c r="AN156" s="23"/>
      <c r="AO156" s="23"/>
      <c r="AP156" s="23"/>
      <c r="AQ156" s="23"/>
      <c r="AR156" s="23"/>
      <c r="AS156" s="23"/>
      <c r="AT156" s="23"/>
      <c r="AU156" s="23"/>
      <c r="AV156" s="23"/>
      <c r="AW156" s="23"/>
      <c r="AX156" s="23"/>
      <c r="AY156" s="23"/>
      <c r="AZ156" s="23"/>
    </row>
    <row r="157" spans="1:52" s="14" customFormat="1" ht="63.75">
      <c r="A157" s="43">
        <v>150</v>
      </c>
      <c r="B157" s="42" t="s">
        <v>248</v>
      </c>
      <c r="C157" s="42" t="s">
        <v>6</v>
      </c>
      <c r="D157" s="42" t="s">
        <v>24</v>
      </c>
      <c r="E157" s="42" t="s">
        <v>393</v>
      </c>
      <c r="F157" s="42" t="s">
        <v>34</v>
      </c>
      <c r="G157" s="42" t="s">
        <v>354</v>
      </c>
      <c r="H157" s="42" t="s">
        <v>54</v>
      </c>
      <c r="I157" s="36" t="s">
        <v>300</v>
      </c>
      <c r="J157" s="37" t="s">
        <v>418</v>
      </c>
      <c r="K157" s="45">
        <v>100</v>
      </c>
      <c r="L157" s="45">
        <v>100</v>
      </c>
      <c r="M157" s="45">
        <v>100</v>
      </c>
      <c r="N157" s="45">
        <v>100</v>
      </c>
      <c r="O157" s="46">
        <v>442100</v>
      </c>
      <c r="P157" s="41">
        <v>442100</v>
      </c>
      <c r="Q157" s="45"/>
      <c r="R157" s="45"/>
      <c r="S157" s="45"/>
      <c r="T157" s="23"/>
      <c r="U157" s="23"/>
      <c r="V157" s="23"/>
      <c r="W157" s="23"/>
      <c r="X157" s="23"/>
      <c r="Y157" s="23"/>
      <c r="Z157" s="23"/>
      <c r="AA157" s="23"/>
      <c r="AB157" s="23"/>
      <c r="AC157" s="24"/>
      <c r="AD157" s="24"/>
      <c r="AE157" s="25"/>
      <c r="AF157" s="25"/>
      <c r="AG157" s="25"/>
      <c r="AH157" s="25"/>
      <c r="AI157" s="25"/>
      <c r="AJ157" s="25"/>
      <c r="AK157" s="25"/>
      <c r="AL157" s="23"/>
      <c r="AM157" s="23"/>
      <c r="AN157" s="23"/>
      <c r="AO157" s="23"/>
      <c r="AP157" s="23"/>
      <c r="AQ157" s="23"/>
      <c r="AR157" s="23"/>
      <c r="AS157" s="23"/>
      <c r="AT157" s="23"/>
      <c r="AU157" s="23"/>
      <c r="AV157" s="23"/>
      <c r="AW157" s="23"/>
      <c r="AX157" s="23"/>
      <c r="AY157" s="23"/>
      <c r="AZ157" s="23"/>
    </row>
    <row r="158" spans="1:52" s="14" customFormat="1" ht="51">
      <c r="A158" s="43">
        <v>151</v>
      </c>
      <c r="B158" s="42" t="s">
        <v>248</v>
      </c>
      <c r="C158" s="42" t="s">
        <v>6</v>
      </c>
      <c r="D158" s="42" t="s">
        <v>24</v>
      </c>
      <c r="E158" s="42" t="s">
        <v>393</v>
      </c>
      <c r="F158" s="42" t="s">
        <v>34</v>
      </c>
      <c r="G158" s="42" t="s">
        <v>355</v>
      </c>
      <c r="H158" s="42" t="s">
        <v>54</v>
      </c>
      <c r="I158" s="34" t="s">
        <v>301</v>
      </c>
      <c r="J158" s="37" t="s">
        <v>418</v>
      </c>
      <c r="K158" s="45">
        <v>100</v>
      </c>
      <c r="L158" s="45">
        <v>100</v>
      </c>
      <c r="M158" s="45">
        <v>100</v>
      </c>
      <c r="N158" s="45">
        <v>100</v>
      </c>
      <c r="O158" s="46">
        <v>365820</v>
      </c>
      <c r="P158" s="41">
        <v>522600</v>
      </c>
      <c r="Q158" s="45"/>
      <c r="R158" s="45"/>
      <c r="S158" s="45"/>
      <c r="T158" s="23"/>
      <c r="U158" s="23"/>
      <c r="V158" s="23"/>
      <c r="W158" s="23"/>
      <c r="X158" s="23"/>
      <c r="Y158" s="23"/>
      <c r="Z158" s="23"/>
      <c r="AA158" s="23"/>
      <c r="AB158" s="23"/>
      <c r="AC158" s="24"/>
      <c r="AD158" s="24"/>
      <c r="AE158" s="25"/>
      <c r="AF158" s="25"/>
      <c r="AG158" s="25"/>
      <c r="AH158" s="25"/>
      <c r="AI158" s="25"/>
      <c r="AJ158" s="25"/>
      <c r="AK158" s="25"/>
      <c r="AL158" s="23"/>
      <c r="AM158" s="23"/>
      <c r="AN158" s="23"/>
      <c r="AO158" s="23"/>
      <c r="AP158" s="23"/>
      <c r="AQ158" s="23"/>
      <c r="AR158" s="23"/>
      <c r="AS158" s="23"/>
      <c r="AT158" s="23"/>
      <c r="AU158" s="23"/>
      <c r="AV158" s="23"/>
      <c r="AW158" s="23"/>
      <c r="AX158" s="23"/>
      <c r="AY158" s="23"/>
      <c r="AZ158" s="23"/>
    </row>
    <row r="159" spans="1:52" s="14" customFormat="1" ht="89.25">
      <c r="A159" s="43">
        <v>152</v>
      </c>
      <c r="B159" s="42" t="s">
        <v>248</v>
      </c>
      <c r="C159" s="42" t="s">
        <v>6</v>
      </c>
      <c r="D159" s="42" t="s">
        <v>24</v>
      </c>
      <c r="E159" s="42" t="s">
        <v>393</v>
      </c>
      <c r="F159" s="42" t="s">
        <v>34</v>
      </c>
      <c r="G159" s="42" t="s">
        <v>401</v>
      </c>
      <c r="H159" s="42" t="s">
        <v>54</v>
      </c>
      <c r="I159" s="36" t="s">
        <v>402</v>
      </c>
      <c r="J159" s="37" t="s">
        <v>418</v>
      </c>
      <c r="K159" s="45">
        <v>100</v>
      </c>
      <c r="L159" s="45">
        <v>100</v>
      </c>
      <c r="M159" s="45">
        <v>100</v>
      </c>
      <c r="N159" s="45">
        <v>100</v>
      </c>
      <c r="O159" s="46">
        <v>0</v>
      </c>
      <c r="P159" s="41">
        <v>45900</v>
      </c>
      <c r="Q159" s="45"/>
      <c r="R159" s="45"/>
      <c r="S159" s="45"/>
      <c r="T159" s="23"/>
      <c r="U159" s="23"/>
      <c r="V159" s="23"/>
      <c r="W159" s="23"/>
      <c r="X159" s="23"/>
      <c r="Y159" s="23"/>
      <c r="Z159" s="23"/>
      <c r="AA159" s="23"/>
      <c r="AB159" s="23"/>
      <c r="AC159" s="24"/>
      <c r="AD159" s="24"/>
      <c r="AE159" s="25"/>
      <c r="AF159" s="25"/>
      <c r="AG159" s="25"/>
      <c r="AH159" s="25"/>
      <c r="AI159" s="25"/>
      <c r="AJ159" s="25"/>
      <c r="AK159" s="25"/>
      <c r="AL159" s="23"/>
      <c r="AM159" s="23"/>
      <c r="AN159" s="23"/>
      <c r="AO159" s="23"/>
      <c r="AP159" s="23"/>
      <c r="AQ159" s="23"/>
      <c r="AR159" s="23"/>
      <c r="AS159" s="23"/>
      <c r="AT159" s="23"/>
      <c r="AU159" s="23"/>
      <c r="AV159" s="23"/>
      <c r="AW159" s="23"/>
      <c r="AX159" s="23"/>
      <c r="AY159" s="23"/>
      <c r="AZ159" s="23"/>
    </row>
    <row r="160" spans="1:52" s="14" customFormat="1" ht="63.75">
      <c r="A160" s="43">
        <v>153</v>
      </c>
      <c r="B160" s="42" t="s">
        <v>248</v>
      </c>
      <c r="C160" s="42" t="s">
        <v>6</v>
      </c>
      <c r="D160" s="42" t="s">
        <v>24</v>
      </c>
      <c r="E160" s="42" t="s">
        <v>393</v>
      </c>
      <c r="F160" s="42" t="s">
        <v>34</v>
      </c>
      <c r="G160" s="42" t="s">
        <v>394</v>
      </c>
      <c r="H160" s="42" t="s">
        <v>54</v>
      </c>
      <c r="I160" s="36" t="s">
        <v>395</v>
      </c>
      <c r="J160" s="37" t="s">
        <v>418</v>
      </c>
      <c r="K160" s="45">
        <v>100</v>
      </c>
      <c r="L160" s="45">
        <v>100</v>
      </c>
      <c r="M160" s="45">
        <v>100</v>
      </c>
      <c r="N160" s="45">
        <v>100</v>
      </c>
      <c r="O160" s="46">
        <v>1889255.07</v>
      </c>
      <c r="P160" s="41">
        <v>1889255.07</v>
      </c>
      <c r="Q160" s="45"/>
      <c r="R160" s="45"/>
      <c r="S160" s="45"/>
      <c r="T160" s="23"/>
      <c r="U160" s="23"/>
      <c r="V160" s="23"/>
      <c r="W160" s="23"/>
      <c r="X160" s="23"/>
      <c r="Y160" s="23"/>
      <c r="Z160" s="23"/>
      <c r="AA160" s="23"/>
      <c r="AB160" s="23"/>
      <c r="AC160" s="24"/>
      <c r="AD160" s="24"/>
      <c r="AE160" s="25"/>
      <c r="AF160" s="25"/>
      <c r="AG160" s="25"/>
      <c r="AH160" s="25"/>
      <c r="AI160" s="25"/>
      <c r="AJ160" s="25"/>
      <c r="AK160" s="25"/>
      <c r="AL160" s="23"/>
      <c r="AM160" s="23"/>
      <c r="AN160" s="23"/>
      <c r="AO160" s="23"/>
      <c r="AP160" s="23"/>
      <c r="AQ160" s="23"/>
      <c r="AR160" s="23"/>
      <c r="AS160" s="23"/>
      <c r="AT160" s="23"/>
      <c r="AU160" s="23"/>
      <c r="AV160" s="23"/>
      <c r="AW160" s="23"/>
      <c r="AX160" s="23"/>
      <c r="AY160" s="23"/>
      <c r="AZ160" s="23"/>
    </row>
    <row r="161" spans="1:52" s="14" customFormat="1" ht="63.75">
      <c r="A161" s="43">
        <v>154</v>
      </c>
      <c r="B161" s="42" t="s">
        <v>248</v>
      </c>
      <c r="C161" s="42" t="s">
        <v>6</v>
      </c>
      <c r="D161" s="42" t="s">
        <v>24</v>
      </c>
      <c r="E161" s="42" t="s">
        <v>393</v>
      </c>
      <c r="F161" s="42" t="s">
        <v>34</v>
      </c>
      <c r="G161" s="42" t="s">
        <v>356</v>
      </c>
      <c r="H161" s="42" t="s">
        <v>54</v>
      </c>
      <c r="I161" s="36" t="s">
        <v>302</v>
      </c>
      <c r="J161" s="37" t="s">
        <v>418</v>
      </c>
      <c r="K161" s="45">
        <v>100</v>
      </c>
      <c r="L161" s="45">
        <v>100</v>
      </c>
      <c r="M161" s="45">
        <v>100</v>
      </c>
      <c r="N161" s="45">
        <v>100</v>
      </c>
      <c r="O161" s="46">
        <v>5016900</v>
      </c>
      <c r="P161" s="41">
        <v>33526500</v>
      </c>
      <c r="Q161" s="45">
        <v>6423600</v>
      </c>
      <c r="R161" s="45">
        <v>6423600</v>
      </c>
      <c r="S161" s="45">
        <v>6423600</v>
      </c>
      <c r="T161" s="23"/>
      <c r="U161" s="23"/>
      <c r="V161" s="23"/>
      <c r="W161" s="23"/>
      <c r="X161" s="23"/>
      <c r="Y161" s="23"/>
      <c r="Z161" s="23"/>
      <c r="AA161" s="23"/>
      <c r="AB161" s="23"/>
      <c r="AC161" s="24"/>
      <c r="AD161" s="24"/>
      <c r="AE161" s="25"/>
      <c r="AF161" s="25"/>
      <c r="AG161" s="25"/>
      <c r="AH161" s="25"/>
      <c r="AI161" s="25"/>
      <c r="AJ161" s="25"/>
      <c r="AK161" s="25"/>
      <c r="AL161" s="23"/>
      <c r="AM161" s="23"/>
      <c r="AN161" s="23"/>
      <c r="AO161" s="23"/>
      <c r="AP161" s="23"/>
      <c r="AQ161" s="23"/>
      <c r="AR161" s="23"/>
      <c r="AS161" s="23"/>
      <c r="AT161" s="23"/>
      <c r="AU161" s="23"/>
      <c r="AV161" s="23"/>
      <c r="AW161" s="23"/>
      <c r="AX161" s="23"/>
      <c r="AY161" s="23"/>
      <c r="AZ161" s="23"/>
    </row>
    <row r="162" spans="1:52" s="14" customFormat="1" ht="51">
      <c r="A162" s="43">
        <v>155</v>
      </c>
      <c r="B162" s="42" t="s">
        <v>248</v>
      </c>
      <c r="C162" s="42" t="s">
        <v>6</v>
      </c>
      <c r="D162" s="42" t="s">
        <v>24</v>
      </c>
      <c r="E162" s="42" t="s">
        <v>393</v>
      </c>
      <c r="F162" s="42" t="s">
        <v>34</v>
      </c>
      <c r="G162" s="42" t="s">
        <v>357</v>
      </c>
      <c r="H162" s="42" t="s">
        <v>54</v>
      </c>
      <c r="I162" s="36" t="s">
        <v>398</v>
      </c>
      <c r="J162" s="37" t="s">
        <v>418</v>
      </c>
      <c r="K162" s="45">
        <v>100</v>
      </c>
      <c r="L162" s="45">
        <v>100</v>
      </c>
      <c r="M162" s="45">
        <v>100</v>
      </c>
      <c r="N162" s="45">
        <v>100</v>
      </c>
      <c r="O162" s="46">
        <v>6272400</v>
      </c>
      <c r="P162" s="41">
        <f>6272400+142900</f>
        <v>6415300</v>
      </c>
      <c r="Q162" s="45"/>
      <c r="R162" s="45"/>
      <c r="S162" s="45"/>
      <c r="T162" s="23"/>
      <c r="U162" s="23"/>
      <c r="V162" s="23"/>
      <c r="W162" s="23"/>
      <c r="X162" s="23"/>
      <c r="Y162" s="23"/>
      <c r="Z162" s="23"/>
      <c r="AA162" s="23"/>
      <c r="AB162" s="23"/>
      <c r="AC162" s="24"/>
      <c r="AD162" s="24"/>
      <c r="AE162" s="25"/>
      <c r="AF162" s="25"/>
      <c r="AG162" s="25"/>
      <c r="AH162" s="25"/>
      <c r="AI162" s="25"/>
      <c r="AJ162" s="25"/>
      <c r="AK162" s="25"/>
      <c r="AL162" s="23"/>
      <c r="AM162" s="23"/>
      <c r="AN162" s="23"/>
      <c r="AO162" s="23"/>
      <c r="AP162" s="23"/>
      <c r="AQ162" s="23"/>
      <c r="AR162" s="23"/>
      <c r="AS162" s="23"/>
      <c r="AT162" s="23"/>
      <c r="AU162" s="23"/>
      <c r="AV162" s="23"/>
      <c r="AW162" s="23"/>
      <c r="AX162" s="23"/>
      <c r="AY162" s="23"/>
      <c r="AZ162" s="23"/>
    </row>
    <row r="163" spans="1:52" s="14" customFormat="1" ht="63.75">
      <c r="A163" s="43">
        <v>156</v>
      </c>
      <c r="B163" s="42" t="s">
        <v>248</v>
      </c>
      <c r="C163" s="42" t="s">
        <v>6</v>
      </c>
      <c r="D163" s="42" t="s">
        <v>24</v>
      </c>
      <c r="E163" s="42" t="s">
        <v>393</v>
      </c>
      <c r="F163" s="42" t="s">
        <v>34</v>
      </c>
      <c r="G163" s="42" t="s">
        <v>358</v>
      </c>
      <c r="H163" s="42" t="s">
        <v>54</v>
      </c>
      <c r="I163" s="36" t="s">
        <v>303</v>
      </c>
      <c r="J163" s="37" t="s">
        <v>418</v>
      </c>
      <c r="K163" s="45">
        <v>100</v>
      </c>
      <c r="L163" s="45">
        <v>100</v>
      </c>
      <c r="M163" s="45">
        <v>100</v>
      </c>
      <c r="N163" s="45">
        <v>100</v>
      </c>
      <c r="O163" s="46">
        <v>0</v>
      </c>
      <c r="P163" s="41">
        <v>11840</v>
      </c>
      <c r="Q163" s="45"/>
      <c r="R163" s="45"/>
      <c r="S163" s="45"/>
      <c r="T163" s="23"/>
      <c r="U163" s="23"/>
      <c r="V163" s="23"/>
      <c r="W163" s="23"/>
      <c r="X163" s="23"/>
      <c r="Y163" s="23"/>
      <c r="Z163" s="23"/>
      <c r="AA163" s="23"/>
      <c r="AB163" s="23"/>
      <c r="AC163" s="24"/>
      <c r="AD163" s="24"/>
      <c r="AE163" s="25"/>
      <c r="AF163" s="25"/>
      <c r="AG163" s="25"/>
      <c r="AH163" s="25"/>
      <c r="AI163" s="25"/>
      <c r="AJ163" s="25"/>
      <c r="AK163" s="25"/>
      <c r="AL163" s="23"/>
      <c r="AM163" s="23"/>
      <c r="AN163" s="23"/>
      <c r="AO163" s="23"/>
      <c r="AP163" s="23"/>
      <c r="AQ163" s="23"/>
      <c r="AR163" s="23"/>
      <c r="AS163" s="23"/>
      <c r="AT163" s="23"/>
      <c r="AU163" s="23"/>
      <c r="AV163" s="23"/>
      <c r="AW163" s="23"/>
      <c r="AX163" s="23"/>
      <c r="AY163" s="23"/>
      <c r="AZ163" s="23"/>
    </row>
    <row r="164" spans="1:52" s="14" customFormat="1" ht="89.25">
      <c r="A164" s="43">
        <v>157</v>
      </c>
      <c r="B164" s="42" t="s">
        <v>248</v>
      </c>
      <c r="C164" s="42" t="s">
        <v>6</v>
      </c>
      <c r="D164" s="42" t="s">
        <v>24</v>
      </c>
      <c r="E164" s="42" t="s">
        <v>393</v>
      </c>
      <c r="F164" s="42" t="s">
        <v>34</v>
      </c>
      <c r="G164" s="42" t="s">
        <v>359</v>
      </c>
      <c r="H164" s="42" t="s">
        <v>54</v>
      </c>
      <c r="I164" s="36" t="s">
        <v>304</v>
      </c>
      <c r="J164" s="37" t="s">
        <v>418</v>
      </c>
      <c r="K164" s="45">
        <v>100</v>
      </c>
      <c r="L164" s="45">
        <v>100</v>
      </c>
      <c r="M164" s="45">
        <v>100</v>
      </c>
      <c r="N164" s="45">
        <v>100</v>
      </c>
      <c r="O164" s="46">
        <v>500000</v>
      </c>
      <c r="P164" s="41">
        <v>500000</v>
      </c>
      <c r="Q164" s="45"/>
      <c r="R164" s="45"/>
      <c r="S164" s="45"/>
      <c r="T164" s="23"/>
      <c r="U164" s="23"/>
      <c r="V164" s="23"/>
      <c r="W164" s="23"/>
      <c r="X164" s="23"/>
      <c r="Y164" s="23"/>
      <c r="Z164" s="23"/>
      <c r="AA164" s="23"/>
      <c r="AB164" s="23"/>
      <c r="AC164" s="24"/>
      <c r="AD164" s="24"/>
      <c r="AE164" s="25"/>
      <c r="AF164" s="25"/>
      <c r="AG164" s="25"/>
      <c r="AH164" s="25"/>
      <c r="AI164" s="25"/>
      <c r="AJ164" s="25"/>
      <c r="AK164" s="25"/>
      <c r="AL164" s="23"/>
      <c r="AM164" s="23"/>
      <c r="AN164" s="23"/>
      <c r="AO164" s="23"/>
      <c r="AP164" s="23"/>
      <c r="AQ164" s="23"/>
      <c r="AR164" s="23"/>
      <c r="AS164" s="23"/>
      <c r="AT164" s="23"/>
      <c r="AU164" s="23"/>
      <c r="AV164" s="23"/>
      <c r="AW164" s="23"/>
      <c r="AX164" s="23"/>
      <c r="AY164" s="23"/>
      <c r="AZ164" s="23"/>
    </row>
    <row r="165" spans="1:52" s="14" customFormat="1" ht="63.75">
      <c r="A165" s="43">
        <v>158</v>
      </c>
      <c r="B165" s="42" t="s">
        <v>248</v>
      </c>
      <c r="C165" s="42" t="s">
        <v>6</v>
      </c>
      <c r="D165" s="42" t="s">
        <v>24</v>
      </c>
      <c r="E165" s="42" t="s">
        <v>393</v>
      </c>
      <c r="F165" s="42" t="s">
        <v>34</v>
      </c>
      <c r="G165" s="42" t="s">
        <v>360</v>
      </c>
      <c r="H165" s="42" t="s">
        <v>54</v>
      </c>
      <c r="I165" s="36" t="s">
        <v>305</v>
      </c>
      <c r="J165" s="37" t="s">
        <v>418</v>
      </c>
      <c r="K165" s="45">
        <v>100</v>
      </c>
      <c r="L165" s="45">
        <v>100</v>
      </c>
      <c r="M165" s="45">
        <v>100</v>
      </c>
      <c r="N165" s="45">
        <v>100</v>
      </c>
      <c r="O165" s="46">
        <v>1176000</v>
      </c>
      <c r="P165" s="41">
        <v>1176000</v>
      </c>
      <c r="Q165" s="45"/>
      <c r="R165" s="45"/>
      <c r="S165" s="45"/>
      <c r="T165" s="24"/>
      <c r="U165" s="24"/>
      <c r="V165" s="24"/>
      <c r="W165" s="24"/>
      <c r="X165" s="24"/>
      <c r="Y165" s="23"/>
      <c r="Z165" s="23"/>
      <c r="AA165" s="23"/>
      <c r="AB165" s="23"/>
      <c r="AC165" s="24"/>
      <c r="AD165" s="24"/>
      <c r="AE165" s="25"/>
      <c r="AF165" s="25"/>
      <c r="AG165" s="25"/>
      <c r="AH165" s="25"/>
      <c r="AI165" s="25"/>
      <c r="AJ165" s="25"/>
      <c r="AK165" s="25"/>
      <c r="AL165" s="23"/>
      <c r="AM165" s="23"/>
      <c r="AN165" s="23"/>
      <c r="AO165" s="23"/>
      <c r="AP165" s="23"/>
      <c r="AQ165" s="23"/>
      <c r="AR165" s="23"/>
      <c r="AS165" s="23"/>
      <c r="AT165" s="23"/>
      <c r="AU165" s="23"/>
      <c r="AV165" s="23"/>
      <c r="AW165" s="23"/>
      <c r="AX165" s="23"/>
      <c r="AY165" s="23"/>
      <c r="AZ165" s="23"/>
    </row>
    <row r="166" spans="1:52" s="14" customFormat="1" ht="89.25">
      <c r="A166" s="43">
        <v>159</v>
      </c>
      <c r="B166" s="42" t="s">
        <v>248</v>
      </c>
      <c r="C166" s="42" t="s">
        <v>6</v>
      </c>
      <c r="D166" s="42" t="s">
        <v>24</v>
      </c>
      <c r="E166" s="42" t="s">
        <v>393</v>
      </c>
      <c r="F166" s="42" t="s">
        <v>34</v>
      </c>
      <c r="G166" s="42" t="s">
        <v>361</v>
      </c>
      <c r="H166" s="42" t="s">
        <v>54</v>
      </c>
      <c r="I166" s="36" t="s">
        <v>306</v>
      </c>
      <c r="J166" s="37" t="s">
        <v>418</v>
      </c>
      <c r="K166" s="45">
        <v>100</v>
      </c>
      <c r="L166" s="45">
        <v>100</v>
      </c>
      <c r="M166" s="45">
        <v>100</v>
      </c>
      <c r="N166" s="45">
        <v>100</v>
      </c>
      <c r="O166" s="46">
        <v>671566.64</v>
      </c>
      <c r="P166" s="41">
        <v>1483900</v>
      </c>
      <c r="Q166" s="45"/>
      <c r="R166" s="45"/>
      <c r="S166" s="45"/>
      <c r="T166" s="23"/>
      <c r="U166" s="23"/>
      <c r="V166" s="23"/>
      <c r="W166" s="23"/>
      <c r="X166" s="23"/>
      <c r="Y166" s="23"/>
      <c r="Z166" s="23"/>
      <c r="AA166" s="23"/>
      <c r="AB166" s="23"/>
      <c r="AC166" s="24"/>
      <c r="AD166" s="24"/>
      <c r="AE166" s="25"/>
      <c r="AF166" s="25"/>
      <c r="AG166" s="25"/>
      <c r="AH166" s="25"/>
      <c r="AI166" s="25"/>
      <c r="AJ166" s="25"/>
      <c r="AK166" s="25"/>
      <c r="AL166" s="23"/>
      <c r="AM166" s="23"/>
      <c r="AN166" s="23"/>
      <c r="AO166" s="23"/>
      <c r="AP166" s="23"/>
      <c r="AQ166" s="23"/>
      <c r="AR166" s="23"/>
      <c r="AS166" s="23"/>
      <c r="AT166" s="23"/>
      <c r="AU166" s="23"/>
      <c r="AV166" s="23"/>
      <c r="AW166" s="23"/>
      <c r="AX166" s="23"/>
      <c r="AY166" s="23"/>
      <c r="AZ166" s="23"/>
    </row>
    <row r="167" spans="1:52" s="14" customFormat="1" ht="63.75">
      <c r="A167" s="43">
        <v>160</v>
      </c>
      <c r="B167" s="42" t="s">
        <v>248</v>
      </c>
      <c r="C167" s="42" t="s">
        <v>6</v>
      </c>
      <c r="D167" s="42" t="s">
        <v>24</v>
      </c>
      <c r="E167" s="42" t="s">
        <v>393</v>
      </c>
      <c r="F167" s="42" t="s">
        <v>34</v>
      </c>
      <c r="G167" s="42" t="s">
        <v>362</v>
      </c>
      <c r="H167" s="42" t="s">
        <v>54</v>
      </c>
      <c r="I167" s="36" t="s">
        <v>307</v>
      </c>
      <c r="J167" s="37" t="s">
        <v>418</v>
      </c>
      <c r="K167" s="45">
        <v>100</v>
      </c>
      <c r="L167" s="45">
        <v>100</v>
      </c>
      <c r="M167" s="45">
        <v>100</v>
      </c>
      <c r="N167" s="45">
        <v>100</v>
      </c>
      <c r="O167" s="46">
        <v>0</v>
      </c>
      <c r="P167" s="41">
        <v>100000</v>
      </c>
      <c r="Q167" s="45"/>
      <c r="R167" s="45"/>
      <c r="S167" s="45"/>
      <c r="T167" s="23"/>
      <c r="U167" s="23"/>
      <c r="V167" s="23"/>
      <c r="W167" s="23"/>
      <c r="X167" s="23"/>
      <c r="Y167" s="23"/>
      <c r="Z167" s="23"/>
      <c r="AA167" s="23"/>
      <c r="AB167" s="23"/>
      <c r="AC167" s="24"/>
      <c r="AD167" s="24"/>
      <c r="AE167" s="25"/>
      <c r="AF167" s="25"/>
      <c r="AG167" s="25"/>
      <c r="AH167" s="25"/>
      <c r="AI167" s="25"/>
      <c r="AJ167" s="25"/>
      <c r="AK167" s="25"/>
      <c r="AL167" s="23"/>
      <c r="AM167" s="23"/>
      <c r="AN167" s="23"/>
      <c r="AO167" s="23"/>
      <c r="AP167" s="23"/>
      <c r="AQ167" s="23"/>
      <c r="AR167" s="23"/>
      <c r="AS167" s="23"/>
      <c r="AT167" s="23"/>
      <c r="AU167" s="23"/>
      <c r="AV167" s="23"/>
      <c r="AW167" s="23"/>
      <c r="AX167" s="23"/>
      <c r="AY167" s="23"/>
      <c r="AZ167" s="23"/>
    </row>
    <row r="168" spans="1:52" s="14" customFormat="1" ht="63.75">
      <c r="A168" s="43">
        <v>161</v>
      </c>
      <c r="B168" s="42" t="s">
        <v>248</v>
      </c>
      <c r="C168" s="42" t="s">
        <v>6</v>
      </c>
      <c r="D168" s="42" t="s">
        <v>24</v>
      </c>
      <c r="E168" s="42" t="s">
        <v>393</v>
      </c>
      <c r="F168" s="42" t="s">
        <v>34</v>
      </c>
      <c r="G168" s="42" t="s">
        <v>363</v>
      </c>
      <c r="H168" s="42" t="s">
        <v>54</v>
      </c>
      <c r="I168" s="36" t="s">
        <v>308</v>
      </c>
      <c r="J168" s="37" t="s">
        <v>418</v>
      </c>
      <c r="K168" s="45">
        <v>100</v>
      </c>
      <c r="L168" s="45">
        <v>100</v>
      </c>
      <c r="M168" s="45">
        <v>100</v>
      </c>
      <c r="N168" s="45">
        <v>100</v>
      </c>
      <c r="O168" s="46">
        <v>0</v>
      </c>
      <c r="P168" s="41">
        <v>232800</v>
      </c>
      <c r="Q168" s="45"/>
      <c r="R168" s="45"/>
      <c r="S168" s="45"/>
      <c r="T168" s="23"/>
      <c r="U168" s="23"/>
      <c r="V168" s="23"/>
      <c r="W168" s="23"/>
      <c r="X168" s="23"/>
      <c r="Y168" s="23"/>
      <c r="Z168" s="23"/>
      <c r="AA168" s="23"/>
      <c r="AB168" s="23"/>
      <c r="AC168" s="24"/>
      <c r="AD168" s="24"/>
      <c r="AE168" s="25"/>
      <c r="AF168" s="25"/>
      <c r="AG168" s="25"/>
      <c r="AH168" s="25"/>
      <c r="AI168" s="25"/>
      <c r="AJ168" s="25"/>
      <c r="AK168" s="25"/>
      <c r="AL168" s="23"/>
      <c r="AM168" s="23"/>
      <c r="AN168" s="23"/>
      <c r="AO168" s="23"/>
      <c r="AP168" s="23"/>
      <c r="AQ168" s="23"/>
      <c r="AR168" s="23"/>
      <c r="AS168" s="23"/>
      <c r="AT168" s="23"/>
      <c r="AU168" s="23"/>
      <c r="AV168" s="23"/>
      <c r="AW168" s="23"/>
      <c r="AX168" s="23"/>
      <c r="AY168" s="23"/>
      <c r="AZ168" s="23"/>
    </row>
    <row r="169" spans="1:52" s="14" customFormat="1" ht="51">
      <c r="A169" s="43">
        <v>162</v>
      </c>
      <c r="B169" s="42" t="s">
        <v>248</v>
      </c>
      <c r="C169" s="42" t="s">
        <v>6</v>
      </c>
      <c r="D169" s="42" t="s">
        <v>24</v>
      </c>
      <c r="E169" s="42" t="s">
        <v>393</v>
      </c>
      <c r="F169" s="42" t="s">
        <v>34</v>
      </c>
      <c r="G169" s="42" t="s">
        <v>364</v>
      </c>
      <c r="H169" s="42" t="s">
        <v>54</v>
      </c>
      <c r="I169" s="47" t="s">
        <v>309</v>
      </c>
      <c r="J169" s="37" t="s">
        <v>418</v>
      </c>
      <c r="K169" s="45">
        <v>100</v>
      </c>
      <c r="L169" s="45">
        <v>100</v>
      </c>
      <c r="M169" s="45">
        <v>100</v>
      </c>
      <c r="N169" s="45">
        <v>100</v>
      </c>
      <c r="O169" s="46">
        <v>856300</v>
      </c>
      <c r="P169" s="40">
        <v>856300</v>
      </c>
      <c r="Q169" s="45">
        <v>794700</v>
      </c>
      <c r="R169" s="45">
        <v>794700</v>
      </c>
      <c r="S169" s="45">
        <v>794700</v>
      </c>
      <c r="T169" s="23"/>
      <c r="U169" s="23"/>
      <c r="V169" s="23"/>
      <c r="W169" s="23"/>
      <c r="X169" s="23"/>
      <c r="Y169" s="23"/>
      <c r="Z169" s="23"/>
      <c r="AA169" s="23"/>
      <c r="AB169" s="23"/>
      <c r="AC169" s="24"/>
      <c r="AD169" s="24"/>
      <c r="AE169" s="25"/>
      <c r="AF169" s="25"/>
      <c r="AG169" s="25"/>
      <c r="AH169" s="25"/>
      <c r="AI169" s="25"/>
      <c r="AJ169" s="25"/>
      <c r="AK169" s="25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</row>
    <row r="170" spans="1:52" s="14" customFormat="1" ht="63.75">
      <c r="A170" s="43">
        <v>163</v>
      </c>
      <c r="B170" s="42" t="s">
        <v>248</v>
      </c>
      <c r="C170" s="42" t="s">
        <v>6</v>
      </c>
      <c r="D170" s="42" t="s">
        <v>24</v>
      </c>
      <c r="E170" s="42" t="s">
        <v>393</v>
      </c>
      <c r="F170" s="42" t="s">
        <v>34</v>
      </c>
      <c r="G170" s="42" t="s">
        <v>365</v>
      </c>
      <c r="H170" s="42" t="s">
        <v>54</v>
      </c>
      <c r="I170" s="47" t="s">
        <v>310</v>
      </c>
      <c r="J170" s="37" t="s">
        <v>418</v>
      </c>
      <c r="K170" s="45">
        <v>100</v>
      </c>
      <c r="L170" s="45">
        <v>100</v>
      </c>
      <c r="M170" s="45">
        <v>100</v>
      </c>
      <c r="N170" s="45">
        <v>100</v>
      </c>
      <c r="O170" s="46">
        <v>342500</v>
      </c>
      <c r="P170" s="40">
        <v>342500</v>
      </c>
      <c r="Q170" s="45"/>
      <c r="R170" s="45"/>
      <c r="S170" s="45"/>
      <c r="T170" s="23"/>
      <c r="U170" s="23"/>
      <c r="V170" s="23"/>
      <c r="W170" s="23"/>
      <c r="X170" s="23"/>
      <c r="Y170" s="23"/>
      <c r="Z170" s="23"/>
      <c r="AA170" s="23"/>
      <c r="AB170" s="23"/>
      <c r="AC170" s="24"/>
      <c r="AD170" s="24"/>
      <c r="AE170" s="25"/>
      <c r="AF170" s="25"/>
      <c r="AG170" s="25"/>
      <c r="AH170" s="25"/>
      <c r="AI170" s="25"/>
      <c r="AJ170" s="25"/>
      <c r="AK170" s="25"/>
      <c r="AL170" s="23"/>
      <c r="AM170" s="23"/>
      <c r="AN170" s="23"/>
      <c r="AO170" s="23"/>
      <c r="AP170" s="23"/>
      <c r="AQ170" s="23"/>
      <c r="AR170" s="23"/>
      <c r="AS170" s="23"/>
      <c r="AT170" s="23"/>
      <c r="AU170" s="23"/>
      <c r="AV170" s="23"/>
      <c r="AW170" s="23"/>
      <c r="AX170" s="23"/>
      <c r="AY170" s="23"/>
      <c r="AZ170" s="23"/>
    </row>
    <row r="171" spans="1:52" s="14" customFormat="1" ht="76.5">
      <c r="A171" s="43">
        <v>164</v>
      </c>
      <c r="B171" s="42" t="s">
        <v>248</v>
      </c>
      <c r="C171" s="42" t="s">
        <v>6</v>
      </c>
      <c r="D171" s="42" t="s">
        <v>24</v>
      </c>
      <c r="E171" s="42" t="s">
        <v>393</v>
      </c>
      <c r="F171" s="42" t="s">
        <v>34</v>
      </c>
      <c r="G171" s="42" t="s">
        <v>366</v>
      </c>
      <c r="H171" s="42" t="s">
        <v>54</v>
      </c>
      <c r="I171" s="47" t="s">
        <v>311</v>
      </c>
      <c r="J171" s="37" t="s">
        <v>418</v>
      </c>
      <c r="K171" s="45">
        <v>100</v>
      </c>
      <c r="L171" s="45">
        <v>100</v>
      </c>
      <c r="M171" s="45">
        <v>100</v>
      </c>
      <c r="N171" s="45">
        <v>100</v>
      </c>
      <c r="O171" s="46">
        <v>64000</v>
      </c>
      <c r="P171" s="40">
        <v>64000</v>
      </c>
      <c r="Q171" s="45">
        <v>64000</v>
      </c>
      <c r="R171" s="45">
        <v>64000</v>
      </c>
      <c r="S171" s="45">
        <v>64000</v>
      </c>
      <c r="T171" s="23"/>
      <c r="U171" s="23"/>
      <c r="V171" s="23"/>
      <c r="W171" s="23"/>
      <c r="X171" s="23"/>
      <c r="Y171" s="23"/>
      <c r="Z171" s="23"/>
      <c r="AA171" s="23"/>
      <c r="AB171" s="23"/>
      <c r="AC171" s="24"/>
      <c r="AD171" s="24"/>
      <c r="AE171" s="25"/>
      <c r="AF171" s="25"/>
      <c r="AG171" s="25"/>
      <c r="AH171" s="25"/>
      <c r="AI171" s="25"/>
      <c r="AJ171" s="25"/>
      <c r="AK171" s="25"/>
      <c r="AL171" s="23"/>
      <c r="AM171" s="23"/>
      <c r="AN171" s="23"/>
      <c r="AO171" s="23"/>
      <c r="AP171" s="23"/>
      <c r="AQ171" s="23"/>
      <c r="AR171" s="23"/>
      <c r="AS171" s="23"/>
      <c r="AT171" s="23"/>
      <c r="AU171" s="23"/>
      <c r="AV171" s="23"/>
      <c r="AW171" s="23"/>
      <c r="AX171" s="23"/>
      <c r="AY171" s="23"/>
      <c r="AZ171" s="23"/>
    </row>
    <row r="172" spans="1:52" s="14" customFormat="1" ht="63.75">
      <c r="A172" s="43">
        <v>165</v>
      </c>
      <c r="B172" s="42" t="s">
        <v>248</v>
      </c>
      <c r="C172" s="42" t="s">
        <v>6</v>
      </c>
      <c r="D172" s="42" t="s">
        <v>24</v>
      </c>
      <c r="E172" s="42" t="s">
        <v>393</v>
      </c>
      <c r="F172" s="42" t="s">
        <v>34</v>
      </c>
      <c r="G172" s="42" t="s">
        <v>367</v>
      </c>
      <c r="H172" s="42" t="s">
        <v>54</v>
      </c>
      <c r="I172" s="47" t="s">
        <v>312</v>
      </c>
      <c r="J172" s="37" t="s">
        <v>418</v>
      </c>
      <c r="K172" s="45">
        <v>100</v>
      </c>
      <c r="L172" s="45">
        <v>100</v>
      </c>
      <c r="M172" s="45">
        <v>100</v>
      </c>
      <c r="N172" s="45">
        <v>100</v>
      </c>
      <c r="O172" s="46">
        <v>15711500</v>
      </c>
      <c r="P172" s="40">
        <v>15711500</v>
      </c>
      <c r="Q172" s="45"/>
      <c r="R172" s="45"/>
      <c r="S172" s="45"/>
      <c r="T172" s="23"/>
      <c r="U172" s="23"/>
      <c r="V172" s="23"/>
      <c r="W172" s="23"/>
      <c r="X172" s="23"/>
      <c r="Y172" s="23"/>
      <c r="Z172" s="23"/>
      <c r="AA172" s="23"/>
      <c r="AB172" s="23"/>
      <c r="AC172" s="24"/>
      <c r="AD172" s="24"/>
      <c r="AE172" s="25"/>
      <c r="AF172" s="25"/>
      <c r="AG172" s="25"/>
      <c r="AH172" s="25"/>
      <c r="AI172" s="25"/>
      <c r="AJ172" s="25"/>
      <c r="AK172" s="25"/>
      <c r="AL172" s="23"/>
      <c r="AM172" s="23"/>
      <c r="AN172" s="23"/>
      <c r="AO172" s="23"/>
      <c r="AP172" s="23"/>
      <c r="AQ172" s="23"/>
      <c r="AR172" s="23"/>
      <c r="AS172" s="23"/>
      <c r="AT172" s="23"/>
      <c r="AU172" s="23"/>
      <c r="AV172" s="23"/>
      <c r="AW172" s="23"/>
      <c r="AX172" s="23"/>
      <c r="AY172" s="23"/>
      <c r="AZ172" s="23"/>
    </row>
    <row r="173" spans="1:52" s="14" customFormat="1" ht="51">
      <c r="A173" s="43">
        <v>166</v>
      </c>
      <c r="B173" s="42" t="s">
        <v>248</v>
      </c>
      <c r="C173" s="42" t="s">
        <v>6</v>
      </c>
      <c r="D173" s="42" t="s">
        <v>24</v>
      </c>
      <c r="E173" s="42" t="s">
        <v>393</v>
      </c>
      <c r="F173" s="42" t="s">
        <v>34</v>
      </c>
      <c r="G173" s="42" t="s">
        <v>368</v>
      </c>
      <c r="H173" s="42" t="s">
        <v>54</v>
      </c>
      <c r="I173" s="47" t="s">
        <v>313</v>
      </c>
      <c r="J173" s="37" t="s">
        <v>418</v>
      </c>
      <c r="K173" s="45">
        <v>100</v>
      </c>
      <c r="L173" s="45">
        <v>100</v>
      </c>
      <c r="M173" s="45">
        <v>100</v>
      </c>
      <c r="N173" s="45">
        <v>100</v>
      </c>
      <c r="O173" s="46">
        <v>5271131.75</v>
      </c>
      <c r="P173" s="40">
        <v>5294800</v>
      </c>
      <c r="Q173" s="45"/>
      <c r="R173" s="45"/>
      <c r="S173" s="45"/>
      <c r="T173" s="23"/>
      <c r="U173" s="23"/>
      <c r="V173" s="23"/>
      <c r="W173" s="23"/>
      <c r="X173" s="23"/>
      <c r="Y173" s="23"/>
      <c r="Z173" s="23"/>
      <c r="AA173" s="23"/>
      <c r="AB173" s="23"/>
      <c r="AC173" s="24"/>
      <c r="AD173" s="24"/>
      <c r="AE173" s="25"/>
      <c r="AF173" s="25"/>
      <c r="AG173" s="25"/>
      <c r="AH173" s="25"/>
      <c r="AI173" s="25"/>
      <c r="AJ173" s="25"/>
      <c r="AK173" s="25"/>
      <c r="AL173" s="23"/>
      <c r="AM173" s="23"/>
      <c r="AN173" s="23"/>
      <c r="AO173" s="23"/>
      <c r="AP173" s="23"/>
      <c r="AQ173" s="23"/>
      <c r="AR173" s="23"/>
      <c r="AS173" s="23"/>
      <c r="AT173" s="23"/>
      <c r="AU173" s="23"/>
      <c r="AV173" s="23"/>
      <c r="AW173" s="23"/>
      <c r="AX173" s="23"/>
      <c r="AY173" s="23"/>
      <c r="AZ173" s="23"/>
    </row>
    <row r="174" spans="1:52" s="14" customFormat="1" ht="140.25">
      <c r="A174" s="43">
        <v>167</v>
      </c>
      <c r="B174" s="42">
        <v>890</v>
      </c>
      <c r="C174" s="42">
        <v>2</v>
      </c>
      <c r="D174" s="42" t="s">
        <v>24</v>
      </c>
      <c r="E174" s="42" t="s">
        <v>393</v>
      </c>
      <c r="F174" s="42" t="s">
        <v>34</v>
      </c>
      <c r="G174" s="42" t="s">
        <v>369</v>
      </c>
      <c r="H174" s="42" t="s">
        <v>54</v>
      </c>
      <c r="I174" s="33" t="s">
        <v>314</v>
      </c>
      <c r="J174" s="37" t="s">
        <v>418</v>
      </c>
      <c r="K174" s="45">
        <v>100</v>
      </c>
      <c r="L174" s="45">
        <v>100</v>
      </c>
      <c r="M174" s="45">
        <v>100</v>
      </c>
      <c r="N174" s="45">
        <v>100</v>
      </c>
      <c r="O174" s="46">
        <v>0</v>
      </c>
      <c r="P174" s="46">
        <v>28000000</v>
      </c>
      <c r="Q174" s="45"/>
      <c r="R174" s="45"/>
      <c r="S174" s="45"/>
      <c r="T174" s="23"/>
      <c r="U174" s="23"/>
      <c r="V174" s="23"/>
      <c r="W174" s="23"/>
      <c r="X174" s="23"/>
      <c r="Y174" s="23"/>
      <c r="Z174" s="23"/>
      <c r="AA174" s="23"/>
      <c r="AB174" s="23"/>
      <c r="AC174" s="24"/>
      <c r="AD174" s="24"/>
      <c r="AE174" s="25"/>
      <c r="AF174" s="25"/>
      <c r="AG174" s="25"/>
      <c r="AH174" s="25"/>
      <c r="AI174" s="25"/>
      <c r="AJ174" s="25"/>
      <c r="AK174" s="25"/>
      <c r="AL174" s="23"/>
      <c r="AM174" s="23"/>
      <c r="AN174" s="23"/>
      <c r="AO174" s="23"/>
      <c r="AP174" s="23"/>
      <c r="AQ174" s="23"/>
      <c r="AR174" s="23"/>
      <c r="AS174" s="23"/>
      <c r="AT174" s="23"/>
      <c r="AU174" s="23"/>
      <c r="AV174" s="23"/>
      <c r="AW174" s="23"/>
      <c r="AX174" s="23"/>
      <c r="AY174" s="23"/>
      <c r="AZ174" s="23"/>
    </row>
    <row r="175" spans="1:52" s="14" customFormat="1" ht="63.75">
      <c r="A175" s="43">
        <v>168</v>
      </c>
      <c r="B175" s="42">
        <v>890</v>
      </c>
      <c r="C175" s="42">
        <v>2</v>
      </c>
      <c r="D175" s="42" t="s">
        <v>24</v>
      </c>
      <c r="E175" s="42" t="s">
        <v>393</v>
      </c>
      <c r="F175" s="42" t="s">
        <v>34</v>
      </c>
      <c r="G175" s="42" t="s">
        <v>370</v>
      </c>
      <c r="H175" s="42" t="s">
        <v>54</v>
      </c>
      <c r="I175" s="37" t="s">
        <v>315</v>
      </c>
      <c r="J175" s="37" t="s">
        <v>418</v>
      </c>
      <c r="K175" s="45">
        <v>100</v>
      </c>
      <c r="L175" s="45">
        <v>100</v>
      </c>
      <c r="M175" s="45">
        <v>100</v>
      </c>
      <c r="N175" s="45">
        <v>100</v>
      </c>
      <c r="O175" s="46">
        <v>1295500</v>
      </c>
      <c r="P175" s="46">
        <v>1295500</v>
      </c>
      <c r="Q175" s="45"/>
      <c r="R175" s="45"/>
      <c r="S175" s="45"/>
      <c r="T175" s="23"/>
      <c r="U175" s="23"/>
      <c r="V175" s="23"/>
      <c r="W175" s="23"/>
      <c r="X175" s="23"/>
      <c r="Y175" s="23"/>
      <c r="Z175" s="23"/>
      <c r="AA175" s="23"/>
      <c r="AB175" s="23"/>
      <c r="AC175" s="24"/>
      <c r="AD175" s="24"/>
      <c r="AE175" s="25"/>
      <c r="AF175" s="25"/>
      <c r="AG175" s="25"/>
      <c r="AH175" s="25"/>
      <c r="AI175" s="25"/>
      <c r="AJ175" s="25"/>
      <c r="AK175" s="25"/>
      <c r="AL175" s="23"/>
      <c r="AM175" s="23"/>
      <c r="AN175" s="23"/>
      <c r="AO175" s="23"/>
      <c r="AP175" s="23"/>
      <c r="AQ175" s="23"/>
      <c r="AR175" s="23"/>
      <c r="AS175" s="23"/>
      <c r="AT175" s="23"/>
      <c r="AU175" s="23"/>
      <c r="AV175" s="23"/>
      <c r="AW175" s="23"/>
      <c r="AX175" s="23"/>
      <c r="AY175" s="23"/>
      <c r="AZ175" s="23"/>
    </row>
    <row r="176" spans="1:52" s="14" customFormat="1" ht="89.25">
      <c r="A176" s="43">
        <v>169</v>
      </c>
      <c r="B176" s="42">
        <v>890</v>
      </c>
      <c r="C176" s="42">
        <v>2</v>
      </c>
      <c r="D176" s="42" t="s">
        <v>24</v>
      </c>
      <c r="E176" s="42" t="s">
        <v>393</v>
      </c>
      <c r="F176" s="42" t="s">
        <v>34</v>
      </c>
      <c r="G176" s="42" t="s">
        <v>371</v>
      </c>
      <c r="H176" s="42" t="s">
        <v>54</v>
      </c>
      <c r="I176" s="33" t="s">
        <v>316</v>
      </c>
      <c r="J176" s="37" t="s">
        <v>418</v>
      </c>
      <c r="K176" s="45">
        <v>100</v>
      </c>
      <c r="L176" s="45">
        <v>100</v>
      </c>
      <c r="M176" s="45">
        <v>100</v>
      </c>
      <c r="N176" s="45">
        <v>100</v>
      </c>
      <c r="O176" s="46">
        <v>526280</v>
      </c>
      <c r="P176" s="46">
        <v>2368400</v>
      </c>
      <c r="Q176" s="45"/>
      <c r="R176" s="45"/>
      <c r="S176" s="45"/>
      <c r="T176" s="23"/>
      <c r="U176" s="23"/>
      <c r="V176" s="23"/>
      <c r="W176" s="23"/>
      <c r="X176" s="23"/>
      <c r="Y176" s="23"/>
      <c r="Z176" s="23"/>
      <c r="AA176" s="23"/>
      <c r="AB176" s="23"/>
      <c r="AC176" s="24"/>
      <c r="AD176" s="24"/>
      <c r="AE176" s="25"/>
      <c r="AF176" s="25"/>
      <c r="AG176" s="25"/>
      <c r="AH176" s="25"/>
      <c r="AI176" s="25"/>
      <c r="AJ176" s="25"/>
      <c r="AK176" s="25"/>
      <c r="AL176" s="23"/>
      <c r="AM176" s="23"/>
      <c r="AN176" s="23"/>
      <c r="AO176" s="23"/>
      <c r="AP176" s="23"/>
      <c r="AQ176" s="23"/>
      <c r="AR176" s="23"/>
      <c r="AS176" s="23"/>
      <c r="AT176" s="23"/>
      <c r="AU176" s="23"/>
      <c r="AV176" s="23"/>
      <c r="AW176" s="23"/>
      <c r="AX176" s="23"/>
      <c r="AY176" s="23"/>
      <c r="AZ176" s="23"/>
    </row>
    <row r="177" spans="1:52" s="14" customFormat="1" ht="25.5">
      <c r="A177" s="43">
        <v>170</v>
      </c>
      <c r="B177" s="42" t="s">
        <v>248</v>
      </c>
      <c r="C177" s="42" t="s">
        <v>6</v>
      </c>
      <c r="D177" s="42" t="s">
        <v>24</v>
      </c>
      <c r="E177" s="42" t="s">
        <v>251</v>
      </c>
      <c r="F177" s="42" t="s">
        <v>16</v>
      </c>
      <c r="G177" s="42" t="s">
        <v>19</v>
      </c>
      <c r="H177" s="42" t="s">
        <v>54</v>
      </c>
      <c r="I177" s="36" t="s">
        <v>175</v>
      </c>
      <c r="J177" s="37"/>
      <c r="K177" s="45"/>
      <c r="L177" s="45"/>
      <c r="M177" s="45"/>
      <c r="N177" s="45"/>
      <c r="O177" s="40">
        <f>O178+O182+O180+O202+O209+O204+O207</f>
        <v>613643433.31</v>
      </c>
      <c r="P177" s="40">
        <f>P178+P182+P180+P202+P209+P204+P207</f>
        <v>884623143.9</v>
      </c>
      <c r="Q177" s="40">
        <f>Q178+Q182+Q180+Q202+Q209+Q204+Q207</f>
        <v>951161500</v>
      </c>
      <c r="R177" s="40">
        <f>R178+R182+R180+R202+R209+R204+R207</f>
        <v>942271600</v>
      </c>
      <c r="S177" s="40">
        <f>S178+S182+S180+S202+S209+S204+S207</f>
        <v>942271300</v>
      </c>
      <c r="T177" s="23"/>
      <c r="U177" s="23"/>
      <c r="V177" s="23"/>
      <c r="W177" s="23"/>
      <c r="X177" s="23"/>
      <c r="Y177" s="23"/>
      <c r="Z177" s="23"/>
      <c r="AA177" s="23"/>
      <c r="AB177" s="23"/>
      <c r="AC177" s="24"/>
      <c r="AD177" s="24"/>
      <c r="AE177" s="25"/>
      <c r="AF177" s="25"/>
      <c r="AG177" s="25"/>
      <c r="AH177" s="25"/>
      <c r="AI177" s="25"/>
      <c r="AJ177" s="25"/>
      <c r="AK177" s="25"/>
      <c r="AL177" s="23"/>
      <c r="AM177" s="23"/>
      <c r="AN177" s="23"/>
      <c r="AO177" s="23"/>
      <c r="AP177" s="23"/>
      <c r="AQ177" s="23"/>
      <c r="AR177" s="23"/>
      <c r="AS177" s="23"/>
      <c r="AT177" s="23"/>
      <c r="AU177" s="23"/>
      <c r="AV177" s="23"/>
      <c r="AW177" s="23"/>
      <c r="AX177" s="23"/>
      <c r="AY177" s="23"/>
      <c r="AZ177" s="23"/>
    </row>
    <row r="178" spans="1:52" s="14" customFormat="1" ht="63.75">
      <c r="A178" s="43">
        <v>171</v>
      </c>
      <c r="B178" s="42" t="s">
        <v>248</v>
      </c>
      <c r="C178" s="42" t="s">
        <v>6</v>
      </c>
      <c r="D178" s="42" t="s">
        <v>24</v>
      </c>
      <c r="E178" s="42" t="s">
        <v>404</v>
      </c>
      <c r="F178" s="42" t="s">
        <v>16</v>
      </c>
      <c r="G178" s="42" t="s">
        <v>19</v>
      </c>
      <c r="H178" s="42" t="s">
        <v>54</v>
      </c>
      <c r="I178" s="33" t="s">
        <v>317</v>
      </c>
      <c r="J178" s="37"/>
      <c r="K178" s="45"/>
      <c r="L178" s="45"/>
      <c r="M178" s="45"/>
      <c r="N178" s="45"/>
      <c r="O178" s="40">
        <f>O179</f>
        <v>4321800</v>
      </c>
      <c r="P178" s="40">
        <f>P179</f>
        <v>4321800</v>
      </c>
      <c r="Q178" s="40">
        <f>Q179</f>
        <v>4226600</v>
      </c>
      <c r="R178" s="40">
        <f>R179</f>
        <v>0</v>
      </c>
      <c r="S178" s="40">
        <f>S179</f>
        <v>0</v>
      </c>
      <c r="T178" s="23"/>
      <c r="U178" s="23"/>
      <c r="V178" s="23"/>
      <c r="W178" s="23"/>
      <c r="X178" s="23"/>
      <c r="Y178" s="23"/>
      <c r="Z178" s="23"/>
      <c r="AA178" s="23"/>
      <c r="AB178" s="23"/>
      <c r="AC178" s="24"/>
      <c r="AD178" s="24"/>
      <c r="AE178" s="25"/>
      <c r="AF178" s="25"/>
      <c r="AG178" s="25"/>
      <c r="AH178" s="25"/>
      <c r="AI178" s="25"/>
      <c r="AJ178" s="25"/>
      <c r="AK178" s="25"/>
      <c r="AL178" s="23"/>
      <c r="AM178" s="23"/>
      <c r="AN178" s="23"/>
      <c r="AO178" s="23"/>
      <c r="AP178" s="23"/>
      <c r="AQ178" s="23"/>
      <c r="AR178" s="23"/>
      <c r="AS178" s="23"/>
      <c r="AT178" s="23"/>
      <c r="AU178" s="23"/>
      <c r="AV178" s="23"/>
      <c r="AW178" s="23"/>
      <c r="AX178" s="23"/>
      <c r="AY178" s="23"/>
      <c r="AZ178" s="23"/>
    </row>
    <row r="179" spans="1:52" s="14" customFormat="1" ht="63.75">
      <c r="A179" s="43">
        <v>172</v>
      </c>
      <c r="B179" s="42" t="s">
        <v>248</v>
      </c>
      <c r="C179" s="42" t="s">
        <v>6</v>
      </c>
      <c r="D179" s="42" t="s">
        <v>24</v>
      </c>
      <c r="E179" s="42" t="s">
        <v>404</v>
      </c>
      <c r="F179" s="42" t="s">
        <v>34</v>
      </c>
      <c r="G179" s="42" t="s">
        <v>19</v>
      </c>
      <c r="H179" s="42" t="s">
        <v>54</v>
      </c>
      <c r="I179" s="36" t="s">
        <v>318</v>
      </c>
      <c r="J179" s="37" t="s">
        <v>418</v>
      </c>
      <c r="K179" s="45">
        <v>100</v>
      </c>
      <c r="L179" s="45">
        <v>100</v>
      </c>
      <c r="M179" s="45">
        <v>100</v>
      </c>
      <c r="N179" s="45">
        <v>100</v>
      </c>
      <c r="O179" s="46">
        <v>4321800</v>
      </c>
      <c r="P179" s="40">
        <f>4535700-279000+65100</f>
        <v>4321800</v>
      </c>
      <c r="Q179" s="45">
        <v>4226600</v>
      </c>
      <c r="R179" s="45">
        <v>0</v>
      </c>
      <c r="S179" s="45">
        <v>0</v>
      </c>
      <c r="T179" s="23"/>
      <c r="U179" s="23"/>
      <c r="V179" s="23"/>
      <c r="W179" s="23"/>
      <c r="X179" s="23"/>
      <c r="Y179" s="23"/>
      <c r="Z179" s="23"/>
      <c r="AA179" s="23"/>
      <c r="AB179" s="23"/>
      <c r="AC179" s="24"/>
      <c r="AD179" s="24"/>
      <c r="AE179" s="25"/>
      <c r="AF179" s="25"/>
      <c r="AG179" s="25"/>
      <c r="AH179" s="25"/>
      <c r="AI179" s="25"/>
      <c r="AJ179" s="25"/>
      <c r="AK179" s="25"/>
      <c r="AL179" s="23"/>
      <c r="AM179" s="23"/>
      <c r="AN179" s="23"/>
      <c r="AO179" s="23"/>
      <c r="AP179" s="23"/>
      <c r="AQ179" s="23"/>
      <c r="AR179" s="23"/>
      <c r="AS179" s="23"/>
      <c r="AT179" s="23"/>
      <c r="AU179" s="23"/>
      <c r="AV179" s="23"/>
      <c r="AW179" s="23"/>
      <c r="AX179" s="23"/>
      <c r="AY179" s="23"/>
      <c r="AZ179" s="23"/>
    </row>
    <row r="180" spans="1:52" s="14" customFormat="1" ht="25.5">
      <c r="A180" s="43">
        <v>173</v>
      </c>
      <c r="B180" s="42" t="s">
        <v>248</v>
      </c>
      <c r="C180" s="42" t="s">
        <v>6</v>
      </c>
      <c r="D180" s="42" t="s">
        <v>24</v>
      </c>
      <c r="E180" s="42" t="s">
        <v>403</v>
      </c>
      <c r="F180" s="42" t="s">
        <v>16</v>
      </c>
      <c r="G180" s="42" t="s">
        <v>19</v>
      </c>
      <c r="H180" s="42" t="s">
        <v>54</v>
      </c>
      <c r="I180" s="33" t="s">
        <v>69</v>
      </c>
      <c r="J180" s="37"/>
      <c r="K180" s="45"/>
      <c r="L180" s="45"/>
      <c r="M180" s="45"/>
      <c r="N180" s="45"/>
      <c r="O180" s="40">
        <f>O181</f>
        <v>6300</v>
      </c>
      <c r="P180" s="40">
        <f>P181</f>
        <v>6300</v>
      </c>
      <c r="Q180" s="45"/>
      <c r="R180" s="45"/>
      <c r="S180" s="45"/>
      <c r="T180" s="23"/>
      <c r="U180" s="23"/>
      <c r="V180" s="23"/>
      <c r="W180" s="23"/>
      <c r="X180" s="23"/>
      <c r="Y180" s="23"/>
      <c r="Z180" s="23"/>
      <c r="AA180" s="23"/>
      <c r="AB180" s="23"/>
      <c r="AC180" s="24"/>
      <c r="AD180" s="24"/>
      <c r="AE180" s="25"/>
      <c r="AF180" s="25"/>
      <c r="AG180" s="25"/>
      <c r="AH180" s="25"/>
      <c r="AI180" s="25"/>
      <c r="AJ180" s="25"/>
      <c r="AK180" s="25"/>
      <c r="AL180" s="23"/>
      <c r="AM180" s="23"/>
      <c r="AN180" s="23"/>
      <c r="AO180" s="23"/>
      <c r="AP180" s="23"/>
      <c r="AQ180" s="23"/>
      <c r="AR180" s="23"/>
      <c r="AS180" s="23"/>
      <c r="AT180" s="23"/>
      <c r="AU180" s="23"/>
      <c r="AV180" s="23"/>
      <c r="AW180" s="23"/>
      <c r="AX180" s="23"/>
      <c r="AY180" s="23"/>
      <c r="AZ180" s="23"/>
    </row>
    <row r="181" spans="1:52" s="14" customFormat="1" ht="38.25">
      <c r="A181" s="43">
        <v>174</v>
      </c>
      <c r="B181" s="42" t="s">
        <v>248</v>
      </c>
      <c r="C181" s="42" t="s">
        <v>6</v>
      </c>
      <c r="D181" s="42" t="s">
        <v>24</v>
      </c>
      <c r="E181" s="42" t="s">
        <v>403</v>
      </c>
      <c r="F181" s="42" t="s">
        <v>34</v>
      </c>
      <c r="G181" s="42" t="s">
        <v>19</v>
      </c>
      <c r="H181" s="42" t="s">
        <v>54</v>
      </c>
      <c r="I181" s="33" t="s">
        <v>69</v>
      </c>
      <c r="J181" s="37" t="s">
        <v>418</v>
      </c>
      <c r="K181" s="45">
        <v>100</v>
      </c>
      <c r="L181" s="45">
        <v>100</v>
      </c>
      <c r="M181" s="45">
        <v>100</v>
      </c>
      <c r="N181" s="45">
        <v>100</v>
      </c>
      <c r="O181" s="46">
        <v>6300</v>
      </c>
      <c r="P181" s="46">
        <f>25700-24500+5100</f>
        <v>6300</v>
      </c>
      <c r="Q181" s="45"/>
      <c r="R181" s="45"/>
      <c r="S181" s="45"/>
      <c r="T181" s="23"/>
      <c r="U181" s="23"/>
      <c r="V181" s="23"/>
      <c r="W181" s="23"/>
      <c r="X181" s="23"/>
      <c r="Y181" s="23"/>
      <c r="Z181" s="23"/>
      <c r="AA181" s="23"/>
      <c r="AB181" s="23"/>
      <c r="AC181" s="24"/>
      <c r="AD181" s="24"/>
      <c r="AE181" s="25"/>
      <c r="AF181" s="25"/>
      <c r="AG181" s="25"/>
      <c r="AH181" s="25"/>
      <c r="AI181" s="25"/>
      <c r="AJ181" s="25"/>
      <c r="AK181" s="25"/>
      <c r="AL181" s="23"/>
      <c r="AM181" s="23"/>
      <c r="AN181" s="23"/>
      <c r="AO181" s="23"/>
      <c r="AP181" s="23"/>
      <c r="AQ181" s="23"/>
      <c r="AR181" s="23"/>
      <c r="AS181" s="23"/>
      <c r="AT181" s="23"/>
      <c r="AU181" s="23"/>
      <c r="AV181" s="23"/>
      <c r="AW181" s="23"/>
      <c r="AX181" s="23"/>
      <c r="AY181" s="23"/>
      <c r="AZ181" s="23"/>
    </row>
    <row r="182" spans="1:52" s="14" customFormat="1" ht="25.5">
      <c r="A182" s="43">
        <v>175</v>
      </c>
      <c r="B182" s="42" t="s">
        <v>248</v>
      </c>
      <c r="C182" s="42" t="s">
        <v>6</v>
      </c>
      <c r="D182" s="42" t="s">
        <v>24</v>
      </c>
      <c r="E182" s="42" t="s">
        <v>405</v>
      </c>
      <c r="F182" s="42" t="s">
        <v>16</v>
      </c>
      <c r="G182" s="42" t="s">
        <v>19</v>
      </c>
      <c r="H182" s="42" t="s">
        <v>54</v>
      </c>
      <c r="I182" s="36" t="s">
        <v>319</v>
      </c>
      <c r="J182" s="37"/>
      <c r="K182" s="45"/>
      <c r="L182" s="45"/>
      <c r="M182" s="45"/>
      <c r="N182" s="45"/>
      <c r="O182" s="46">
        <f>O183</f>
        <v>517697676.27</v>
      </c>
      <c r="P182" s="46">
        <f>P183</f>
        <v>754377100</v>
      </c>
      <c r="Q182" s="46">
        <f>Q183</f>
        <v>804136100</v>
      </c>
      <c r="R182" s="46">
        <f>R183</f>
        <v>799478200</v>
      </c>
      <c r="S182" s="46">
        <f>S183</f>
        <v>799478200</v>
      </c>
      <c r="T182" s="23"/>
      <c r="U182" s="23"/>
      <c r="V182" s="23"/>
      <c r="W182" s="23"/>
      <c r="X182" s="23"/>
      <c r="Y182" s="23"/>
      <c r="Z182" s="23"/>
      <c r="AA182" s="23"/>
      <c r="AB182" s="23"/>
      <c r="AC182" s="24"/>
      <c r="AD182" s="24"/>
      <c r="AE182" s="25"/>
      <c r="AF182" s="25"/>
      <c r="AG182" s="25"/>
      <c r="AH182" s="25"/>
      <c r="AI182" s="25"/>
      <c r="AJ182" s="25"/>
      <c r="AK182" s="25"/>
      <c r="AL182" s="23"/>
      <c r="AM182" s="23"/>
      <c r="AN182" s="23"/>
      <c r="AO182" s="23"/>
      <c r="AP182" s="23"/>
      <c r="AQ182" s="23"/>
      <c r="AR182" s="23"/>
      <c r="AS182" s="23"/>
      <c r="AT182" s="23"/>
      <c r="AU182" s="23"/>
      <c r="AV182" s="23"/>
      <c r="AW182" s="23"/>
      <c r="AX182" s="23"/>
      <c r="AY182" s="23"/>
      <c r="AZ182" s="23"/>
    </row>
    <row r="183" spans="1:52" s="14" customFormat="1" ht="25.5">
      <c r="A183" s="43">
        <v>176</v>
      </c>
      <c r="B183" s="42" t="s">
        <v>248</v>
      </c>
      <c r="C183" s="42" t="s">
        <v>6</v>
      </c>
      <c r="D183" s="42" t="s">
        <v>24</v>
      </c>
      <c r="E183" s="42" t="s">
        <v>405</v>
      </c>
      <c r="F183" s="42" t="s">
        <v>16</v>
      </c>
      <c r="G183" s="42" t="s">
        <v>19</v>
      </c>
      <c r="H183" s="42" t="s">
        <v>54</v>
      </c>
      <c r="I183" s="36" t="s">
        <v>320</v>
      </c>
      <c r="J183" s="37"/>
      <c r="K183" s="45"/>
      <c r="L183" s="45"/>
      <c r="M183" s="45"/>
      <c r="N183" s="45"/>
      <c r="O183" s="46">
        <f>SUM(O184:O201)</f>
        <v>517697676.27</v>
      </c>
      <c r="P183" s="46">
        <f>SUM(P184:P201)</f>
        <v>754377100</v>
      </c>
      <c r="Q183" s="46">
        <f>SUM(Q184:Q201)</f>
        <v>804136100</v>
      </c>
      <c r="R183" s="46">
        <f>SUM(R184:R201)</f>
        <v>799478200</v>
      </c>
      <c r="S183" s="46">
        <f>SUM(S184:S201)</f>
        <v>799478200</v>
      </c>
      <c r="T183" s="24"/>
      <c r="U183" s="24"/>
      <c r="V183" s="24"/>
      <c r="W183" s="24"/>
      <c r="X183" s="24"/>
      <c r="Y183" s="23"/>
      <c r="Z183" s="23"/>
      <c r="AA183" s="23"/>
      <c r="AB183" s="23"/>
      <c r="AC183" s="24"/>
      <c r="AD183" s="24"/>
      <c r="AE183" s="25"/>
      <c r="AF183" s="25"/>
      <c r="AG183" s="25"/>
      <c r="AH183" s="25"/>
      <c r="AI183" s="25"/>
      <c r="AJ183" s="25"/>
      <c r="AK183" s="25"/>
      <c r="AL183" s="23"/>
      <c r="AM183" s="23"/>
      <c r="AN183" s="23"/>
      <c r="AO183" s="23"/>
      <c r="AP183" s="23"/>
      <c r="AQ183" s="23"/>
      <c r="AR183" s="23"/>
      <c r="AS183" s="23"/>
      <c r="AT183" s="23"/>
      <c r="AU183" s="23"/>
      <c r="AV183" s="23"/>
      <c r="AW183" s="23"/>
      <c r="AX183" s="23"/>
      <c r="AY183" s="23"/>
      <c r="AZ183" s="23"/>
    </row>
    <row r="184" spans="1:52" s="14" customFormat="1" ht="102">
      <c r="A184" s="43">
        <v>177</v>
      </c>
      <c r="B184" s="42" t="s">
        <v>248</v>
      </c>
      <c r="C184" s="42" t="s">
        <v>6</v>
      </c>
      <c r="D184" s="42" t="s">
        <v>24</v>
      </c>
      <c r="E184" s="42" t="s">
        <v>405</v>
      </c>
      <c r="F184" s="42" t="s">
        <v>34</v>
      </c>
      <c r="G184" s="42" t="s">
        <v>372</v>
      </c>
      <c r="H184" s="42" t="s">
        <v>54</v>
      </c>
      <c r="I184" s="47" t="s">
        <v>321</v>
      </c>
      <c r="J184" s="37" t="s">
        <v>418</v>
      </c>
      <c r="K184" s="45">
        <v>100</v>
      </c>
      <c r="L184" s="45">
        <v>100</v>
      </c>
      <c r="M184" s="45">
        <v>100</v>
      </c>
      <c r="N184" s="45">
        <v>100</v>
      </c>
      <c r="O184" s="46">
        <v>28448000</v>
      </c>
      <c r="P184" s="40">
        <v>38038500</v>
      </c>
      <c r="Q184" s="45">
        <v>38038600</v>
      </c>
      <c r="R184" s="45">
        <v>38038600</v>
      </c>
      <c r="S184" s="45">
        <v>38038600</v>
      </c>
      <c r="T184" s="24"/>
      <c r="U184" s="24"/>
      <c r="V184" s="24"/>
      <c r="W184" s="24"/>
      <c r="X184" s="24"/>
      <c r="Y184" s="23"/>
      <c r="Z184" s="23"/>
      <c r="AA184" s="23"/>
      <c r="AB184" s="23"/>
      <c r="AC184" s="24"/>
      <c r="AD184" s="24"/>
      <c r="AE184" s="25"/>
      <c r="AF184" s="25"/>
      <c r="AG184" s="25"/>
      <c r="AH184" s="25"/>
      <c r="AI184" s="25"/>
      <c r="AJ184" s="25"/>
      <c r="AK184" s="25"/>
      <c r="AL184" s="23"/>
      <c r="AM184" s="23"/>
      <c r="AN184" s="23"/>
      <c r="AO184" s="23"/>
      <c r="AP184" s="23"/>
      <c r="AQ184" s="23"/>
      <c r="AR184" s="23"/>
      <c r="AS184" s="23"/>
      <c r="AT184" s="23"/>
      <c r="AU184" s="23"/>
      <c r="AV184" s="23"/>
      <c r="AW184" s="23"/>
      <c r="AX184" s="23"/>
      <c r="AY184" s="23"/>
      <c r="AZ184" s="23"/>
    </row>
    <row r="185" spans="1:52" s="14" customFormat="1" ht="89.25">
      <c r="A185" s="43">
        <v>178</v>
      </c>
      <c r="B185" s="42" t="s">
        <v>248</v>
      </c>
      <c r="C185" s="42" t="s">
        <v>6</v>
      </c>
      <c r="D185" s="42" t="s">
        <v>24</v>
      </c>
      <c r="E185" s="42" t="s">
        <v>405</v>
      </c>
      <c r="F185" s="42" t="s">
        <v>34</v>
      </c>
      <c r="G185" s="42" t="s">
        <v>409</v>
      </c>
      <c r="H185" s="42" t="s">
        <v>54</v>
      </c>
      <c r="I185" s="47" t="s">
        <v>410</v>
      </c>
      <c r="J185" s="37" t="s">
        <v>418</v>
      </c>
      <c r="K185" s="45">
        <v>100</v>
      </c>
      <c r="L185" s="45">
        <v>100</v>
      </c>
      <c r="M185" s="45">
        <v>100</v>
      </c>
      <c r="N185" s="45">
        <v>100</v>
      </c>
      <c r="O185" s="46">
        <v>337500</v>
      </c>
      <c r="P185" s="40">
        <v>337500</v>
      </c>
      <c r="Q185" s="45">
        <v>337500</v>
      </c>
      <c r="R185" s="45">
        <v>337500</v>
      </c>
      <c r="S185" s="45">
        <v>337500</v>
      </c>
      <c r="T185" s="23"/>
      <c r="U185" s="23"/>
      <c r="V185" s="23"/>
      <c r="W185" s="23"/>
      <c r="X185" s="23"/>
      <c r="Y185" s="23"/>
      <c r="Z185" s="23"/>
      <c r="AA185" s="23"/>
      <c r="AB185" s="23"/>
      <c r="AC185" s="24"/>
      <c r="AD185" s="24"/>
      <c r="AE185" s="25"/>
      <c r="AF185" s="25"/>
      <c r="AG185" s="25"/>
      <c r="AH185" s="25"/>
      <c r="AI185" s="25"/>
      <c r="AJ185" s="25"/>
      <c r="AK185" s="25"/>
      <c r="AL185" s="23"/>
      <c r="AM185" s="23"/>
      <c r="AN185" s="23"/>
      <c r="AO185" s="23"/>
      <c r="AP185" s="23"/>
      <c r="AQ185" s="23"/>
      <c r="AR185" s="23"/>
      <c r="AS185" s="23"/>
      <c r="AT185" s="23"/>
      <c r="AU185" s="23"/>
      <c r="AV185" s="23"/>
      <c r="AW185" s="23"/>
      <c r="AX185" s="23"/>
      <c r="AY185" s="23"/>
      <c r="AZ185" s="23"/>
    </row>
    <row r="186" spans="1:52" s="14" customFormat="1" ht="76.5">
      <c r="A186" s="43">
        <v>179</v>
      </c>
      <c r="B186" s="42" t="s">
        <v>248</v>
      </c>
      <c r="C186" s="42" t="s">
        <v>6</v>
      </c>
      <c r="D186" s="42" t="s">
        <v>24</v>
      </c>
      <c r="E186" s="42" t="s">
        <v>405</v>
      </c>
      <c r="F186" s="42" t="s">
        <v>34</v>
      </c>
      <c r="G186" s="42" t="s">
        <v>373</v>
      </c>
      <c r="H186" s="42" t="s">
        <v>54</v>
      </c>
      <c r="I186" s="47" t="s">
        <v>322</v>
      </c>
      <c r="J186" s="37" t="s">
        <v>418</v>
      </c>
      <c r="K186" s="45">
        <v>100</v>
      </c>
      <c r="L186" s="45">
        <v>100</v>
      </c>
      <c r="M186" s="45">
        <v>100</v>
      </c>
      <c r="N186" s="45">
        <v>100</v>
      </c>
      <c r="O186" s="46">
        <v>36800</v>
      </c>
      <c r="P186" s="40">
        <v>51000</v>
      </c>
      <c r="Q186" s="45">
        <v>51000</v>
      </c>
      <c r="R186" s="45">
        <v>51000</v>
      </c>
      <c r="S186" s="45">
        <v>51000</v>
      </c>
      <c r="T186" s="23"/>
      <c r="U186" s="23"/>
      <c r="V186" s="23"/>
      <c r="W186" s="23"/>
      <c r="X186" s="23"/>
      <c r="Y186" s="23"/>
      <c r="Z186" s="23"/>
      <c r="AA186" s="23"/>
      <c r="AB186" s="23"/>
      <c r="AC186" s="24"/>
      <c r="AD186" s="24"/>
      <c r="AE186" s="25"/>
      <c r="AF186" s="25"/>
      <c r="AG186" s="25"/>
      <c r="AH186" s="25"/>
      <c r="AI186" s="25"/>
      <c r="AJ186" s="25"/>
      <c r="AK186" s="25"/>
      <c r="AL186" s="23"/>
      <c r="AM186" s="23"/>
      <c r="AN186" s="23"/>
      <c r="AO186" s="23"/>
      <c r="AP186" s="23"/>
      <c r="AQ186" s="23"/>
      <c r="AR186" s="23"/>
      <c r="AS186" s="23"/>
      <c r="AT186" s="23"/>
      <c r="AU186" s="23"/>
      <c r="AV186" s="23"/>
      <c r="AW186" s="23"/>
      <c r="AX186" s="23"/>
      <c r="AY186" s="23"/>
      <c r="AZ186" s="23"/>
    </row>
    <row r="187" spans="1:52" s="14" customFormat="1" ht="89.25">
      <c r="A187" s="43">
        <v>180</v>
      </c>
      <c r="B187" s="42" t="s">
        <v>248</v>
      </c>
      <c r="C187" s="42" t="s">
        <v>6</v>
      </c>
      <c r="D187" s="42" t="s">
        <v>24</v>
      </c>
      <c r="E187" s="42" t="s">
        <v>405</v>
      </c>
      <c r="F187" s="42" t="s">
        <v>34</v>
      </c>
      <c r="G187" s="42" t="s">
        <v>374</v>
      </c>
      <c r="H187" s="42" t="s">
        <v>54</v>
      </c>
      <c r="I187" s="47" t="s">
        <v>323</v>
      </c>
      <c r="J187" s="37" t="s">
        <v>418</v>
      </c>
      <c r="K187" s="45">
        <v>100</v>
      </c>
      <c r="L187" s="45">
        <v>100</v>
      </c>
      <c r="M187" s="45">
        <v>100</v>
      </c>
      <c r="N187" s="45">
        <v>100</v>
      </c>
      <c r="O187" s="46">
        <v>393900.01</v>
      </c>
      <c r="P187" s="40">
        <v>525200</v>
      </c>
      <c r="Q187" s="45">
        <v>525200</v>
      </c>
      <c r="R187" s="45">
        <v>525200</v>
      </c>
      <c r="S187" s="45">
        <v>525200</v>
      </c>
      <c r="T187" s="23"/>
      <c r="U187" s="23"/>
      <c r="V187" s="23"/>
      <c r="W187" s="23"/>
      <c r="X187" s="23"/>
      <c r="Y187" s="23"/>
      <c r="Z187" s="23"/>
      <c r="AA187" s="23"/>
      <c r="AB187" s="23"/>
      <c r="AC187" s="24"/>
      <c r="AD187" s="24"/>
      <c r="AE187" s="25"/>
      <c r="AF187" s="25"/>
      <c r="AG187" s="25"/>
      <c r="AH187" s="25"/>
      <c r="AI187" s="25"/>
      <c r="AJ187" s="25"/>
      <c r="AK187" s="25"/>
      <c r="AL187" s="23"/>
      <c r="AM187" s="23"/>
      <c r="AN187" s="23"/>
      <c r="AO187" s="23"/>
      <c r="AP187" s="23"/>
      <c r="AQ187" s="23"/>
      <c r="AR187" s="23"/>
      <c r="AS187" s="23"/>
      <c r="AT187" s="23"/>
      <c r="AU187" s="23"/>
      <c r="AV187" s="23"/>
      <c r="AW187" s="23"/>
      <c r="AX187" s="23"/>
      <c r="AY187" s="23"/>
      <c r="AZ187" s="23"/>
    </row>
    <row r="188" spans="1:52" s="14" customFormat="1" ht="127.5">
      <c r="A188" s="43">
        <v>181</v>
      </c>
      <c r="B188" s="42" t="s">
        <v>248</v>
      </c>
      <c r="C188" s="42" t="s">
        <v>6</v>
      </c>
      <c r="D188" s="42" t="s">
        <v>24</v>
      </c>
      <c r="E188" s="42" t="s">
        <v>405</v>
      </c>
      <c r="F188" s="42" t="s">
        <v>34</v>
      </c>
      <c r="G188" s="42" t="s">
        <v>375</v>
      </c>
      <c r="H188" s="42" t="s">
        <v>54</v>
      </c>
      <c r="I188" s="47" t="s">
        <v>324</v>
      </c>
      <c r="J188" s="37" t="s">
        <v>418</v>
      </c>
      <c r="K188" s="45">
        <v>100</v>
      </c>
      <c r="L188" s="45">
        <v>100</v>
      </c>
      <c r="M188" s="45">
        <v>100</v>
      </c>
      <c r="N188" s="45">
        <v>100</v>
      </c>
      <c r="O188" s="46">
        <v>12915720</v>
      </c>
      <c r="P188" s="40">
        <v>17538900</v>
      </c>
      <c r="Q188" s="45">
        <v>18139300</v>
      </c>
      <c r="R188" s="45">
        <v>17532700</v>
      </c>
      <c r="S188" s="45">
        <v>17532700</v>
      </c>
      <c r="T188" s="23"/>
      <c r="U188" s="23"/>
      <c r="V188" s="23"/>
      <c r="W188" s="23"/>
      <c r="X188" s="23"/>
      <c r="Y188" s="23"/>
      <c r="Z188" s="23"/>
      <c r="AA188" s="23"/>
      <c r="AB188" s="23"/>
      <c r="AC188" s="24"/>
      <c r="AD188" s="24"/>
      <c r="AE188" s="25"/>
      <c r="AF188" s="25"/>
      <c r="AG188" s="25"/>
      <c r="AH188" s="25"/>
      <c r="AI188" s="25"/>
      <c r="AJ188" s="25"/>
      <c r="AK188" s="25"/>
      <c r="AL188" s="23"/>
      <c r="AM188" s="23"/>
      <c r="AN188" s="23"/>
      <c r="AO188" s="23"/>
      <c r="AP188" s="23"/>
      <c r="AQ188" s="23"/>
      <c r="AR188" s="23"/>
      <c r="AS188" s="23"/>
      <c r="AT188" s="23"/>
      <c r="AU188" s="23"/>
      <c r="AV188" s="23"/>
      <c r="AW188" s="23"/>
      <c r="AX188" s="23"/>
      <c r="AY188" s="23"/>
      <c r="AZ188" s="23"/>
    </row>
    <row r="189" spans="1:52" s="14" customFormat="1" ht="38.25">
      <c r="A189" s="43">
        <v>182</v>
      </c>
      <c r="B189" s="42" t="s">
        <v>248</v>
      </c>
      <c r="C189" s="42" t="s">
        <v>6</v>
      </c>
      <c r="D189" s="42" t="s">
        <v>24</v>
      </c>
      <c r="E189" s="42" t="s">
        <v>405</v>
      </c>
      <c r="F189" s="42" t="s">
        <v>34</v>
      </c>
      <c r="G189" s="42" t="s">
        <v>376</v>
      </c>
      <c r="H189" s="42" t="s">
        <v>54</v>
      </c>
      <c r="I189" s="47" t="s">
        <v>325</v>
      </c>
      <c r="J189" s="37" t="s">
        <v>418</v>
      </c>
      <c r="K189" s="45">
        <v>100</v>
      </c>
      <c r="L189" s="45">
        <v>100</v>
      </c>
      <c r="M189" s="45">
        <v>100</v>
      </c>
      <c r="N189" s="45">
        <v>100</v>
      </c>
      <c r="O189" s="46">
        <v>15900</v>
      </c>
      <c r="P189" s="40">
        <v>178200</v>
      </c>
      <c r="Q189" s="45">
        <v>178100</v>
      </c>
      <c r="R189" s="45">
        <v>178100</v>
      </c>
      <c r="S189" s="45">
        <v>178100</v>
      </c>
      <c r="T189" s="23"/>
      <c r="U189" s="23"/>
      <c r="V189" s="23"/>
      <c r="W189" s="23"/>
      <c r="X189" s="23"/>
      <c r="Y189" s="23"/>
      <c r="Z189" s="23"/>
      <c r="AA189" s="23"/>
      <c r="AB189" s="23"/>
      <c r="AC189" s="24"/>
      <c r="AD189" s="24"/>
      <c r="AE189" s="25"/>
      <c r="AF189" s="25"/>
      <c r="AG189" s="25"/>
      <c r="AH189" s="25"/>
      <c r="AI189" s="25"/>
      <c r="AJ189" s="25"/>
      <c r="AK189" s="25"/>
      <c r="AL189" s="23"/>
      <c r="AM189" s="23"/>
      <c r="AN189" s="23"/>
      <c r="AO189" s="23"/>
      <c r="AP189" s="23"/>
      <c r="AQ189" s="23"/>
      <c r="AR189" s="23"/>
      <c r="AS189" s="23"/>
      <c r="AT189" s="23"/>
      <c r="AU189" s="23"/>
      <c r="AV189" s="23"/>
      <c r="AW189" s="23"/>
      <c r="AX189" s="23"/>
      <c r="AY189" s="23"/>
      <c r="AZ189" s="23"/>
    </row>
    <row r="190" spans="1:52" s="14" customFormat="1" ht="76.5">
      <c r="A190" s="43">
        <v>183</v>
      </c>
      <c r="B190" s="42" t="s">
        <v>248</v>
      </c>
      <c r="C190" s="42" t="s">
        <v>6</v>
      </c>
      <c r="D190" s="42" t="s">
        <v>24</v>
      </c>
      <c r="E190" s="42" t="s">
        <v>405</v>
      </c>
      <c r="F190" s="42" t="s">
        <v>34</v>
      </c>
      <c r="G190" s="42" t="s">
        <v>377</v>
      </c>
      <c r="H190" s="42" t="s">
        <v>54</v>
      </c>
      <c r="I190" s="47" t="s">
        <v>326</v>
      </c>
      <c r="J190" s="37" t="s">
        <v>418</v>
      </c>
      <c r="K190" s="45">
        <v>100</v>
      </c>
      <c r="L190" s="45">
        <v>100</v>
      </c>
      <c r="M190" s="45">
        <v>100</v>
      </c>
      <c r="N190" s="45">
        <v>100</v>
      </c>
      <c r="O190" s="46">
        <v>912460</v>
      </c>
      <c r="P190" s="40">
        <f>-2400+1151200</f>
        <v>1148800</v>
      </c>
      <c r="Q190" s="45">
        <v>1160800</v>
      </c>
      <c r="R190" s="45">
        <v>1161500</v>
      </c>
      <c r="S190" s="45">
        <v>1161500</v>
      </c>
      <c r="T190" s="24"/>
      <c r="U190" s="24"/>
      <c r="V190" s="24"/>
      <c r="W190" s="24"/>
      <c r="X190" s="24"/>
      <c r="Y190" s="23"/>
      <c r="Z190" s="23"/>
      <c r="AA190" s="23"/>
      <c r="AB190" s="23"/>
      <c r="AC190" s="24"/>
      <c r="AD190" s="24"/>
      <c r="AE190" s="25"/>
      <c r="AF190" s="25"/>
      <c r="AG190" s="25"/>
      <c r="AH190" s="25"/>
      <c r="AI190" s="25"/>
      <c r="AJ190" s="25"/>
      <c r="AK190" s="25"/>
      <c r="AL190" s="23"/>
      <c r="AM190" s="23"/>
      <c r="AN190" s="23"/>
      <c r="AO190" s="23"/>
      <c r="AP190" s="23"/>
      <c r="AQ190" s="23"/>
      <c r="AR190" s="23"/>
      <c r="AS190" s="23"/>
      <c r="AT190" s="23"/>
      <c r="AU190" s="23"/>
      <c r="AV190" s="23"/>
      <c r="AW190" s="23"/>
      <c r="AX190" s="23"/>
      <c r="AY190" s="23"/>
      <c r="AZ190" s="23"/>
    </row>
    <row r="191" spans="1:52" s="14" customFormat="1" ht="89.25">
      <c r="A191" s="43">
        <v>184</v>
      </c>
      <c r="B191" s="42" t="s">
        <v>248</v>
      </c>
      <c r="C191" s="42" t="s">
        <v>6</v>
      </c>
      <c r="D191" s="42" t="s">
        <v>24</v>
      </c>
      <c r="E191" s="42" t="s">
        <v>405</v>
      </c>
      <c r="F191" s="42" t="s">
        <v>34</v>
      </c>
      <c r="G191" s="42" t="s">
        <v>378</v>
      </c>
      <c r="H191" s="42" t="s">
        <v>54</v>
      </c>
      <c r="I191" s="47" t="s">
        <v>327</v>
      </c>
      <c r="J191" s="37" t="s">
        <v>418</v>
      </c>
      <c r="K191" s="45">
        <v>100</v>
      </c>
      <c r="L191" s="45">
        <v>100</v>
      </c>
      <c r="M191" s="45">
        <v>100</v>
      </c>
      <c r="N191" s="45">
        <v>100</v>
      </c>
      <c r="O191" s="46">
        <v>269780.26</v>
      </c>
      <c r="P191" s="40">
        <v>617800</v>
      </c>
      <c r="Q191" s="45">
        <v>617800</v>
      </c>
      <c r="R191" s="45">
        <v>617800</v>
      </c>
      <c r="S191" s="45">
        <v>617800</v>
      </c>
      <c r="T191" s="23"/>
      <c r="U191" s="23"/>
      <c r="V191" s="23"/>
      <c r="W191" s="23"/>
      <c r="X191" s="23"/>
      <c r="Y191" s="23"/>
      <c r="Z191" s="23"/>
      <c r="AA191" s="23"/>
      <c r="AB191" s="23"/>
      <c r="AC191" s="24"/>
      <c r="AD191" s="24"/>
      <c r="AE191" s="25"/>
      <c r="AF191" s="25"/>
      <c r="AG191" s="25"/>
      <c r="AH191" s="25"/>
      <c r="AI191" s="25"/>
      <c r="AJ191" s="25"/>
      <c r="AK191" s="25"/>
      <c r="AL191" s="23"/>
      <c r="AM191" s="23"/>
      <c r="AN191" s="23"/>
      <c r="AO191" s="23"/>
      <c r="AP191" s="23"/>
      <c r="AQ191" s="23"/>
      <c r="AR191" s="23"/>
      <c r="AS191" s="23"/>
      <c r="AT191" s="23"/>
      <c r="AU191" s="23"/>
      <c r="AV191" s="23"/>
      <c r="AW191" s="23"/>
      <c r="AX191" s="23"/>
      <c r="AY191" s="23"/>
      <c r="AZ191" s="23"/>
    </row>
    <row r="192" spans="1:52" s="14" customFormat="1" ht="63.75">
      <c r="A192" s="43">
        <v>185</v>
      </c>
      <c r="B192" s="42" t="s">
        <v>248</v>
      </c>
      <c r="C192" s="42" t="s">
        <v>6</v>
      </c>
      <c r="D192" s="42" t="s">
        <v>24</v>
      </c>
      <c r="E192" s="42" t="s">
        <v>405</v>
      </c>
      <c r="F192" s="42" t="s">
        <v>34</v>
      </c>
      <c r="G192" s="42" t="s">
        <v>379</v>
      </c>
      <c r="H192" s="42" t="s">
        <v>54</v>
      </c>
      <c r="I192" s="47" t="s">
        <v>328</v>
      </c>
      <c r="J192" s="37" t="s">
        <v>418</v>
      </c>
      <c r="K192" s="45">
        <v>100</v>
      </c>
      <c r="L192" s="45">
        <v>100</v>
      </c>
      <c r="M192" s="45">
        <v>100</v>
      </c>
      <c r="N192" s="45">
        <v>100</v>
      </c>
      <c r="O192" s="46">
        <v>40600</v>
      </c>
      <c r="P192" s="40">
        <v>55300</v>
      </c>
      <c r="Q192" s="45">
        <v>69600</v>
      </c>
      <c r="R192" s="45">
        <v>69600</v>
      </c>
      <c r="S192" s="45">
        <v>69600</v>
      </c>
      <c r="T192" s="23"/>
      <c r="U192" s="23"/>
      <c r="V192" s="23"/>
      <c r="W192" s="23"/>
      <c r="X192" s="23"/>
      <c r="Y192" s="23"/>
      <c r="Z192" s="23"/>
      <c r="AA192" s="23"/>
      <c r="AB192" s="23"/>
      <c r="AC192" s="24"/>
      <c r="AD192" s="24"/>
      <c r="AE192" s="25"/>
      <c r="AF192" s="25"/>
      <c r="AG192" s="25"/>
      <c r="AH192" s="25"/>
      <c r="AI192" s="25"/>
      <c r="AJ192" s="25"/>
      <c r="AK192" s="25"/>
      <c r="AL192" s="23"/>
      <c r="AM192" s="23"/>
      <c r="AN192" s="23"/>
      <c r="AO192" s="23"/>
      <c r="AP192" s="23"/>
      <c r="AQ192" s="23"/>
      <c r="AR192" s="23"/>
      <c r="AS192" s="23"/>
      <c r="AT192" s="23"/>
      <c r="AU192" s="23"/>
      <c r="AV192" s="23"/>
      <c r="AW192" s="23"/>
      <c r="AX192" s="23"/>
      <c r="AY192" s="23"/>
      <c r="AZ192" s="23"/>
    </row>
    <row r="193" spans="1:52" s="14" customFormat="1" ht="76.5">
      <c r="A193" s="43">
        <v>186</v>
      </c>
      <c r="B193" s="42" t="s">
        <v>248</v>
      </c>
      <c r="C193" s="42" t="s">
        <v>6</v>
      </c>
      <c r="D193" s="42" t="s">
        <v>24</v>
      </c>
      <c r="E193" s="42" t="s">
        <v>405</v>
      </c>
      <c r="F193" s="42" t="s">
        <v>34</v>
      </c>
      <c r="G193" s="42" t="s">
        <v>380</v>
      </c>
      <c r="H193" s="42" t="s">
        <v>54</v>
      </c>
      <c r="I193" s="47" t="s">
        <v>329</v>
      </c>
      <c r="J193" s="37" t="s">
        <v>418</v>
      </c>
      <c r="K193" s="45">
        <v>100</v>
      </c>
      <c r="L193" s="45">
        <v>100</v>
      </c>
      <c r="M193" s="45">
        <v>100</v>
      </c>
      <c r="N193" s="45">
        <v>100</v>
      </c>
      <c r="O193" s="46">
        <v>713450</v>
      </c>
      <c r="P193" s="40">
        <v>1362700</v>
      </c>
      <c r="Q193" s="45">
        <v>1362700</v>
      </c>
      <c r="R193" s="45">
        <v>1362700</v>
      </c>
      <c r="S193" s="45">
        <v>1362700</v>
      </c>
      <c r="T193" s="23"/>
      <c r="U193" s="23"/>
      <c r="V193" s="23"/>
      <c r="W193" s="23"/>
      <c r="X193" s="23"/>
      <c r="Y193" s="23"/>
      <c r="Z193" s="23"/>
      <c r="AA193" s="23"/>
      <c r="AB193" s="23"/>
      <c r="AC193" s="24"/>
      <c r="AD193" s="24"/>
      <c r="AE193" s="25"/>
      <c r="AF193" s="25"/>
      <c r="AG193" s="25"/>
      <c r="AH193" s="25"/>
      <c r="AI193" s="25"/>
      <c r="AJ193" s="25"/>
      <c r="AK193" s="25"/>
      <c r="AL193" s="23"/>
      <c r="AM193" s="23"/>
      <c r="AN193" s="23"/>
      <c r="AO193" s="23"/>
      <c r="AP193" s="23"/>
      <c r="AQ193" s="23"/>
      <c r="AR193" s="23"/>
      <c r="AS193" s="23"/>
      <c r="AT193" s="23"/>
      <c r="AU193" s="23"/>
      <c r="AV193" s="23"/>
      <c r="AW193" s="23"/>
      <c r="AX193" s="23"/>
      <c r="AY193" s="23"/>
      <c r="AZ193" s="23"/>
    </row>
    <row r="194" spans="1:52" s="14" customFormat="1" ht="102">
      <c r="A194" s="43">
        <v>187</v>
      </c>
      <c r="B194" s="42" t="s">
        <v>248</v>
      </c>
      <c r="C194" s="42" t="s">
        <v>6</v>
      </c>
      <c r="D194" s="42" t="s">
        <v>24</v>
      </c>
      <c r="E194" s="42" t="s">
        <v>405</v>
      </c>
      <c r="F194" s="42" t="s">
        <v>34</v>
      </c>
      <c r="G194" s="42" t="s">
        <v>381</v>
      </c>
      <c r="H194" s="42" t="s">
        <v>54</v>
      </c>
      <c r="I194" s="47" t="s">
        <v>330</v>
      </c>
      <c r="J194" s="37" t="s">
        <v>418</v>
      </c>
      <c r="K194" s="45">
        <v>100</v>
      </c>
      <c r="L194" s="45">
        <v>100</v>
      </c>
      <c r="M194" s="45">
        <v>100</v>
      </c>
      <c r="N194" s="45">
        <v>100</v>
      </c>
      <c r="O194" s="46">
        <v>36100</v>
      </c>
      <c r="P194" s="40">
        <v>981100</v>
      </c>
      <c r="Q194" s="45">
        <v>543100</v>
      </c>
      <c r="R194" s="45">
        <v>543100</v>
      </c>
      <c r="S194" s="45">
        <v>543100</v>
      </c>
      <c r="T194" s="23"/>
      <c r="U194" s="23"/>
      <c r="V194" s="23"/>
      <c r="W194" s="23"/>
      <c r="X194" s="23"/>
      <c r="Y194" s="23"/>
      <c r="Z194" s="23"/>
      <c r="AA194" s="23"/>
      <c r="AB194" s="23"/>
      <c r="AC194" s="24"/>
      <c r="AD194" s="24"/>
      <c r="AE194" s="25"/>
      <c r="AF194" s="25"/>
      <c r="AG194" s="25"/>
      <c r="AH194" s="25"/>
      <c r="AI194" s="25"/>
      <c r="AJ194" s="25"/>
      <c r="AK194" s="25"/>
      <c r="AL194" s="23"/>
      <c r="AM194" s="23"/>
      <c r="AN194" s="23"/>
      <c r="AO194" s="23"/>
      <c r="AP194" s="23"/>
      <c r="AQ194" s="23"/>
      <c r="AR194" s="23"/>
      <c r="AS194" s="23"/>
      <c r="AT194" s="23"/>
      <c r="AU194" s="23"/>
      <c r="AV194" s="23"/>
      <c r="AW194" s="23"/>
      <c r="AX194" s="23"/>
      <c r="AY194" s="23"/>
      <c r="AZ194" s="23"/>
    </row>
    <row r="195" spans="1:52" s="14" customFormat="1" ht="114.75">
      <c r="A195" s="43">
        <v>188</v>
      </c>
      <c r="B195" s="42" t="s">
        <v>248</v>
      </c>
      <c r="C195" s="42" t="s">
        <v>6</v>
      </c>
      <c r="D195" s="42" t="s">
        <v>24</v>
      </c>
      <c r="E195" s="42" t="s">
        <v>405</v>
      </c>
      <c r="F195" s="42" t="s">
        <v>34</v>
      </c>
      <c r="G195" s="42" t="s">
        <v>382</v>
      </c>
      <c r="H195" s="42" t="s">
        <v>54</v>
      </c>
      <c r="I195" s="47" t="s">
        <v>331</v>
      </c>
      <c r="J195" s="37" t="s">
        <v>418</v>
      </c>
      <c r="K195" s="45">
        <v>100</v>
      </c>
      <c r="L195" s="45">
        <v>100</v>
      </c>
      <c r="M195" s="45">
        <v>100</v>
      </c>
      <c r="N195" s="45">
        <v>100</v>
      </c>
      <c r="O195" s="46">
        <v>255680992</v>
      </c>
      <c r="P195" s="40">
        <f>352770000+3192100-1616600</f>
        <v>354345500</v>
      </c>
      <c r="Q195" s="45">
        <v>351836600</v>
      </c>
      <c r="R195" s="45">
        <v>350917300</v>
      </c>
      <c r="S195" s="45">
        <v>350917300</v>
      </c>
      <c r="T195" s="23"/>
      <c r="U195" s="23"/>
      <c r="V195" s="23"/>
      <c r="W195" s="23"/>
      <c r="X195" s="23"/>
      <c r="Y195" s="23"/>
      <c r="Z195" s="23"/>
      <c r="AA195" s="23"/>
      <c r="AB195" s="23"/>
      <c r="AC195" s="24"/>
      <c r="AD195" s="24"/>
      <c r="AE195" s="25"/>
      <c r="AF195" s="25"/>
      <c r="AG195" s="25"/>
      <c r="AH195" s="25"/>
      <c r="AI195" s="25"/>
      <c r="AJ195" s="25"/>
      <c r="AK195" s="25"/>
      <c r="AL195" s="23"/>
      <c r="AM195" s="23"/>
      <c r="AN195" s="23"/>
      <c r="AO195" s="23"/>
      <c r="AP195" s="23"/>
      <c r="AQ195" s="23"/>
      <c r="AR195" s="23"/>
      <c r="AS195" s="23"/>
      <c r="AT195" s="23"/>
      <c r="AU195" s="23"/>
      <c r="AV195" s="23"/>
      <c r="AW195" s="23"/>
      <c r="AX195" s="23"/>
      <c r="AY195" s="23"/>
      <c r="AZ195" s="23"/>
    </row>
    <row r="196" spans="1:52" s="14" customFormat="1" ht="76.5">
      <c r="A196" s="43">
        <v>189</v>
      </c>
      <c r="B196" s="42" t="s">
        <v>248</v>
      </c>
      <c r="C196" s="42" t="s">
        <v>6</v>
      </c>
      <c r="D196" s="42" t="s">
        <v>24</v>
      </c>
      <c r="E196" s="42" t="s">
        <v>405</v>
      </c>
      <c r="F196" s="42" t="s">
        <v>34</v>
      </c>
      <c r="G196" s="42" t="s">
        <v>383</v>
      </c>
      <c r="H196" s="42" t="s">
        <v>54</v>
      </c>
      <c r="I196" s="47" t="s">
        <v>332</v>
      </c>
      <c r="J196" s="37" t="s">
        <v>418</v>
      </c>
      <c r="K196" s="45">
        <v>100</v>
      </c>
      <c r="L196" s="45">
        <v>100</v>
      </c>
      <c r="M196" s="45">
        <v>100</v>
      </c>
      <c r="N196" s="45">
        <v>100</v>
      </c>
      <c r="O196" s="46">
        <v>10755000</v>
      </c>
      <c r="P196" s="40">
        <f>30278400-4250200</f>
        <v>26028200</v>
      </c>
      <c r="Q196" s="45">
        <v>25003900</v>
      </c>
      <c r="R196" s="45">
        <v>27568300</v>
      </c>
      <c r="S196" s="45">
        <v>27568300</v>
      </c>
      <c r="T196" s="23"/>
      <c r="U196" s="23"/>
      <c r="V196" s="23"/>
      <c r="W196" s="23"/>
      <c r="X196" s="23"/>
      <c r="Y196" s="23"/>
      <c r="Z196" s="23"/>
      <c r="AA196" s="23"/>
      <c r="AB196" s="23"/>
      <c r="AC196" s="24"/>
      <c r="AD196" s="24"/>
      <c r="AE196" s="25"/>
      <c r="AF196" s="25"/>
      <c r="AG196" s="25"/>
      <c r="AH196" s="25"/>
      <c r="AI196" s="25"/>
      <c r="AJ196" s="25"/>
      <c r="AK196" s="25"/>
      <c r="AL196" s="23"/>
      <c r="AM196" s="23"/>
      <c r="AN196" s="23"/>
      <c r="AO196" s="23"/>
      <c r="AP196" s="23"/>
      <c r="AQ196" s="23"/>
      <c r="AR196" s="23"/>
      <c r="AS196" s="23"/>
      <c r="AT196" s="23"/>
      <c r="AU196" s="23"/>
      <c r="AV196" s="23"/>
      <c r="AW196" s="23"/>
      <c r="AX196" s="23"/>
      <c r="AY196" s="23"/>
      <c r="AZ196" s="23"/>
    </row>
    <row r="197" spans="1:52" s="14" customFormat="1" ht="63.75">
      <c r="A197" s="43">
        <v>190</v>
      </c>
      <c r="B197" s="42" t="s">
        <v>248</v>
      </c>
      <c r="C197" s="42" t="s">
        <v>6</v>
      </c>
      <c r="D197" s="42" t="s">
        <v>24</v>
      </c>
      <c r="E197" s="42" t="s">
        <v>405</v>
      </c>
      <c r="F197" s="42" t="s">
        <v>34</v>
      </c>
      <c r="G197" s="42" t="s">
        <v>384</v>
      </c>
      <c r="H197" s="42" t="s">
        <v>54</v>
      </c>
      <c r="I197" s="47" t="s">
        <v>333</v>
      </c>
      <c r="J197" s="37" t="s">
        <v>418</v>
      </c>
      <c r="K197" s="45">
        <v>100</v>
      </c>
      <c r="L197" s="45">
        <v>100</v>
      </c>
      <c r="M197" s="45">
        <v>100</v>
      </c>
      <c r="N197" s="45">
        <v>100</v>
      </c>
      <c r="O197" s="46">
        <v>97952200</v>
      </c>
      <c r="P197" s="40">
        <v>149926800</v>
      </c>
      <c r="Q197" s="45">
        <v>192759900</v>
      </c>
      <c r="R197" s="45">
        <v>192759900</v>
      </c>
      <c r="S197" s="45">
        <v>192759900</v>
      </c>
      <c r="T197" s="23"/>
      <c r="U197" s="23"/>
      <c r="V197" s="23"/>
      <c r="W197" s="23"/>
      <c r="X197" s="23"/>
      <c r="Y197" s="23"/>
      <c r="Z197" s="23"/>
      <c r="AA197" s="23"/>
      <c r="AB197" s="23"/>
      <c r="AC197" s="24"/>
      <c r="AD197" s="24"/>
      <c r="AE197" s="25"/>
      <c r="AF197" s="25"/>
      <c r="AG197" s="25"/>
      <c r="AH197" s="25"/>
      <c r="AI197" s="25"/>
      <c r="AJ197" s="25"/>
      <c r="AK197" s="25"/>
      <c r="AL197" s="23"/>
      <c r="AM197" s="23"/>
      <c r="AN197" s="23"/>
      <c r="AO197" s="23"/>
      <c r="AP197" s="23"/>
      <c r="AQ197" s="23"/>
      <c r="AR197" s="23"/>
      <c r="AS197" s="23"/>
      <c r="AT197" s="23"/>
      <c r="AU197" s="23"/>
      <c r="AV197" s="23"/>
      <c r="AW197" s="23"/>
      <c r="AX197" s="23"/>
      <c r="AY197" s="23"/>
      <c r="AZ197" s="23"/>
    </row>
    <row r="198" spans="1:52" s="14" customFormat="1" ht="89.25">
      <c r="A198" s="43">
        <v>191</v>
      </c>
      <c r="B198" s="42" t="s">
        <v>248</v>
      </c>
      <c r="C198" s="42" t="s">
        <v>6</v>
      </c>
      <c r="D198" s="42" t="s">
        <v>24</v>
      </c>
      <c r="E198" s="42" t="s">
        <v>405</v>
      </c>
      <c r="F198" s="42" t="s">
        <v>34</v>
      </c>
      <c r="G198" s="42" t="s">
        <v>385</v>
      </c>
      <c r="H198" s="42" t="s">
        <v>54</v>
      </c>
      <c r="I198" s="47" t="s">
        <v>334</v>
      </c>
      <c r="J198" s="37" t="s">
        <v>418</v>
      </c>
      <c r="K198" s="45">
        <v>100</v>
      </c>
      <c r="L198" s="45">
        <v>100</v>
      </c>
      <c r="M198" s="45">
        <v>100</v>
      </c>
      <c r="N198" s="45">
        <v>100</v>
      </c>
      <c r="O198" s="46">
        <v>12581264</v>
      </c>
      <c r="P198" s="40">
        <v>19890000</v>
      </c>
      <c r="Q198" s="45">
        <v>19890000</v>
      </c>
      <c r="R198" s="45">
        <v>19890000</v>
      </c>
      <c r="S198" s="45">
        <v>19890000</v>
      </c>
      <c r="T198" s="24"/>
      <c r="U198" s="24"/>
      <c r="V198" s="24"/>
      <c r="W198" s="24"/>
      <c r="X198" s="24"/>
      <c r="Y198" s="24"/>
      <c r="Z198" s="23"/>
      <c r="AA198" s="23"/>
      <c r="AB198" s="23"/>
      <c r="AC198" s="24"/>
      <c r="AD198" s="24"/>
      <c r="AE198" s="25"/>
      <c r="AF198" s="25"/>
      <c r="AG198" s="25"/>
      <c r="AH198" s="25"/>
      <c r="AI198" s="25"/>
      <c r="AJ198" s="25"/>
      <c r="AK198" s="25"/>
      <c r="AL198" s="23"/>
      <c r="AM198" s="23"/>
      <c r="AN198" s="23"/>
      <c r="AO198" s="23"/>
      <c r="AP198" s="23"/>
      <c r="AQ198" s="23"/>
      <c r="AR198" s="23"/>
      <c r="AS198" s="23"/>
      <c r="AT198" s="23"/>
      <c r="AU198" s="23"/>
      <c r="AV198" s="23"/>
      <c r="AW198" s="23"/>
      <c r="AX198" s="23"/>
      <c r="AY198" s="23"/>
      <c r="AZ198" s="23"/>
    </row>
    <row r="199" spans="1:52" s="14" customFormat="1" ht="114.75">
      <c r="A199" s="43">
        <v>192</v>
      </c>
      <c r="B199" s="42" t="s">
        <v>248</v>
      </c>
      <c r="C199" s="42" t="s">
        <v>6</v>
      </c>
      <c r="D199" s="42" t="s">
        <v>24</v>
      </c>
      <c r="E199" s="42" t="s">
        <v>405</v>
      </c>
      <c r="F199" s="42" t="s">
        <v>34</v>
      </c>
      <c r="G199" s="42" t="s">
        <v>386</v>
      </c>
      <c r="H199" s="42" t="s">
        <v>54</v>
      </c>
      <c r="I199" s="47" t="s">
        <v>335</v>
      </c>
      <c r="J199" s="37" t="s">
        <v>418</v>
      </c>
      <c r="K199" s="45">
        <v>100</v>
      </c>
      <c r="L199" s="45">
        <v>100</v>
      </c>
      <c r="M199" s="45">
        <v>100</v>
      </c>
      <c r="N199" s="45">
        <v>100</v>
      </c>
      <c r="O199" s="46">
        <v>77926440</v>
      </c>
      <c r="P199" s="40">
        <v>118442400</v>
      </c>
      <c r="Q199" s="45">
        <v>125931800</v>
      </c>
      <c r="R199" s="45">
        <v>125931800</v>
      </c>
      <c r="S199" s="45">
        <v>125931800</v>
      </c>
      <c r="T199" s="23"/>
      <c r="U199" s="23"/>
      <c r="V199" s="23"/>
      <c r="W199" s="23"/>
      <c r="X199" s="23"/>
      <c r="Y199" s="23"/>
      <c r="Z199" s="23"/>
      <c r="AA199" s="23"/>
      <c r="AB199" s="23"/>
      <c r="AC199" s="24"/>
      <c r="AD199" s="24"/>
      <c r="AE199" s="25"/>
      <c r="AF199" s="25"/>
      <c r="AG199" s="25"/>
      <c r="AH199" s="25"/>
      <c r="AI199" s="25"/>
      <c r="AJ199" s="25"/>
      <c r="AK199" s="25"/>
      <c r="AL199" s="23"/>
      <c r="AM199" s="23"/>
      <c r="AN199" s="23"/>
      <c r="AO199" s="23"/>
      <c r="AP199" s="23"/>
      <c r="AQ199" s="23"/>
      <c r="AR199" s="23"/>
      <c r="AS199" s="23"/>
      <c r="AT199" s="23"/>
      <c r="AU199" s="23"/>
      <c r="AV199" s="23"/>
      <c r="AW199" s="23"/>
      <c r="AX199" s="23"/>
      <c r="AY199" s="23"/>
      <c r="AZ199" s="23"/>
    </row>
    <row r="200" spans="1:52" s="14" customFormat="1" ht="89.25">
      <c r="A200" s="43">
        <v>193</v>
      </c>
      <c r="B200" s="42" t="s">
        <v>248</v>
      </c>
      <c r="C200" s="42" t="s">
        <v>6</v>
      </c>
      <c r="D200" s="42" t="s">
        <v>24</v>
      </c>
      <c r="E200" s="42" t="s">
        <v>405</v>
      </c>
      <c r="F200" s="42" t="s">
        <v>34</v>
      </c>
      <c r="G200" s="42" t="s">
        <v>387</v>
      </c>
      <c r="H200" s="42" t="s">
        <v>54</v>
      </c>
      <c r="I200" s="47" t="s">
        <v>336</v>
      </c>
      <c r="J200" s="37" t="s">
        <v>418</v>
      </c>
      <c r="K200" s="45">
        <v>100</v>
      </c>
      <c r="L200" s="45">
        <v>100</v>
      </c>
      <c r="M200" s="45">
        <v>100</v>
      </c>
      <c r="N200" s="45">
        <v>100</v>
      </c>
      <c r="O200" s="46">
        <v>17913600</v>
      </c>
      <c r="P200" s="40">
        <v>23885200</v>
      </c>
      <c r="Q200" s="45">
        <v>26666200</v>
      </c>
      <c r="R200" s="45">
        <v>20969100</v>
      </c>
      <c r="S200" s="45">
        <v>20969100</v>
      </c>
      <c r="T200" s="23"/>
      <c r="U200" s="23"/>
      <c r="V200" s="23"/>
      <c r="W200" s="23"/>
      <c r="X200" s="23"/>
      <c r="Y200" s="23"/>
      <c r="Z200" s="23"/>
      <c r="AA200" s="23"/>
      <c r="AB200" s="23"/>
      <c r="AC200" s="24"/>
      <c r="AD200" s="24"/>
      <c r="AE200" s="25"/>
      <c r="AF200" s="25"/>
      <c r="AG200" s="25"/>
      <c r="AH200" s="25"/>
      <c r="AI200" s="25"/>
      <c r="AJ200" s="25"/>
      <c r="AK200" s="25"/>
      <c r="AL200" s="23"/>
      <c r="AM200" s="23"/>
      <c r="AN200" s="23"/>
      <c r="AO200" s="23"/>
      <c r="AP200" s="23"/>
      <c r="AQ200" s="23"/>
      <c r="AR200" s="23"/>
      <c r="AS200" s="23"/>
      <c r="AT200" s="23"/>
      <c r="AU200" s="23"/>
      <c r="AV200" s="23"/>
      <c r="AW200" s="23"/>
      <c r="AX200" s="23"/>
      <c r="AY200" s="23"/>
      <c r="AZ200" s="23"/>
    </row>
    <row r="201" spans="1:52" s="14" customFormat="1" ht="63.75">
      <c r="A201" s="43">
        <v>194</v>
      </c>
      <c r="B201" s="42" t="s">
        <v>248</v>
      </c>
      <c r="C201" s="42" t="s">
        <v>6</v>
      </c>
      <c r="D201" s="42" t="s">
        <v>24</v>
      </c>
      <c r="E201" s="42" t="s">
        <v>405</v>
      </c>
      <c r="F201" s="42" t="s">
        <v>34</v>
      </c>
      <c r="G201" s="42" t="s">
        <v>388</v>
      </c>
      <c r="H201" s="42" t="s">
        <v>54</v>
      </c>
      <c r="I201" s="47" t="s">
        <v>337</v>
      </c>
      <c r="J201" s="37" t="s">
        <v>418</v>
      </c>
      <c r="K201" s="45">
        <v>100</v>
      </c>
      <c r="L201" s="45">
        <v>100</v>
      </c>
      <c r="M201" s="45">
        <v>100</v>
      </c>
      <c r="N201" s="45">
        <v>100</v>
      </c>
      <c r="O201" s="46">
        <v>767970</v>
      </c>
      <c r="P201" s="40">
        <v>1024000</v>
      </c>
      <c r="Q201" s="45">
        <v>1024000</v>
      </c>
      <c r="R201" s="45">
        <v>1024000</v>
      </c>
      <c r="S201" s="45">
        <v>1024000</v>
      </c>
      <c r="T201" s="23"/>
      <c r="U201" s="23"/>
      <c r="V201" s="23"/>
      <c r="W201" s="23"/>
      <c r="X201" s="23"/>
      <c r="Y201" s="23"/>
      <c r="Z201" s="23"/>
      <c r="AA201" s="23"/>
      <c r="AB201" s="23"/>
      <c r="AC201" s="24"/>
      <c r="AD201" s="24"/>
      <c r="AE201" s="25"/>
      <c r="AF201" s="25"/>
      <c r="AG201" s="25"/>
      <c r="AH201" s="25"/>
      <c r="AI201" s="25"/>
      <c r="AJ201" s="25"/>
      <c r="AK201" s="25"/>
      <c r="AL201" s="23"/>
      <c r="AM201" s="23"/>
      <c r="AN201" s="23"/>
      <c r="AO201" s="23"/>
      <c r="AP201" s="23"/>
      <c r="AQ201" s="23"/>
      <c r="AR201" s="23"/>
      <c r="AS201" s="23"/>
      <c r="AT201" s="23"/>
      <c r="AU201" s="23"/>
      <c r="AV201" s="23"/>
      <c r="AW201" s="23"/>
      <c r="AX201" s="23"/>
      <c r="AY201" s="23"/>
      <c r="AZ201" s="23"/>
    </row>
    <row r="202" spans="1:52" s="14" customFormat="1" ht="63.75">
      <c r="A202" s="43">
        <v>195</v>
      </c>
      <c r="B202" s="42" t="s">
        <v>248</v>
      </c>
      <c r="C202" s="42" t="s">
        <v>6</v>
      </c>
      <c r="D202" s="42" t="s">
        <v>24</v>
      </c>
      <c r="E202" s="42" t="s">
        <v>406</v>
      </c>
      <c r="F202" s="42" t="s">
        <v>16</v>
      </c>
      <c r="G202" s="42" t="s">
        <v>19</v>
      </c>
      <c r="H202" s="42" t="s">
        <v>54</v>
      </c>
      <c r="I202" s="33" t="s">
        <v>338</v>
      </c>
      <c r="J202" s="37"/>
      <c r="K202" s="45"/>
      <c r="L202" s="45"/>
      <c r="M202" s="45"/>
      <c r="N202" s="45"/>
      <c r="O202" s="40">
        <f>O203</f>
        <v>5155525</v>
      </c>
      <c r="P202" s="40">
        <f>P203</f>
        <v>15165700</v>
      </c>
      <c r="Q202" s="40">
        <f>Q203</f>
        <v>10359400</v>
      </c>
      <c r="R202" s="40">
        <f>R203</f>
        <v>10359400</v>
      </c>
      <c r="S202" s="40">
        <f>S203</f>
        <v>10359400</v>
      </c>
      <c r="T202" s="23"/>
      <c r="U202" s="23"/>
      <c r="V202" s="23"/>
      <c r="W202" s="23"/>
      <c r="X202" s="23"/>
      <c r="Y202" s="23"/>
      <c r="Z202" s="23"/>
      <c r="AA202" s="23"/>
      <c r="AB202" s="23"/>
      <c r="AC202" s="24"/>
      <c r="AD202" s="24"/>
      <c r="AE202" s="25"/>
      <c r="AF202" s="25"/>
      <c r="AG202" s="25"/>
      <c r="AH202" s="25"/>
      <c r="AI202" s="25"/>
      <c r="AJ202" s="25"/>
      <c r="AK202" s="25"/>
      <c r="AL202" s="23"/>
      <c r="AM202" s="23"/>
      <c r="AN202" s="23"/>
      <c r="AO202" s="23"/>
      <c r="AP202" s="23"/>
      <c r="AQ202" s="23"/>
      <c r="AR202" s="23"/>
      <c r="AS202" s="23"/>
      <c r="AT202" s="23"/>
      <c r="AU202" s="23"/>
      <c r="AV202" s="23"/>
      <c r="AW202" s="23"/>
      <c r="AX202" s="23"/>
      <c r="AY202" s="23"/>
      <c r="AZ202" s="23"/>
    </row>
    <row r="203" spans="1:52" s="14" customFormat="1" ht="63.75">
      <c r="A203" s="43">
        <v>196</v>
      </c>
      <c r="B203" s="42" t="s">
        <v>248</v>
      </c>
      <c r="C203" s="42" t="s">
        <v>6</v>
      </c>
      <c r="D203" s="42" t="s">
        <v>24</v>
      </c>
      <c r="E203" s="42" t="s">
        <v>406</v>
      </c>
      <c r="F203" s="42" t="s">
        <v>34</v>
      </c>
      <c r="G203" s="42" t="s">
        <v>19</v>
      </c>
      <c r="H203" s="42" t="s">
        <v>54</v>
      </c>
      <c r="I203" s="33" t="s">
        <v>339</v>
      </c>
      <c r="J203" s="37" t="s">
        <v>418</v>
      </c>
      <c r="K203" s="45">
        <v>100</v>
      </c>
      <c r="L203" s="45">
        <v>100</v>
      </c>
      <c r="M203" s="45">
        <v>100</v>
      </c>
      <c r="N203" s="45">
        <v>100</v>
      </c>
      <c r="O203" s="46">
        <v>5155525</v>
      </c>
      <c r="P203" s="40">
        <v>15165700</v>
      </c>
      <c r="Q203" s="45">
        <v>10359400</v>
      </c>
      <c r="R203" s="45">
        <v>10359400</v>
      </c>
      <c r="S203" s="45">
        <v>10359400</v>
      </c>
      <c r="T203" s="23"/>
      <c r="U203" s="23"/>
      <c r="V203" s="23"/>
      <c r="W203" s="23"/>
      <c r="X203" s="23"/>
      <c r="Y203" s="23"/>
      <c r="Z203" s="23"/>
      <c r="AA203" s="23"/>
      <c r="AB203" s="23"/>
      <c r="AC203" s="24"/>
      <c r="AD203" s="24"/>
      <c r="AE203" s="25"/>
      <c r="AF203" s="25"/>
      <c r="AG203" s="25"/>
      <c r="AH203" s="25"/>
      <c r="AI203" s="25"/>
      <c r="AJ203" s="25"/>
      <c r="AK203" s="25"/>
      <c r="AL203" s="23"/>
      <c r="AM203" s="23"/>
      <c r="AN203" s="23"/>
      <c r="AO203" s="23"/>
      <c r="AP203" s="23"/>
      <c r="AQ203" s="23"/>
      <c r="AR203" s="23"/>
      <c r="AS203" s="23"/>
      <c r="AT203" s="23"/>
      <c r="AU203" s="23"/>
      <c r="AV203" s="23"/>
      <c r="AW203" s="23"/>
      <c r="AX203" s="23"/>
      <c r="AY203" s="23"/>
      <c r="AZ203" s="23"/>
    </row>
    <row r="204" spans="1:52" s="14" customFormat="1" ht="63.75">
      <c r="A204" s="43">
        <v>197</v>
      </c>
      <c r="B204" s="42" t="s">
        <v>248</v>
      </c>
      <c r="C204" s="42" t="s">
        <v>6</v>
      </c>
      <c r="D204" s="42" t="s">
        <v>24</v>
      </c>
      <c r="E204" s="42" t="s">
        <v>407</v>
      </c>
      <c r="F204" s="42" t="s">
        <v>16</v>
      </c>
      <c r="G204" s="42" t="s">
        <v>19</v>
      </c>
      <c r="H204" s="42" t="s">
        <v>54</v>
      </c>
      <c r="I204" s="33" t="s">
        <v>340</v>
      </c>
      <c r="J204" s="37"/>
      <c r="K204" s="45"/>
      <c r="L204" s="45"/>
      <c r="M204" s="45"/>
      <c r="N204" s="45"/>
      <c r="O204" s="40">
        <f>O205+O206</f>
        <v>1777.04</v>
      </c>
      <c r="P204" s="40">
        <f>P205+P206</f>
        <v>12543.900000000001</v>
      </c>
      <c r="Q204" s="40">
        <f>Q205+Q206</f>
        <v>7900</v>
      </c>
      <c r="R204" s="40">
        <f>R205+R206</f>
        <v>2500</v>
      </c>
      <c r="S204" s="40">
        <f>S205+S206</f>
        <v>2200</v>
      </c>
      <c r="T204" s="23"/>
      <c r="U204" s="23"/>
      <c r="V204" s="23"/>
      <c r="W204" s="23"/>
      <c r="X204" s="23"/>
      <c r="Y204" s="23"/>
      <c r="Z204" s="23"/>
      <c r="AA204" s="23"/>
      <c r="AB204" s="23"/>
      <c r="AC204" s="24"/>
      <c r="AD204" s="24"/>
      <c r="AE204" s="25"/>
      <c r="AF204" s="25"/>
      <c r="AG204" s="25"/>
      <c r="AH204" s="25"/>
      <c r="AI204" s="25"/>
      <c r="AJ204" s="25"/>
      <c r="AK204" s="25"/>
      <c r="AL204" s="23"/>
      <c r="AM204" s="23"/>
      <c r="AN204" s="23"/>
      <c r="AO204" s="23"/>
      <c r="AP204" s="23"/>
      <c r="AQ204" s="23"/>
      <c r="AR204" s="23"/>
      <c r="AS204" s="23"/>
      <c r="AT204" s="23"/>
      <c r="AU204" s="23"/>
      <c r="AV204" s="23"/>
      <c r="AW204" s="23"/>
      <c r="AX204" s="23"/>
      <c r="AY204" s="23"/>
      <c r="AZ204" s="23"/>
    </row>
    <row r="205" spans="1:52" s="14" customFormat="1" ht="63.75">
      <c r="A205" s="43">
        <v>198</v>
      </c>
      <c r="B205" s="42" t="s">
        <v>248</v>
      </c>
      <c r="C205" s="42" t="s">
        <v>6</v>
      </c>
      <c r="D205" s="42" t="s">
        <v>24</v>
      </c>
      <c r="E205" s="42" t="s">
        <v>407</v>
      </c>
      <c r="F205" s="42" t="s">
        <v>34</v>
      </c>
      <c r="G205" s="42" t="s">
        <v>389</v>
      </c>
      <c r="H205" s="42" t="s">
        <v>54</v>
      </c>
      <c r="I205" s="33" t="s">
        <v>340</v>
      </c>
      <c r="J205" s="37" t="s">
        <v>418</v>
      </c>
      <c r="K205" s="45">
        <v>100</v>
      </c>
      <c r="L205" s="45">
        <v>100</v>
      </c>
      <c r="M205" s="45">
        <v>100</v>
      </c>
      <c r="N205" s="45">
        <v>100</v>
      </c>
      <c r="O205" s="46">
        <v>1528.36</v>
      </c>
      <c r="P205" s="40">
        <f>2400-871.64+10766.86</f>
        <v>12295.220000000001</v>
      </c>
      <c r="Q205" s="45">
        <v>7900</v>
      </c>
      <c r="R205" s="45">
        <v>2500</v>
      </c>
      <c r="S205" s="45">
        <v>2200</v>
      </c>
      <c r="T205" s="23"/>
      <c r="U205" s="23"/>
      <c r="V205" s="23"/>
      <c r="W205" s="23"/>
      <c r="X205" s="23"/>
      <c r="Y205" s="23"/>
      <c r="Z205" s="23"/>
      <c r="AA205" s="23"/>
      <c r="AB205" s="23"/>
      <c r="AC205" s="24"/>
      <c r="AD205" s="24"/>
      <c r="AE205" s="25"/>
      <c r="AF205" s="25"/>
      <c r="AG205" s="25"/>
      <c r="AH205" s="25"/>
      <c r="AI205" s="25"/>
      <c r="AJ205" s="25"/>
      <c r="AK205" s="25"/>
      <c r="AL205" s="23"/>
      <c r="AM205" s="23"/>
      <c r="AN205" s="23"/>
      <c r="AO205" s="23"/>
      <c r="AP205" s="23"/>
      <c r="AQ205" s="23"/>
      <c r="AR205" s="23"/>
      <c r="AS205" s="23"/>
      <c r="AT205" s="23"/>
      <c r="AU205" s="23"/>
      <c r="AV205" s="23"/>
      <c r="AW205" s="23"/>
      <c r="AX205" s="23"/>
      <c r="AY205" s="23"/>
      <c r="AZ205" s="23"/>
    </row>
    <row r="206" spans="1:52" s="14" customFormat="1" ht="76.5">
      <c r="A206" s="43">
        <v>199</v>
      </c>
      <c r="B206" s="42" t="s">
        <v>248</v>
      </c>
      <c r="C206" s="42" t="s">
        <v>6</v>
      </c>
      <c r="D206" s="42" t="s">
        <v>24</v>
      </c>
      <c r="E206" s="42" t="s">
        <v>407</v>
      </c>
      <c r="F206" s="42" t="s">
        <v>34</v>
      </c>
      <c r="G206" s="42" t="s">
        <v>102</v>
      </c>
      <c r="H206" s="42" t="s">
        <v>54</v>
      </c>
      <c r="I206" s="33" t="s">
        <v>341</v>
      </c>
      <c r="J206" s="37" t="s">
        <v>418</v>
      </c>
      <c r="K206" s="45">
        <v>100</v>
      </c>
      <c r="L206" s="45">
        <v>100</v>
      </c>
      <c r="M206" s="45">
        <v>100</v>
      </c>
      <c r="N206" s="45">
        <v>100</v>
      </c>
      <c r="O206" s="46">
        <v>248.68</v>
      </c>
      <c r="P206" s="40">
        <f>373-124.32</f>
        <v>248.68</v>
      </c>
      <c r="Q206" s="45"/>
      <c r="R206" s="45"/>
      <c r="S206" s="45"/>
      <c r="T206" s="24"/>
      <c r="U206" s="24"/>
      <c r="V206" s="24"/>
      <c r="W206" s="24"/>
      <c r="X206" s="24"/>
      <c r="Y206" s="23"/>
      <c r="Z206" s="23"/>
      <c r="AA206" s="23"/>
      <c r="AB206" s="23"/>
      <c r="AC206" s="24"/>
      <c r="AD206" s="24"/>
      <c r="AE206" s="25"/>
      <c r="AF206" s="25"/>
      <c r="AG206" s="25"/>
      <c r="AH206" s="25"/>
      <c r="AI206" s="25"/>
      <c r="AJ206" s="25"/>
      <c r="AK206" s="25"/>
      <c r="AL206" s="23"/>
      <c r="AM206" s="23"/>
      <c r="AN206" s="23"/>
      <c r="AO206" s="23"/>
      <c r="AP206" s="23"/>
      <c r="AQ206" s="23"/>
      <c r="AR206" s="23"/>
      <c r="AS206" s="23"/>
      <c r="AT206" s="23"/>
      <c r="AU206" s="23"/>
      <c r="AV206" s="23"/>
      <c r="AW206" s="23"/>
      <c r="AX206" s="23"/>
      <c r="AY206" s="23"/>
      <c r="AZ206" s="23"/>
    </row>
    <row r="207" spans="1:52" s="14" customFormat="1" ht="25.5">
      <c r="A207" s="43">
        <v>200</v>
      </c>
      <c r="B207" s="42" t="s">
        <v>248</v>
      </c>
      <c r="C207" s="42" t="s">
        <v>6</v>
      </c>
      <c r="D207" s="42" t="s">
        <v>24</v>
      </c>
      <c r="E207" s="42" t="s">
        <v>390</v>
      </c>
      <c r="F207" s="42" t="s">
        <v>16</v>
      </c>
      <c r="G207" s="42" t="s">
        <v>19</v>
      </c>
      <c r="H207" s="42" t="s">
        <v>54</v>
      </c>
      <c r="I207" s="35" t="s">
        <v>101</v>
      </c>
      <c r="J207" s="37"/>
      <c r="K207" s="45"/>
      <c r="L207" s="45"/>
      <c r="M207" s="45"/>
      <c r="N207" s="45"/>
      <c r="O207" s="40">
        <f>O208</f>
        <v>108000</v>
      </c>
      <c r="P207" s="40">
        <f>P208</f>
        <v>1476200</v>
      </c>
      <c r="Q207" s="40">
        <f>Q208</f>
        <v>0</v>
      </c>
      <c r="R207" s="40">
        <f>R208</f>
        <v>0</v>
      </c>
      <c r="S207" s="40">
        <f>S208</f>
        <v>0</v>
      </c>
      <c r="T207" s="24"/>
      <c r="U207" s="24"/>
      <c r="V207" s="24"/>
      <c r="W207" s="24"/>
      <c r="X207" s="24"/>
      <c r="Y207" s="23"/>
      <c r="Z207" s="23"/>
      <c r="AA207" s="23"/>
      <c r="AB207" s="23"/>
      <c r="AC207" s="24"/>
      <c r="AD207" s="24"/>
      <c r="AE207" s="25"/>
      <c r="AF207" s="25"/>
      <c r="AG207" s="25"/>
      <c r="AH207" s="25"/>
      <c r="AI207" s="25"/>
      <c r="AJ207" s="25"/>
      <c r="AK207" s="25"/>
      <c r="AL207" s="23"/>
      <c r="AM207" s="23"/>
      <c r="AN207" s="23"/>
      <c r="AO207" s="23"/>
      <c r="AP207" s="23"/>
      <c r="AQ207" s="23"/>
      <c r="AR207" s="23"/>
      <c r="AS207" s="23"/>
      <c r="AT207" s="23"/>
      <c r="AU207" s="23"/>
      <c r="AV207" s="23"/>
      <c r="AW207" s="23"/>
      <c r="AX207" s="23"/>
      <c r="AY207" s="23"/>
      <c r="AZ207" s="23"/>
    </row>
    <row r="208" spans="1:52" s="14" customFormat="1" ht="38.25">
      <c r="A208" s="43">
        <v>201</v>
      </c>
      <c r="B208" s="42" t="s">
        <v>248</v>
      </c>
      <c r="C208" s="42" t="s">
        <v>6</v>
      </c>
      <c r="D208" s="42" t="s">
        <v>24</v>
      </c>
      <c r="E208" s="42" t="s">
        <v>390</v>
      </c>
      <c r="F208" s="42" t="s">
        <v>34</v>
      </c>
      <c r="G208" s="42" t="s">
        <v>19</v>
      </c>
      <c r="H208" s="42" t="s">
        <v>54</v>
      </c>
      <c r="I208" s="35" t="s">
        <v>342</v>
      </c>
      <c r="J208" s="37" t="s">
        <v>418</v>
      </c>
      <c r="K208" s="45">
        <v>100</v>
      </c>
      <c r="L208" s="45">
        <v>100</v>
      </c>
      <c r="M208" s="45">
        <v>100</v>
      </c>
      <c r="N208" s="45">
        <v>100</v>
      </c>
      <c r="O208" s="46">
        <v>108000</v>
      </c>
      <c r="P208" s="40">
        <v>1476200</v>
      </c>
      <c r="Q208" s="45"/>
      <c r="R208" s="45"/>
      <c r="S208" s="45"/>
      <c r="T208" s="23"/>
      <c r="U208" s="23"/>
      <c r="V208" s="23"/>
      <c r="W208" s="23"/>
      <c r="X208" s="23"/>
      <c r="Y208" s="23"/>
      <c r="Z208" s="23"/>
      <c r="AA208" s="23"/>
      <c r="AB208" s="23"/>
      <c r="AC208" s="24"/>
      <c r="AD208" s="24"/>
      <c r="AE208" s="25"/>
      <c r="AF208" s="25"/>
      <c r="AG208" s="25"/>
      <c r="AH208" s="25"/>
      <c r="AI208" s="25"/>
      <c r="AJ208" s="25"/>
      <c r="AK208" s="25"/>
      <c r="AL208" s="23"/>
      <c r="AM208" s="23"/>
      <c r="AN208" s="23"/>
      <c r="AO208" s="23"/>
      <c r="AP208" s="23"/>
      <c r="AQ208" s="23"/>
      <c r="AR208" s="23"/>
      <c r="AS208" s="23"/>
      <c r="AT208" s="23"/>
      <c r="AU208" s="23"/>
      <c r="AV208" s="23"/>
      <c r="AW208" s="23"/>
      <c r="AX208" s="23"/>
      <c r="AY208" s="23"/>
      <c r="AZ208" s="23"/>
    </row>
    <row r="209" spans="1:52" s="14" customFormat="1" ht="12.75">
      <c r="A209" s="43">
        <v>202</v>
      </c>
      <c r="B209" s="42" t="s">
        <v>248</v>
      </c>
      <c r="C209" s="42" t="s">
        <v>6</v>
      </c>
      <c r="D209" s="42" t="s">
        <v>24</v>
      </c>
      <c r="E209" s="42" t="s">
        <v>408</v>
      </c>
      <c r="F209" s="42" t="s">
        <v>16</v>
      </c>
      <c r="G209" s="42" t="s">
        <v>19</v>
      </c>
      <c r="H209" s="42" t="s">
        <v>54</v>
      </c>
      <c r="I209" s="33" t="s">
        <v>343</v>
      </c>
      <c r="J209" s="37"/>
      <c r="K209" s="45"/>
      <c r="L209" s="45"/>
      <c r="M209" s="45"/>
      <c r="N209" s="45"/>
      <c r="O209" s="40">
        <f>O210</f>
        <v>86352355</v>
      </c>
      <c r="P209" s="40">
        <f>P210</f>
        <v>109263500</v>
      </c>
      <c r="Q209" s="40">
        <f>Q210</f>
        <v>132431500</v>
      </c>
      <c r="R209" s="40">
        <f>R210</f>
        <v>132431500</v>
      </c>
      <c r="S209" s="40">
        <f>S210</f>
        <v>132431500</v>
      </c>
      <c r="T209" s="23"/>
      <c r="U209" s="23"/>
      <c r="V209" s="23"/>
      <c r="W209" s="23"/>
      <c r="X209" s="23"/>
      <c r="Y209" s="23"/>
      <c r="Z209" s="23"/>
      <c r="AA209" s="23"/>
      <c r="AB209" s="23"/>
      <c r="AC209" s="24"/>
      <c r="AD209" s="24"/>
      <c r="AE209" s="25"/>
      <c r="AF209" s="25"/>
      <c r="AG209" s="25"/>
      <c r="AH209" s="25"/>
      <c r="AI209" s="25"/>
      <c r="AJ209" s="25"/>
      <c r="AK209" s="25"/>
      <c r="AL209" s="23"/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  <c r="AW209" s="23"/>
      <c r="AX209" s="23"/>
      <c r="AY209" s="23"/>
      <c r="AZ209" s="23"/>
    </row>
    <row r="210" spans="1:52" s="14" customFormat="1" ht="38.25">
      <c r="A210" s="43">
        <v>203</v>
      </c>
      <c r="B210" s="42" t="s">
        <v>248</v>
      </c>
      <c r="C210" s="42" t="s">
        <v>6</v>
      </c>
      <c r="D210" s="42" t="s">
        <v>24</v>
      </c>
      <c r="E210" s="42" t="s">
        <v>408</v>
      </c>
      <c r="F210" s="42" t="s">
        <v>34</v>
      </c>
      <c r="G210" s="42" t="s">
        <v>19</v>
      </c>
      <c r="H210" s="42" t="s">
        <v>54</v>
      </c>
      <c r="I210" s="33" t="s">
        <v>344</v>
      </c>
      <c r="J210" s="37" t="s">
        <v>418</v>
      </c>
      <c r="K210" s="45">
        <v>100</v>
      </c>
      <c r="L210" s="45">
        <v>100</v>
      </c>
      <c r="M210" s="45">
        <v>100</v>
      </c>
      <c r="N210" s="45">
        <v>100</v>
      </c>
      <c r="O210" s="40">
        <f>O212+O211</f>
        <v>86352355</v>
      </c>
      <c r="P210" s="40">
        <f>P212+P211</f>
        <v>109263500</v>
      </c>
      <c r="Q210" s="40">
        <f>Q212+Q211</f>
        <v>132431500</v>
      </c>
      <c r="R210" s="40">
        <f>R212+R211</f>
        <v>132431500</v>
      </c>
      <c r="S210" s="40">
        <f>S212+S211</f>
        <v>132431500</v>
      </c>
      <c r="T210" s="23"/>
      <c r="U210" s="23"/>
      <c r="V210" s="23"/>
      <c r="W210" s="23"/>
      <c r="X210" s="23"/>
      <c r="Y210" s="23"/>
      <c r="Z210" s="23"/>
      <c r="AA210" s="23"/>
      <c r="AB210" s="23"/>
      <c r="AC210" s="24"/>
      <c r="AD210" s="24"/>
      <c r="AE210" s="25"/>
      <c r="AF210" s="25"/>
      <c r="AG210" s="25"/>
      <c r="AH210" s="25"/>
      <c r="AI210" s="25"/>
      <c r="AJ210" s="25"/>
      <c r="AK210" s="25"/>
      <c r="AL210" s="23"/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  <c r="AX210" s="23"/>
      <c r="AY210" s="23"/>
      <c r="AZ210" s="23"/>
    </row>
    <row r="211" spans="1:52" s="14" customFormat="1" ht="114.75">
      <c r="A211" s="43">
        <v>204</v>
      </c>
      <c r="B211" s="42" t="s">
        <v>248</v>
      </c>
      <c r="C211" s="42" t="s">
        <v>6</v>
      </c>
      <c r="D211" s="42" t="s">
        <v>24</v>
      </c>
      <c r="E211" s="42" t="s">
        <v>408</v>
      </c>
      <c r="F211" s="42" t="s">
        <v>34</v>
      </c>
      <c r="G211" s="42" t="s">
        <v>391</v>
      </c>
      <c r="H211" s="42" t="s">
        <v>54</v>
      </c>
      <c r="I211" s="47" t="s">
        <v>345</v>
      </c>
      <c r="J211" s="37" t="s">
        <v>418</v>
      </c>
      <c r="K211" s="45">
        <v>100</v>
      </c>
      <c r="L211" s="45">
        <v>100</v>
      </c>
      <c r="M211" s="45">
        <v>100</v>
      </c>
      <c r="N211" s="45">
        <v>100</v>
      </c>
      <c r="O211" s="46">
        <v>37024391</v>
      </c>
      <c r="P211" s="40">
        <v>42114500</v>
      </c>
      <c r="Q211" s="45">
        <v>62470800</v>
      </c>
      <c r="R211" s="45">
        <v>62470800</v>
      </c>
      <c r="S211" s="45">
        <v>62470800</v>
      </c>
      <c r="T211" s="23"/>
      <c r="U211" s="23"/>
      <c r="V211" s="23"/>
      <c r="W211" s="23"/>
      <c r="X211" s="23"/>
      <c r="Y211" s="23"/>
      <c r="Z211" s="23"/>
      <c r="AA211" s="23"/>
      <c r="AB211" s="23"/>
      <c r="AC211" s="24"/>
      <c r="AD211" s="24"/>
      <c r="AE211" s="25"/>
      <c r="AF211" s="25"/>
      <c r="AG211" s="25"/>
      <c r="AH211" s="25"/>
      <c r="AI211" s="25"/>
      <c r="AJ211" s="25"/>
      <c r="AK211" s="25"/>
      <c r="AL211" s="23"/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  <c r="AY211" s="23"/>
      <c r="AZ211" s="23"/>
    </row>
    <row r="212" spans="1:52" s="14" customFormat="1" ht="114.75">
      <c r="A212" s="43">
        <v>205</v>
      </c>
      <c r="B212" s="42" t="s">
        <v>248</v>
      </c>
      <c r="C212" s="42" t="s">
        <v>6</v>
      </c>
      <c r="D212" s="42" t="s">
        <v>24</v>
      </c>
      <c r="E212" s="42" t="s">
        <v>408</v>
      </c>
      <c r="F212" s="42" t="s">
        <v>34</v>
      </c>
      <c r="G212" s="42" t="s">
        <v>392</v>
      </c>
      <c r="H212" s="42" t="s">
        <v>54</v>
      </c>
      <c r="I212" s="47" t="s">
        <v>346</v>
      </c>
      <c r="J212" s="37" t="s">
        <v>418</v>
      </c>
      <c r="K212" s="45">
        <v>100</v>
      </c>
      <c r="L212" s="45">
        <v>100</v>
      </c>
      <c r="M212" s="45">
        <v>100</v>
      </c>
      <c r="N212" s="45">
        <v>100</v>
      </c>
      <c r="O212" s="46">
        <v>49327964</v>
      </c>
      <c r="P212" s="40">
        <v>67149000</v>
      </c>
      <c r="Q212" s="45">
        <v>69960700</v>
      </c>
      <c r="R212" s="45">
        <v>69960700</v>
      </c>
      <c r="S212" s="45">
        <v>69960700</v>
      </c>
      <c r="T212" s="23"/>
      <c r="U212" s="23"/>
      <c r="V212" s="23"/>
      <c r="W212" s="23"/>
      <c r="X212" s="23"/>
      <c r="Y212" s="23"/>
      <c r="Z212" s="23"/>
      <c r="AA212" s="23"/>
      <c r="AB212" s="23"/>
      <c r="AC212" s="24"/>
      <c r="AD212" s="24"/>
      <c r="AE212" s="25"/>
      <c r="AF212" s="25"/>
      <c r="AG212" s="25"/>
      <c r="AH212" s="25"/>
      <c r="AI212" s="25"/>
      <c r="AJ212" s="25"/>
      <c r="AK212" s="25"/>
      <c r="AL212" s="23"/>
      <c r="AM212" s="23"/>
      <c r="AN212" s="23"/>
      <c r="AO212" s="23"/>
      <c r="AP212" s="23"/>
      <c r="AQ212" s="23"/>
      <c r="AR212" s="23"/>
      <c r="AS212" s="23"/>
      <c r="AT212" s="23"/>
      <c r="AU212" s="23"/>
      <c r="AV212" s="23"/>
      <c r="AW212" s="23"/>
      <c r="AX212" s="23"/>
      <c r="AY212" s="23"/>
      <c r="AZ212" s="23"/>
    </row>
    <row r="213" spans="1:52" s="14" customFormat="1" ht="12.75">
      <c r="A213" s="43">
        <v>206</v>
      </c>
      <c r="B213" s="42" t="s">
        <v>248</v>
      </c>
      <c r="C213" s="42" t="s">
        <v>6</v>
      </c>
      <c r="D213" s="42" t="s">
        <v>24</v>
      </c>
      <c r="E213" s="42" t="s">
        <v>411</v>
      </c>
      <c r="F213" s="42" t="s">
        <v>16</v>
      </c>
      <c r="G213" s="42" t="s">
        <v>19</v>
      </c>
      <c r="H213" s="42" t="s">
        <v>54</v>
      </c>
      <c r="I213" s="33" t="s">
        <v>55</v>
      </c>
      <c r="J213" s="37"/>
      <c r="K213" s="45"/>
      <c r="L213" s="45"/>
      <c r="M213" s="45"/>
      <c r="N213" s="45"/>
      <c r="O213" s="40">
        <f>O214+O215+O217+O216</f>
        <v>25332202.75</v>
      </c>
      <c r="P213" s="40">
        <f>P214+P215+P217+P216+P218</f>
        <v>38666405</v>
      </c>
      <c r="Q213" s="40">
        <f>Q214+Q215+Q217+Q216</f>
        <v>26757227</v>
      </c>
      <c r="R213" s="40">
        <f>R214+R215+R217+R216</f>
        <v>26736227</v>
      </c>
      <c r="S213" s="40">
        <f>S214+S215+S217+S216</f>
        <v>26736227</v>
      </c>
      <c r="T213" s="23"/>
      <c r="U213" s="23"/>
      <c r="V213" s="23"/>
      <c r="W213" s="23"/>
      <c r="X213" s="23"/>
      <c r="Y213" s="23"/>
      <c r="Z213" s="23"/>
      <c r="AA213" s="23"/>
      <c r="AB213" s="23"/>
      <c r="AC213" s="24"/>
      <c r="AD213" s="24"/>
      <c r="AE213" s="25"/>
      <c r="AF213" s="25"/>
      <c r="AG213" s="25"/>
      <c r="AH213" s="25"/>
      <c r="AI213" s="25"/>
      <c r="AJ213" s="25"/>
      <c r="AK213" s="25"/>
      <c r="AL213" s="23"/>
      <c r="AM213" s="23"/>
      <c r="AN213" s="23"/>
      <c r="AO213" s="23"/>
      <c r="AP213" s="23"/>
      <c r="AQ213" s="23"/>
      <c r="AR213" s="23"/>
      <c r="AS213" s="23"/>
      <c r="AT213" s="23"/>
      <c r="AU213" s="23"/>
      <c r="AV213" s="23"/>
      <c r="AW213" s="23"/>
      <c r="AX213" s="23"/>
      <c r="AY213" s="23"/>
      <c r="AZ213" s="23"/>
    </row>
    <row r="214" spans="1:52" s="14" customFormat="1" ht="38.25">
      <c r="A214" s="43">
        <v>207</v>
      </c>
      <c r="B214" s="42" t="s">
        <v>248</v>
      </c>
      <c r="C214" s="42" t="s">
        <v>6</v>
      </c>
      <c r="D214" s="42" t="s">
        <v>24</v>
      </c>
      <c r="E214" s="42" t="s">
        <v>412</v>
      </c>
      <c r="F214" s="42" t="s">
        <v>34</v>
      </c>
      <c r="G214" s="42" t="s">
        <v>19</v>
      </c>
      <c r="H214" s="42" t="s">
        <v>54</v>
      </c>
      <c r="I214" s="33" t="s">
        <v>347</v>
      </c>
      <c r="J214" s="37" t="s">
        <v>418</v>
      </c>
      <c r="K214" s="45">
        <v>100</v>
      </c>
      <c r="L214" s="45">
        <v>100</v>
      </c>
      <c r="M214" s="45">
        <v>100</v>
      </c>
      <c r="N214" s="45">
        <v>100</v>
      </c>
      <c r="O214" s="46">
        <v>17463802.75</v>
      </c>
      <c r="P214" s="40">
        <f>-1448000+27680505-324000-80800+200000</f>
        <v>26027705</v>
      </c>
      <c r="Q214" s="45">
        <v>26736227</v>
      </c>
      <c r="R214" s="45">
        <v>26736227</v>
      </c>
      <c r="S214" s="45">
        <v>26736227</v>
      </c>
      <c r="T214" s="23"/>
      <c r="U214" s="23"/>
      <c r="V214" s="23"/>
      <c r="W214" s="23"/>
      <c r="X214" s="23"/>
      <c r="Y214" s="23"/>
      <c r="Z214" s="23"/>
      <c r="AA214" s="23"/>
      <c r="AB214" s="23"/>
      <c r="AC214" s="24"/>
      <c r="AD214" s="24"/>
      <c r="AE214" s="25"/>
      <c r="AF214" s="25"/>
      <c r="AG214" s="25"/>
      <c r="AH214" s="25"/>
      <c r="AI214" s="25"/>
      <c r="AJ214" s="25"/>
      <c r="AK214" s="25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</row>
    <row r="215" spans="1:52" s="14" customFormat="1" ht="38.25">
      <c r="A215" s="43">
        <v>208</v>
      </c>
      <c r="B215" s="42" t="s">
        <v>248</v>
      </c>
      <c r="C215" s="42" t="s">
        <v>6</v>
      </c>
      <c r="D215" s="42" t="s">
        <v>24</v>
      </c>
      <c r="E215" s="42" t="s">
        <v>413</v>
      </c>
      <c r="F215" s="42" t="s">
        <v>34</v>
      </c>
      <c r="G215" s="42" t="s">
        <v>19</v>
      </c>
      <c r="H215" s="42" t="s">
        <v>54</v>
      </c>
      <c r="I215" s="33" t="s">
        <v>348</v>
      </c>
      <c r="J215" s="37" t="s">
        <v>418</v>
      </c>
      <c r="K215" s="45">
        <v>100</v>
      </c>
      <c r="L215" s="45">
        <v>100</v>
      </c>
      <c r="M215" s="45">
        <v>100</v>
      </c>
      <c r="N215" s="45">
        <v>100</v>
      </c>
      <c r="O215" s="46">
        <v>18400</v>
      </c>
      <c r="P215" s="40">
        <f>20900-2500</f>
        <v>18400</v>
      </c>
      <c r="Q215" s="45">
        <v>21000</v>
      </c>
      <c r="R215" s="45">
        <v>0</v>
      </c>
      <c r="S215" s="45">
        <v>0</v>
      </c>
      <c r="T215" s="23"/>
      <c r="U215" s="23"/>
      <c r="V215" s="23"/>
      <c r="W215" s="23"/>
      <c r="X215" s="23"/>
      <c r="Y215" s="23"/>
      <c r="Z215" s="23"/>
      <c r="AA215" s="23"/>
      <c r="AB215" s="23"/>
      <c r="AC215" s="24"/>
      <c r="AD215" s="24"/>
      <c r="AE215" s="25"/>
      <c r="AF215" s="25"/>
      <c r="AG215" s="25"/>
      <c r="AH215" s="25"/>
      <c r="AI215" s="25"/>
      <c r="AJ215" s="25"/>
      <c r="AK215" s="25"/>
      <c r="AL215" s="23"/>
      <c r="AM215" s="23"/>
      <c r="AN215" s="23"/>
      <c r="AO215" s="23"/>
      <c r="AP215" s="23"/>
      <c r="AQ215" s="23"/>
      <c r="AR215" s="23"/>
      <c r="AS215" s="23"/>
      <c r="AT215" s="23"/>
      <c r="AU215" s="23"/>
      <c r="AV215" s="23"/>
      <c r="AW215" s="23"/>
      <c r="AX215" s="23"/>
      <c r="AY215" s="23"/>
      <c r="AZ215" s="23"/>
    </row>
    <row r="216" spans="1:52" s="14" customFormat="1" ht="63.75">
      <c r="A216" s="43">
        <v>209</v>
      </c>
      <c r="B216" s="42" t="s">
        <v>248</v>
      </c>
      <c r="C216" s="42" t="s">
        <v>6</v>
      </c>
      <c r="D216" s="42" t="s">
        <v>24</v>
      </c>
      <c r="E216" s="42" t="s">
        <v>414</v>
      </c>
      <c r="F216" s="42" t="s">
        <v>34</v>
      </c>
      <c r="G216" s="42" t="s">
        <v>19</v>
      </c>
      <c r="H216" s="42" t="s">
        <v>54</v>
      </c>
      <c r="I216" s="33" t="s">
        <v>349</v>
      </c>
      <c r="J216" s="37" t="s">
        <v>418</v>
      </c>
      <c r="K216" s="45">
        <v>100</v>
      </c>
      <c r="L216" s="45">
        <v>100</v>
      </c>
      <c r="M216" s="45">
        <v>100</v>
      </c>
      <c r="N216" s="45">
        <v>100</v>
      </c>
      <c r="O216" s="46">
        <v>50000</v>
      </c>
      <c r="P216" s="40">
        <v>50000</v>
      </c>
      <c r="Q216" s="45">
        <v>0</v>
      </c>
      <c r="R216" s="45">
        <v>0</v>
      </c>
      <c r="S216" s="45">
        <v>0</v>
      </c>
      <c r="T216" s="24"/>
      <c r="U216" s="24"/>
      <c r="V216" s="24"/>
      <c r="W216" s="24"/>
      <c r="X216" s="24"/>
      <c r="Y216" s="24"/>
      <c r="Z216" s="23"/>
      <c r="AA216" s="23"/>
      <c r="AB216" s="23"/>
      <c r="AC216" s="24"/>
      <c r="AD216" s="24"/>
      <c r="AE216" s="25"/>
      <c r="AF216" s="25"/>
      <c r="AG216" s="25"/>
      <c r="AH216" s="25"/>
      <c r="AI216" s="25"/>
      <c r="AJ216" s="25"/>
      <c r="AK216" s="25"/>
      <c r="AL216" s="23"/>
      <c r="AM216" s="23"/>
      <c r="AN216" s="23"/>
      <c r="AO216" s="23"/>
      <c r="AP216" s="23"/>
      <c r="AQ216" s="23"/>
      <c r="AR216" s="23"/>
      <c r="AS216" s="23"/>
      <c r="AT216" s="23"/>
      <c r="AU216" s="23"/>
      <c r="AV216" s="23"/>
      <c r="AW216" s="23"/>
      <c r="AX216" s="23"/>
      <c r="AY216" s="23"/>
      <c r="AZ216" s="23"/>
    </row>
    <row r="217" spans="1:52" s="14" customFormat="1" ht="38.25">
      <c r="A217" s="43">
        <v>210</v>
      </c>
      <c r="B217" s="42" t="s">
        <v>248</v>
      </c>
      <c r="C217" s="42" t="s">
        <v>6</v>
      </c>
      <c r="D217" s="42" t="s">
        <v>24</v>
      </c>
      <c r="E217" s="42" t="s">
        <v>415</v>
      </c>
      <c r="F217" s="42" t="s">
        <v>34</v>
      </c>
      <c r="G217" s="42" t="s">
        <v>419</v>
      </c>
      <c r="H217" s="42" t="s">
        <v>54</v>
      </c>
      <c r="I217" s="33" t="s">
        <v>350</v>
      </c>
      <c r="J217" s="37" t="s">
        <v>418</v>
      </c>
      <c r="K217" s="45">
        <v>100</v>
      </c>
      <c r="L217" s="45">
        <v>100</v>
      </c>
      <c r="M217" s="45">
        <v>100</v>
      </c>
      <c r="N217" s="45">
        <v>100</v>
      </c>
      <c r="O217" s="46">
        <v>7800000</v>
      </c>
      <c r="P217" s="40">
        <v>10400000</v>
      </c>
      <c r="Q217" s="45">
        <v>0</v>
      </c>
      <c r="R217" s="45">
        <v>0</v>
      </c>
      <c r="S217" s="45">
        <v>0</v>
      </c>
      <c r="T217" s="23"/>
      <c r="U217" s="23"/>
      <c r="V217" s="23"/>
      <c r="W217" s="23"/>
      <c r="X217" s="23"/>
      <c r="Y217" s="23"/>
      <c r="Z217" s="23"/>
      <c r="AA217" s="23"/>
      <c r="AB217" s="23"/>
      <c r="AC217" s="24"/>
      <c r="AD217" s="24"/>
      <c r="AE217" s="25"/>
      <c r="AF217" s="25"/>
      <c r="AG217" s="25"/>
      <c r="AH217" s="25"/>
      <c r="AI217" s="25"/>
      <c r="AJ217" s="25"/>
      <c r="AK217" s="25"/>
      <c r="AL217" s="23"/>
      <c r="AM217" s="23"/>
      <c r="AN217" s="23"/>
      <c r="AO217" s="23"/>
      <c r="AP217" s="23"/>
      <c r="AQ217" s="23"/>
      <c r="AR217" s="23"/>
      <c r="AS217" s="23"/>
      <c r="AT217" s="23"/>
      <c r="AU217" s="23"/>
      <c r="AV217" s="23"/>
      <c r="AW217" s="23"/>
      <c r="AX217" s="23"/>
      <c r="AY217" s="23"/>
      <c r="AZ217" s="23"/>
    </row>
    <row r="218" spans="1:52" s="14" customFormat="1" ht="63.75">
      <c r="A218" s="43">
        <v>211</v>
      </c>
      <c r="B218" s="42" t="s">
        <v>248</v>
      </c>
      <c r="C218" s="42" t="s">
        <v>6</v>
      </c>
      <c r="D218" s="42" t="s">
        <v>24</v>
      </c>
      <c r="E218" s="42" t="s">
        <v>415</v>
      </c>
      <c r="F218" s="42" t="s">
        <v>34</v>
      </c>
      <c r="G218" s="42" t="s">
        <v>416</v>
      </c>
      <c r="H218" s="42" t="s">
        <v>54</v>
      </c>
      <c r="I218" s="37" t="s">
        <v>417</v>
      </c>
      <c r="J218" s="37" t="s">
        <v>418</v>
      </c>
      <c r="K218" s="45">
        <v>100</v>
      </c>
      <c r="L218" s="45">
        <v>100</v>
      </c>
      <c r="M218" s="45">
        <v>100</v>
      </c>
      <c r="N218" s="45">
        <v>100</v>
      </c>
      <c r="O218" s="46">
        <v>0</v>
      </c>
      <c r="P218" s="40">
        <v>2170300</v>
      </c>
      <c r="Q218" s="45">
        <v>0</v>
      </c>
      <c r="R218" s="45">
        <v>0</v>
      </c>
      <c r="S218" s="45">
        <v>0</v>
      </c>
      <c r="T218" s="23"/>
      <c r="U218" s="23"/>
      <c r="V218" s="23"/>
      <c r="W218" s="23"/>
      <c r="X218" s="23"/>
      <c r="Y218" s="23"/>
      <c r="Z218" s="23"/>
      <c r="AA218" s="23"/>
      <c r="AB218" s="23"/>
      <c r="AC218" s="24"/>
      <c r="AD218" s="24"/>
      <c r="AE218" s="25"/>
      <c r="AF218" s="25"/>
      <c r="AG218" s="25"/>
      <c r="AH218" s="25"/>
      <c r="AI218" s="25"/>
      <c r="AJ218" s="25"/>
      <c r="AK218" s="25"/>
      <c r="AL218" s="23"/>
      <c r="AM218" s="23"/>
      <c r="AN218" s="23"/>
      <c r="AO218" s="23"/>
      <c r="AP218" s="23"/>
      <c r="AQ218" s="23"/>
      <c r="AR218" s="23"/>
      <c r="AS218" s="23"/>
      <c r="AT218" s="23"/>
      <c r="AU218" s="23"/>
      <c r="AV218" s="23"/>
      <c r="AW218" s="23"/>
      <c r="AX218" s="23"/>
      <c r="AY218" s="23"/>
      <c r="AZ218" s="23"/>
    </row>
    <row r="219" spans="1:52" s="14" customFormat="1" ht="12.75">
      <c r="A219" s="43">
        <v>212</v>
      </c>
      <c r="B219" s="42" t="s">
        <v>18</v>
      </c>
      <c r="C219" s="42" t="s">
        <v>6</v>
      </c>
      <c r="D219" s="42" t="s">
        <v>27</v>
      </c>
      <c r="E219" s="42" t="s">
        <v>181</v>
      </c>
      <c r="F219" s="42" t="s">
        <v>16</v>
      </c>
      <c r="G219" s="42" t="s">
        <v>19</v>
      </c>
      <c r="H219" s="42" t="s">
        <v>52</v>
      </c>
      <c r="I219" s="49" t="s">
        <v>351</v>
      </c>
      <c r="J219" s="37"/>
      <c r="K219" s="45"/>
      <c r="L219" s="45"/>
      <c r="M219" s="45"/>
      <c r="N219" s="45"/>
      <c r="O219" s="40">
        <f>O220</f>
        <v>9587</v>
      </c>
      <c r="P219" s="40">
        <f>P220</f>
        <v>1809587</v>
      </c>
      <c r="Q219" s="40">
        <f>Q220</f>
        <v>1800000</v>
      </c>
      <c r="R219" s="40">
        <f>R220</f>
        <v>103000000</v>
      </c>
      <c r="S219" s="40">
        <f>S220</f>
        <v>0</v>
      </c>
      <c r="T219" s="23"/>
      <c r="U219" s="23"/>
      <c r="V219" s="23"/>
      <c r="W219" s="23"/>
      <c r="X219" s="23"/>
      <c r="Y219" s="23"/>
      <c r="Z219" s="23"/>
      <c r="AA219" s="23"/>
      <c r="AB219" s="23"/>
      <c r="AC219" s="24"/>
      <c r="AD219" s="24"/>
      <c r="AE219" s="25"/>
      <c r="AF219" s="25"/>
      <c r="AG219" s="25"/>
      <c r="AH219" s="25"/>
      <c r="AI219" s="25"/>
      <c r="AJ219" s="25"/>
      <c r="AK219" s="25"/>
      <c r="AL219" s="23"/>
      <c r="AM219" s="23"/>
      <c r="AN219" s="23"/>
      <c r="AO219" s="23"/>
      <c r="AP219" s="23"/>
      <c r="AQ219" s="23"/>
      <c r="AR219" s="23"/>
      <c r="AS219" s="23"/>
      <c r="AT219" s="23"/>
      <c r="AU219" s="23"/>
      <c r="AV219" s="23"/>
      <c r="AW219" s="23"/>
      <c r="AX219" s="23"/>
      <c r="AY219" s="23"/>
      <c r="AZ219" s="23"/>
    </row>
    <row r="220" spans="1:52" s="14" customFormat="1" ht="12.75">
      <c r="A220" s="43">
        <v>213</v>
      </c>
      <c r="B220" s="42" t="s">
        <v>18</v>
      </c>
      <c r="C220" s="42" t="s">
        <v>6</v>
      </c>
      <c r="D220" s="42" t="s">
        <v>27</v>
      </c>
      <c r="E220" s="42" t="s">
        <v>206</v>
      </c>
      <c r="F220" s="42" t="s">
        <v>34</v>
      </c>
      <c r="G220" s="42" t="s">
        <v>19</v>
      </c>
      <c r="H220" s="42" t="s">
        <v>52</v>
      </c>
      <c r="I220" s="49" t="s">
        <v>176</v>
      </c>
      <c r="J220" s="37"/>
      <c r="K220" s="45"/>
      <c r="L220" s="45"/>
      <c r="M220" s="45"/>
      <c r="N220" s="45"/>
      <c r="O220" s="40">
        <f>O222+O221</f>
        <v>9587</v>
      </c>
      <c r="P220" s="40">
        <f>P222+P221</f>
        <v>1809587</v>
      </c>
      <c r="Q220" s="40">
        <f>Q222+Q221</f>
        <v>1800000</v>
      </c>
      <c r="R220" s="40">
        <f>R222+R221</f>
        <v>103000000</v>
      </c>
      <c r="S220" s="40">
        <f>S222+S221</f>
        <v>0</v>
      </c>
      <c r="T220" s="23"/>
      <c r="U220" s="23"/>
      <c r="V220" s="23"/>
      <c r="W220" s="23"/>
      <c r="X220" s="23"/>
      <c r="Y220" s="23"/>
      <c r="Z220" s="23"/>
      <c r="AA220" s="23"/>
      <c r="AB220" s="23"/>
      <c r="AC220" s="24"/>
      <c r="AD220" s="24"/>
      <c r="AE220" s="25"/>
      <c r="AF220" s="25"/>
      <c r="AG220" s="25"/>
      <c r="AH220" s="25"/>
      <c r="AI220" s="25"/>
      <c r="AJ220" s="25"/>
      <c r="AK220" s="25"/>
      <c r="AL220" s="23"/>
      <c r="AM220" s="23"/>
      <c r="AN220" s="23"/>
      <c r="AO220" s="23"/>
      <c r="AP220" s="23"/>
      <c r="AQ220" s="23"/>
      <c r="AR220" s="23"/>
      <c r="AS220" s="23"/>
      <c r="AT220" s="23"/>
      <c r="AU220" s="23"/>
      <c r="AV220" s="23"/>
      <c r="AW220" s="23"/>
      <c r="AX220" s="23"/>
      <c r="AY220" s="23"/>
      <c r="AZ220" s="23"/>
    </row>
    <row r="221" spans="1:52" s="14" customFormat="1" ht="25.5">
      <c r="A221" s="43">
        <v>214</v>
      </c>
      <c r="B221" s="42" t="s">
        <v>222</v>
      </c>
      <c r="C221" s="42" t="s">
        <v>6</v>
      </c>
      <c r="D221" s="42" t="s">
        <v>27</v>
      </c>
      <c r="E221" s="42" t="s">
        <v>210</v>
      </c>
      <c r="F221" s="42" t="s">
        <v>34</v>
      </c>
      <c r="G221" s="42" t="s">
        <v>19</v>
      </c>
      <c r="H221" s="42" t="s">
        <v>52</v>
      </c>
      <c r="I221" s="35" t="s">
        <v>177</v>
      </c>
      <c r="J221" s="37" t="s">
        <v>260</v>
      </c>
      <c r="K221" s="45">
        <v>100</v>
      </c>
      <c r="L221" s="45">
        <v>100</v>
      </c>
      <c r="M221" s="45">
        <v>100</v>
      </c>
      <c r="N221" s="45">
        <v>100</v>
      </c>
      <c r="O221" s="46">
        <v>9587</v>
      </c>
      <c r="P221" s="40">
        <v>9587</v>
      </c>
      <c r="Q221" s="45">
        <v>0</v>
      </c>
      <c r="R221" s="45">
        <v>0</v>
      </c>
      <c r="S221" s="45">
        <v>0</v>
      </c>
      <c r="T221" s="23"/>
      <c r="U221" s="23"/>
      <c r="V221" s="23"/>
      <c r="W221" s="23"/>
      <c r="X221" s="23"/>
      <c r="Y221" s="23"/>
      <c r="Z221" s="23"/>
      <c r="AA221" s="23"/>
      <c r="AB221" s="23"/>
      <c r="AC221" s="24"/>
      <c r="AD221" s="24"/>
      <c r="AE221" s="25"/>
      <c r="AF221" s="25"/>
      <c r="AG221" s="25"/>
      <c r="AH221" s="25"/>
      <c r="AI221" s="25"/>
      <c r="AJ221" s="25"/>
      <c r="AK221" s="25"/>
      <c r="AL221" s="23"/>
      <c r="AM221" s="23"/>
      <c r="AN221" s="23"/>
      <c r="AO221" s="23"/>
      <c r="AP221" s="23"/>
      <c r="AQ221" s="23"/>
      <c r="AR221" s="23"/>
      <c r="AS221" s="23"/>
      <c r="AT221" s="23"/>
      <c r="AU221" s="23"/>
      <c r="AV221" s="23"/>
      <c r="AW221" s="23"/>
      <c r="AX221" s="23"/>
      <c r="AY221" s="23"/>
      <c r="AZ221" s="23"/>
    </row>
    <row r="222" spans="1:52" s="14" customFormat="1" ht="12.75">
      <c r="A222" s="43">
        <v>215</v>
      </c>
      <c r="B222" s="42" t="s">
        <v>18</v>
      </c>
      <c r="C222" s="42" t="s">
        <v>6</v>
      </c>
      <c r="D222" s="42" t="s">
        <v>27</v>
      </c>
      <c r="E222" s="42" t="s">
        <v>212</v>
      </c>
      <c r="F222" s="42" t="s">
        <v>34</v>
      </c>
      <c r="G222" s="42" t="s">
        <v>19</v>
      </c>
      <c r="H222" s="42" t="s">
        <v>52</v>
      </c>
      <c r="I222" s="49" t="s">
        <v>176</v>
      </c>
      <c r="J222" s="37"/>
      <c r="K222" s="45"/>
      <c r="L222" s="45"/>
      <c r="M222" s="45"/>
      <c r="N222" s="45"/>
      <c r="O222" s="40">
        <f>SUM(O223:O224)</f>
        <v>0</v>
      </c>
      <c r="P222" s="40">
        <f>SUM(P223:P224)</f>
        <v>1800000</v>
      </c>
      <c r="Q222" s="40">
        <f>SUM(Q223:Q224)</f>
        <v>1800000</v>
      </c>
      <c r="R222" s="40">
        <f>SUM(R223:R224)</f>
        <v>103000000</v>
      </c>
      <c r="S222" s="40">
        <f>SUM(S223:S224)</f>
        <v>0</v>
      </c>
      <c r="T222" s="23"/>
      <c r="U222" s="23"/>
      <c r="V222" s="23"/>
      <c r="W222" s="23"/>
      <c r="X222" s="23"/>
      <c r="Y222" s="23"/>
      <c r="Z222" s="23"/>
      <c r="AA222" s="23"/>
      <c r="AB222" s="23"/>
      <c r="AC222" s="24"/>
      <c r="AD222" s="24"/>
      <c r="AE222" s="25"/>
      <c r="AF222" s="25"/>
      <c r="AG222" s="25"/>
      <c r="AH222" s="25"/>
      <c r="AI222" s="25"/>
      <c r="AJ222" s="25"/>
      <c r="AK222" s="25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</row>
    <row r="223" spans="1:52" s="14" customFormat="1" ht="38.25">
      <c r="A223" s="43">
        <v>216</v>
      </c>
      <c r="B223" s="42" t="s">
        <v>213</v>
      </c>
      <c r="C223" s="42" t="s">
        <v>6</v>
      </c>
      <c r="D223" s="42" t="s">
        <v>27</v>
      </c>
      <c r="E223" s="42" t="s">
        <v>212</v>
      </c>
      <c r="F223" s="42" t="s">
        <v>34</v>
      </c>
      <c r="G223" s="42" t="s">
        <v>259</v>
      </c>
      <c r="H223" s="42" t="s">
        <v>52</v>
      </c>
      <c r="I223" s="33" t="s">
        <v>178</v>
      </c>
      <c r="J223" s="37" t="s">
        <v>260</v>
      </c>
      <c r="K223" s="45">
        <v>100</v>
      </c>
      <c r="L223" s="45">
        <v>100</v>
      </c>
      <c r="M223" s="45">
        <v>100</v>
      </c>
      <c r="N223" s="45">
        <v>100</v>
      </c>
      <c r="O223" s="46">
        <v>0</v>
      </c>
      <c r="P223" s="40">
        <v>0</v>
      </c>
      <c r="Q223" s="45">
        <v>0</v>
      </c>
      <c r="R223" s="45">
        <v>103000000</v>
      </c>
      <c r="S223" s="45">
        <v>0</v>
      </c>
      <c r="T223" s="24"/>
      <c r="U223" s="24"/>
      <c r="V223" s="24"/>
      <c r="W223" s="24"/>
      <c r="X223" s="24"/>
      <c r="Y223" s="23"/>
      <c r="Z223" s="23"/>
      <c r="AA223" s="23"/>
      <c r="AB223" s="23"/>
      <c r="AC223" s="24"/>
      <c r="AD223" s="24"/>
      <c r="AE223" s="25"/>
      <c r="AF223" s="25"/>
      <c r="AG223" s="25"/>
      <c r="AH223" s="25"/>
      <c r="AI223" s="25"/>
      <c r="AJ223" s="25"/>
      <c r="AK223" s="25"/>
      <c r="AL223" s="23"/>
      <c r="AM223" s="23"/>
      <c r="AN223" s="23"/>
      <c r="AO223" s="23"/>
      <c r="AP223" s="23"/>
      <c r="AQ223" s="23"/>
      <c r="AR223" s="23"/>
      <c r="AS223" s="23"/>
      <c r="AT223" s="23"/>
      <c r="AU223" s="23"/>
      <c r="AV223" s="23"/>
      <c r="AW223" s="23"/>
      <c r="AX223" s="23"/>
      <c r="AY223" s="23"/>
      <c r="AZ223" s="23"/>
    </row>
    <row r="224" spans="1:52" s="14" customFormat="1" ht="38.25">
      <c r="A224" s="43">
        <v>217</v>
      </c>
      <c r="B224" s="42" t="s">
        <v>222</v>
      </c>
      <c r="C224" s="42" t="s">
        <v>6</v>
      </c>
      <c r="D224" s="42" t="s">
        <v>27</v>
      </c>
      <c r="E224" s="42" t="s">
        <v>212</v>
      </c>
      <c r="F224" s="42" t="s">
        <v>34</v>
      </c>
      <c r="G224" s="42" t="s">
        <v>259</v>
      </c>
      <c r="H224" s="42" t="s">
        <v>52</v>
      </c>
      <c r="I224" s="33" t="s">
        <v>178</v>
      </c>
      <c r="J224" s="37" t="s">
        <v>265</v>
      </c>
      <c r="K224" s="45">
        <v>100</v>
      </c>
      <c r="L224" s="45">
        <v>100</v>
      </c>
      <c r="M224" s="45">
        <v>100</v>
      </c>
      <c r="N224" s="45">
        <v>100</v>
      </c>
      <c r="O224" s="46">
        <v>0</v>
      </c>
      <c r="P224" s="40">
        <v>1800000</v>
      </c>
      <c r="Q224" s="45">
        <v>1800000</v>
      </c>
      <c r="R224" s="45">
        <v>0</v>
      </c>
      <c r="S224" s="45">
        <v>0</v>
      </c>
      <c r="T224" s="23"/>
      <c r="U224" s="23"/>
      <c r="V224" s="23"/>
      <c r="W224" s="23"/>
      <c r="X224" s="23"/>
      <c r="Y224" s="23"/>
      <c r="Z224" s="23"/>
      <c r="AA224" s="23"/>
      <c r="AB224" s="23"/>
      <c r="AC224" s="24"/>
      <c r="AD224" s="24"/>
      <c r="AE224" s="25"/>
      <c r="AF224" s="25"/>
      <c r="AG224" s="25"/>
      <c r="AH224" s="25"/>
      <c r="AI224" s="25"/>
      <c r="AJ224" s="25"/>
      <c r="AK224" s="25"/>
      <c r="AL224" s="23"/>
      <c r="AM224" s="23"/>
      <c r="AN224" s="23"/>
      <c r="AO224" s="23"/>
      <c r="AP224" s="23"/>
      <c r="AQ224" s="23"/>
      <c r="AR224" s="23"/>
      <c r="AS224" s="23"/>
      <c r="AT224" s="23"/>
      <c r="AU224" s="23"/>
      <c r="AV224" s="23"/>
      <c r="AW224" s="23"/>
      <c r="AX224" s="23"/>
      <c r="AY224" s="23"/>
      <c r="AZ224" s="23"/>
    </row>
    <row r="225" spans="1:52" s="14" customFormat="1" ht="38.25">
      <c r="A225" s="43">
        <v>218</v>
      </c>
      <c r="B225" s="42" t="s">
        <v>16</v>
      </c>
      <c r="C225" s="42" t="s">
        <v>6</v>
      </c>
      <c r="D225" s="42" t="s">
        <v>47</v>
      </c>
      <c r="E225" s="42" t="s">
        <v>207</v>
      </c>
      <c r="F225" s="42" t="s">
        <v>16</v>
      </c>
      <c r="G225" s="42" t="s">
        <v>19</v>
      </c>
      <c r="H225" s="42" t="s">
        <v>54</v>
      </c>
      <c r="I225" s="33" t="s">
        <v>179</v>
      </c>
      <c r="J225" s="37"/>
      <c r="K225" s="45"/>
      <c r="L225" s="45"/>
      <c r="M225" s="45"/>
      <c r="N225" s="45"/>
      <c r="O225" s="40">
        <f>O226</f>
        <v>96784.57</v>
      </c>
      <c r="P225" s="40">
        <f>P226</f>
        <v>96784.57</v>
      </c>
      <c r="Q225" s="40">
        <f>Q226</f>
        <v>0</v>
      </c>
      <c r="R225" s="40">
        <f>R226</f>
        <v>0</v>
      </c>
      <c r="S225" s="40">
        <f>S226</f>
        <v>0</v>
      </c>
      <c r="T225" s="23"/>
      <c r="U225" s="23"/>
      <c r="V225" s="23"/>
      <c r="W225" s="23"/>
      <c r="X225" s="23"/>
      <c r="Y225" s="23"/>
      <c r="Z225" s="23"/>
      <c r="AA225" s="23"/>
      <c r="AB225" s="23"/>
      <c r="AC225" s="24"/>
      <c r="AD225" s="24"/>
      <c r="AE225" s="25"/>
      <c r="AF225" s="25"/>
      <c r="AG225" s="25"/>
      <c r="AH225" s="25"/>
      <c r="AI225" s="25"/>
      <c r="AJ225" s="25"/>
      <c r="AK225" s="25"/>
      <c r="AL225" s="23"/>
      <c r="AM225" s="23"/>
      <c r="AN225" s="23"/>
      <c r="AO225" s="23"/>
      <c r="AP225" s="23"/>
      <c r="AQ225" s="23"/>
      <c r="AR225" s="23"/>
      <c r="AS225" s="23"/>
      <c r="AT225" s="23"/>
      <c r="AU225" s="23"/>
      <c r="AV225" s="23"/>
      <c r="AW225" s="23"/>
      <c r="AX225" s="23"/>
      <c r="AY225" s="23"/>
      <c r="AZ225" s="23"/>
    </row>
    <row r="226" spans="1:52" s="14" customFormat="1" ht="38.25">
      <c r="A226" s="43">
        <v>219</v>
      </c>
      <c r="B226" s="42" t="s">
        <v>248</v>
      </c>
      <c r="C226" s="42" t="s">
        <v>6</v>
      </c>
      <c r="D226" s="42" t="s">
        <v>47</v>
      </c>
      <c r="E226" s="42" t="s">
        <v>207</v>
      </c>
      <c r="F226" s="42" t="s">
        <v>34</v>
      </c>
      <c r="G226" s="42" t="s">
        <v>19</v>
      </c>
      <c r="H226" s="42">
        <v>151</v>
      </c>
      <c r="I226" s="33" t="s">
        <v>179</v>
      </c>
      <c r="J226" s="37" t="s">
        <v>418</v>
      </c>
      <c r="K226" s="45">
        <v>100</v>
      </c>
      <c r="L226" s="45">
        <v>100</v>
      </c>
      <c r="M226" s="45">
        <v>100</v>
      </c>
      <c r="N226" s="45">
        <v>100</v>
      </c>
      <c r="O226" s="46">
        <v>96784.57</v>
      </c>
      <c r="P226" s="40">
        <f>1055.11+95729.46</f>
        <v>96784.57</v>
      </c>
      <c r="Q226" s="45">
        <v>0</v>
      </c>
      <c r="R226" s="45">
        <v>0</v>
      </c>
      <c r="S226" s="45">
        <v>0</v>
      </c>
      <c r="T226" s="23"/>
      <c r="U226" s="23"/>
      <c r="V226" s="23"/>
      <c r="W226" s="23"/>
      <c r="X226" s="23"/>
      <c r="Y226" s="23"/>
      <c r="Z226" s="23"/>
      <c r="AA226" s="23"/>
      <c r="AB226" s="23"/>
      <c r="AC226" s="24"/>
      <c r="AD226" s="24"/>
      <c r="AE226" s="25"/>
      <c r="AF226" s="25"/>
      <c r="AG226" s="25"/>
      <c r="AH226" s="25"/>
      <c r="AI226" s="25"/>
      <c r="AJ226" s="25"/>
      <c r="AK226" s="25"/>
      <c r="AL226" s="23"/>
      <c r="AM226" s="23"/>
      <c r="AN226" s="23"/>
      <c r="AO226" s="23"/>
      <c r="AP226" s="23"/>
      <c r="AQ226" s="23"/>
      <c r="AR226" s="23"/>
      <c r="AS226" s="23"/>
      <c r="AT226" s="23"/>
      <c r="AU226" s="23"/>
      <c r="AV226" s="23"/>
      <c r="AW226" s="23"/>
      <c r="AX226" s="23"/>
      <c r="AY226" s="23"/>
      <c r="AZ226" s="23"/>
    </row>
    <row r="227" spans="1:52" s="14" customFormat="1" ht="25.5">
      <c r="A227" s="43">
        <v>220</v>
      </c>
      <c r="B227" s="42" t="s">
        <v>16</v>
      </c>
      <c r="C227" s="42">
        <v>2</v>
      </c>
      <c r="D227" s="42">
        <v>18</v>
      </c>
      <c r="E227" s="42" t="s">
        <v>181</v>
      </c>
      <c r="F227" s="42" t="s">
        <v>16</v>
      </c>
      <c r="G227" s="42" t="s">
        <v>19</v>
      </c>
      <c r="H227" s="42" t="s">
        <v>52</v>
      </c>
      <c r="I227" s="33" t="s">
        <v>81</v>
      </c>
      <c r="J227" s="37"/>
      <c r="K227" s="45"/>
      <c r="L227" s="45"/>
      <c r="M227" s="45"/>
      <c r="N227" s="45"/>
      <c r="O227" s="40">
        <f>O228</f>
        <v>628802.32</v>
      </c>
      <c r="P227" s="40">
        <f>P228</f>
        <v>628802.32</v>
      </c>
      <c r="Q227" s="40">
        <f>Q228</f>
        <v>0</v>
      </c>
      <c r="R227" s="40">
        <f>R228</f>
        <v>0</v>
      </c>
      <c r="S227" s="40">
        <f>S228</f>
        <v>0</v>
      </c>
      <c r="T227" s="23"/>
      <c r="U227" s="23"/>
      <c r="V227" s="23"/>
      <c r="W227" s="23"/>
      <c r="X227" s="23"/>
      <c r="Y227" s="23"/>
      <c r="Z227" s="23"/>
      <c r="AA227" s="23"/>
      <c r="AB227" s="23"/>
      <c r="AC227" s="24"/>
      <c r="AD227" s="24"/>
      <c r="AE227" s="25"/>
      <c r="AF227" s="25"/>
      <c r="AG227" s="25"/>
      <c r="AH227" s="25"/>
      <c r="AI227" s="25"/>
      <c r="AJ227" s="25"/>
      <c r="AK227" s="25"/>
      <c r="AL227" s="23"/>
      <c r="AM227" s="23"/>
      <c r="AN227" s="23"/>
      <c r="AO227" s="23"/>
      <c r="AP227" s="23"/>
      <c r="AQ227" s="23"/>
      <c r="AR227" s="23"/>
      <c r="AS227" s="23"/>
      <c r="AT227" s="23"/>
      <c r="AU227" s="23"/>
      <c r="AV227" s="23"/>
      <c r="AW227" s="23"/>
      <c r="AX227" s="23"/>
      <c r="AY227" s="23"/>
      <c r="AZ227" s="23"/>
    </row>
    <row r="228" spans="1:52" s="14" customFormat="1" ht="25.5">
      <c r="A228" s="43">
        <v>221</v>
      </c>
      <c r="B228" s="42" t="s">
        <v>16</v>
      </c>
      <c r="C228" s="42">
        <v>2</v>
      </c>
      <c r="D228" s="42">
        <v>18</v>
      </c>
      <c r="E228" s="42" t="s">
        <v>206</v>
      </c>
      <c r="F228" s="42" t="s">
        <v>34</v>
      </c>
      <c r="G228" s="42" t="s">
        <v>19</v>
      </c>
      <c r="H228" s="42" t="s">
        <v>52</v>
      </c>
      <c r="I228" s="33" t="s">
        <v>352</v>
      </c>
      <c r="J228" s="37"/>
      <c r="K228" s="45"/>
      <c r="L228" s="45"/>
      <c r="M228" s="45"/>
      <c r="N228" s="45"/>
      <c r="O228" s="40">
        <f>SUM(O229:O231)</f>
        <v>628802.32</v>
      </c>
      <c r="P228" s="40">
        <f>SUM(P229:P231)</f>
        <v>628802.32</v>
      </c>
      <c r="Q228" s="40">
        <f>SUM(Q229:Q231)</f>
        <v>0</v>
      </c>
      <c r="R228" s="40">
        <f>SUM(R229:R231)</f>
        <v>0</v>
      </c>
      <c r="S228" s="40">
        <f>SUM(S229:S231)</f>
        <v>0</v>
      </c>
      <c r="T228" s="23"/>
      <c r="U228" s="23"/>
      <c r="V228" s="23"/>
      <c r="W228" s="23"/>
      <c r="X228" s="23"/>
      <c r="Y228" s="23"/>
      <c r="Z228" s="23"/>
      <c r="AA228" s="23"/>
      <c r="AB228" s="23"/>
      <c r="AC228" s="24"/>
      <c r="AD228" s="24"/>
      <c r="AE228" s="25"/>
      <c r="AF228" s="25"/>
      <c r="AG228" s="25"/>
      <c r="AH228" s="25"/>
      <c r="AI228" s="25"/>
      <c r="AJ228" s="25"/>
      <c r="AK228" s="25"/>
      <c r="AL228" s="23"/>
      <c r="AM228" s="23"/>
      <c r="AN228" s="23"/>
      <c r="AO228" s="23"/>
      <c r="AP228" s="23"/>
      <c r="AQ228" s="23"/>
      <c r="AR228" s="23"/>
      <c r="AS228" s="23"/>
      <c r="AT228" s="23"/>
      <c r="AU228" s="23"/>
      <c r="AV228" s="23"/>
      <c r="AW228" s="23"/>
      <c r="AX228" s="23"/>
      <c r="AY228" s="23"/>
      <c r="AZ228" s="23"/>
    </row>
    <row r="229" spans="1:52" s="14" customFormat="1" ht="25.5">
      <c r="A229" s="43">
        <v>222</v>
      </c>
      <c r="B229" s="42" t="s">
        <v>213</v>
      </c>
      <c r="C229" s="42">
        <v>2</v>
      </c>
      <c r="D229" s="42">
        <v>18</v>
      </c>
      <c r="E229" s="42" t="s">
        <v>207</v>
      </c>
      <c r="F229" s="42" t="s">
        <v>34</v>
      </c>
      <c r="G229" s="42" t="s">
        <v>19</v>
      </c>
      <c r="H229" s="42">
        <v>180</v>
      </c>
      <c r="I229" s="33" t="s">
        <v>353</v>
      </c>
      <c r="J229" s="37" t="s">
        <v>260</v>
      </c>
      <c r="K229" s="45">
        <v>100</v>
      </c>
      <c r="L229" s="45">
        <v>100</v>
      </c>
      <c r="M229" s="45">
        <v>100</v>
      </c>
      <c r="N229" s="45">
        <v>100</v>
      </c>
      <c r="O229" s="46">
        <v>183966.52</v>
      </c>
      <c r="P229" s="40">
        <v>183966.52</v>
      </c>
      <c r="Q229" s="45">
        <v>0</v>
      </c>
      <c r="R229" s="45">
        <v>0</v>
      </c>
      <c r="S229" s="45">
        <v>0</v>
      </c>
      <c r="T229" s="23"/>
      <c r="U229" s="23"/>
      <c r="V229" s="23"/>
      <c r="W229" s="23"/>
      <c r="X229" s="23"/>
      <c r="Y229" s="23"/>
      <c r="Z229" s="23"/>
      <c r="AA229" s="23"/>
      <c r="AB229" s="23"/>
      <c r="AC229" s="24"/>
      <c r="AD229" s="24"/>
      <c r="AE229" s="25"/>
      <c r="AF229" s="25"/>
      <c r="AG229" s="25"/>
      <c r="AH229" s="25"/>
      <c r="AI229" s="25"/>
      <c r="AJ229" s="25"/>
      <c r="AK229" s="25"/>
      <c r="AL229" s="23"/>
      <c r="AM229" s="23"/>
      <c r="AN229" s="23"/>
      <c r="AO229" s="23"/>
      <c r="AP229" s="23"/>
      <c r="AQ229" s="23"/>
      <c r="AR229" s="23"/>
      <c r="AS229" s="23"/>
      <c r="AT229" s="23"/>
      <c r="AU229" s="23"/>
      <c r="AV229" s="23"/>
      <c r="AW229" s="23"/>
      <c r="AX229" s="23"/>
      <c r="AY229" s="23"/>
      <c r="AZ229" s="23"/>
    </row>
    <row r="230" spans="1:52" s="14" customFormat="1" ht="38.25">
      <c r="A230" s="43">
        <v>223</v>
      </c>
      <c r="B230" s="42" t="s">
        <v>224</v>
      </c>
      <c r="C230" s="42">
        <v>2</v>
      </c>
      <c r="D230" s="42">
        <v>18</v>
      </c>
      <c r="E230" s="42" t="s">
        <v>207</v>
      </c>
      <c r="F230" s="42" t="s">
        <v>34</v>
      </c>
      <c r="G230" s="42" t="s">
        <v>19</v>
      </c>
      <c r="H230" s="42">
        <v>180</v>
      </c>
      <c r="I230" s="33" t="s">
        <v>353</v>
      </c>
      <c r="J230" s="37" t="s">
        <v>266</v>
      </c>
      <c r="K230" s="45">
        <v>100</v>
      </c>
      <c r="L230" s="45">
        <v>100</v>
      </c>
      <c r="M230" s="45">
        <v>100</v>
      </c>
      <c r="N230" s="45">
        <v>100</v>
      </c>
      <c r="O230" s="46">
        <v>229027.8</v>
      </c>
      <c r="P230" s="40">
        <f>94027.8+135000</f>
        <v>229027.8</v>
      </c>
      <c r="Q230" s="45">
        <v>0</v>
      </c>
      <c r="R230" s="45">
        <v>0</v>
      </c>
      <c r="S230" s="45">
        <v>0</v>
      </c>
      <c r="T230" s="23"/>
      <c r="U230" s="23"/>
      <c r="V230" s="23"/>
      <c r="W230" s="23"/>
      <c r="X230" s="23"/>
      <c r="Y230" s="23"/>
      <c r="Z230" s="23"/>
      <c r="AA230" s="23"/>
      <c r="AB230" s="23"/>
      <c r="AC230" s="24"/>
      <c r="AD230" s="24"/>
      <c r="AE230" s="25"/>
      <c r="AF230" s="25"/>
      <c r="AG230" s="25"/>
      <c r="AH230" s="25"/>
      <c r="AI230" s="25"/>
      <c r="AJ230" s="25"/>
      <c r="AK230" s="25"/>
      <c r="AL230" s="23"/>
      <c r="AM230" s="23"/>
      <c r="AN230" s="23"/>
      <c r="AO230" s="23"/>
      <c r="AP230" s="23"/>
      <c r="AQ230" s="23"/>
      <c r="AR230" s="23"/>
      <c r="AS230" s="23"/>
      <c r="AT230" s="23"/>
      <c r="AU230" s="23"/>
      <c r="AV230" s="23"/>
      <c r="AW230" s="23"/>
      <c r="AX230" s="23"/>
      <c r="AY230" s="23"/>
      <c r="AZ230" s="23"/>
    </row>
    <row r="231" spans="1:52" s="14" customFormat="1" ht="38.25">
      <c r="A231" s="43">
        <v>224</v>
      </c>
      <c r="B231" s="42" t="s">
        <v>222</v>
      </c>
      <c r="C231" s="42">
        <v>2</v>
      </c>
      <c r="D231" s="42">
        <v>18</v>
      </c>
      <c r="E231" s="42" t="s">
        <v>207</v>
      </c>
      <c r="F231" s="42" t="s">
        <v>34</v>
      </c>
      <c r="G231" s="42" t="s">
        <v>19</v>
      </c>
      <c r="H231" s="42">
        <v>180</v>
      </c>
      <c r="I231" s="33" t="s">
        <v>353</v>
      </c>
      <c r="J231" s="37" t="s">
        <v>265</v>
      </c>
      <c r="K231" s="45">
        <v>100</v>
      </c>
      <c r="L231" s="45">
        <v>100</v>
      </c>
      <c r="M231" s="45">
        <v>100</v>
      </c>
      <c r="N231" s="45">
        <v>100</v>
      </c>
      <c r="O231" s="46">
        <v>215808</v>
      </c>
      <c r="P231" s="40">
        <v>215808</v>
      </c>
      <c r="Q231" s="45">
        <v>0</v>
      </c>
      <c r="R231" s="45">
        <v>0</v>
      </c>
      <c r="S231" s="45">
        <v>0</v>
      </c>
      <c r="T231" s="24"/>
      <c r="U231" s="24"/>
      <c r="V231" s="24"/>
      <c r="W231" s="24"/>
      <c r="X231" s="24"/>
      <c r="Y231" s="23"/>
      <c r="Z231" s="23"/>
      <c r="AA231" s="23"/>
      <c r="AB231" s="23"/>
      <c r="AC231" s="24"/>
      <c r="AD231" s="24"/>
      <c r="AE231" s="25"/>
      <c r="AF231" s="25"/>
      <c r="AG231" s="25"/>
      <c r="AH231" s="25"/>
      <c r="AI231" s="25"/>
      <c r="AJ231" s="25"/>
      <c r="AK231" s="25"/>
      <c r="AL231" s="23"/>
      <c r="AM231" s="23"/>
      <c r="AN231" s="23"/>
      <c r="AO231" s="23"/>
      <c r="AP231" s="23"/>
      <c r="AQ231" s="23"/>
      <c r="AR231" s="23"/>
      <c r="AS231" s="23"/>
      <c r="AT231" s="23"/>
      <c r="AU231" s="23"/>
      <c r="AV231" s="23"/>
      <c r="AW231" s="23"/>
      <c r="AX231" s="23"/>
      <c r="AY231" s="23"/>
      <c r="AZ231" s="23"/>
    </row>
    <row r="232" spans="1:52" s="14" customFormat="1" ht="25.5">
      <c r="A232" s="43">
        <v>225</v>
      </c>
      <c r="B232" s="42" t="s">
        <v>18</v>
      </c>
      <c r="C232" s="42" t="s">
        <v>6</v>
      </c>
      <c r="D232" s="42" t="s">
        <v>56</v>
      </c>
      <c r="E232" s="42" t="s">
        <v>206</v>
      </c>
      <c r="F232" s="42" t="s">
        <v>16</v>
      </c>
      <c r="G232" s="42" t="s">
        <v>19</v>
      </c>
      <c r="H232" s="42" t="s">
        <v>54</v>
      </c>
      <c r="I232" s="33" t="s">
        <v>180</v>
      </c>
      <c r="J232" s="37"/>
      <c r="K232" s="45"/>
      <c r="L232" s="45"/>
      <c r="M232" s="45"/>
      <c r="N232" s="45"/>
      <c r="O232" s="40">
        <f>O233</f>
        <v>-14253087.08</v>
      </c>
      <c r="P232" s="40">
        <f>P233</f>
        <v>-14253087.08</v>
      </c>
      <c r="Q232" s="40">
        <f>Q233</f>
        <v>0</v>
      </c>
      <c r="R232" s="40">
        <f>R233</f>
        <v>0</v>
      </c>
      <c r="S232" s="40">
        <f>S233</f>
        <v>0</v>
      </c>
      <c r="T232" s="23"/>
      <c r="U232" s="23"/>
      <c r="V232" s="23"/>
      <c r="W232" s="23"/>
      <c r="X232" s="23"/>
      <c r="Y232" s="23"/>
      <c r="Z232" s="23"/>
      <c r="AA232" s="23"/>
      <c r="AB232" s="23"/>
      <c r="AC232" s="24"/>
      <c r="AD232" s="24"/>
      <c r="AE232" s="25"/>
      <c r="AF232" s="25"/>
      <c r="AG232" s="25"/>
      <c r="AH232" s="25"/>
      <c r="AI232" s="25"/>
      <c r="AJ232" s="25"/>
      <c r="AK232" s="25"/>
      <c r="AL232" s="23"/>
      <c r="AM232" s="23"/>
      <c r="AN232" s="23"/>
      <c r="AO232" s="23"/>
      <c r="AP232" s="23"/>
      <c r="AQ232" s="23"/>
      <c r="AR232" s="23"/>
      <c r="AS232" s="23"/>
      <c r="AT232" s="23"/>
      <c r="AU232" s="23"/>
      <c r="AV232" s="23"/>
      <c r="AW232" s="23"/>
      <c r="AX232" s="23"/>
      <c r="AY232" s="23"/>
      <c r="AZ232" s="23"/>
    </row>
    <row r="233" spans="1:52" s="14" customFormat="1" ht="38.25">
      <c r="A233" s="43">
        <v>226</v>
      </c>
      <c r="B233" s="42" t="s">
        <v>248</v>
      </c>
      <c r="C233" s="42" t="s">
        <v>6</v>
      </c>
      <c r="D233" s="42" t="s">
        <v>56</v>
      </c>
      <c r="E233" s="42" t="s">
        <v>206</v>
      </c>
      <c r="F233" s="42" t="s">
        <v>34</v>
      </c>
      <c r="G233" s="42" t="s">
        <v>19</v>
      </c>
      <c r="H233" s="42" t="s">
        <v>54</v>
      </c>
      <c r="I233" s="33" t="s">
        <v>180</v>
      </c>
      <c r="J233" s="37" t="s">
        <v>418</v>
      </c>
      <c r="K233" s="45">
        <v>100</v>
      </c>
      <c r="L233" s="45">
        <v>100</v>
      </c>
      <c r="M233" s="45">
        <v>100</v>
      </c>
      <c r="N233" s="45">
        <v>100</v>
      </c>
      <c r="O233" s="46">
        <v>-14253087.08</v>
      </c>
      <c r="P233" s="40">
        <f>-3556244.29+1501340-48150.34-5700040.45-1300000-5149992</f>
        <v>-14253087.08</v>
      </c>
      <c r="Q233" s="45"/>
      <c r="R233" s="45"/>
      <c r="S233" s="45"/>
      <c r="T233" s="23"/>
      <c r="U233" s="23"/>
      <c r="V233" s="23"/>
      <c r="W233" s="23"/>
      <c r="X233" s="23"/>
      <c r="Y233" s="23"/>
      <c r="Z233" s="23"/>
      <c r="AA233" s="23"/>
      <c r="AB233" s="23"/>
      <c r="AC233" s="24"/>
      <c r="AD233" s="24"/>
      <c r="AE233" s="25"/>
      <c r="AF233" s="25"/>
      <c r="AG233" s="25"/>
      <c r="AH233" s="25"/>
      <c r="AI233" s="25"/>
      <c r="AJ233" s="25"/>
      <c r="AK233" s="25"/>
      <c r="AL233" s="23"/>
      <c r="AM233" s="23"/>
      <c r="AN233" s="23"/>
      <c r="AO233" s="23"/>
      <c r="AP233" s="23"/>
      <c r="AQ233" s="23"/>
      <c r="AR233" s="23"/>
      <c r="AS233" s="23"/>
      <c r="AT233" s="23"/>
      <c r="AU233" s="23"/>
      <c r="AV233" s="23"/>
      <c r="AW233" s="23"/>
      <c r="AX233" s="23"/>
      <c r="AY233" s="23"/>
      <c r="AZ233" s="23"/>
    </row>
    <row r="234" spans="1:52" s="14" customFormat="1" ht="12.75">
      <c r="A234" s="52" t="s">
        <v>17</v>
      </c>
      <c r="B234" s="52"/>
      <c r="C234" s="52"/>
      <c r="D234" s="52"/>
      <c r="E234" s="52"/>
      <c r="F234" s="52"/>
      <c r="G234" s="52"/>
      <c r="H234" s="52"/>
      <c r="I234" s="52"/>
      <c r="J234" s="44"/>
      <c r="K234" s="50"/>
      <c r="L234" s="50"/>
      <c r="M234" s="50"/>
      <c r="N234" s="50"/>
      <c r="O234" s="48">
        <f>O8+O139</f>
        <v>1337407229.17</v>
      </c>
      <c r="P234" s="48">
        <f>P8+P139</f>
        <v>1927407702.6399999</v>
      </c>
      <c r="Q234" s="48">
        <f>Q8+Q139</f>
        <v>1779167118</v>
      </c>
      <c r="R234" s="48">
        <f>R8+R139</f>
        <v>1802837690</v>
      </c>
      <c r="S234" s="48">
        <f>S8+S139</f>
        <v>1723366040</v>
      </c>
      <c r="T234" s="24"/>
      <c r="U234" s="24"/>
      <c r="V234" s="24"/>
      <c r="W234" s="24"/>
      <c r="X234" s="24"/>
      <c r="Y234" s="24"/>
      <c r="Z234" s="23"/>
      <c r="AA234" s="23"/>
      <c r="AB234" s="23"/>
      <c r="AC234" s="24"/>
      <c r="AD234" s="24"/>
      <c r="AE234" s="25"/>
      <c r="AF234" s="25"/>
      <c r="AG234" s="25"/>
      <c r="AH234" s="25"/>
      <c r="AI234" s="25"/>
      <c r="AJ234" s="25"/>
      <c r="AK234" s="25"/>
      <c r="AL234" s="23"/>
      <c r="AM234" s="23"/>
      <c r="AN234" s="23"/>
      <c r="AO234" s="23"/>
      <c r="AP234" s="23"/>
      <c r="AQ234" s="23"/>
      <c r="AR234" s="23"/>
      <c r="AS234" s="23"/>
      <c r="AT234" s="23"/>
      <c r="AU234" s="23"/>
      <c r="AV234" s="23"/>
      <c r="AW234" s="23"/>
      <c r="AX234" s="23"/>
      <c r="AY234" s="23"/>
      <c r="AZ234" s="23"/>
    </row>
    <row r="235" spans="1:52" s="14" customFormat="1" ht="15.75">
      <c r="A235" s="15"/>
      <c r="B235" s="16"/>
      <c r="C235" s="16"/>
      <c r="D235" s="16"/>
      <c r="E235" s="16"/>
      <c r="F235" s="16"/>
      <c r="G235" s="16"/>
      <c r="H235" s="16"/>
      <c r="I235" s="16"/>
      <c r="J235" s="15"/>
      <c r="K235" s="15"/>
      <c r="L235" s="15"/>
      <c r="M235" s="15"/>
      <c r="N235" s="15"/>
      <c r="O235" s="31"/>
      <c r="P235" s="15"/>
      <c r="Q235" s="15"/>
      <c r="R235" s="15"/>
      <c r="S235" s="15"/>
      <c r="T235" s="23"/>
      <c r="U235" s="23"/>
      <c r="V235" s="23"/>
      <c r="W235" s="23"/>
      <c r="X235" s="23"/>
      <c r="Y235" s="23"/>
      <c r="Z235" s="23"/>
      <c r="AA235" s="23"/>
      <c r="AB235" s="23"/>
      <c r="AC235" s="24"/>
      <c r="AD235" s="24"/>
      <c r="AE235" s="26"/>
      <c r="AF235" s="23"/>
      <c r="AG235" s="23"/>
      <c r="AH235" s="23"/>
      <c r="AI235" s="23"/>
      <c r="AJ235" s="23"/>
      <c r="AK235" s="23"/>
      <c r="AL235" s="23"/>
      <c r="AM235" s="23"/>
      <c r="AN235" s="23"/>
      <c r="AO235" s="23"/>
      <c r="AP235" s="23"/>
      <c r="AQ235" s="23"/>
      <c r="AR235" s="23"/>
      <c r="AS235" s="23"/>
      <c r="AT235" s="23"/>
      <c r="AU235" s="23"/>
      <c r="AV235" s="23"/>
      <c r="AW235" s="23"/>
      <c r="AX235" s="23"/>
      <c r="AY235" s="23"/>
      <c r="AZ235" s="23"/>
    </row>
    <row r="236" spans="20:30" ht="15.75">
      <c r="T236" s="23"/>
      <c r="U236" s="23"/>
      <c r="V236" s="23"/>
      <c r="W236" s="23"/>
      <c r="X236" s="23"/>
      <c r="Y236" s="23"/>
      <c r="Z236" s="23"/>
      <c r="AA236" s="23"/>
      <c r="AB236" s="23"/>
      <c r="AC236" s="24"/>
      <c r="AD236" s="24"/>
    </row>
    <row r="237" spans="20:30" ht="15.75">
      <c r="T237" s="23"/>
      <c r="U237" s="23"/>
      <c r="V237" s="23"/>
      <c r="W237" s="23"/>
      <c r="X237" s="23"/>
      <c r="Y237" s="23"/>
      <c r="Z237" s="23"/>
      <c r="AA237" s="23"/>
      <c r="AB237" s="23"/>
      <c r="AC237" s="24"/>
      <c r="AD237" s="24"/>
    </row>
    <row r="238" spans="20:30" ht="15.75">
      <c r="T238" s="23"/>
      <c r="U238" s="23"/>
      <c r="V238" s="23"/>
      <c r="W238" s="23"/>
      <c r="X238" s="23"/>
      <c r="Y238" s="23"/>
      <c r="Z238" s="23"/>
      <c r="AA238" s="23"/>
      <c r="AB238" s="23"/>
      <c r="AC238" s="24"/>
      <c r="AD238" s="24"/>
    </row>
    <row r="239" spans="20:30" ht="15.75">
      <c r="T239" s="23"/>
      <c r="U239" s="23"/>
      <c r="V239" s="23"/>
      <c r="W239" s="23"/>
      <c r="X239" s="23"/>
      <c r="Y239" s="23"/>
      <c r="Z239" s="23"/>
      <c r="AA239" s="23"/>
      <c r="AB239" s="23"/>
      <c r="AC239" s="24"/>
      <c r="AD239" s="24"/>
    </row>
    <row r="240" spans="20:30" ht="15.75">
      <c r="T240" s="23"/>
      <c r="U240" s="23"/>
      <c r="V240" s="23"/>
      <c r="W240" s="23"/>
      <c r="X240" s="23"/>
      <c r="Y240" s="23"/>
      <c r="Z240" s="23"/>
      <c r="AA240" s="23"/>
      <c r="AB240" s="23"/>
      <c r="AC240" s="24"/>
      <c r="AD240" s="24"/>
    </row>
    <row r="241" spans="20:30" ht="15.75">
      <c r="T241" s="23"/>
      <c r="U241" s="23"/>
      <c r="V241" s="23"/>
      <c r="W241" s="23"/>
      <c r="X241" s="23"/>
      <c r="Y241" s="23"/>
      <c r="Z241" s="23"/>
      <c r="AA241" s="23"/>
      <c r="AB241" s="23"/>
      <c r="AC241" s="24"/>
      <c r="AD241" s="24"/>
    </row>
    <row r="242" spans="20:30" ht="15.75">
      <c r="T242" s="23"/>
      <c r="U242" s="23"/>
      <c r="V242" s="23"/>
      <c r="W242" s="23"/>
      <c r="X242" s="23"/>
      <c r="Y242" s="23"/>
      <c r="Z242" s="23"/>
      <c r="AA242" s="23"/>
      <c r="AB242" s="23"/>
      <c r="AC242" s="24"/>
      <c r="AD242" s="24"/>
    </row>
    <row r="243" spans="20:30" ht="15.75">
      <c r="T243" s="23"/>
      <c r="U243" s="23"/>
      <c r="V243" s="23"/>
      <c r="W243" s="23"/>
      <c r="X243" s="23"/>
      <c r="Y243" s="23"/>
      <c r="Z243" s="23"/>
      <c r="AA243" s="23"/>
      <c r="AB243" s="23"/>
      <c r="AC243" s="24"/>
      <c r="AD243" s="24"/>
    </row>
    <row r="244" spans="20:30" ht="15.75">
      <c r="T244" s="23"/>
      <c r="U244" s="23"/>
      <c r="V244" s="23"/>
      <c r="W244" s="23"/>
      <c r="X244" s="23"/>
      <c r="Y244" s="23"/>
      <c r="Z244" s="23"/>
      <c r="AA244" s="23"/>
      <c r="AB244" s="23"/>
      <c r="AC244" s="24"/>
      <c r="AD244" s="24"/>
    </row>
    <row r="245" spans="20:30" ht="15.75">
      <c r="T245" s="23"/>
      <c r="U245" s="23"/>
      <c r="V245" s="23"/>
      <c r="W245" s="23"/>
      <c r="X245" s="23"/>
      <c r="Y245" s="23"/>
      <c r="Z245" s="23"/>
      <c r="AA245" s="23"/>
      <c r="AB245" s="23"/>
      <c r="AC245" s="24"/>
      <c r="AD245" s="24"/>
    </row>
    <row r="246" spans="20:30" ht="15.75">
      <c r="T246" s="23"/>
      <c r="U246" s="23"/>
      <c r="V246" s="23"/>
      <c r="W246" s="23"/>
      <c r="X246" s="23"/>
      <c r="Y246" s="23"/>
      <c r="Z246" s="23"/>
      <c r="AA246" s="23"/>
      <c r="AB246" s="23"/>
      <c r="AC246" s="24"/>
      <c r="AD246" s="24"/>
    </row>
    <row r="247" spans="20:30" ht="15.75">
      <c r="T247" s="23"/>
      <c r="U247" s="23"/>
      <c r="V247" s="23"/>
      <c r="W247" s="23"/>
      <c r="X247" s="23"/>
      <c r="Y247" s="23"/>
      <c r="Z247" s="23"/>
      <c r="AA247" s="23"/>
      <c r="AB247" s="23"/>
      <c r="AC247" s="24"/>
      <c r="AD247" s="24"/>
    </row>
    <row r="248" spans="20:30" ht="15.75">
      <c r="T248" s="23"/>
      <c r="U248" s="23"/>
      <c r="V248" s="23"/>
      <c r="W248" s="23"/>
      <c r="X248" s="23"/>
      <c r="Y248" s="23"/>
      <c r="Z248" s="23"/>
      <c r="AA248" s="23"/>
      <c r="AB248" s="23"/>
      <c r="AC248" s="24"/>
      <c r="AD248" s="24"/>
    </row>
    <row r="249" spans="20:30" ht="15.75">
      <c r="T249" s="23"/>
      <c r="U249" s="23"/>
      <c r="V249" s="23"/>
      <c r="W249" s="23"/>
      <c r="X249" s="23"/>
      <c r="Y249" s="23"/>
      <c r="Z249" s="23"/>
      <c r="AA249" s="23"/>
      <c r="AB249" s="23"/>
      <c r="AC249" s="24"/>
      <c r="AD249" s="24"/>
    </row>
    <row r="250" spans="20:30" ht="15.75">
      <c r="T250" s="23"/>
      <c r="U250" s="23"/>
      <c r="V250" s="23"/>
      <c r="W250" s="23"/>
      <c r="X250" s="23"/>
      <c r="Y250" s="23"/>
      <c r="Z250" s="23"/>
      <c r="AA250" s="23"/>
      <c r="AB250" s="23"/>
      <c r="AC250" s="24"/>
      <c r="AD250" s="24"/>
    </row>
    <row r="251" spans="20:30" ht="15.75">
      <c r="T251" s="23"/>
      <c r="U251" s="23"/>
      <c r="V251" s="23"/>
      <c r="W251" s="23"/>
      <c r="X251" s="23"/>
      <c r="Y251" s="23"/>
      <c r="Z251" s="23"/>
      <c r="AA251" s="23"/>
      <c r="AB251" s="23"/>
      <c r="AC251" s="24"/>
      <c r="AD251" s="24"/>
    </row>
    <row r="252" spans="20:30" ht="15.75">
      <c r="T252" s="23"/>
      <c r="U252" s="23"/>
      <c r="V252" s="23"/>
      <c r="W252" s="23"/>
      <c r="X252" s="23"/>
      <c r="Y252" s="23"/>
      <c r="Z252" s="23"/>
      <c r="AA252" s="23"/>
      <c r="AB252" s="23"/>
      <c r="AC252" s="24"/>
      <c r="AD252" s="24"/>
    </row>
    <row r="253" spans="20:30" ht="15.75">
      <c r="T253" s="23"/>
      <c r="U253" s="23"/>
      <c r="V253" s="23"/>
      <c r="W253" s="23"/>
      <c r="X253" s="23"/>
      <c r="Y253" s="23"/>
      <c r="Z253" s="23"/>
      <c r="AA253" s="23"/>
      <c r="AB253" s="23"/>
      <c r="AC253" s="24"/>
      <c r="AD253" s="24"/>
    </row>
    <row r="254" spans="20:30" ht="15.75">
      <c r="T254" s="23"/>
      <c r="U254" s="23"/>
      <c r="V254" s="23"/>
      <c r="W254" s="23"/>
      <c r="X254" s="23"/>
      <c r="Y254" s="23"/>
      <c r="Z254" s="23"/>
      <c r="AA254" s="23"/>
      <c r="AB254" s="23"/>
      <c r="AC254" s="24"/>
      <c r="AD254" s="24"/>
    </row>
    <row r="255" spans="20:30" ht="15.75">
      <c r="T255" s="23"/>
      <c r="U255" s="23"/>
      <c r="V255" s="23"/>
      <c r="W255" s="23"/>
      <c r="X255" s="23"/>
      <c r="Y255" s="23"/>
      <c r="Z255" s="23"/>
      <c r="AA255" s="23"/>
      <c r="AB255" s="23"/>
      <c r="AC255" s="24"/>
      <c r="AD255" s="24"/>
    </row>
    <row r="256" spans="20:30" ht="15.75">
      <c r="T256" s="23"/>
      <c r="U256" s="23"/>
      <c r="V256" s="23"/>
      <c r="W256" s="23"/>
      <c r="X256" s="23"/>
      <c r="Y256" s="23"/>
      <c r="Z256" s="23"/>
      <c r="AA256" s="23"/>
      <c r="AB256" s="23"/>
      <c r="AC256" s="24"/>
      <c r="AD256" s="24"/>
    </row>
    <row r="257" spans="20:30" ht="15.75">
      <c r="T257" s="23"/>
      <c r="U257" s="23"/>
      <c r="V257" s="23"/>
      <c r="W257" s="23"/>
      <c r="X257" s="23"/>
      <c r="Y257" s="23"/>
      <c r="Z257" s="23"/>
      <c r="AA257" s="23"/>
      <c r="AB257" s="23"/>
      <c r="AC257" s="24"/>
      <c r="AD257" s="24"/>
    </row>
    <row r="258" spans="20:30" ht="15.75">
      <c r="T258" s="23"/>
      <c r="U258" s="23"/>
      <c r="V258" s="23"/>
      <c r="W258" s="23"/>
      <c r="X258" s="23"/>
      <c r="Y258" s="23"/>
      <c r="Z258" s="23"/>
      <c r="AA258" s="23"/>
      <c r="AB258" s="23"/>
      <c r="AC258" s="24"/>
      <c r="AD258" s="24"/>
    </row>
    <row r="259" spans="20:30" ht="15.75">
      <c r="T259" s="23"/>
      <c r="U259" s="23"/>
      <c r="V259" s="23"/>
      <c r="W259" s="23"/>
      <c r="X259" s="23"/>
      <c r="Y259" s="23"/>
      <c r="Z259" s="23"/>
      <c r="AA259" s="23"/>
      <c r="AB259" s="23"/>
      <c r="AC259" s="24"/>
      <c r="AD259" s="24"/>
    </row>
    <row r="260" spans="20:30" ht="15.75">
      <c r="T260" s="23"/>
      <c r="U260" s="23"/>
      <c r="V260" s="23"/>
      <c r="W260" s="23"/>
      <c r="X260" s="23"/>
      <c r="Y260" s="23"/>
      <c r="Z260" s="23"/>
      <c r="AA260" s="23"/>
      <c r="AB260" s="23"/>
      <c r="AC260" s="24"/>
      <c r="AD260" s="24"/>
    </row>
    <row r="261" spans="20:30" ht="15.75">
      <c r="T261" s="23"/>
      <c r="U261" s="23"/>
      <c r="V261" s="23"/>
      <c r="W261" s="23"/>
      <c r="X261" s="23"/>
      <c r="Y261" s="23"/>
      <c r="Z261" s="23"/>
      <c r="AA261" s="23"/>
      <c r="AB261" s="23"/>
      <c r="AC261" s="24"/>
      <c r="AD261" s="24"/>
    </row>
  </sheetData>
  <sheetProtection/>
  <mergeCells count="16">
    <mergeCell ref="A2:S2"/>
    <mergeCell ref="Q5:Q6"/>
    <mergeCell ref="P4:P6"/>
    <mergeCell ref="Q4:S4"/>
    <mergeCell ref="O4:O6"/>
    <mergeCell ref="A4:A6"/>
    <mergeCell ref="A234:I234"/>
    <mergeCell ref="I4:I6"/>
    <mergeCell ref="S5:S6"/>
    <mergeCell ref="B4:H4"/>
    <mergeCell ref="C5:F5"/>
    <mergeCell ref="G5:H5"/>
    <mergeCell ref="B5:B6"/>
    <mergeCell ref="K4:N5"/>
    <mergeCell ref="J4:J6"/>
    <mergeCell ref="R5:R6"/>
  </mergeCells>
  <printOptions/>
  <pageMargins left="0.4724409448818898" right="0.35433070866141736" top="0.3937007874015748" bottom="0.3937007874015748" header="0" footer="0.1968503937007874"/>
  <pageSetup firstPageNumber="3431" useFirstPageNumber="1" fitToHeight="50" fitToWidth="1" horizontalDpi="600" verticalDpi="600" orientation="landscape" paperSize="9" scale="6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Userrfu</cp:lastModifiedBy>
  <cp:lastPrinted>2016-11-10T03:33:53Z</cp:lastPrinted>
  <dcterms:created xsi:type="dcterms:W3CDTF">2012-10-11T11:27:54Z</dcterms:created>
  <dcterms:modified xsi:type="dcterms:W3CDTF">2016-11-14T07:25:14Z</dcterms:modified>
  <cp:category/>
  <cp:version/>
  <cp:contentType/>
  <cp:contentStatus/>
</cp:coreProperties>
</file>