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5600" windowHeight="10755"/>
  </bookViews>
  <sheets>
    <sheet name="приложение 2 " sheetId="13" r:id="rId1"/>
  </sheets>
  <definedNames>
    <definedName name="_xlnm.Print_Titles" localSheetId="0">'приложение 2 '!$6:$8</definedName>
    <definedName name="_xlnm.Print_Area" localSheetId="0">'приложение 2 '!$A$1:$K$20</definedName>
  </definedNames>
  <calcPr calcId="125725"/>
</workbook>
</file>

<file path=xl/calcChain.xml><?xml version="1.0" encoding="utf-8"?>
<calcChain xmlns="http://schemas.openxmlformats.org/spreadsheetml/2006/main">
  <c r="I14" i="13"/>
  <c r="I19"/>
  <c r="H19"/>
  <c r="G19"/>
  <c r="H14"/>
  <c r="G14"/>
  <c r="J16"/>
  <c r="J15"/>
  <c r="J13"/>
  <c r="F19"/>
  <c r="I12"/>
  <c r="I11" s="1"/>
  <c r="H17"/>
  <c r="G12"/>
  <c r="G11" s="1"/>
  <c r="F12"/>
  <c r="F11" s="1"/>
  <c r="F14"/>
  <c r="F17" s="1"/>
  <c r="J19" l="1"/>
  <c r="F20"/>
  <c r="G17"/>
  <c r="H12"/>
  <c r="H11" s="1"/>
  <c r="J11" s="1"/>
  <c r="H20"/>
  <c r="J14"/>
  <c r="J17" s="1"/>
  <c r="G20"/>
  <c r="I17"/>
  <c r="I20" s="1"/>
  <c r="J20" l="1"/>
  <c r="J12"/>
  <c r="J30"/>
  <c r="J21" l="1"/>
  <c r="J22"/>
  <c r="J23"/>
  <c r="L12" l="1"/>
</calcChain>
</file>

<file path=xl/comments1.xml><?xml version="1.0" encoding="utf-8"?>
<comments xmlns="http://schemas.openxmlformats.org/spreadsheetml/2006/main">
  <authors>
    <author>User</author>
    <author>Евгения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1680 это местный бюджет
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1000 местный бюджет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1000 местный бюджет
</t>
        </r>
      </text>
    </comment>
    <comment ref="I14" authorId="1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1000 местный бюджет</t>
        </r>
      </text>
    </comment>
  </commentList>
</comments>
</file>

<file path=xl/sharedStrings.xml><?xml version="1.0" encoding="utf-8"?>
<sst xmlns="http://schemas.openxmlformats.org/spreadsheetml/2006/main" count="41" uniqueCount="35">
  <si>
    <t>ГРБС</t>
  </si>
  <si>
    <t>Код бюджетной классификации</t>
  </si>
  <si>
    <t>РзПр</t>
  </si>
  <si>
    <t>ЦСР</t>
  </si>
  <si>
    <t>Итого на период</t>
  </si>
  <si>
    <t>Цель. Обеспечение сохранности, модернизация и развитие сети автомобильных дорог района</t>
  </si>
  <si>
    <t>Задача 1. Ремонт, капитальный ремонт и содержание автомобильных дорог общего пользования местного значения городских округов, городских и сельских поселений</t>
  </si>
  <si>
    <t>Наименование программы, подпрограммы</t>
  </si>
  <si>
    <t>в том числе:</t>
  </si>
  <si>
    <t>средства краевого бюджета</t>
  </si>
  <si>
    <t>средства районного бюджета</t>
  </si>
  <si>
    <t>Финансовое управление администрации Богучанского района</t>
  </si>
  <si>
    <t>0409</t>
  </si>
  <si>
    <t>Мероприятие 1.1. Межбюджетные трансферты бюджетам муниципальных образований на содержание автомобильных дорог общего пользования местного значения городских округов, городских и  сельских поселений за счет средств дорожного фонда Красноярского края</t>
  </si>
  <si>
    <t>Ожидаемый результат от реализации подпрограммного мероприятия                  
(в натуральном выражении)</t>
  </si>
  <si>
    <t>Муниципальная программа Богучанского района "Развитие транспортной системы Богучанского района"</t>
  </si>
  <si>
    <t>Мероприятие 1.2. Средства районного бюджета на содержание автомобильных дорог общего пользования местного значения (межселенного значения)</t>
  </si>
  <si>
    <t>Мероприятие 1.3.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тыс. человек, городских и  сельских поселений за счет средств дорожного фонда Красноярского края</t>
  </si>
  <si>
    <t>0910080000</t>
  </si>
  <si>
    <t>Администрация Богучанского района</t>
  </si>
  <si>
    <t>Итого по подпрограмме:</t>
  </si>
  <si>
    <t>Приложение № 2
к подпрограмме "Дороги Богучанского района"</t>
  </si>
  <si>
    <t xml:space="preserve">Подпрограмма "Дороги Богучанского района" </t>
  </si>
  <si>
    <t>09100S5080</t>
  </si>
  <si>
    <t>Перечень мероприятий подпрограммы с указанием объема средств на их реализацию и ожидаемых результатов</t>
  </si>
  <si>
    <t>09100S5081</t>
  </si>
  <si>
    <t>09100S5090</t>
  </si>
  <si>
    <t>Расходы по годам реализации подпрограммы (рублей)</t>
  </si>
  <si>
    <t>Содержание  дороги в удовлетворительном состоянии, в т.ч.                                                                                                                                                                                                                                                                                                                      2020г - 38,6 км;                                                         2021-2023г - 38,6 км ежегодно (предварительно)</t>
  </si>
  <si>
    <t>Капитальный ремонт  и ремонт дороги, в т.ч.: 
2020г - 7,3 км;                    2021г-2023г - 7,3 км ежегодно (предварительно)</t>
  </si>
  <si>
    <t>Текущий финансовый год 2020</t>
  </si>
  <si>
    <t>Очередной финансоввй год 2021</t>
  </si>
  <si>
    <t>Первый год планового периода 2022</t>
  </si>
  <si>
    <t>Второй год планового периода 2023</t>
  </si>
  <si>
    <t>Приложение 3 к постановлению администрации Богучанского района                                                                                                              от 11.11.2020 № 1144-п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</si>
</sst>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Calibri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9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colors>
    <mruColors>
      <color rgb="FFFF66FF"/>
      <color rgb="FF99FF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O30"/>
  <sheetViews>
    <sheetView tabSelected="1" view="pageBreakPreview" zoomScale="80" zoomScaleNormal="80" zoomScaleSheetLayoutView="80" workbookViewId="0">
      <selection activeCell="F2" sqref="F2:K2"/>
    </sheetView>
  </sheetViews>
  <sheetFormatPr defaultRowHeight="12.75"/>
  <cols>
    <col min="1" max="1" width="50.28515625" style="3" customWidth="1"/>
    <col min="2" max="2" width="18.85546875" style="3" customWidth="1"/>
    <col min="3" max="3" width="7.7109375" style="3" customWidth="1"/>
    <col min="4" max="4" width="8" style="3" customWidth="1"/>
    <col min="5" max="5" width="13.140625" style="3" customWidth="1"/>
    <col min="6" max="9" width="15.5703125" style="4" customWidth="1"/>
    <col min="10" max="10" width="13.28515625" style="4" customWidth="1"/>
    <col min="11" max="11" width="27.5703125" style="3" customWidth="1"/>
    <col min="12" max="12" width="15.42578125" style="5" hidden="1" customWidth="1"/>
    <col min="13" max="16384" width="9.140625" style="5"/>
  </cols>
  <sheetData>
    <row r="1" spans="1:15" ht="45" customHeight="1">
      <c r="F1" s="42" t="s">
        <v>34</v>
      </c>
      <c r="G1" s="42"/>
      <c r="H1" s="42"/>
      <c r="I1" s="42"/>
      <c r="J1" s="42"/>
      <c r="K1" s="42"/>
    </row>
    <row r="2" spans="1:15" ht="56.25" customHeight="1">
      <c r="F2" s="43" t="s">
        <v>21</v>
      </c>
      <c r="G2" s="43"/>
      <c r="H2" s="43"/>
      <c r="I2" s="43"/>
      <c r="J2" s="43"/>
      <c r="K2" s="43"/>
    </row>
    <row r="3" spans="1:15" s="6" customFormat="1" ht="26.2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5" ht="12.75" hidden="1" customHeight="1"/>
    <row r="5" spans="1:15" ht="12.75" customHeight="1"/>
    <row r="6" spans="1:15" s="7" customFormat="1" ht="12.75" customHeight="1">
      <c r="A6" s="48" t="s">
        <v>7</v>
      </c>
      <c r="B6" s="48" t="s">
        <v>0</v>
      </c>
      <c r="C6" s="48" t="s">
        <v>1</v>
      </c>
      <c r="D6" s="48"/>
      <c r="E6" s="48"/>
      <c r="F6" s="44" t="s">
        <v>27</v>
      </c>
      <c r="G6" s="44"/>
      <c r="H6" s="44"/>
      <c r="I6" s="44"/>
      <c r="J6" s="45"/>
      <c r="K6" s="48" t="s">
        <v>14</v>
      </c>
    </row>
    <row r="7" spans="1:15" s="7" customFormat="1" ht="12.75" customHeight="1">
      <c r="A7" s="48"/>
      <c r="B7" s="48"/>
      <c r="C7" s="48"/>
      <c r="D7" s="48"/>
      <c r="E7" s="48"/>
      <c r="F7" s="46"/>
      <c r="G7" s="46"/>
      <c r="H7" s="46"/>
      <c r="I7" s="46"/>
      <c r="J7" s="47"/>
      <c r="K7" s="48"/>
    </row>
    <row r="8" spans="1:15" s="7" customFormat="1" ht="63.75" customHeight="1">
      <c r="A8" s="48"/>
      <c r="B8" s="48"/>
      <c r="C8" s="36" t="s">
        <v>0</v>
      </c>
      <c r="D8" s="36" t="s">
        <v>2</v>
      </c>
      <c r="E8" s="36" t="s">
        <v>3</v>
      </c>
      <c r="F8" s="40" t="s">
        <v>30</v>
      </c>
      <c r="G8" s="39" t="s">
        <v>31</v>
      </c>
      <c r="H8" s="39" t="s">
        <v>32</v>
      </c>
      <c r="I8" s="39" t="s">
        <v>33</v>
      </c>
      <c r="J8" s="37" t="s">
        <v>4</v>
      </c>
      <c r="K8" s="48"/>
    </row>
    <row r="9" spans="1:15" s="8" customFormat="1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5" s="8" customForma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5" s="11" customFormat="1" ht="34.5" customHeight="1">
      <c r="A11" s="2" t="s">
        <v>5</v>
      </c>
      <c r="B11" s="9"/>
      <c r="C11" s="24"/>
      <c r="D11" s="24"/>
      <c r="E11" s="24"/>
      <c r="F11" s="37">
        <f>F12</f>
        <v>33044734</v>
      </c>
      <c r="G11" s="31">
        <f t="shared" ref="G11:H11" si="0">G12</f>
        <v>34808100</v>
      </c>
      <c r="H11" s="31">
        <f t="shared" si="0"/>
        <v>35151900</v>
      </c>
      <c r="I11" s="31">
        <f>I12</f>
        <v>35509500</v>
      </c>
      <c r="J11" s="29">
        <f t="shared" ref="J11:J16" si="1">SUM(F11:I11)</f>
        <v>138514234</v>
      </c>
      <c r="K11" s="10"/>
    </row>
    <row r="12" spans="1:15" s="11" customFormat="1" ht="55.5" customHeight="1">
      <c r="A12" s="2" t="s">
        <v>6</v>
      </c>
      <c r="B12" s="12"/>
      <c r="C12" s="12"/>
      <c r="D12" s="12"/>
      <c r="E12" s="12"/>
      <c r="F12" s="37">
        <f>SUM(F13:F16)</f>
        <v>33044734</v>
      </c>
      <c r="G12" s="29">
        <f>SUM(G13:G16)</f>
        <v>34808100</v>
      </c>
      <c r="H12" s="29">
        <f>SUM(H13:H16)</f>
        <v>35151900</v>
      </c>
      <c r="I12" s="32">
        <f>SUM(I13:I16)</f>
        <v>35509500</v>
      </c>
      <c r="J12" s="29">
        <f t="shared" si="1"/>
        <v>138514234</v>
      </c>
      <c r="K12" s="13"/>
      <c r="L12" s="14" t="e">
        <f>#REF!+#REF!+#REF!-#REF!+#REF!+#REF!</f>
        <v>#REF!</v>
      </c>
      <c r="M12" s="14"/>
      <c r="N12" s="14"/>
      <c r="O12" s="14"/>
    </row>
    <row r="13" spans="1:15" s="8" customFormat="1" ht="72" customHeight="1">
      <c r="A13" s="52" t="s">
        <v>13</v>
      </c>
      <c r="B13" s="30" t="s">
        <v>11</v>
      </c>
      <c r="C13" s="34">
        <v>890</v>
      </c>
      <c r="D13" s="38" t="s">
        <v>12</v>
      </c>
      <c r="E13" s="15" t="s">
        <v>23</v>
      </c>
      <c r="F13" s="1">
        <v>8064920</v>
      </c>
      <c r="G13" s="1">
        <v>8450180</v>
      </c>
      <c r="H13" s="1">
        <v>8788200</v>
      </c>
      <c r="I13" s="1">
        <v>9145700</v>
      </c>
      <c r="J13" s="29">
        <f t="shared" si="1"/>
        <v>34449000</v>
      </c>
      <c r="K13" s="49" t="s">
        <v>28</v>
      </c>
      <c r="L13" s="14"/>
      <c r="M13" s="14"/>
      <c r="N13" s="14"/>
      <c r="O13" s="14"/>
    </row>
    <row r="14" spans="1:15" s="8" customFormat="1" ht="44.25" customHeight="1">
      <c r="A14" s="53"/>
      <c r="B14" s="30" t="s">
        <v>19</v>
      </c>
      <c r="C14" s="34">
        <v>806</v>
      </c>
      <c r="D14" s="38" t="s">
        <v>12</v>
      </c>
      <c r="E14" s="15" t="s">
        <v>25</v>
      </c>
      <c r="F14" s="1">
        <f>167980+1680</f>
        <v>169660</v>
      </c>
      <c r="G14" s="1">
        <f>112020+1000</f>
        <v>113020</v>
      </c>
      <c r="H14" s="1">
        <f>116500+1000</f>
        <v>117500</v>
      </c>
      <c r="I14" s="1">
        <f>115200+1000</f>
        <v>116200</v>
      </c>
      <c r="J14" s="29">
        <f t="shared" si="1"/>
        <v>516380</v>
      </c>
      <c r="K14" s="50"/>
      <c r="L14" s="14"/>
      <c r="M14" s="14"/>
      <c r="N14" s="14"/>
      <c r="O14" s="14"/>
    </row>
    <row r="15" spans="1:15" s="8" customFormat="1" ht="51" customHeight="1">
      <c r="A15" s="26" t="s">
        <v>16</v>
      </c>
      <c r="B15" s="25" t="s">
        <v>19</v>
      </c>
      <c r="C15" s="35">
        <v>806</v>
      </c>
      <c r="D15" s="15" t="s">
        <v>12</v>
      </c>
      <c r="E15" s="15" t="s">
        <v>18</v>
      </c>
      <c r="F15" s="1">
        <v>40454</v>
      </c>
      <c r="G15" s="1">
        <v>37400</v>
      </c>
      <c r="H15" s="1">
        <v>38700</v>
      </c>
      <c r="I15" s="1">
        <v>40100</v>
      </c>
      <c r="J15" s="29">
        <f t="shared" si="1"/>
        <v>156654</v>
      </c>
      <c r="K15" s="51"/>
      <c r="L15" s="14"/>
      <c r="M15" s="14"/>
      <c r="N15" s="14"/>
      <c r="O15" s="14"/>
    </row>
    <row r="16" spans="1:15" s="8" customFormat="1" ht="66.75" customHeight="1">
      <c r="A16" s="26" t="s">
        <v>17</v>
      </c>
      <c r="B16" s="33" t="s">
        <v>11</v>
      </c>
      <c r="C16" s="34">
        <v>890</v>
      </c>
      <c r="D16" s="38" t="s">
        <v>12</v>
      </c>
      <c r="E16" s="15" t="s">
        <v>26</v>
      </c>
      <c r="F16" s="1">
        <v>24769700</v>
      </c>
      <c r="G16" s="1">
        <v>26207500</v>
      </c>
      <c r="H16" s="1">
        <v>26207500</v>
      </c>
      <c r="I16" s="1">
        <v>26207500</v>
      </c>
      <c r="J16" s="29">
        <f t="shared" si="1"/>
        <v>103392200</v>
      </c>
      <c r="K16" s="26" t="s">
        <v>29</v>
      </c>
      <c r="L16" s="14"/>
      <c r="M16" s="14"/>
      <c r="N16" s="14"/>
      <c r="O16" s="14"/>
    </row>
    <row r="17" spans="1:15" s="8" customFormat="1" ht="18" customHeight="1">
      <c r="A17" s="16" t="s">
        <v>20</v>
      </c>
      <c r="B17" s="24"/>
      <c r="C17" s="24"/>
      <c r="D17" s="15"/>
      <c r="E17" s="15"/>
      <c r="F17" s="1">
        <f>SUM(F13:F16)</f>
        <v>33044734</v>
      </c>
      <c r="G17" s="1">
        <f>SUM(G13:G16)</f>
        <v>34808100</v>
      </c>
      <c r="H17" s="1">
        <f>SUM(H13:H16)</f>
        <v>35151900</v>
      </c>
      <c r="I17" s="1">
        <f>SUM(I13:I16)</f>
        <v>35509500</v>
      </c>
      <c r="J17" s="1">
        <f>SUM(J13:J16)</f>
        <v>138514234</v>
      </c>
      <c r="K17" s="2"/>
      <c r="L17" s="14"/>
      <c r="M17" s="14"/>
      <c r="N17" s="14"/>
      <c r="O17" s="14"/>
    </row>
    <row r="18" spans="1:15" s="8" customFormat="1">
      <c r="A18" s="2" t="s">
        <v>8</v>
      </c>
      <c r="B18" s="24"/>
      <c r="C18" s="24"/>
      <c r="D18" s="24"/>
      <c r="E18" s="24"/>
      <c r="F18" s="41"/>
      <c r="G18" s="27"/>
      <c r="H18" s="27"/>
      <c r="I18" s="27"/>
      <c r="J18" s="1"/>
      <c r="K18" s="28"/>
    </row>
    <row r="19" spans="1:15" s="8" customFormat="1" ht="12.75" customHeight="1">
      <c r="A19" s="2" t="s">
        <v>10</v>
      </c>
      <c r="B19" s="24"/>
      <c r="C19" s="24"/>
      <c r="D19" s="24"/>
      <c r="E19" s="24"/>
      <c r="F19" s="1">
        <f>F15+1680</f>
        <v>42134</v>
      </c>
      <c r="G19" s="1">
        <f>G15+1000</f>
        <v>38400</v>
      </c>
      <c r="H19" s="1">
        <f>H15+1000</f>
        <v>39700</v>
      </c>
      <c r="I19" s="1">
        <f>I15+1000</f>
        <v>41100</v>
      </c>
      <c r="J19" s="1">
        <f>SUM(F19:I19)</f>
        <v>161334</v>
      </c>
      <c r="K19" s="28"/>
    </row>
    <row r="20" spans="1:15" s="8" customFormat="1">
      <c r="A20" s="17" t="s">
        <v>9</v>
      </c>
      <c r="B20" s="18"/>
      <c r="C20" s="18"/>
      <c r="D20" s="18"/>
      <c r="E20" s="18"/>
      <c r="F20" s="1">
        <f>F17-F19</f>
        <v>33002600</v>
      </c>
      <c r="G20" s="1">
        <f t="shared" ref="G20:I20" si="2">G17-G19</f>
        <v>34769700</v>
      </c>
      <c r="H20" s="1">
        <f t="shared" si="2"/>
        <v>35112200</v>
      </c>
      <c r="I20" s="1">
        <f t="shared" si="2"/>
        <v>35468400</v>
      </c>
      <c r="J20" s="1">
        <f>SUM(F20:I20)</f>
        <v>138352900</v>
      </c>
      <c r="K20" s="28"/>
    </row>
    <row r="21" spans="1:15" ht="18.75" hidden="1" customHeight="1">
      <c r="A21" s="19"/>
      <c r="B21" s="19"/>
      <c r="C21" s="19"/>
      <c r="D21" s="19"/>
      <c r="E21" s="19"/>
      <c r="J21" s="29" t="e">
        <f>SUM(#REF!)</f>
        <v>#REF!</v>
      </c>
    </row>
    <row r="22" spans="1:15" ht="18.75" hidden="1" customHeight="1">
      <c r="A22" s="19"/>
      <c r="B22" s="19"/>
      <c r="C22" s="19"/>
      <c r="D22" s="19"/>
      <c r="E22" s="19"/>
      <c r="J22" s="29" t="e">
        <f>SUM(#REF!)</f>
        <v>#REF!</v>
      </c>
    </row>
    <row r="23" spans="1:15" ht="18.75" hidden="1" customHeight="1">
      <c r="A23" s="19"/>
      <c r="B23" s="19"/>
      <c r="C23" s="19"/>
      <c r="D23" s="19"/>
      <c r="E23" s="19"/>
      <c r="J23" s="29" t="e">
        <f>SUM(#REF!)</f>
        <v>#REF!</v>
      </c>
    </row>
    <row r="24" spans="1:15">
      <c r="A24" s="20"/>
      <c r="B24" s="20"/>
      <c r="C24" s="20"/>
      <c r="D24" s="20"/>
      <c r="E24" s="20"/>
      <c r="F24" s="21"/>
      <c r="G24" s="21"/>
      <c r="H24" s="21"/>
      <c r="I24" s="21"/>
      <c r="J24" s="21"/>
      <c r="K24" s="21"/>
    </row>
    <row r="25" spans="1:15" ht="18.75">
      <c r="A25" s="22"/>
      <c r="B25" s="22"/>
      <c r="C25" s="22"/>
      <c r="D25" s="22"/>
      <c r="E25" s="22"/>
      <c r="F25" s="23"/>
      <c r="G25" s="23"/>
      <c r="H25" s="23"/>
      <c r="I25" s="23"/>
      <c r="J25" s="23"/>
      <c r="K25" s="23"/>
    </row>
    <row r="30" spans="1:15">
      <c r="J30" s="4">
        <f>J17-J11</f>
        <v>0</v>
      </c>
    </row>
  </sheetData>
  <mergeCells count="12">
    <mergeCell ref="K13:K15"/>
    <mergeCell ref="A13:A14"/>
    <mergeCell ref="A3:K3"/>
    <mergeCell ref="A9:K9"/>
    <mergeCell ref="A6:A8"/>
    <mergeCell ref="B6:B8"/>
    <mergeCell ref="C6:E7"/>
    <mergeCell ref="F1:K1"/>
    <mergeCell ref="F2:K2"/>
    <mergeCell ref="F6:J7"/>
    <mergeCell ref="A10:K10"/>
    <mergeCell ref="K6:K8"/>
  </mergeCells>
  <phoneticPr fontId="3" type="noConversion"/>
  <pageMargins left="0.19685039370078741" right="0.19685039370078741" top="0.6692913385826772" bottom="0.15748031496062992" header="0.31496062992125984" footer="0.15748031496062992"/>
  <pageSetup paperSize="9" scale="71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</vt:lpstr>
      <vt:lpstr>'приложение 2 '!Заголовки_для_печати</vt:lpstr>
      <vt:lpstr>'приложение 2 '!Область_печати</vt:lpstr>
    </vt:vector>
  </TitlesOfParts>
  <Company>КГБУ "КрУДор"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Ястремская</dc:creator>
  <cp:lastModifiedBy>Евгения</cp:lastModifiedBy>
  <cp:lastPrinted>2020-11-13T07:25:47Z</cp:lastPrinted>
  <dcterms:created xsi:type="dcterms:W3CDTF">2011-11-25T08:40:01Z</dcterms:created>
  <dcterms:modified xsi:type="dcterms:W3CDTF">2020-11-13T07:26:24Z</dcterms:modified>
</cp:coreProperties>
</file>