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770" windowHeight="6330" activeTab="0"/>
  </bookViews>
  <sheets>
    <sheet name="01.04.12" sheetId="1" r:id="rId1"/>
  </sheets>
  <definedNames>
    <definedName name="_xlnm.Print_Titles" localSheetId="0">'01.04.12'!$25:$28</definedName>
    <definedName name="_xlnm.Print_Area" localSheetId="0">'01.04.12'!$A$1:$F$389</definedName>
  </definedNames>
  <calcPr fullCalcOnLoad="1"/>
</workbook>
</file>

<file path=xl/sharedStrings.xml><?xml version="1.0" encoding="utf-8"?>
<sst xmlns="http://schemas.openxmlformats.org/spreadsheetml/2006/main" count="701" uniqueCount="684">
  <si>
    <t>Прочие субсидии бюджетам муниципальных районов</t>
  </si>
  <si>
    <t>Безвозмездные поступления от других бюджетов бюджетной системы Российской Федерации</t>
  </si>
  <si>
    <t>000 1 08 02000 01 0000 110</t>
  </si>
  <si>
    <t xml:space="preserve"> -налог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 процентов по государственным и муниципальным </t>
  </si>
  <si>
    <t>Прочие субвенции</t>
  </si>
  <si>
    <t>Государственная пошлина по делам, рассматриваемым в арбитражных судах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</si>
  <si>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</si>
  <si>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 xml:space="preserve"> - государственная пошлина по делам, рассматриваемым Конституционным Судом Российской Федерации</t>
  </si>
  <si>
    <t xml:space="preserve"> - государственная пошлина по делам, рассматриваемым конституционными (уставными) судами субъектов Российской Федерации</t>
  </si>
  <si>
    <t>000 1 16 90000 00 0000 140</t>
  </si>
  <si>
    <t>Недоимка и пени по страховым взносам на обязательное  медицинское страхование неработающего населения, зачисляемые в бюджеты территориальных фондов обязательного медицинского страхования ( за расчетные периоды, истекшие до 1 января 2012 года)</t>
  </si>
  <si>
    <t>Налог, взимаемый в виде стоимости патента в связи с применением упрощенной системы налогообложения</t>
  </si>
  <si>
    <t>Единый налог на вмененный доход для отдельных видов деятельности (за налоговые периоды, истекшие до 1 января 2011 г.)</t>
  </si>
  <si>
    <t>000 1 06 01000 00 0000 110</t>
  </si>
  <si>
    <t>Налог на имущество физических лиц</t>
  </si>
  <si>
    <t>000 1 06 06000 00 0000 110</t>
  </si>
  <si>
    <t>Земельный налог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</si>
  <si>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</si>
  <si>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</si>
  <si>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000 3 03 01020 02 0000 151</t>
  </si>
  <si>
    <t>000 3 03 01030 03 0000 151</t>
  </si>
  <si>
    <t>000 3 03 01060 06 0000 151</t>
  </si>
  <si>
    <t>000 3 03 01070 07 0000 151</t>
  </si>
  <si>
    <t>000 3 02 02070 07 0000 440</t>
  </si>
  <si>
    <t>Дотации бюджетам муниципальных районов на выравнивание бюджетной обеспеченности</t>
  </si>
  <si>
    <t>Код по бюджетной классификации</t>
  </si>
  <si>
    <t>Налог на прибыль организаций</t>
  </si>
  <si>
    <t>Земельный налог, взимаемый по ставкам, установленным в соответствии с п.1п.1 ст.394 Налогового кодекса РФ</t>
  </si>
  <si>
    <t>Земельный налог, взимаемый по ставкам, установленным в соответствии с  п.1 п.1 ст.394 Налогового кодекса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</si>
  <si>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п.2 п.1 ст.394 Налогового кодекса РФ</t>
  </si>
  <si>
    <t>Земельный налог, взимаемый по ставкам, установленным п.2 п.1 ст.394 Налогового кодекса РФ и прменяемым к объектам налогообложения, расположенным в границах поселений</t>
  </si>
  <si>
    <t>Государственная пошлина по делам, рассматриваемым Верховным Судом РФ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</si>
  <si>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</si>
  <si>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</t>
  </si>
  <si>
    <t>000 1 08 07141 01 0000 110</t>
  </si>
  <si>
    <t>000 1 08 07142 01 0000 110</t>
  </si>
  <si>
    <t>Государственная 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</si>
  <si>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000 1 11 05000 00 0000 120</t>
  </si>
  <si>
    <t>000 1 11 05013 10 0000 120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</si>
  <si>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</si>
  <si>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</si>
  <si>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000 1 11 09000 00 0000 120</t>
  </si>
  <si>
    <t>000 1 11 09030 00 0000 120</t>
  </si>
  <si>
    <t>Плата за сбросы загрязняющих веществ в водные объекты</t>
  </si>
  <si>
    <t>000 1 12 01030 01 0000 120</t>
  </si>
  <si>
    <t>000 1 13 02995 10 0000 130</t>
  </si>
  <si>
    <t>Прочие доходы  от компенсации затрат бюджетов поселений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</si>
  <si>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</si>
  <si>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</si>
  <si>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</si>
  <si>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</si>
  <si>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</si>
  <si>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</si>
  <si>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</si>
  <si>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</si>
  <si>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</si>
  <si>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</si>
  <si>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</si>
  <si>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</si>
  <si>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000 1 13 01995 10 0000 130</t>
  </si>
  <si>
    <t>Прочие доходы  от оказания платных услуг (работ) получателями средств бюджетов поселений</t>
  </si>
  <si>
    <t xml:space="preserve">Прочие безвозмездные поступления в Пенсионный фонд Российской Федерации </t>
  </si>
  <si>
    <t>Массовый спорт</t>
  </si>
  <si>
    <t>Спорт высших достижений</t>
  </si>
  <si>
    <t>Другие влпросы в области физической культуры и спорта</t>
  </si>
  <si>
    <t>1400</t>
  </si>
  <si>
    <t>1403</t>
  </si>
  <si>
    <t>Прочие межбюджетные трансферты общего характера</t>
  </si>
  <si>
    <t>Доходы от размещения денежных средств, получаемых Федеральным фондом обязательного медицинского страхования</t>
  </si>
  <si>
    <t>Доходы от размещения денежных средств, получаемых  территориальными фондами обязательного медицинского страхования</t>
  </si>
  <si>
    <t>Доходы от продажи услуг, оказываемых  федеральными учреждениями</t>
  </si>
  <si>
    <t>Доходы от продажи услуг, оказываемых территориальными фондами обязательного медицинского страхования</t>
  </si>
  <si>
    <t>000 1 13 01000 00 0000 130</t>
  </si>
  <si>
    <t>000 1 13 00000 00 0000 000</t>
  </si>
  <si>
    <t>Целевые отчисления от всероссийских государственных лотерей</t>
  </si>
  <si>
    <t>000 1 08 04010 01 0000 110</t>
  </si>
  <si>
    <t>Итого внутренних оборотов</t>
  </si>
  <si>
    <t>Всего доходов</t>
  </si>
  <si>
    <t>Раздел 1. ДОХОДЫ</t>
  </si>
  <si>
    <t>000 1 05 01000 00 0000 110</t>
  </si>
  <si>
    <t>0307</t>
  </si>
  <si>
    <t>0706</t>
  </si>
  <si>
    <t xml:space="preserve">Доходы от продажи услуг, оказываемых Федеральным фондом обязательного медицинского страхования </t>
  </si>
  <si>
    <t>- доходы от продажи товаров, осуществляемой федеральными учреждениями</t>
  </si>
  <si>
    <t xml:space="preserve">Доходы от размещения денежных средств, получаемых Пенсионным фондом Российской Федерации </t>
  </si>
  <si>
    <t xml:space="preserve">Доходы от размещения денежных средств, получаемых Фондом социального страхования Российской Федерации </t>
  </si>
  <si>
    <t>Доходы от эксплуатации и использования имущества автомобильных дорог, находящихся в собственности поселений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</si>
  <si>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</si>
  <si>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</si>
  <si>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</si>
  <si>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</si>
  <si>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0301</t>
  </si>
  <si>
    <t>Органы прокуратуры</t>
  </si>
  <si>
    <t>0303</t>
  </si>
  <si>
    <t>Внутренние войска</t>
  </si>
  <si>
    <t>0304</t>
  </si>
  <si>
    <t>Органы юстиции</t>
  </si>
  <si>
    <t>0305</t>
  </si>
  <si>
    <t>Система исполнения наказаний</t>
  </si>
  <si>
    <t>0306</t>
  </si>
  <si>
    <t>Органы безопасности</t>
  </si>
  <si>
    <t xml:space="preserve">                                                                                                                          ПРОФИЦИТ БЮДЖЕТА (со знаком "плюс") ДЕФИЦИТ БЮДЖЕТА (со знаком "минус")</t>
  </si>
  <si>
    <t>РАЗДЕЛ 3.</t>
  </si>
  <si>
    <t>ИСТОЧНИКИ ФИНАНСИРОВАНИЯ ДЕФИЦИТА  БЮДЖЕТА</t>
  </si>
  <si>
    <t xml:space="preserve"> -налог на прибыль организаций с доходов, полученных в виде дивидендов от российских организаций иностранными организациями </t>
  </si>
  <si>
    <t xml:space="preserve"> -налог на прибыль организаций с доходов, полученных в виде дивидендов от российских организаций российскими организациями</t>
  </si>
  <si>
    <t>000 1 12 01000 01 0000 120</t>
  </si>
  <si>
    <t>000 1 16 00000 00 0000 000</t>
  </si>
  <si>
    <t>Прочие безвозмездные поступления в Федеральный фонд обязательного медицинского страхования</t>
  </si>
  <si>
    <t>Доходы от размещения денежных средств</t>
  </si>
  <si>
    <t>РЫНОЧНЫЕ ПРОДАЖИ ТОВАРОВ И УСЛУГ</t>
  </si>
  <si>
    <t>Доходы от продажи услуг</t>
  </si>
  <si>
    <t>Прочие безвозмездные поступления в территориальные фонды обязательного медицинского страхования</t>
  </si>
  <si>
    <t>ДОХОДЫ ОТ ПРЕДПРИНИМАТЕЛЬСКОЙ И ИНОЙ ПРИНОСЯЩЕЙ ДОХОД  ДЕЯТЕЛЬНОСТИ</t>
  </si>
  <si>
    <t>ДОХОДЫ ОТ СОБСТВЕННОСТИ ПО ПРЕДПРИНИМАТЕЛЬСКОЙ И ИНОЙ ПРИНОСЯЩЕЙ ДОХОД ДЕЯТЕЛЬНОСТИ</t>
  </si>
  <si>
    <t>Безвозмездные поступления от нерезидентов в местные бюджеты</t>
  </si>
  <si>
    <t xml:space="preserve">Безвозмездные поступления от нерезидентов в Пенсионный фонд Российской Федерации </t>
  </si>
  <si>
    <t>000 1 11 05010 00 0000 120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</si>
  <si>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</si>
  <si>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</si>
  <si>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</si>
  <si>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</si>
  <si>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000 1 16 28000 01 0000 140</t>
  </si>
  <si>
    <t>Прочие безвозмездные поступления в бюджеты поселений от бюджетов субъектов РФ</t>
  </si>
  <si>
    <t xml:space="preserve"> -налог на прибыль организаций, зачисляемый в бюджеты бюджетной системы Российской Федерации по соответствующим ставкам</t>
  </si>
  <si>
    <t xml:space="preserve">-налог на прибыль организаций, зачисляемый в федеральный бюджет </t>
  </si>
  <si>
    <t>000 1 05 00000 00 0000 000</t>
  </si>
  <si>
    <t>000 2 02 02000 00 0000 151</t>
  </si>
  <si>
    <t>%  испол нения</t>
  </si>
  <si>
    <t xml:space="preserve">             Утвержден                                                                   Распоряжением  администрации                                         МО  "Ухтостровское" от 19.04.2013г. №23</t>
  </si>
  <si>
    <t>Субвенции бюджетам субъектов РФ и муниципальных образований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</si>
  <si>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</si>
  <si>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РФ</t>
  </si>
  <si>
    <t>000 2 02 03007 05 0000 151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</si>
  <si>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РФ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</si>
  <si>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</si>
  <si>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выполнение передаваемых полномочий субъектов РФ</t>
  </si>
  <si>
    <t>Субвенции бюджетам поселений на выполнение передаваемых полномочий субъектов РФ</t>
  </si>
  <si>
    <t>Субвенции бюджетам муниципальных образований на компенсацию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</si>
  <si>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</si>
  <si>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</si>
  <si>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Прочие безвозмездные поступления в бюджеты муниципальных районов от бюджетов субъектов РФ</t>
  </si>
  <si>
    <t>000 2 18 00000 00 0000 180</t>
  </si>
  <si>
    <t>000 2 18 00000 00 0000 000</t>
  </si>
  <si>
    <t>Доходы бюджетов бюджетной системы РФ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</si>
  <si>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РФ  ОТ ВОЗВРАТА БЮДЖЕТАМИ БЮДЖЕТНОЙ СИСТЕМЫ РФ ОРГАНИЗАЦИЯМИ ОСТАТКОВ СУБСИДИЙ, СУБВЕНЦИЙ И ИНЫХ МЕЖБЮДЖЕТНЫХ ТРАНСФЕРТОВ, ИМЕЮЩИХ ЦЕЛЕВОЕ НАЗНАЧЕНИЕ, ПРОШЛЫХ ЛЕТ</t>
  </si>
  <si>
    <t>000 2 18 05010 05 0000 180</t>
  </si>
  <si>
    <t>Доходы бюджетов муниципальных районов от возврата бюджетами бюджетной системы РФ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</si>
  <si>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</si>
  <si>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000 2 02 02019 00 0001 151</t>
  </si>
  <si>
    <t>Субсидии бюджетам на реализацию программ поддержки социально ориентированных некоммерческих организаций</t>
  </si>
  <si>
    <t>000 2 02 02019 05 0001 151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</si>
  <si>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</si>
  <si>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</si>
  <si>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</si>
  <si>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</si>
  <si>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000 2 02 03046 00 0000 151</t>
  </si>
  <si>
    <t>000 2 02 03046 05 0000 151</t>
  </si>
  <si>
    <t>0505</t>
  </si>
  <si>
    <t>Другие вопросы в области жилищно-коммунального хозяйства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</si>
  <si>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</si>
  <si>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</si>
  <si>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</si>
  <si>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</si>
  <si>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</si>
  <si>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000 202  04025  05 0000 151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</si>
  <si>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</si>
  <si>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000 202  04025  10 0000 151</t>
  </si>
  <si>
    <t>000 1 11 05035 10 0000 120</t>
  </si>
  <si>
    <t>000 1 11 05030 00 0000 120</t>
  </si>
  <si>
    <t>Плата за негативное воздействие на окружающую среду</t>
  </si>
  <si>
    <t>Прикладные научные исследования в области здравоохранения и спорта</t>
  </si>
  <si>
    <t>1000</t>
  </si>
  <si>
    <t>1001</t>
  </si>
  <si>
    <t>Пенсионное обеспечение</t>
  </si>
  <si>
    <t>1002</t>
  </si>
  <si>
    <t>000 1 14 00000 00 0000 000</t>
  </si>
  <si>
    <t>000 2 01 00000 00 0000 180</t>
  </si>
  <si>
    <t>000 2 01 01000 01 0000 180</t>
  </si>
  <si>
    <t>000 2 01 02000 02 0000 180</t>
  </si>
  <si>
    <t>000 2 01 03000 03 0000 180</t>
  </si>
  <si>
    <t>000 2 01 06000 06 0000 180</t>
  </si>
  <si>
    <t>000 2 01 07000 07 0000 180</t>
  </si>
  <si>
    <t>Подготовка и участие в обеспечении коллективной безопасности и  миротворческой деятельности</t>
  </si>
  <si>
    <t>0205</t>
  </si>
  <si>
    <t>000 1 15 00000 00 0000 000</t>
  </si>
  <si>
    <t>000 1 15 01000 00 0000 140</t>
  </si>
  <si>
    <t>000 1 15 01010 01 0000 140</t>
  </si>
  <si>
    <t>000 1 15 02000 00 0000 140</t>
  </si>
  <si>
    <t>- исполнительский сбор</t>
  </si>
  <si>
    <t>Доходы от продажи товаров</t>
  </si>
  <si>
    <t>000 2 02 01001 10 0000 151</t>
  </si>
  <si>
    <t>Социальное обслуживание населения</t>
  </si>
  <si>
    <t>Доходы от размещения денежных средств, получаемых муниципальными учреждениями</t>
  </si>
  <si>
    <t>000 1 11 09045 05 0000 120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</si>
  <si>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</si>
  <si>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</t>
  </si>
  <si>
    <t>Безвозмездные поступления от бюджетов бюджетной системы в федеральный бюджет</t>
  </si>
  <si>
    <t xml:space="preserve">Безвозмездные поступления от бюджетов бюджетной системы в бюджеты субъектов Российской Федерации </t>
  </si>
  <si>
    <t>Безвозмездные поступления от бюджетов бюджетной системы в местные бюджеты</t>
  </si>
  <si>
    <t>000 2 02 03999 10 0000 151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</si>
  <si>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</si>
  <si>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</si>
  <si>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</si>
  <si>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000 1 01 01011 01 0000 110</t>
  </si>
  <si>
    <t>000 1 01 01000 00 0000 110</t>
  </si>
  <si>
    <t>000 1 01 01010 00 0000 110</t>
  </si>
  <si>
    <t>000 1 01 01012 02 0000 110</t>
  </si>
  <si>
    <t>000 1 01 01020 01 0000 110</t>
  </si>
  <si>
    <t>000 1 01 01030 01 0000 110</t>
  </si>
  <si>
    <t>000 1 01 01040 01 0000 110</t>
  </si>
  <si>
    <t>000 1 01 01050 01 0000 110</t>
  </si>
  <si>
    <t>0207</t>
  </si>
  <si>
    <t>ГОСУДАРСТВЕННАЯ ПОШЛИНА</t>
  </si>
  <si>
    <t>000 1 06 06020 00 0000 110</t>
  </si>
  <si>
    <t>000 1 06 06010 00 0000 110</t>
  </si>
  <si>
    <r>
      <t xml:space="preserve">Единица измерения: </t>
    </r>
    <r>
      <rPr>
        <b/>
        <sz val="12"/>
        <rFont val="Times New Roman"/>
        <family val="1"/>
      </rPr>
      <t>тыс.руб.</t>
    </r>
    <r>
      <rPr>
        <sz val="11"/>
        <rFont val="Times New Roman"/>
        <family val="1"/>
      </rPr>
      <t xml:space="preserve">                                                                      </t>
    </r>
  </si>
  <si>
    <t>000 1 16 90050 05 0000 140</t>
  </si>
  <si>
    <t>000 1 16 18050 05 0000 140</t>
  </si>
  <si>
    <t xml:space="preserve"> -налог на прибыль организаций с доходов, полученных в виде дивидендов от иностранных организаций российскими организациями</t>
  </si>
  <si>
    <t xml:space="preserve"> -налог на прибыль организаций с доходов, полученных в виде процентов по государственным и муниципальным ценным бумагам</t>
  </si>
  <si>
    <t>000 3 01 01020 02 0000 120</t>
  </si>
  <si>
    <t>000 3 01 01030 03 0000 120</t>
  </si>
  <si>
    <t>000 3 01 01060 06 0000 120</t>
  </si>
  <si>
    <t>000 3 01 01070 07 0000 120</t>
  </si>
  <si>
    <t>000 3 01 01080 08 0000 120</t>
  </si>
  <si>
    <t>000 3 01 01090 09 0000 120</t>
  </si>
  <si>
    <t>000 3 00 00000 00 0000 000</t>
  </si>
  <si>
    <t>0408</t>
  </si>
  <si>
    <t>Транспорт</t>
  </si>
  <si>
    <t>0409</t>
  </si>
  <si>
    <t>0410</t>
  </si>
  <si>
    <t>Прикладные научные исследования в области национальной экономики</t>
  </si>
  <si>
    <t>0500</t>
  </si>
  <si>
    <t>0501</t>
  </si>
  <si>
    <t xml:space="preserve">Безвозмездные поступления от нерезидентов в Фонд социального страхования Российской Федерации </t>
  </si>
  <si>
    <t>Итого доходов</t>
  </si>
  <si>
    <t>000 2 02 03015 00 0000 151</t>
  </si>
  <si>
    <t>Страховые взносы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</si>
  <si>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</si>
  <si>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</si>
  <si>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0310</t>
  </si>
  <si>
    <t>Обеспечение пожарной бензопасности</t>
  </si>
  <si>
    <t>0412</t>
  </si>
  <si>
    <t xml:space="preserve">-налог на прибыль организаций, зачисляемый в  бюджеты субъектов Российской Федерации </t>
  </si>
  <si>
    <t>000 3 04 01000 01 0000 000</t>
  </si>
  <si>
    <t>000 3 04 02000 02 0000 000</t>
  </si>
  <si>
    <t>000 3 03 00000 00 0000 180</t>
  </si>
  <si>
    <t>000 3 03 01000 00 0000 151</t>
  </si>
  <si>
    <t>000 3 03 01010 01 0000 151</t>
  </si>
  <si>
    <t>Другие вопросы в области нацинальной экономики</t>
  </si>
  <si>
    <t>000 2 02 03026 10 0000 151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</si>
  <si>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</si>
  <si>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</si>
  <si>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000 1 06 06013 10 0000 110</t>
  </si>
  <si>
    <t>Дотации бюджетам поселений на выравнивание бюджетной обеспеченности</t>
  </si>
  <si>
    <t>000 2 02 01001 00 0000 151</t>
  </si>
  <si>
    <t>Дотации на выравнивание бюджетной обеспеченности</t>
  </si>
  <si>
    <t>ДОХОДЫ ОТ ИСПОЛЬЗОВАНИЯ ИМУЩЕСТВА, НАХОДЯЩЕГОСЯ В ГОСУДАРСТВЕННОЙ И МУНИЦИПАЛЬНОЙ СОБСТВЕННОСТИ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</si>
  <si>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</si>
  <si>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</si>
  <si>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</si>
  <si>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</si>
  <si>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</si>
  <si>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</si>
  <si>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0804</t>
  </si>
  <si>
    <t>Периодическая печать и издательства</t>
  </si>
  <si>
    <t>0805</t>
  </si>
  <si>
    <t>Прикладные научные исследования в области культуры, кинематографии и  средств массовой информации</t>
  </si>
  <si>
    <t>0806</t>
  </si>
  <si>
    <t>0900</t>
  </si>
  <si>
    <t>0903</t>
  </si>
  <si>
    <t>000 1 11 05035 05 0000 120</t>
  </si>
  <si>
    <t>000 1 15 02050 05 0000 140</t>
  </si>
  <si>
    <t>Субвенции бюджетам на осуществление первичного воинского учёта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</si>
  <si>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</si>
  <si>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учёта на территориях, где отсутствуют военные комиссариаты</t>
  </si>
  <si>
    <t>000 2 02 03015 10 0000 151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</si>
  <si>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</si>
  <si>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</si>
  <si>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учасики, государственная собственность на которые не разграничена, а также средства от продажи права на заключение договоров аренды</t>
  </si>
  <si>
    <t>Прочие субсидии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</si>
  <si>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</si>
  <si>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передаваемых полномочий по административной комиссии</t>
  </si>
  <si>
    <t>Субвенция на приобретение жилья детям-сиротам</t>
  </si>
  <si>
    <t>Межбюдж. трансф., передаваемые бюджетам поселений из бюджетов муниц. района на осуществление части полномочий по решению вопросов местного значения  в соответствии с заключ. соглашениями</t>
  </si>
  <si>
    <t>Содержание землеустроителя</t>
  </si>
  <si>
    <t>Другие общегосударственные вопросы (администр. комиссия)</t>
  </si>
  <si>
    <t>Увеличение прочих  остатков денежных средств бюджета поселения</t>
  </si>
  <si>
    <t>Уменьшение прочих остатков денежных средств бюджета поселения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</si>
  <si>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 изменениями и выдачей документов на транспортные средства, выдачей регистрацио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</si>
  <si>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</si>
  <si>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</si>
  <si>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</si>
  <si>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</si>
  <si>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</si>
  <si>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и водного закон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</si>
  <si>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</si>
  <si>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</si>
  <si>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</si>
  <si>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000 1 16 21000 00 0000 140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</si>
  <si>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</si>
  <si>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</si>
  <si>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</si>
  <si>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</si>
  <si>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>000 1 05 02010 02 0000 110</t>
  </si>
  <si>
    <t>000 1 05 02020 02 0000 110</t>
  </si>
  <si>
    <t>000 3 03 02060 06 0000 180</t>
  </si>
  <si>
    <t>000 3 03 02070 07 0000 180</t>
  </si>
  <si>
    <t xml:space="preserve">Безвозмездные поступления от нерезидентов в территориальные фонды обязательного медицинского страхования </t>
  </si>
  <si>
    <t>000 1 06 06023 10 0000 110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</si>
  <si>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</t>
  </si>
  <si>
    <t>000 2 02 03026 05 0000 151</t>
  </si>
  <si>
    <t>000 2 01 08000 08 0000 180</t>
  </si>
  <si>
    <t>000 2 01 09000 09 0000 180</t>
  </si>
  <si>
    <t>000 2 02 00000 00 0000 000</t>
  </si>
  <si>
    <t>000 2 02 01000 00 0000 151</t>
  </si>
  <si>
    <t>000 1 11 09040 00 0000 120</t>
  </si>
  <si>
    <t>000 1 11 09045 10 0000 120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</si>
  <si>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</si>
  <si>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000 1 01 01070 01 0000 110</t>
  </si>
  <si>
    <t>000 1 01 02000 01 0000 110</t>
  </si>
  <si>
    <t>- прочие лицензионные сборы, зачисляемые в местные бюджеты</t>
  </si>
  <si>
    <t>000 1 13 02020 00 0000 130</t>
  </si>
  <si>
    <t>000 1 13 02021 01 0000 130</t>
  </si>
  <si>
    <t>000 1 13 02022 02 0000 130</t>
  </si>
  <si>
    <t>000 1 13 02023 03 0000 130</t>
  </si>
  <si>
    <t>000 1 05 01042 02 0000 110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</si>
  <si>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</si>
  <si>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000 1 12 01020 01 0000 120</t>
  </si>
  <si>
    <t>Плата за выбросы загрязняющих веществ в атмосферный воздух передвижными объектами</t>
  </si>
  <si>
    <t>000 1 12 01040 01 0000 120</t>
  </si>
  <si>
    <t>Плата за размещение отходов производства и потребления</t>
  </si>
  <si>
    <t>000 1 13 02000 00 0000 130</t>
  </si>
  <si>
    <t>Доходы от компенсации затрат государств</t>
  </si>
  <si>
    <t>000 1 13 02995 05 0000 130</t>
  </si>
  <si>
    <t>Прочие доходы  от компенсации затрат бюджетов муниципальных районов</t>
  </si>
  <si>
    <t>000 1 14 02052 10 0000 410</t>
  </si>
  <si>
    <t>Доходы от реализации 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</si>
  <si>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000 1 16 33000 00 0000 140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</si>
  <si>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</si>
  <si>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</si>
  <si>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Прочие неналоговые доходы бюджетов поселений</t>
  </si>
  <si>
    <t>Налог, взимаемый в связи с применением упрощенной системы налогообложения</t>
  </si>
  <si>
    <t xml:space="preserve">- доходы от продажи товаров, осуществляемой Пенсионным фондом Российской Федерации </t>
  </si>
  <si>
    <t xml:space="preserve">- доходы от продажи товаров, осуществляемой Фондом социального страхования Российской Федерации </t>
  </si>
  <si>
    <t>- доходы от продажи товаров, осуществляемой территориальными фондами обязательного медицинского страхования</t>
  </si>
  <si>
    <t>000 1 16 25030 01 0000 140</t>
  </si>
  <si>
    <t>000 1 17 01050 05 0000 180</t>
  </si>
  <si>
    <t xml:space="preserve">     Руководитель _____________ М.Е.Савинов                                 </t>
  </si>
  <si>
    <t xml:space="preserve">     Главный бухгалтер  _________М.В.Григорьева</t>
  </si>
  <si>
    <t>Денежные взыскания (штрафы) за нарушение бюджетного законодательства (в части бюджетов муниципальных районов)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</si>
  <si>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</si>
  <si>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муниц.районов</t>
  </si>
  <si>
    <t>0400</t>
  </si>
  <si>
    <t>0401</t>
  </si>
  <si>
    <t>Общеэкономические вопросы</t>
  </si>
  <si>
    <t>Благоустройство</t>
  </si>
  <si>
    <t>0910</t>
  </si>
  <si>
    <t>1103</t>
  </si>
  <si>
    <t>Иные межбюджетные трансферты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</si>
  <si>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</si>
  <si>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 в области культуры, кинематографии, средств массовой информации</t>
  </si>
  <si>
    <t xml:space="preserve"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 </t>
  </si>
  <si>
    <t>000 1 01 01060 01 0000 110</t>
  </si>
  <si>
    <t>000 1 14 02000 00 0000 000</t>
  </si>
  <si>
    <t>Жилищное хозяйство</t>
  </si>
  <si>
    <t>0502</t>
  </si>
  <si>
    <t>0503</t>
  </si>
  <si>
    <t>000 01 05 02 01 00 0000 510</t>
  </si>
  <si>
    <t>000 01 05 02 01 05 0000 510</t>
  </si>
  <si>
    <t>000 01 05 02 01 10 0000 510</t>
  </si>
  <si>
    <t>000 01 05 02 01 05 0000 610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</si>
  <si>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</si>
  <si>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000 1 00 00000 00 0000 000</t>
  </si>
  <si>
    <t>000 2 00 00000 00 0000 000</t>
  </si>
  <si>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</si>
  <si>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000 3 02 02080 08 0000 440</t>
  </si>
  <si>
    <t>000 3 02 02090 09 0000 440</t>
  </si>
  <si>
    <t>0204</t>
  </si>
  <si>
    <t>000 3 03 01090 09 0000 151</t>
  </si>
  <si>
    <t>000 3 03 02000 00 0000 180</t>
  </si>
  <si>
    <t>000 3 03 02010 01 0000 180</t>
  </si>
  <si>
    <t>000 3 02 01060 06 0000 130</t>
  </si>
  <si>
    <t>Уменьшение прочих остатков денежных средств  бюджетов поселений</t>
  </si>
  <si>
    <t>0700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</si>
  <si>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</si>
  <si>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</si>
  <si>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</si>
  <si>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</si>
  <si>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</si>
  <si>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</si>
  <si>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</si>
  <si>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</si>
  <si>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</si>
  <si>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 xml:space="preserve">Безвозмездные поступления от нерезидентов в Федеральный фонд обязательного медицинского страхования </t>
  </si>
  <si>
    <t>НАЛОГИ НА СОВОКУПНЫЙ ДОХОД</t>
  </si>
  <si>
    <t>НАЛОГИ НА ИМУЩЕСТВО</t>
  </si>
  <si>
    <t>- 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</t>
  </si>
  <si>
    <t>0105</t>
  </si>
  <si>
    <t>0106</t>
  </si>
  <si>
    <t>0107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</si>
  <si>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</si>
  <si>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межселенных территорий</t>
  </si>
  <si>
    <t>000 1 08 02010 01 0000 110</t>
  </si>
  <si>
    <t>000 1 08 02020 01 0000 110</t>
  </si>
  <si>
    <t>000 1 08 03000 01 0000 110</t>
  </si>
  <si>
    <t>000 1 08 03010 01 0000 110</t>
  </si>
  <si>
    <t>000 1 08 03020 01 0000 110</t>
  </si>
  <si>
    <t>000 1 08 04000 01 0000 110</t>
  </si>
  <si>
    <t>- доходы от продажи товаров, осуществляемой Федеральным фондом обязательного медицинского страхования</t>
  </si>
  <si>
    <t>Прочие безвозмездные поступления в федеральный бюджет</t>
  </si>
  <si>
    <t xml:space="preserve">Прочие безвозмездные поступления в бюджеты субъектов Российской Федерации </t>
  </si>
  <si>
    <t>Прочие безвозмездные поступления в местные бюджеты</t>
  </si>
  <si>
    <t xml:space="preserve">  за  I квартал   2013 года        </t>
  </si>
  <si>
    <t xml:space="preserve">                               </t>
  </si>
  <si>
    <t xml:space="preserve">  Уточненный годовой план  на 2013 год   </t>
  </si>
  <si>
    <t>Исполнение на 01.04.2013г.</t>
  </si>
  <si>
    <t>000 1 16 21050 05 0000 140</t>
  </si>
  <si>
    <t>000 1 08 07000 01 0000 110</t>
  </si>
  <si>
    <t>Высшее профессиональное образование</t>
  </si>
  <si>
    <t>0707</t>
  </si>
  <si>
    <t>Молодежная политика и оздоровление детей</t>
  </si>
  <si>
    <t>0708</t>
  </si>
  <si>
    <t>1105</t>
  </si>
  <si>
    <t>Прочие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</si>
  <si>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</si>
  <si>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000 2 19 00000 00 0000 151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</si>
  <si>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</si>
  <si>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</si>
  <si>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</si>
  <si>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Дорожное хозяйство (дорожные фонды)</t>
  </si>
  <si>
    <t>АДМИНИСТРАТИВНЫЕ ПЛАТЕЖИ И СБОРЫ</t>
  </si>
  <si>
    <t>Административные сборы</t>
  </si>
  <si>
    <t>000 2 02 03029 00 0000 151</t>
  </si>
  <si>
    <t>000 202  04025  00 0000 151</t>
  </si>
  <si>
    <t>ЗДРАВООХРАНЕНИЕ</t>
  </si>
  <si>
    <t>КУЛЬТУРА И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</si>
  <si>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</si>
  <si>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</si>
  <si>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</si>
  <si>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</si>
  <si>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</si>
  <si>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СОЦИАЛЬНАЯ ПОЛИТИКА</t>
  </si>
  <si>
    <t>Физическая культура</t>
  </si>
  <si>
    <t>1401</t>
  </si>
  <si>
    <t>Дотации на выравнивание бюджетной обеспеченности субъектов РФ и муниципальных образований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</si>
  <si>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</si>
  <si>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</si>
  <si>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</si>
  <si>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</si>
  <si>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Резервные фонды</t>
  </si>
  <si>
    <t>0114</t>
  </si>
  <si>
    <t>Прикладные научные исследования в области общегосударственных вопросов</t>
  </si>
  <si>
    <t>0200</t>
  </si>
  <si>
    <t>Национальная оборона</t>
  </si>
  <si>
    <t>0201</t>
  </si>
  <si>
    <t>Вооруженные Силы Российской Федерации</t>
  </si>
  <si>
    <t>000 2 02 01001 05 0000 151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</si>
  <si>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</t>
  </si>
  <si>
    <t>000 202 04014  05 0000 151</t>
  </si>
  <si>
    <t>000 202  04014  00 0000 151</t>
  </si>
  <si>
    <t>000 202  04014  10  0000 151</t>
  </si>
  <si>
    <t>000 2 02 04999 00 0000 151</t>
  </si>
  <si>
    <t>000 1 15 02050 10 0000 140</t>
  </si>
  <si>
    <t>Мобилизация и вневойсковая подготовка</t>
  </si>
  <si>
    <t>000 2 02 04000 00 0000 151</t>
  </si>
  <si>
    <t>Обеспечение проведения выборов и референдумов</t>
  </si>
  <si>
    <t>РАЗДЕЛ 2. Р А С Х О Д Ы</t>
  </si>
  <si>
    <t>0111</t>
  </si>
  <si>
    <t>0113</t>
  </si>
  <si>
    <t xml:space="preserve">Прочие безвозмездные поступления в Фонд социального страхования Российской Федерации </t>
  </si>
  <si>
    <t>ПРОЧИЕ НЕНАЛОГОВЫЕ ДОХОДЫ</t>
  </si>
  <si>
    <t>Невыясненные поступления</t>
  </si>
  <si>
    <t>000 1 11 00000 00 0000 000</t>
  </si>
  <si>
    <t>ПЛАТЕЖИ ПРИ ПОЛЬЗОВАНИИ ПРИРОДНЫМИ РЕСУРСАМИ</t>
  </si>
  <si>
    <t xml:space="preserve">Безвозмездные поступления от бюджетов бюджетной системы в Пенсионный фонд Российской Федерации </t>
  </si>
  <si>
    <t xml:space="preserve">Безвозмездные поступления от бюджетов бюджетной системы в Фонд социального страхования Российской Федерации </t>
  </si>
  <si>
    <t xml:space="preserve">Безвозмездные поступления от бюджетов бюджетной системы в Федеральный фонд обязательного медицинского страхования </t>
  </si>
  <si>
    <t>000 2 02 03078 00 0000 151</t>
  </si>
  <si>
    <t>Субвенции бюджетам на модернизацию региональных систем общего образования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</si>
  <si>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</si>
  <si>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</si>
  <si>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Безвозмездные поступления от бюджетов бюджетной системы в территориальные фонды обязательного медицинского страхования</t>
  </si>
  <si>
    <t xml:space="preserve">Прочие безвозмездные поступления </t>
  </si>
  <si>
    <t>ЦЕЛЕВЫЕ ОТЧИСЛЕНИЯ ОТ ГОСУДАРСТВЕННЫХ И МУНИЦИПАЛЬНЫХ ЛОТЕРЕЙ</t>
  </si>
  <si>
    <t>Приложение №  1</t>
  </si>
  <si>
    <t xml:space="preserve">к положению о составлении  и утверждении отчета об исполнении районного бюджета за первый кваптал, полугодие и девять месяцев  текущего финансового года </t>
  </si>
  <si>
    <t>Утвержден:</t>
  </si>
  <si>
    <t xml:space="preserve">   об исполнении бюджета </t>
  </si>
  <si>
    <t>Целевые отчисления от всероссийских региональных государственных лотерей</t>
  </si>
  <si>
    <t>Целевые отчисления от муниципальных лотерей</t>
  </si>
  <si>
    <t>000 1 05 01041 02 0000 110</t>
  </si>
  <si>
    <t>000 1 14 06000 00 0000 430</t>
  </si>
  <si>
    <t>Государственная пошлина за совершение нотариальных действий нотариусами госуд.нотариальных контор и (или) должностными лицами органов исполнительной власти</t>
  </si>
  <si>
    <t>000 1 08 04020 01 0000 110</t>
  </si>
  <si>
    <t>000 1 01 02010 01 0000 110</t>
  </si>
  <si>
    <t>000 1 01 02020 01 0000 110</t>
  </si>
  <si>
    <t>000 1 01 02030 01 0000 110</t>
  </si>
  <si>
    <t>000 1 01 02040 01 0000 110</t>
  </si>
  <si>
    <t xml:space="preserve">    Начальник отдела бюджетного </t>
  </si>
  <si>
    <t xml:space="preserve">     устройства _______________О.В.Викторова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</si>
  <si>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</si>
  <si>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                                         (подпись)           (расшифровка подписи)</t>
  </si>
  <si>
    <t xml:space="preserve"> Д О Х О Д Ы</t>
  </si>
  <si>
    <t>0103</t>
  </si>
  <si>
    <t xml:space="preserve">0104      </t>
  </si>
  <si>
    <t>000 3 02 01070 07 0000 130</t>
  </si>
  <si>
    <t>000 3 02 01080 08 0000 130</t>
  </si>
  <si>
    <t>000 3 02 01090 09 0000 130</t>
  </si>
  <si>
    <t>000 3 02 02000 00 0000 440</t>
  </si>
  <si>
    <t>000 3 02 02010 01 0000 440</t>
  </si>
  <si>
    <t>000 3 02 02020 02 0000 440</t>
  </si>
  <si>
    <t>000 3 02 02030 03 0000 440</t>
  </si>
  <si>
    <t>000 3 02 02060 06 0000 440</t>
  </si>
  <si>
    <t>Невыясненные поступления, зачисляемые в бюджеты поселений</t>
  </si>
  <si>
    <t>000 1 16 18000 00 0000 140</t>
  </si>
  <si>
    <t>Единый налог на вмененный доход для отдельных видов деятельности</t>
  </si>
  <si>
    <t>Единый сельскохозяйственный налог</t>
  </si>
  <si>
    <t>000 3 02 00000 00 0000 000</t>
  </si>
  <si>
    <t>000 3 02 01000 00 0000 130</t>
  </si>
  <si>
    <t>000 3 02 01010 01 0000 130</t>
  </si>
  <si>
    <t>000 3 02 01020 02 0000 130</t>
  </si>
  <si>
    <t>000 3 01 00000 00 0000 000</t>
  </si>
  <si>
    <t>000 3 01 01000 00 0000 120</t>
  </si>
  <si>
    <t>000 3 01 01010 01 0000 120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</si>
  <si>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</si>
  <si>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</si>
  <si>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</si>
  <si>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</si>
  <si>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1101</t>
  </si>
  <si>
    <t>1102</t>
  </si>
  <si>
    <t>ИТОГО РАСХОДОВ</t>
  </si>
  <si>
    <t>ВСЕГО РАСХОДОВ</t>
  </si>
  <si>
    <t>000 01 05 00 00 00 0000 000</t>
  </si>
  <si>
    <t>000 3 03 02080 08 0000 180</t>
  </si>
  <si>
    <t>000 3 03 02090 09 0000 180</t>
  </si>
  <si>
    <t>000 3 04 00000 00 0000 000</t>
  </si>
  <si>
    <t>Уменьшение прочих остатков денежных средств бюджетов</t>
  </si>
  <si>
    <t xml:space="preserve">Доходы от продажи услуг, оказываемых Пенсионным фондом Российской Федерации </t>
  </si>
  <si>
    <t xml:space="preserve">Доходы от продажи услуг, оказываемых Фондом социального страхования Российской Федерации </t>
  </si>
  <si>
    <t>Дорожное хозяйство</t>
  </si>
  <si>
    <t>0902</t>
  </si>
  <si>
    <t>Амбулаторная помощь</t>
  </si>
  <si>
    <t>000 2 02 02999 00 0000 151</t>
  </si>
  <si>
    <t xml:space="preserve">Прочие субсидии </t>
  </si>
  <si>
    <t>000 2 02 02999 05 0000 151</t>
  </si>
  <si>
    <t>000 2 02 02999 10 0000 151</t>
  </si>
  <si>
    <t>000 2 02 03000 00 0000 151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</si>
  <si>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</si>
  <si>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</si>
  <si>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</si>
  <si>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</si>
  <si>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</si>
  <si>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</si>
  <si>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000 2 02 03024 10 0000 151</t>
  </si>
  <si>
    <t>000 2 02 03026 00 0000 151</t>
  </si>
  <si>
    <t>000 1 13 02013 01 0000 130</t>
  </si>
  <si>
    <t>- сборы за выдачу лицензий и право на производство и оборот этилового спирта, спиртосодержащей и алкогольной продукции, зачисляемые в местные бюджеты</t>
  </si>
  <si>
    <t>- прочие лицензионные сборы</t>
  </si>
  <si>
    <t>- прочие лицензионные сборы, зачисляемые в федеральный бюджет</t>
  </si>
  <si>
    <t>- прочие лицензионные сборы, зачисляемые в бюджеты субъектов Российской Федерации</t>
  </si>
  <si>
    <t>000 01 05 02 01 10 0000 610</t>
  </si>
  <si>
    <t>000 01 05 02 01 00 0000 610</t>
  </si>
  <si>
    <t>БЕЗВОЗМЕЗДНЫЕ ПОСТУПЛЕНИЯ</t>
  </si>
  <si>
    <t>Безвозмездные поступления от нерезидентов</t>
  </si>
  <si>
    <t>Безвозмездные поступления от нерезидентов в федеральный бюджет</t>
  </si>
  <si>
    <t xml:space="preserve">Безвозмездные поступления от нерезидентов в бюджеты субъектов Российской Федерации </t>
  </si>
  <si>
    <t>000 1 05 02000 02 0000 110</t>
  </si>
  <si>
    <t>000 1 06 01030 10 0000 110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</si>
  <si>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</si>
  <si>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000 3 03 01080 08 0000 151</t>
  </si>
  <si>
    <t>000 1 08 01000 01 0000 110</t>
  </si>
  <si>
    <t>000 1 17 01050 10 0000 180</t>
  </si>
  <si>
    <t>000 1 17 05050 05 0000 180</t>
  </si>
  <si>
    <t>Прочие неналоговые доходы бюджетов муниципальных районов</t>
  </si>
  <si>
    <t>Увеличение прочих остатков денежных средств бюджетов</t>
  </si>
  <si>
    <t>0402</t>
  </si>
  <si>
    <t>Топливо и энергетика</t>
  </si>
  <si>
    <t>0403</t>
  </si>
  <si>
    <t>Исследование и использование космического пространства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</si>
  <si>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</si>
  <si>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</si>
  <si>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</si>
  <si>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</si>
  <si>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</si>
  <si>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Водные ресурсы</t>
  </si>
  <si>
    <t xml:space="preserve">                                    (подпись)                     (расшифровка подписи)</t>
  </si>
  <si>
    <t>000 1 05 03010 01 0000 110</t>
  </si>
  <si>
    <t>Доходы от реализации  имущества, находящегося в собственности муниципальных районов (за исключением имущества муниципальных бюджетных и автономных учреждений)</t>
  </si>
  <si>
    <t>Доходы от размещения денежных средств, получаемых федеральными учреждениями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</si>
  <si>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</si>
  <si>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000 2 02 09000 00 0000 151</t>
  </si>
  <si>
    <t>Прочие безвозмездные поступления от других бюджетов бюджетной системы</t>
  </si>
  <si>
    <t>000 2 02 09024 05 0000 151</t>
  </si>
  <si>
    <t>000 2 02 09024 10 0000 151</t>
  </si>
  <si>
    <t>Наименование показателя</t>
  </si>
  <si>
    <t>0100</t>
  </si>
  <si>
    <t>0102</t>
  </si>
  <si>
    <t>000 1 02 02070 09 0000 160</t>
  </si>
  <si>
    <t xml:space="preserve">- доходы от продажи товаров, осуществляемой учреждениями, находящимися в ведении органов государственной власти  субъектов Российской Федерации </t>
  </si>
  <si>
    <t>- доходы от продажи товаров, осуществляемой муниципальными учреждениями</t>
  </si>
  <si>
    <t>08</t>
  </si>
  <si>
    <t>384</t>
  </si>
  <si>
    <t>000 1 12 00000 00 0000 000</t>
  </si>
  <si>
    <t>Налог на доходы физических лиц</t>
  </si>
  <si>
    <t>Прикладные научные исследования в области образования</t>
  </si>
  <si>
    <t>0709</t>
  </si>
  <si>
    <t>Другие вопросы в области образования</t>
  </si>
  <si>
    <t>0800</t>
  </si>
  <si>
    <t>000 1 05 03000 01 0000 110</t>
  </si>
  <si>
    <t>000 1 06 00000 00 0000 000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</si>
  <si>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2271 и 228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</si>
  <si>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</si>
  <si>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000 1 01 00000 00 0000 110</t>
  </si>
  <si>
    <t>НАЛОГИ НА ПРИБЫЛЬ, ДОХОДЫ</t>
  </si>
  <si>
    <t>000 1 02 00000 00 0000 110</t>
  </si>
  <si>
    <t>СТРАХОВАНИЕ ВЗНОСЫ НА ОБЯЗАТЕЛЬНОЕ СОЦИАЛЬНОЕ СТРАХОВАНИЕ</t>
  </si>
  <si>
    <t>000 1 02 02000 00 0000 110</t>
  </si>
  <si>
    <t>1003</t>
  </si>
  <si>
    <t>Социальное обеспечение населения</t>
  </si>
  <si>
    <t>1004</t>
  </si>
  <si>
    <t>1005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</si>
  <si>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</si>
  <si>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7900</t>
  </si>
  <si>
    <t>000 2 02 03002 10 0000 151</t>
  </si>
  <si>
    <t>Субвенции бюджетам поселений на осуществление полномочий по подготовке проведения статистических переписей</t>
  </si>
  <si>
    <t>000 1 08 00000 00 0000 000</t>
  </si>
  <si>
    <t>000 3 04 03000 03 0000 000</t>
  </si>
  <si>
    <t>000 3 03 02020 02 0000 180</t>
  </si>
  <si>
    <t>000 3 03 02030 03 0000 180</t>
  </si>
  <si>
    <t>Доходы от реализации имущества, находящегося в государственной и муниципальной 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</si>
  <si>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000 1 14 02053 05 0000 410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</si>
  <si>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</si>
  <si>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учреждений)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</si>
  <si>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</si>
  <si>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учреждений)</t>
  </si>
  <si>
    <t>000 1 14 02053 10 0000 440</t>
  </si>
  <si>
    <t>000 1 14 06013 10 0000 430</t>
  </si>
  <si>
    <t>Платежи, взимаемые государственными и муниципальными органами (организациями) за выполнение определенных функций</t>
  </si>
  <si>
    <t>000 1 16 33050 05 0000 140</t>
  </si>
  <si>
    <t>000 1 16 43000 00 0000 140</t>
  </si>
  <si>
    <t>Денежные взыскания (штрафы) за нарушение законодательства РФ об административных правонарушениях, предусмотренные ст.20.25 Кодекса РФ об административных правонарушениях</t>
  </si>
  <si>
    <t>000 1 16 30000 01 0000 140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</si>
  <si>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</si>
  <si>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</si>
  <si>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000 1 16 30030 01 0000 140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</si>
  <si>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</si>
  <si>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поселений за выполнение определенных функций</t>
  </si>
  <si>
    <t>Денежные взыскания (штрафы) за нарушение  бюджетного законодательства РФ</t>
  </si>
  <si>
    <t>000 1 16 25000 00 0000 140</t>
  </si>
  <si>
    <t>Денежные взыскания (штрафы) за нарушение законодательства РФ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</si>
  <si>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</si>
  <si>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субъектов РФ и муниципальных образований (межбюджетные субсидии)</t>
  </si>
  <si>
    <t>Отчет</t>
  </si>
  <si>
    <t>в том числе:</t>
  </si>
  <si>
    <t xml:space="preserve">Невыясненные поступления, зачисляемые в бюджеты муниципальных районов 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</si>
  <si>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</si>
  <si>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</si>
  <si>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</si>
  <si>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</si>
  <si>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ШТРАФЫ, САНКЦИИ, ВОЗМЕЩЕНИЕ УЩЕРБА</t>
  </si>
  <si>
    <t>Профессиональная подготовка, переподготовка и повышение квалификации</t>
  </si>
  <si>
    <t>Дотации бюджетам субъектов Российской Федерации и муниципальных образований</t>
  </si>
  <si>
    <t>ДОХОДЫ ОТ ПРОДАЖИ МАТЕРИАЛЬНЫХ И НЕМАТЕРИАЛЬНЫХ АКТИВОВ</t>
  </si>
  <si>
    <t>000 1 17 00000 00 0000 000</t>
  </si>
  <si>
    <t>000 1 17 01000 00 0000 180</t>
  </si>
  <si>
    <t>000 1 17 05000 00 0000 180</t>
  </si>
  <si>
    <t xml:space="preserve">                                       (подпись)              (расшифровка подписи)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</si>
  <si>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</si>
  <si>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000 2 02 03029 05 0000 151</t>
  </si>
  <si>
    <t>000 2 02 04999 10 0000 151</t>
  </si>
  <si>
    <t>Прочие межбюджетные трансферты, передаваемые бюджетам поселений</t>
  </si>
  <si>
    <t>Охрана семьи и детства</t>
  </si>
  <si>
    <t xml:space="preserve">Орган, обеспечивающий исполнение бюджета________________________________ </t>
  </si>
  <si>
    <t xml:space="preserve">Прочие поступления от денежных взысканий (штрафов) и иных сумм в возмещение ущерба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</si>
  <si>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</si>
  <si>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000 3 02 01050 05 0000 130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</si>
  <si>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</si>
  <si>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000 2 02 03999 00 0000 151</t>
  </si>
  <si>
    <t>000 2 02 03999 05 0000 151</t>
  </si>
  <si>
    <t>Прочие субвенции бюджетам муниципальных районов</t>
  </si>
  <si>
    <t>Прочие субсидии бюджетам поселений</t>
  </si>
  <si>
    <t>000 2 02 04999 05 0000 151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</si>
</sst>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6"/>
      <color indexed="10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10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right" vertical="top" wrapText="1"/>
    </xf>
    <xf numFmtId="1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top" wrapText="1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 quotePrefix="1">
      <alignment horizontal="left" vertical="top" wrapText="1"/>
    </xf>
    <xf numFmtId="0" fontId="6" fillId="0" borderId="1" xfId="0" applyFont="1" applyFill="1" applyBorder="1" applyAlignment="1" quotePrefix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quotePrefix="1">
      <alignment horizontal="left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Alignment="1">
      <alignment vertical="top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2" fontId="1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top"/>
    </xf>
    <xf numFmtId="0" fontId="2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FF66FF"/>
      <rgbColor rgb="00FFFF99"/>
      <rgbColor rgb="00CCFFCC"/>
      <rgbColor rgb="00FFFD91"/>
      <rgbColor rgb="001D2FBE"/>
      <rgbColor rgb="00FF99CC"/>
      <rgbColor rgb="00004500"/>
      <rgbColor rgb="00CCFFFF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6"/>
  <sheetViews>
    <sheetView tabSelected="1" view="pageBreakPreview" zoomScaleSheetLayoutView="100" workbookViewId="0" topLeftCell="B42">
      <selection activeCell="D42" sqref="D42"/>
    </sheetView>
  </sheetViews>
  <sheetFormatPr defaultColWidth="9.00390625" defaultRowHeight="12.75"/>
  <cols>
    <col min="1" max="1" width="23.25390625" style="5" customWidth="1"/>
    <col min="2" max="2" width="64.75390625" style="56" customWidth="1"/>
    <col min="3" max="3" width="20.625" style="59" customWidth="1"/>
    <col min="4" max="4" width="17.375" style="49" customWidth="1"/>
    <col min="5" max="5" width="9.00390625" style="50" customWidth="1"/>
    <col min="6" max="6" width="1.12109375" style="1" hidden="1" customWidth="1"/>
    <col min="7" max="16384" width="9.125" style="1" customWidth="1"/>
  </cols>
  <sheetData>
    <row r="1" spans="2:5" ht="21" customHeight="1" hidden="1">
      <c r="B1" s="42"/>
      <c r="C1" s="118"/>
      <c r="D1" s="118"/>
      <c r="E1" s="43"/>
    </row>
    <row r="2" spans="2:5" ht="21" customHeight="1" hidden="1">
      <c r="B2" s="42"/>
      <c r="C2" s="122"/>
      <c r="D2" s="44"/>
      <c r="E2" s="45"/>
    </row>
    <row r="3" spans="2:5" ht="21" customHeight="1" hidden="1">
      <c r="B3" s="42"/>
      <c r="C3" s="122"/>
      <c r="D3" s="44"/>
      <c r="E3" s="45"/>
    </row>
    <row r="4" spans="2:5" ht="21" customHeight="1" hidden="1">
      <c r="B4" s="42"/>
      <c r="C4" s="122"/>
      <c r="D4" s="44"/>
      <c r="E4" s="45"/>
    </row>
    <row r="5" spans="2:5" ht="3.75" customHeight="1" hidden="1">
      <c r="B5" s="42"/>
      <c r="C5" s="122"/>
      <c r="D5" s="44"/>
      <c r="E5" s="45"/>
    </row>
    <row r="6" spans="2:5" ht="21" customHeight="1" hidden="1">
      <c r="B6" s="42"/>
      <c r="C6" s="46"/>
      <c r="D6" s="47"/>
      <c r="E6" s="48"/>
    </row>
    <row r="7" spans="2:5" ht="78" customHeight="1" hidden="1">
      <c r="B7" s="42"/>
      <c r="C7" s="111" t="s">
        <v>486</v>
      </c>
      <c r="D7" s="112"/>
      <c r="E7" s="112"/>
    </row>
    <row r="8" spans="2:5" ht="63.75" customHeight="1" hidden="1">
      <c r="B8" s="42"/>
      <c r="C8" s="115" t="s">
        <v>487</v>
      </c>
      <c r="D8" s="116"/>
      <c r="E8" s="116"/>
    </row>
    <row r="9" spans="2:5" ht="21" customHeight="1" hidden="1">
      <c r="B9" s="42"/>
      <c r="C9" s="115" t="s">
        <v>488</v>
      </c>
      <c r="D9" s="116"/>
      <c r="E9" s="116"/>
    </row>
    <row r="10" spans="2:5" ht="45" customHeight="1">
      <c r="B10" s="42"/>
      <c r="C10" s="115" t="s">
        <v>129</v>
      </c>
      <c r="D10" s="116"/>
      <c r="E10" s="116"/>
    </row>
    <row r="11" spans="2:5" ht="26.25" customHeight="1">
      <c r="B11" s="42"/>
      <c r="C11" s="115"/>
      <c r="D11" s="116"/>
      <c r="E11" s="116"/>
    </row>
    <row r="12" spans="2:5" ht="9" customHeight="1" hidden="1">
      <c r="B12" s="42"/>
      <c r="C12" s="111"/>
      <c r="D12" s="112"/>
      <c r="E12" s="112"/>
    </row>
    <row r="13" spans="2:5" ht="1.5" customHeight="1">
      <c r="B13" s="42"/>
      <c r="C13" s="46"/>
      <c r="D13" s="47"/>
      <c r="E13" s="48"/>
    </row>
    <row r="14" spans="2:3" ht="18" customHeight="1">
      <c r="B14" s="121" t="s">
        <v>654</v>
      </c>
      <c r="C14" s="121"/>
    </row>
    <row r="15" spans="2:5" ht="15">
      <c r="B15" s="119" t="s">
        <v>489</v>
      </c>
      <c r="C15" s="119"/>
      <c r="E15" s="51"/>
    </row>
    <row r="16" spans="2:5" ht="3.75" customHeight="1">
      <c r="B16" s="119"/>
      <c r="C16" s="119"/>
      <c r="E16" s="52"/>
    </row>
    <row r="17" spans="2:5" ht="7.5" customHeight="1" hidden="1">
      <c r="B17" s="119"/>
      <c r="C17" s="119"/>
      <c r="E17" s="53"/>
    </row>
    <row r="18" spans="2:5" ht="1.5" customHeight="1" hidden="1">
      <c r="B18" s="119"/>
      <c r="C18" s="119"/>
      <c r="D18" s="54"/>
      <c r="E18" s="53"/>
    </row>
    <row r="19" spans="2:6" ht="15">
      <c r="B19" s="113" t="s">
        <v>414</v>
      </c>
      <c r="C19" s="114"/>
      <c r="D19" s="55"/>
      <c r="E19" s="53"/>
      <c r="F19" s="8"/>
    </row>
    <row r="20" spans="2:5" ht="19.5" customHeight="1">
      <c r="B20" s="56" t="s">
        <v>415</v>
      </c>
      <c r="C20" s="6"/>
      <c r="D20" s="54"/>
      <c r="E20" s="53"/>
    </row>
    <row r="21" spans="2:5" ht="15" hidden="1">
      <c r="B21" s="120" t="s">
        <v>674</v>
      </c>
      <c r="C21" s="120"/>
      <c r="D21" s="58"/>
      <c r="E21" s="53"/>
    </row>
    <row r="22" spans="2:5" ht="15.75" hidden="1">
      <c r="B22" s="57" t="s">
        <v>376</v>
      </c>
      <c r="D22" s="60" t="s">
        <v>602</v>
      </c>
      <c r="E22" s="52"/>
    </row>
    <row r="23" spans="2:5" ht="16.5" hidden="1" thickBot="1">
      <c r="B23" s="57" t="s">
        <v>216</v>
      </c>
      <c r="D23" s="61" t="s">
        <v>603</v>
      </c>
      <c r="E23" s="52"/>
    </row>
    <row r="24" ht="15" hidden="1">
      <c r="B24" s="62"/>
    </row>
    <row r="25" spans="1:6" ht="32.25" customHeight="1">
      <c r="A25" s="126" t="s">
        <v>25</v>
      </c>
      <c r="B25" s="127" t="s">
        <v>596</v>
      </c>
      <c r="C25" s="123" t="s">
        <v>416</v>
      </c>
      <c r="D25" s="128" t="s">
        <v>417</v>
      </c>
      <c r="E25" s="128" t="s">
        <v>128</v>
      </c>
      <c r="F25" s="27"/>
    </row>
    <row r="26" spans="1:6" ht="27" customHeight="1">
      <c r="A26" s="126"/>
      <c r="B26" s="127"/>
      <c r="C26" s="123"/>
      <c r="D26" s="129"/>
      <c r="E26" s="129"/>
      <c r="F26" s="28"/>
    </row>
    <row r="27" spans="1:6" ht="3.75" customHeight="1">
      <c r="A27" s="126"/>
      <c r="B27" s="127"/>
      <c r="C27" s="123"/>
      <c r="D27" s="129"/>
      <c r="E27" s="129"/>
      <c r="F27" s="28"/>
    </row>
    <row r="28" spans="1:6" ht="12.75" customHeight="1">
      <c r="A28" s="63">
        <v>1</v>
      </c>
      <c r="B28" s="64">
        <v>2</v>
      </c>
      <c r="C28" s="65">
        <v>3</v>
      </c>
      <c r="D28" s="17">
        <v>4</v>
      </c>
      <c r="E28" s="66">
        <v>5</v>
      </c>
      <c r="F28" s="8"/>
    </row>
    <row r="29" spans="1:6" ht="12.75" customHeight="1" hidden="1" thickBot="1">
      <c r="A29" s="63"/>
      <c r="B29" s="64"/>
      <c r="C29" s="65"/>
      <c r="D29" s="17"/>
      <c r="E29" s="66"/>
      <c r="F29" s="8"/>
    </row>
    <row r="30" spans="1:6" ht="18" customHeight="1">
      <c r="A30" s="63"/>
      <c r="B30" s="67" t="s">
        <v>78</v>
      </c>
      <c r="C30" s="65"/>
      <c r="D30" s="17"/>
      <c r="E30" s="66"/>
      <c r="F30" s="8"/>
    </row>
    <row r="31" spans="1:6" s="2" customFormat="1" ht="16.5" customHeight="1">
      <c r="A31" s="10" t="s">
        <v>374</v>
      </c>
      <c r="B31" s="68" t="s">
        <v>504</v>
      </c>
      <c r="C31" s="102">
        <v>1820800</v>
      </c>
      <c r="D31" s="102">
        <v>396404.34</v>
      </c>
      <c r="E31" s="102">
        <v>21.8</v>
      </c>
      <c r="F31" s="29"/>
    </row>
    <row r="32" spans="1:6" s="3" customFormat="1" ht="16.5" customHeight="1" hidden="1">
      <c r="A32" s="10" t="s">
        <v>205</v>
      </c>
      <c r="B32" s="19" t="s">
        <v>26</v>
      </c>
      <c r="C32" s="18">
        <f>SUM(C33,C36,C37,C38,C39,C40,C41)</f>
        <v>0</v>
      </c>
      <c r="D32" s="18">
        <f>SUM(D33,D36,D37,D38,D39,D40,D41)</f>
        <v>0</v>
      </c>
      <c r="E32" s="102"/>
      <c r="F32" s="30"/>
    </row>
    <row r="33" spans="1:6" ht="35.25" customHeight="1" hidden="1">
      <c r="A33" s="69" t="s">
        <v>206</v>
      </c>
      <c r="B33" s="36" t="s">
        <v>124</v>
      </c>
      <c r="C33" s="9"/>
      <c r="D33" s="17">
        <f>SUM(D34:D35)</f>
        <v>0</v>
      </c>
      <c r="E33" s="102" t="e">
        <f aca="true" t="shared" si="0" ref="E33:E41">SUM(D33/C33*100)</f>
        <v>#DIV/0!</v>
      </c>
      <c r="F33" s="8"/>
    </row>
    <row r="34" spans="1:6" ht="30" customHeight="1" hidden="1">
      <c r="A34" s="69" t="s">
        <v>204</v>
      </c>
      <c r="B34" s="70" t="s">
        <v>125</v>
      </c>
      <c r="C34" s="9"/>
      <c r="D34" s="17"/>
      <c r="E34" s="102" t="e">
        <f t="shared" si="0"/>
        <v>#DIV/0!</v>
      </c>
      <c r="F34" s="8"/>
    </row>
    <row r="35" spans="1:6" ht="27" customHeight="1" hidden="1">
      <c r="A35" s="69" t="s">
        <v>207</v>
      </c>
      <c r="B35" s="70" t="s">
        <v>244</v>
      </c>
      <c r="C35" s="9"/>
      <c r="D35" s="17"/>
      <c r="E35" s="102" t="e">
        <f t="shared" si="0"/>
        <v>#DIV/0!</v>
      </c>
      <c r="F35" s="8"/>
    </row>
    <row r="36" spans="1:6" ht="56.25" customHeight="1" hidden="1">
      <c r="A36" s="69" t="s">
        <v>208</v>
      </c>
      <c r="B36" s="71" t="s">
        <v>398</v>
      </c>
      <c r="C36" s="9"/>
      <c r="D36" s="17"/>
      <c r="E36" s="102" t="e">
        <f t="shared" si="0"/>
        <v>#DIV/0!</v>
      </c>
      <c r="F36" s="8"/>
    </row>
    <row r="37" spans="1:6" ht="57" customHeight="1" hidden="1">
      <c r="A37" s="69" t="s">
        <v>209</v>
      </c>
      <c r="B37" s="36" t="s">
        <v>3</v>
      </c>
      <c r="C37" s="9"/>
      <c r="D37" s="17"/>
      <c r="E37" s="102" t="e">
        <f t="shared" si="0"/>
        <v>#DIV/0!</v>
      </c>
      <c r="F37" s="8"/>
    </row>
    <row r="38" spans="1:6" ht="36.75" customHeight="1" hidden="1">
      <c r="A38" s="69" t="s">
        <v>210</v>
      </c>
      <c r="B38" s="36" t="s">
        <v>105</v>
      </c>
      <c r="C38" s="9"/>
      <c r="D38" s="17"/>
      <c r="E38" s="102" t="e">
        <f t="shared" si="0"/>
        <v>#DIV/0!</v>
      </c>
      <c r="F38" s="8"/>
    </row>
    <row r="39" spans="1:6" ht="38.25" customHeight="1" hidden="1">
      <c r="A39" s="69" t="s">
        <v>211</v>
      </c>
      <c r="B39" s="36" t="s">
        <v>104</v>
      </c>
      <c r="C39" s="9"/>
      <c r="D39" s="17"/>
      <c r="E39" s="102" t="e">
        <f t="shared" si="0"/>
        <v>#DIV/0!</v>
      </c>
      <c r="F39" s="8"/>
    </row>
    <row r="40" spans="1:6" ht="42.75" customHeight="1" hidden="1">
      <c r="A40" s="69" t="s">
        <v>364</v>
      </c>
      <c r="B40" s="36" t="s">
        <v>219</v>
      </c>
      <c r="C40" s="9"/>
      <c r="D40" s="17"/>
      <c r="E40" s="102" t="e">
        <f t="shared" si="0"/>
        <v>#DIV/0!</v>
      </c>
      <c r="F40" s="8"/>
    </row>
    <row r="41" spans="1:6" ht="38.25" customHeight="1" hidden="1">
      <c r="A41" s="69" t="s">
        <v>320</v>
      </c>
      <c r="B41" s="36" t="s">
        <v>220</v>
      </c>
      <c r="C41" s="9"/>
      <c r="D41" s="17"/>
      <c r="E41" s="102" t="e">
        <f t="shared" si="0"/>
        <v>#DIV/0!</v>
      </c>
      <c r="F41" s="8"/>
    </row>
    <row r="42" spans="1:6" ht="24" customHeight="1">
      <c r="A42" s="72" t="s">
        <v>614</v>
      </c>
      <c r="B42" s="73" t="s">
        <v>615</v>
      </c>
      <c r="C42" s="103">
        <v>1458400</v>
      </c>
      <c r="D42" s="103">
        <v>245915.44</v>
      </c>
      <c r="E42" s="102">
        <v>16.86</v>
      </c>
      <c r="F42" s="35"/>
    </row>
    <row r="43" spans="1:6" ht="18.75" customHeight="1">
      <c r="A43" s="69" t="s">
        <v>321</v>
      </c>
      <c r="B43" s="75" t="s">
        <v>605</v>
      </c>
      <c r="C43" s="109">
        <v>1458400</v>
      </c>
      <c r="D43" s="109">
        <v>245915.44</v>
      </c>
      <c r="E43" s="109">
        <v>16.86</v>
      </c>
      <c r="F43" s="28"/>
    </row>
    <row r="44" spans="1:6" ht="36.75" customHeight="1" hidden="1">
      <c r="A44" s="69" t="s">
        <v>496</v>
      </c>
      <c r="B44" s="36" t="s">
        <v>612</v>
      </c>
      <c r="C44" s="104"/>
      <c r="D44" s="109"/>
      <c r="E44" s="102"/>
      <c r="F44" s="8"/>
    </row>
    <row r="45" spans="1:6" ht="39.75" customHeight="1" hidden="1">
      <c r="A45" s="69" t="s">
        <v>497</v>
      </c>
      <c r="B45" s="36" t="s">
        <v>278</v>
      </c>
      <c r="C45" s="104"/>
      <c r="D45" s="109"/>
      <c r="E45" s="102"/>
      <c r="F45" s="25"/>
    </row>
    <row r="46" spans="1:6" ht="25.5" customHeight="1" hidden="1">
      <c r="A46" s="69" t="s">
        <v>498</v>
      </c>
      <c r="B46" s="36" t="s">
        <v>613</v>
      </c>
      <c r="C46" s="104"/>
      <c r="D46" s="109"/>
      <c r="E46" s="102"/>
      <c r="F46" s="8"/>
    </row>
    <row r="47" spans="1:6" ht="39.75" customHeight="1" hidden="1">
      <c r="A47" s="69" t="s">
        <v>499</v>
      </c>
      <c r="B47" s="21" t="s">
        <v>279</v>
      </c>
      <c r="C47" s="104"/>
      <c r="D47" s="109"/>
      <c r="E47" s="102"/>
      <c r="F47" s="8"/>
    </row>
    <row r="48" spans="1:6" ht="27" customHeight="1" hidden="1">
      <c r="A48" s="10" t="s">
        <v>616</v>
      </c>
      <c r="B48" s="14" t="s">
        <v>617</v>
      </c>
      <c r="C48" s="105">
        <f>SUM(C49)</f>
        <v>0</v>
      </c>
      <c r="D48" s="105">
        <f>SUM(D49)</f>
        <v>0</v>
      </c>
      <c r="E48" s="102"/>
      <c r="F48" s="35"/>
    </row>
    <row r="49" spans="1:6" ht="15.75" customHeight="1" hidden="1">
      <c r="A49" s="10" t="s">
        <v>618</v>
      </c>
      <c r="B49" s="14" t="s">
        <v>238</v>
      </c>
      <c r="C49" s="105">
        <f>SUM(C50)</f>
        <v>0</v>
      </c>
      <c r="D49" s="105">
        <f>SUM(D50)</f>
        <v>0</v>
      </c>
      <c r="E49" s="102"/>
      <c r="F49" s="8"/>
    </row>
    <row r="50" spans="1:6" ht="60.75" customHeight="1" hidden="1">
      <c r="A50" s="69" t="s">
        <v>599</v>
      </c>
      <c r="B50" s="21" t="s">
        <v>10</v>
      </c>
      <c r="C50" s="104"/>
      <c r="D50" s="109"/>
      <c r="E50" s="109"/>
      <c r="F50" s="8"/>
    </row>
    <row r="51" spans="1:6" s="3" customFormat="1" ht="23.25" customHeight="1">
      <c r="A51" s="72" t="s">
        <v>126</v>
      </c>
      <c r="B51" s="74" t="s">
        <v>396</v>
      </c>
      <c r="C51" s="102">
        <f>SUM(C52+C55+C58)</f>
        <v>0</v>
      </c>
      <c r="D51" s="102">
        <f>SUM(D52+D55+D58)</f>
        <v>0</v>
      </c>
      <c r="E51" s="102"/>
      <c r="F51" s="30"/>
    </row>
    <row r="52" spans="1:6" ht="25.5" customHeight="1">
      <c r="A52" s="10" t="s">
        <v>79</v>
      </c>
      <c r="B52" s="75" t="s">
        <v>343</v>
      </c>
      <c r="C52" s="109">
        <f>SUM(C53:C54)</f>
        <v>0</v>
      </c>
      <c r="D52" s="109">
        <f>SUM(D53:D54)</f>
        <v>0</v>
      </c>
      <c r="E52" s="109"/>
      <c r="F52" s="30"/>
    </row>
    <row r="53" spans="1:6" ht="28.5" customHeight="1" hidden="1">
      <c r="A53" s="69" t="s">
        <v>492</v>
      </c>
      <c r="B53" s="36" t="s">
        <v>11</v>
      </c>
      <c r="C53" s="104"/>
      <c r="D53" s="109"/>
      <c r="E53" s="109"/>
      <c r="F53" s="8"/>
    </row>
    <row r="54" spans="1:6" ht="28.5" customHeight="1" hidden="1">
      <c r="A54" s="69" t="s">
        <v>327</v>
      </c>
      <c r="B54" s="36" t="s">
        <v>328</v>
      </c>
      <c r="C54" s="104"/>
      <c r="D54" s="109"/>
      <c r="E54" s="109"/>
      <c r="F54" s="8"/>
    </row>
    <row r="55" spans="1:6" ht="23.25" customHeight="1">
      <c r="A55" s="10" t="s">
        <v>568</v>
      </c>
      <c r="B55" s="75" t="s">
        <v>517</v>
      </c>
      <c r="C55" s="104">
        <f>SUM(C56:C57)</f>
        <v>0</v>
      </c>
      <c r="D55" s="104">
        <f>SUM(D56:D57)</f>
        <v>0</v>
      </c>
      <c r="E55" s="109"/>
      <c r="F55" s="8"/>
    </row>
    <row r="56" spans="1:6" ht="14.25" customHeight="1" hidden="1">
      <c r="A56" s="69" t="s">
        <v>305</v>
      </c>
      <c r="B56" s="75" t="s">
        <v>517</v>
      </c>
      <c r="C56" s="104"/>
      <c r="D56" s="109"/>
      <c r="E56" s="109"/>
      <c r="F56" s="8"/>
    </row>
    <row r="57" spans="1:6" ht="30.75" customHeight="1" hidden="1">
      <c r="A57" s="69" t="s">
        <v>306</v>
      </c>
      <c r="B57" s="75" t="s">
        <v>12</v>
      </c>
      <c r="C57" s="104"/>
      <c r="D57" s="109"/>
      <c r="E57" s="109"/>
      <c r="F57" s="8"/>
    </row>
    <row r="58" spans="1:6" s="3" customFormat="1" ht="16.5" customHeight="1">
      <c r="A58" s="10" t="s">
        <v>610</v>
      </c>
      <c r="B58" s="75" t="s">
        <v>518</v>
      </c>
      <c r="C58" s="104">
        <f>SUM(C59:C59)</f>
        <v>0</v>
      </c>
      <c r="D58" s="104">
        <f>SUM(D59:D59)</f>
        <v>0</v>
      </c>
      <c r="E58" s="109"/>
      <c r="F58" s="30"/>
    </row>
    <row r="59" spans="1:6" s="3" customFormat="1" ht="16.5" customHeight="1" hidden="1">
      <c r="A59" s="69" t="s">
        <v>588</v>
      </c>
      <c r="B59" s="75" t="s">
        <v>518</v>
      </c>
      <c r="C59" s="104"/>
      <c r="D59" s="104"/>
      <c r="E59" s="109"/>
      <c r="F59" s="8"/>
    </row>
    <row r="60" spans="1:6" s="3" customFormat="1" ht="15" customHeight="1" hidden="1">
      <c r="A60" s="10" t="s">
        <v>611</v>
      </c>
      <c r="B60" s="76" t="s">
        <v>397</v>
      </c>
      <c r="C60" s="102">
        <f>SUM(C61+C63)</f>
        <v>0</v>
      </c>
      <c r="D60" s="102">
        <f>SUM(D61+D63)</f>
        <v>0</v>
      </c>
      <c r="E60" s="102"/>
      <c r="F60" s="30"/>
    </row>
    <row r="61" spans="1:6" s="3" customFormat="1" ht="18.75" customHeight="1" hidden="1">
      <c r="A61" s="10" t="s">
        <v>13</v>
      </c>
      <c r="B61" s="19" t="s">
        <v>14</v>
      </c>
      <c r="C61" s="105">
        <f>SUM(C62)</f>
        <v>0</v>
      </c>
      <c r="D61" s="105">
        <f>SUM(D62)</f>
        <v>0</v>
      </c>
      <c r="E61" s="102"/>
      <c r="F61" s="30"/>
    </row>
    <row r="62" spans="1:6" ht="32.25" customHeight="1" hidden="1">
      <c r="A62" s="69" t="s">
        <v>569</v>
      </c>
      <c r="B62" s="75" t="s">
        <v>253</v>
      </c>
      <c r="C62" s="104"/>
      <c r="D62" s="108"/>
      <c r="E62" s="109"/>
      <c r="F62" s="8"/>
    </row>
    <row r="63" spans="1:6" ht="17.25" customHeight="1" hidden="1">
      <c r="A63" s="10" t="s">
        <v>15</v>
      </c>
      <c r="B63" s="12" t="s">
        <v>16</v>
      </c>
      <c r="C63" s="105">
        <f>SUM(C64+C66)</f>
        <v>0</v>
      </c>
      <c r="D63" s="105">
        <f>SUM(D64+D66)</f>
        <v>0</v>
      </c>
      <c r="E63" s="102"/>
      <c r="F63" s="8"/>
    </row>
    <row r="64" spans="1:6" ht="26.25" customHeight="1" hidden="1">
      <c r="A64" s="10" t="s">
        <v>215</v>
      </c>
      <c r="B64" s="77" t="s">
        <v>27</v>
      </c>
      <c r="C64" s="103">
        <f>SUM(C65)</f>
        <v>0</v>
      </c>
      <c r="D64" s="103">
        <f>SUM(D65)</f>
        <v>0</v>
      </c>
      <c r="E64" s="109"/>
      <c r="F64" s="8"/>
    </row>
    <row r="65" spans="1:6" ht="36" customHeight="1" hidden="1">
      <c r="A65" s="69" t="s">
        <v>254</v>
      </c>
      <c r="B65" s="36" t="s">
        <v>28</v>
      </c>
      <c r="C65" s="104"/>
      <c r="D65" s="109"/>
      <c r="E65" s="109"/>
      <c r="F65" s="8"/>
    </row>
    <row r="66" spans="1:6" ht="26.25" customHeight="1" hidden="1">
      <c r="A66" s="10" t="s">
        <v>214</v>
      </c>
      <c r="B66" s="12" t="s">
        <v>29</v>
      </c>
      <c r="C66" s="105">
        <f>SUM(C67:C68)</f>
        <v>0</v>
      </c>
      <c r="D66" s="105">
        <f>SUM(D67:D68)</f>
        <v>0</v>
      </c>
      <c r="E66" s="102"/>
      <c r="F66" s="8"/>
    </row>
    <row r="67" spans="1:6" ht="38.25" customHeight="1" hidden="1">
      <c r="A67" s="69" t="s">
        <v>402</v>
      </c>
      <c r="B67" s="36" t="s">
        <v>403</v>
      </c>
      <c r="C67" s="106"/>
      <c r="D67" s="106"/>
      <c r="E67" s="108"/>
      <c r="F67" s="31"/>
    </row>
    <row r="68" spans="1:6" ht="37.5" customHeight="1" hidden="1">
      <c r="A68" s="69" t="s">
        <v>310</v>
      </c>
      <c r="B68" s="36" t="s">
        <v>30</v>
      </c>
      <c r="C68" s="104"/>
      <c r="D68" s="109"/>
      <c r="E68" s="109"/>
      <c r="F68" s="8"/>
    </row>
    <row r="69" spans="1:6" s="3" customFormat="1" ht="20.25" customHeight="1">
      <c r="A69" s="72" t="s">
        <v>627</v>
      </c>
      <c r="B69" s="74" t="s">
        <v>213</v>
      </c>
      <c r="C69" s="102">
        <v>6300</v>
      </c>
      <c r="D69" s="102">
        <v>500</v>
      </c>
      <c r="E69" s="102">
        <v>7.9</v>
      </c>
      <c r="F69" s="30"/>
    </row>
    <row r="70" spans="1:6" s="3" customFormat="1" ht="27" customHeight="1" hidden="1">
      <c r="A70" s="10" t="s">
        <v>572</v>
      </c>
      <c r="B70" s="19" t="s">
        <v>5</v>
      </c>
      <c r="C70" s="105"/>
      <c r="D70" s="105"/>
      <c r="E70" s="109"/>
      <c r="F70" s="30"/>
    </row>
    <row r="71" spans="1:6" s="3" customFormat="1" ht="38.25" hidden="1">
      <c r="A71" s="10" t="s">
        <v>2</v>
      </c>
      <c r="B71" s="19" t="s">
        <v>6</v>
      </c>
      <c r="C71" s="102">
        <f>SUM(C72:C73)</f>
        <v>0</v>
      </c>
      <c r="D71" s="102">
        <f>SUM(D72:D73)</f>
        <v>0</v>
      </c>
      <c r="E71" s="109"/>
      <c r="F71" s="30"/>
    </row>
    <row r="72" spans="1:6" ht="27" customHeight="1" hidden="1">
      <c r="A72" s="69" t="s">
        <v>404</v>
      </c>
      <c r="B72" s="36" t="s">
        <v>7</v>
      </c>
      <c r="C72" s="104"/>
      <c r="D72" s="104"/>
      <c r="E72" s="109"/>
      <c r="F72" s="8"/>
    </row>
    <row r="73" spans="1:6" ht="36.75" customHeight="1" hidden="1">
      <c r="A73" s="69" t="s">
        <v>405</v>
      </c>
      <c r="B73" s="36" t="s">
        <v>8</v>
      </c>
      <c r="C73" s="104"/>
      <c r="D73" s="104"/>
      <c r="E73" s="109"/>
      <c r="F73" s="8"/>
    </row>
    <row r="74" spans="1:6" s="3" customFormat="1" ht="29.25" customHeight="1">
      <c r="A74" s="10" t="s">
        <v>406</v>
      </c>
      <c r="B74" s="75" t="s">
        <v>301</v>
      </c>
      <c r="C74" s="109">
        <v>6300</v>
      </c>
      <c r="D74" s="109">
        <v>500</v>
      </c>
      <c r="E74" s="109">
        <v>7.9</v>
      </c>
      <c r="F74" s="30"/>
    </row>
    <row r="75" spans="1:6" ht="27" customHeight="1" hidden="1">
      <c r="A75" s="69" t="s">
        <v>407</v>
      </c>
      <c r="B75" s="36" t="s">
        <v>570</v>
      </c>
      <c r="C75" s="104"/>
      <c r="D75" s="109"/>
      <c r="E75" s="109"/>
      <c r="F75" s="8"/>
    </row>
    <row r="76" spans="1:6" ht="26.25" customHeight="1" hidden="1">
      <c r="A76" s="69" t="s">
        <v>408</v>
      </c>
      <c r="B76" s="36" t="s">
        <v>31</v>
      </c>
      <c r="C76" s="104"/>
      <c r="D76" s="109"/>
      <c r="E76" s="109"/>
      <c r="F76" s="8"/>
    </row>
    <row r="77" spans="1:6" s="3" customFormat="1" ht="29.25" customHeight="1" hidden="1">
      <c r="A77" s="10" t="s">
        <v>409</v>
      </c>
      <c r="B77" s="19" t="s">
        <v>32</v>
      </c>
      <c r="C77" s="105">
        <f>SUM(C78:C79)</f>
        <v>0</v>
      </c>
      <c r="D77" s="105">
        <f>SUM(D78:D79)</f>
        <v>0</v>
      </c>
      <c r="E77" s="102"/>
      <c r="F77" s="30"/>
    </row>
    <row r="78" spans="1:6" s="3" customFormat="1" ht="77.25" customHeight="1" hidden="1">
      <c r="A78" s="69" t="s">
        <v>75</v>
      </c>
      <c r="B78" s="75" t="s">
        <v>494</v>
      </c>
      <c r="C78" s="105"/>
      <c r="D78" s="102"/>
      <c r="E78" s="102"/>
      <c r="F78" s="30"/>
    </row>
    <row r="79" spans="1:6" s="3" customFormat="1" ht="40.5" customHeight="1" hidden="1">
      <c r="A79" s="69" t="s">
        <v>495</v>
      </c>
      <c r="B79" s="75" t="s">
        <v>33</v>
      </c>
      <c r="C79" s="105"/>
      <c r="D79" s="102"/>
      <c r="E79" s="102"/>
      <c r="F79" s="30"/>
    </row>
    <row r="80" spans="1:6" s="3" customFormat="1" ht="28.5" customHeight="1">
      <c r="A80" s="10" t="s">
        <v>419</v>
      </c>
      <c r="B80" s="75" t="s">
        <v>502</v>
      </c>
      <c r="C80" s="109">
        <f>SUM(C81:C82)</f>
        <v>0</v>
      </c>
      <c r="D80" s="109">
        <f>SUM(D81:D82)</f>
        <v>0</v>
      </c>
      <c r="E80" s="109"/>
      <c r="F80" s="30"/>
    </row>
    <row r="81" spans="1:6" ht="74.25" customHeight="1" hidden="1">
      <c r="A81" s="69" t="s">
        <v>34</v>
      </c>
      <c r="B81" s="36" t="s">
        <v>290</v>
      </c>
      <c r="C81" s="104"/>
      <c r="D81" s="109"/>
      <c r="E81" s="109"/>
      <c r="F81" s="8"/>
    </row>
    <row r="82" spans="1:6" ht="51" customHeight="1" hidden="1">
      <c r="A82" s="69" t="s">
        <v>35</v>
      </c>
      <c r="B82" s="36" t="s">
        <v>36</v>
      </c>
      <c r="C82" s="104"/>
      <c r="D82" s="109"/>
      <c r="E82" s="109"/>
      <c r="F82" s="8"/>
    </row>
    <row r="83" spans="1:6" s="3" customFormat="1" ht="26.25" customHeight="1">
      <c r="A83" s="10" t="s">
        <v>474</v>
      </c>
      <c r="B83" s="19" t="s">
        <v>258</v>
      </c>
      <c r="C83" s="102">
        <v>165400</v>
      </c>
      <c r="D83" s="102">
        <v>21135.13</v>
      </c>
      <c r="E83" s="102">
        <v>12.8</v>
      </c>
      <c r="F83" s="30"/>
    </row>
    <row r="84" spans="1:6" s="3" customFormat="1" ht="42.75" customHeight="1">
      <c r="A84" s="10" t="s">
        <v>37</v>
      </c>
      <c r="B84" s="75" t="s">
        <v>291</v>
      </c>
      <c r="C84" s="109">
        <f>SUM(C85+C87)</f>
        <v>62400</v>
      </c>
      <c r="D84" s="109">
        <f>SUM(D85+D87)</f>
        <v>1577.47</v>
      </c>
      <c r="E84" s="109"/>
      <c r="F84" s="33"/>
    </row>
    <row r="85" spans="1:6" ht="38.25" customHeight="1">
      <c r="A85" s="10" t="s">
        <v>117</v>
      </c>
      <c r="B85" s="36" t="s">
        <v>280</v>
      </c>
      <c r="C85" s="109">
        <v>62400</v>
      </c>
      <c r="D85" s="109">
        <v>1577.47</v>
      </c>
      <c r="E85" s="109">
        <v>2.5</v>
      </c>
      <c r="F85" s="8"/>
    </row>
    <row r="86" spans="1:6" ht="39.75" customHeight="1" hidden="1">
      <c r="A86" s="69" t="s">
        <v>38</v>
      </c>
      <c r="B86" s="36" t="s">
        <v>292</v>
      </c>
      <c r="C86" s="104"/>
      <c r="D86" s="109"/>
      <c r="E86" s="109"/>
      <c r="F86" s="8"/>
    </row>
    <row r="87" spans="1:6" ht="49.5" customHeight="1">
      <c r="A87" s="10" t="s">
        <v>169</v>
      </c>
      <c r="B87" s="36" t="s">
        <v>293</v>
      </c>
      <c r="C87" s="104">
        <f>SUM(C89+C88)</f>
        <v>0</v>
      </c>
      <c r="D87" s="104">
        <f>SUM(D89+D88)</f>
        <v>0</v>
      </c>
      <c r="E87" s="109"/>
      <c r="F87" s="8"/>
    </row>
    <row r="88" spans="1:6" ht="39" customHeight="1" hidden="1">
      <c r="A88" s="69" t="s">
        <v>272</v>
      </c>
      <c r="B88" s="36" t="s">
        <v>39</v>
      </c>
      <c r="C88" s="104"/>
      <c r="D88" s="104"/>
      <c r="E88" s="109"/>
      <c r="F88" s="31"/>
    </row>
    <row r="89" spans="1:6" ht="37.5" customHeight="1" hidden="1">
      <c r="A89" s="69" t="s">
        <v>168</v>
      </c>
      <c r="B89" s="36" t="s">
        <v>40</v>
      </c>
      <c r="C89" s="104"/>
      <c r="D89" s="109"/>
      <c r="E89" s="109"/>
      <c r="F89" s="8"/>
    </row>
    <row r="90" spans="1:6" ht="37.5" customHeight="1">
      <c r="A90" s="10" t="s">
        <v>41</v>
      </c>
      <c r="B90" s="36" t="s">
        <v>294</v>
      </c>
      <c r="C90" s="104">
        <v>103000</v>
      </c>
      <c r="D90" s="104">
        <v>19557.66</v>
      </c>
      <c r="E90" s="109">
        <v>19</v>
      </c>
      <c r="F90" s="8"/>
    </row>
    <row r="91" spans="1:6" ht="39" customHeight="1" hidden="1">
      <c r="A91" s="10" t="s">
        <v>42</v>
      </c>
      <c r="B91" s="36" t="s">
        <v>47</v>
      </c>
      <c r="C91" s="104">
        <f>SUM(C92)</f>
        <v>0</v>
      </c>
      <c r="D91" s="104">
        <f>SUM(D92)</f>
        <v>0</v>
      </c>
      <c r="E91" s="109"/>
      <c r="F91" s="8"/>
    </row>
    <row r="92" spans="1:6" ht="37.5" customHeight="1" hidden="1">
      <c r="A92" s="69" t="s">
        <v>48</v>
      </c>
      <c r="B92" s="36" t="s">
        <v>86</v>
      </c>
      <c r="C92" s="104"/>
      <c r="D92" s="109"/>
      <c r="E92" s="109"/>
      <c r="F92" s="8"/>
    </row>
    <row r="93" spans="1:6" s="3" customFormat="1" ht="51.75" customHeight="1">
      <c r="A93" s="10" t="s">
        <v>317</v>
      </c>
      <c r="B93" s="75" t="s">
        <v>295</v>
      </c>
      <c r="C93" s="109">
        <f>SUM(C94:C95)</f>
        <v>0</v>
      </c>
      <c r="D93" s="109">
        <v>0</v>
      </c>
      <c r="E93" s="109"/>
      <c r="F93" s="30"/>
    </row>
    <row r="94" spans="1:6" s="3" customFormat="1" ht="53.25" customHeight="1" hidden="1">
      <c r="A94" s="69" t="s">
        <v>194</v>
      </c>
      <c r="B94" s="19" t="s">
        <v>49</v>
      </c>
      <c r="C94" s="102"/>
      <c r="D94" s="109"/>
      <c r="E94" s="109"/>
      <c r="F94" s="30"/>
    </row>
    <row r="95" spans="1:6" ht="53.25" customHeight="1" hidden="1">
      <c r="A95" s="69" t="s">
        <v>318</v>
      </c>
      <c r="B95" s="75" t="s">
        <v>50</v>
      </c>
      <c r="C95" s="104"/>
      <c r="D95" s="109"/>
      <c r="E95" s="109"/>
      <c r="F95" s="8"/>
    </row>
    <row r="96" spans="1:6" s="3" customFormat="1" ht="15" customHeight="1">
      <c r="A96" s="72" t="s">
        <v>604</v>
      </c>
      <c r="B96" s="19" t="s">
        <v>475</v>
      </c>
      <c r="C96" s="102">
        <f>SUM(C103:C106)</f>
        <v>0</v>
      </c>
      <c r="D96" s="102">
        <f>SUM(D103:D106)</f>
        <v>0</v>
      </c>
      <c r="E96" s="102"/>
      <c r="F96" s="30"/>
    </row>
    <row r="97" spans="1:6" s="3" customFormat="1" ht="18.75" customHeight="1">
      <c r="A97" s="78" t="s">
        <v>106</v>
      </c>
      <c r="B97" s="75" t="s">
        <v>170</v>
      </c>
      <c r="C97" s="109">
        <f>SUM(C103)</f>
        <v>0</v>
      </c>
      <c r="D97" s="109">
        <f>SUM(D103)</f>
        <v>0</v>
      </c>
      <c r="E97" s="109"/>
      <c r="F97" s="31"/>
    </row>
    <row r="98" spans="1:6" ht="48" customHeight="1" hidden="1">
      <c r="A98" s="79" t="s">
        <v>557</v>
      </c>
      <c r="B98" s="80" t="s">
        <v>558</v>
      </c>
      <c r="C98" s="104"/>
      <c r="D98" s="109"/>
      <c r="E98" s="109"/>
      <c r="F98" s="8"/>
    </row>
    <row r="99" spans="1:6" ht="14.25" customHeight="1" hidden="1">
      <c r="A99" s="12" t="s">
        <v>323</v>
      </c>
      <c r="B99" s="11" t="s">
        <v>559</v>
      </c>
      <c r="C99" s="102">
        <f>SUM(C100:C102)</f>
        <v>0</v>
      </c>
      <c r="D99" s="102">
        <f>SUM(D100:D102)</f>
        <v>0</v>
      </c>
      <c r="E99" s="109"/>
      <c r="F99" s="8"/>
    </row>
    <row r="100" spans="1:6" ht="24" customHeight="1" hidden="1">
      <c r="A100" s="79" t="s">
        <v>324</v>
      </c>
      <c r="B100" s="80" t="s">
        <v>560</v>
      </c>
      <c r="C100" s="104"/>
      <c r="D100" s="109"/>
      <c r="E100" s="109"/>
      <c r="F100" s="8"/>
    </row>
    <row r="101" spans="1:6" ht="24" customHeight="1" hidden="1">
      <c r="A101" s="79" t="s">
        <v>325</v>
      </c>
      <c r="B101" s="80" t="s">
        <v>561</v>
      </c>
      <c r="C101" s="104"/>
      <c r="D101" s="109"/>
      <c r="E101" s="109"/>
      <c r="F101" s="8"/>
    </row>
    <row r="102" spans="1:6" ht="24" customHeight="1" hidden="1">
      <c r="A102" s="79" t="s">
        <v>326</v>
      </c>
      <c r="B102" s="80" t="s">
        <v>322</v>
      </c>
      <c r="C102" s="104"/>
      <c r="D102" s="109"/>
      <c r="E102" s="109"/>
      <c r="F102" s="8"/>
    </row>
    <row r="103" spans="1:6" ht="24" customHeight="1" hidden="1">
      <c r="A103" s="69" t="s">
        <v>51</v>
      </c>
      <c r="B103" s="69" t="s">
        <v>52</v>
      </c>
      <c r="C103" s="104"/>
      <c r="D103" s="109"/>
      <c r="E103" s="109"/>
      <c r="F103" s="8"/>
    </row>
    <row r="104" spans="1:6" ht="24" customHeight="1" hidden="1">
      <c r="A104" s="69" t="s">
        <v>329</v>
      </c>
      <c r="B104" s="69" t="s">
        <v>330</v>
      </c>
      <c r="C104" s="104"/>
      <c r="D104" s="109"/>
      <c r="E104" s="109"/>
      <c r="F104" s="8"/>
    </row>
    <row r="105" spans="1:6" ht="12.75" customHeight="1" hidden="1">
      <c r="A105" s="69" t="s">
        <v>44</v>
      </c>
      <c r="B105" s="69" t="s">
        <v>43</v>
      </c>
      <c r="C105" s="104"/>
      <c r="D105" s="109"/>
      <c r="E105" s="109"/>
      <c r="F105" s="8"/>
    </row>
    <row r="106" spans="1:6" ht="11.25" customHeight="1" hidden="1">
      <c r="A106" s="69" t="s">
        <v>331</v>
      </c>
      <c r="B106" s="69" t="s">
        <v>332</v>
      </c>
      <c r="C106" s="104"/>
      <c r="D106" s="109"/>
      <c r="E106" s="109"/>
      <c r="F106" s="8"/>
    </row>
    <row r="107" spans="1:6" ht="27.75" customHeight="1">
      <c r="A107" s="72" t="s">
        <v>73</v>
      </c>
      <c r="B107" s="19" t="s">
        <v>53</v>
      </c>
      <c r="C107" s="103">
        <f>SUM(C108+C112)</f>
        <v>0</v>
      </c>
      <c r="D107" s="103">
        <f>SUM(D108+D112)</f>
        <v>0</v>
      </c>
      <c r="E107" s="102"/>
      <c r="F107" s="8"/>
    </row>
    <row r="108" spans="1:6" ht="12.75" customHeight="1">
      <c r="A108" s="12" t="s">
        <v>72</v>
      </c>
      <c r="B108" s="69" t="s">
        <v>54</v>
      </c>
      <c r="C108" s="109">
        <f>SUM(C109)</f>
        <v>0</v>
      </c>
      <c r="D108" s="109">
        <f>SUM(D109)</f>
        <v>0</v>
      </c>
      <c r="E108" s="109"/>
      <c r="F108" s="8"/>
    </row>
    <row r="109" spans="1:6" ht="18" customHeight="1">
      <c r="A109" s="77" t="s">
        <v>55</v>
      </c>
      <c r="B109" s="69" t="s">
        <v>56</v>
      </c>
      <c r="C109" s="104">
        <f>SUM(C110:C111)</f>
        <v>0</v>
      </c>
      <c r="D109" s="104">
        <f>SUM(D110:D111)</f>
        <v>0</v>
      </c>
      <c r="E109" s="109"/>
      <c r="F109" s="8"/>
    </row>
    <row r="110" spans="1:6" ht="26.25" customHeight="1" hidden="1">
      <c r="A110" s="79" t="s">
        <v>57</v>
      </c>
      <c r="B110" s="69" t="s">
        <v>58</v>
      </c>
      <c r="C110" s="104"/>
      <c r="D110" s="109"/>
      <c r="E110" s="109"/>
      <c r="F110" s="8"/>
    </row>
    <row r="111" spans="1:6" ht="25.5" customHeight="1" hidden="1">
      <c r="A111" s="79" t="s">
        <v>59</v>
      </c>
      <c r="B111" s="69" t="s">
        <v>60</v>
      </c>
      <c r="C111" s="104"/>
      <c r="D111" s="109"/>
      <c r="E111" s="109"/>
      <c r="F111" s="8"/>
    </row>
    <row r="112" spans="1:6" ht="18" customHeight="1">
      <c r="A112" s="12" t="s">
        <v>333</v>
      </c>
      <c r="B112" s="69" t="s">
        <v>334</v>
      </c>
      <c r="C112" s="104">
        <f>SUM(C113:C114)</f>
        <v>0</v>
      </c>
      <c r="D112" s="104">
        <f>SUM(D113:D114)</f>
        <v>0</v>
      </c>
      <c r="E112" s="109"/>
      <c r="F112" s="32"/>
    </row>
    <row r="113" spans="1:6" ht="18.75" customHeight="1" hidden="1">
      <c r="A113" s="79" t="s">
        <v>335</v>
      </c>
      <c r="B113" s="11" t="s">
        <v>336</v>
      </c>
      <c r="C113" s="104"/>
      <c r="D113" s="109"/>
      <c r="E113" s="109"/>
      <c r="F113" s="8"/>
    </row>
    <row r="114" spans="1:6" ht="22.5" customHeight="1" hidden="1">
      <c r="A114" s="79" t="s">
        <v>45</v>
      </c>
      <c r="B114" s="11" t="s">
        <v>46</v>
      </c>
      <c r="C114" s="104"/>
      <c r="D114" s="109"/>
      <c r="E114" s="109"/>
      <c r="F114" s="8"/>
    </row>
    <row r="115" spans="1:6" s="3" customFormat="1" ht="20.25" customHeight="1">
      <c r="A115" s="81" t="s">
        <v>176</v>
      </c>
      <c r="B115" s="10" t="s">
        <v>664</v>
      </c>
      <c r="C115" s="102">
        <f>SUM(C116+C122)</f>
        <v>50000</v>
      </c>
      <c r="D115" s="102">
        <f>SUM(D116+D122)</f>
        <v>118660.35</v>
      </c>
      <c r="E115" s="102"/>
      <c r="F115" s="30"/>
    </row>
    <row r="116" spans="1:6" s="3" customFormat="1" ht="51" customHeight="1">
      <c r="A116" s="12" t="s">
        <v>365</v>
      </c>
      <c r="B116" s="69" t="s">
        <v>631</v>
      </c>
      <c r="C116" s="104">
        <f>SUM(C117:C121)</f>
        <v>0</v>
      </c>
      <c r="D116" s="104">
        <f>SUM(D117:D121)</f>
        <v>0</v>
      </c>
      <c r="E116" s="109"/>
      <c r="F116" s="32"/>
    </row>
    <row r="117" spans="1:6" s="3" customFormat="1" ht="38.25" customHeight="1" hidden="1">
      <c r="A117" s="79" t="s">
        <v>337</v>
      </c>
      <c r="B117" s="69" t="s">
        <v>338</v>
      </c>
      <c r="C117" s="104"/>
      <c r="D117" s="104"/>
      <c r="E117" s="109"/>
      <c r="F117" s="32"/>
    </row>
    <row r="118" spans="1:6" s="3" customFormat="1" ht="38.25" customHeight="1" hidden="1">
      <c r="A118" s="79" t="s">
        <v>632</v>
      </c>
      <c r="B118" s="69" t="s">
        <v>589</v>
      </c>
      <c r="C118" s="104"/>
      <c r="D118" s="104"/>
      <c r="E118" s="109"/>
      <c r="F118" s="32"/>
    </row>
    <row r="119" spans="1:6" s="3" customFormat="1" ht="38.25" customHeight="1" hidden="1">
      <c r="A119" s="79" t="s">
        <v>633</v>
      </c>
      <c r="B119" s="69" t="s">
        <v>634</v>
      </c>
      <c r="C119" s="104"/>
      <c r="D119" s="104"/>
      <c r="E119" s="109"/>
      <c r="F119" s="32"/>
    </row>
    <row r="120" spans="1:6" s="3" customFormat="1" ht="25.5" customHeight="1" hidden="1">
      <c r="A120" s="79" t="s">
        <v>635</v>
      </c>
      <c r="B120" s="69" t="s">
        <v>636</v>
      </c>
      <c r="C120" s="104"/>
      <c r="D120" s="104"/>
      <c r="E120" s="109"/>
      <c r="F120" s="32"/>
    </row>
    <row r="121" spans="1:6" s="3" customFormat="1" ht="25.5" customHeight="1" hidden="1">
      <c r="A121" s="79" t="s">
        <v>637</v>
      </c>
      <c r="B121" s="69" t="s">
        <v>636</v>
      </c>
      <c r="C121" s="104"/>
      <c r="D121" s="104"/>
      <c r="E121" s="109"/>
      <c r="F121" s="32"/>
    </row>
    <row r="122" spans="1:6" s="3" customFormat="1" ht="39.75" customHeight="1">
      <c r="A122" s="12" t="s">
        <v>493</v>
      </c>
      <c r="B122" s="69" t="s">
        <v>426</v>
      </c>
      <c r="C122" s="104">
        <v>50000</v>
      </c>
      <c r="D122" s="104">
        <v>118660.35</v>
      </c>
      <c r="E122" s="109">
        <v>237.3</v>
      </c>
      <c r="F122" s="32"/>
    </row>
    <row r="123" spans="1:6" ht="26.25" customHeight="1" hidden="1">
      <c r="A123" s="79" t="s">
        <v>638</v>
      </c>
      <c r="B123" s="11" t="s">
        <v>319</v>
      </c>
      <c r="C123" s="104"/>
      <c r="D123" s="109"/>
      <c r="E123" s="109"/>
      <c r="F123" s="8"/>
    </row>
    <row r="124" spans="1:6" s="3" customFormat="1" ht="18" customHeight="1">
      <c r="A124" s="81" t="s">
        <v>185</v>
      </c>
      <c r="B124" s="72" t="s">
        <v>432</v>
      </c>
      <c r="C124" s="102">
        <f>SUM(C125,C127)</f>
        <v>0</v>
      </c>
      <c r="D124" s="102">
        <f>SUM(D125,D127)</f>
        <v>0</v>
      </c>
      <c r="E124" s="102"/>
      <c r="F124" s="30"/>
    </row>
    <row r="125" spans="1:6" s="3" customFormat="1" ht="15" customHeight="1" hidden="1">
      <c r="A125" s="12" t="s">
        <v>186</v>
      </c>
      <c r="B125" s="10" t="s">
        <v>433</v>
      </c>
      <c r="C125" s="102">
        <f>SUM(C126)</f>
        <v>0</v>
      </c>
      <c r="D125" s="102">
        <f>SUM(D126)</f>
        <v>0</v>
      </c>
      <c r="E125" s="109"/>
      <c r="F125" s="30"/>
    </row>
    <row r="126" spans="1:6" ht="0.75" customHeight="1" hidden="1">
      <c r="A126" s="79" t="s">
        <v>187</v>
      </c>
      <c r="B126" s="82" t="s">
        <v>189</v>
      </c>
      <c r="C126" s="104"/>
      <c r="D126" s="109"/>
      <c r="E126" s="109"/>
      <c r="F126" s="8"/>
    </row>
    <row r="127" spans="1:6" s="3" customFormat="1" ht="27.75" customHeight="1">
      <c r="A127" s="12" t="s">
        <v>188</v>
      </c>
      <c r="B127" s="69" t="s">
        <v>639</v>
      </c>
      <c r="C127" s="109">
        <f>SUM(C128+C129)</f>
        <v>0</v>
      </c>
      <c r="D127" s="109">
        <f>SUM(D128+D129)</f>
        <v>0</v>
      </c>
      <c r="E127" s="109"/>
      <c r="F127" s="30"/>
    </row>
    <row r="128" spans="1:6" ht="27" customHeight="1" hidden="1">
      <c r="A128" s="79" t="s">
        <v>273</v>
      </c>
      <c r="B128" s="11" t="s">
        <v>647</v>
      </c>
      <c r="C128" s="104"/>
      <c r="D128" s="109"/>
      <c r="E128" s="109"/>
      <c r="F128" s="8"/>
    </row>
    <row r="129" spans="1:6" ht="25.5" customHeight="1" hidden="1">
      <c r="A129" s="79" t="s">
        <v>464</v>
      </c>
      <c r="B129" s="11" t="s">
        <v>648</v>
      </c>
      <c r="C129" s="104"/>
      <c r="D129" s="109"/>
      <c r="E129" s="109"/>
      <c r="F129" s="8"/>
    </row>
    <row r="130" spans="1:6" s="3" customFormat="1" ht="18" customHeight="1">
      <c r="A130" s="81" t="s">
        <v>107</v>
      </c>
      <c r="B130" s="72" t="s">
        <v>661</v>
      </c>
      <c r="C130" s="102">
        <f>SUM(C131+C133+C135+C139+C140+C142+C144+C145)</f>
        <v>0</v>
      </c>
      <c r="D130" s="102">
        <f>SUM(D131+D133+D135+D139+D140+D142+D144+D145)</f>
        <v>0</v>
      </c>
      <c r="E130" s="102"/>
      <c r="F130" s="30"/>
    </row>
    <row r="131" spans="1:6" s="3" customFormat="1" ht="23.25" customHeight="1">
      <c r="A131" s="12" t="s">
        <v>516</v>
      </c>
      <c r="B131" s="110" t="s">
        <v>649</v>
      </c>
      <c r="C131" s="109">
        <f>SUM(C132)</f>
        <v>0</v>
      </c>
      <c r="D131" s="109">
        <f>SUM(D132)</f>
        <v>0</v>
      </c>
      <c r="E131" s="109"/>
      <c r="F131" s="30"/>
    </row>
    <row r="132" spans="1:6" ht="25.5" customHeight="1" hidden="1">
      <c r="A132" s="79" t="s">
        <v>218</v>
      </c>
      <c r="B132" s="69" t="s">
        <v>351</v>
      </c>
      <c r="C132" s="104"/>
      <c r="D132" s="109"/>
      <c r="E132" s="109"/>
      <c r="F132" s="8"/>
    </row>
    <row r="133" spans="1:6" s="3" customFormat="1" ht="24.75" customHeight="1">
      <c r="A133" s="12" t="s">
        <v>300</v>
      </c>
      <c r="B133" s="69" t="s">
        <v>373</v>
      </c>
      <c r="C133" s="109">
        <f>SUM(C134)</f>
        <v>0</v>
      </c>
      <c r="D133" s="109">
        <f>SUM(D134)</f>
        <v>0</v>
      </c>
      <c r="E133" s="109"/>
      <c r="F133" s="30"/>
    </row>
    <row r="134" spans="1:6" ht="36" customHeight="1" hidden="1">
      <c r="A134" s="79" t="s">
        <v>418</v>
      </c>
      <c r="B134" s="69" t="s">
        <v>353</v>
      </c>
      <c r="C134" s="104"/>
      <c r="D134" s="109"/>
      <c r="E134" s="109"/>
      <c r="F134" s="8"/>
    </row>
    <row r="135" spans="1:6" s="3" customFormat="1" ht="51.75" customHeight="1">
      <c r="A135" s="12" t="s">
        <v>650</v>
      </c>
      <c r="B135" s="21" t="s">
        <v>296</v>
      </c>
      <c r="C135" s="109">
        <f>SUM(C136:C138)</f>
        <v>0</v>
      </c>
      <c r="D135" s="109">
        <f>SUM(D136:D138)</f>
        <v>0</v>
      </c>
      <c r="E135" s="109"/>
      <c r="F135" s="30"/>
    </row>
    <row r="136" spans="1:6" s="3" customFormat="1" ht="24.75" customHeight="1" hidden="1">
      <c r="A136" s="79" t="s">
        <v>347</v>
      </c>
      <c r="B136" s="69" t="s">
        <v>651</v>
      </c>
      <c r="C136" s="109"/>
      <c r="D136" s="109"/>
      <c r="E136" s="109"/>
      <c r="F136" s="30"/>
    </row>
    <row r="137" spans="1:6" ht="24.75" customHeight="1" hidden="1">
      <c r="A137" s="79" t="s">
        <v>657</v>
      </c>
      <c r="B137" s="69" t="s">
        <v>658</v>
      </c>
      <c r="C137" s="104"/>
      <c r="D137" s="109"/>
      <c r="E137" s="109"/>
      <c r="F137" s="8"/>
    </row>
    <row r="138" spans="1:6" ht="15.75" customHeight="1" hidden="1">
      <c r="A138" s="79" t="s">
        <v>659</v>
      </c>
      <c r="B138" s="69" t="s">
        <v>660</v>
      </c>
      <c r="C138" s="104"/>
      <c r="D138" s="109"/>
      <c r="E138" s="109"/>
      <c r="F138" s="8"/>
    </row>
    <row r="139" spans="1:6" ht="39" customHeight="1">
      <c r="A139" s="12" t="s">
        <v>122</v>
      </c>
      <c r="B139" s="69" t="s">
        <v>652</v>
      </c>
      <c r="C139" s="104"/>
      <c r="D139" s="109"/>
      <c r="E139" s="109"/>
      <c r="F139" s="8"/>
    </row>
    <row r="140" spans="1:6" ht="22.5" customHeight="1">
      <c r="A140" s="12" t="s">
        <v>643</v>
      </c>
      <c r="B140" s="69" t="s">
        <v>644</v>
      </c>
      <c r="C140" s="104">
        <f>SUM(C141)</f>
        <v>0</v>
      </c>
      <c r="D140" s="104">
        <f>SUM(D141)</f>
        <v>0</v>
      </c>
      <c r="E140" s="109"/>
      <c r="F140" s="8"/>
    </row>
    <row r="141" spans="1:6" ht="24" customHeight="1" hidden="1">
      <c r="A141" s="36" t="s">
        <v>646</v>
      </c>
      <c r="B141" s="69" t="s">
        <v>645</v>
      </c>
      <c r="C141" s="104"/>
      <c r="D141" s="109"/>
      <c r="E141" s="109"/>
      <c r="F141" s="8"/>
    </row>
    <row r="142" spans="1:6" ht="29.25" customHeight="1">
      <c r="A142" s="12" t="s">
        <v>339</v>
      </c>
      <c r="B142" s="69" t="s">
        <v>340</v>
      </c>
      <c r="C142" s="104">
        <f>SUM(C143)</f>
        <v>0</v>
      </c>
      <c r="D142" s="104">
        <f>SUM(D143)</f>
        <v>0</v>
      </c>
      <c r="E142" s="109"/>
      <c r="F142" s="8"/>
    </row>
    <row r="143" spans="1:6" ht="36.75" customHeight="1" hidden="1">
      <c r="A143" s="36" t="s">
        <v>640</v>
      </c>
      <c r="B143" s="69" t="s">
        <v>341</v>
      </c>
      <c r="C143" s="104"/>
      <c r="D143" s="109"/>
      <c r="E143" s="109"/>
      <c r="F143" s="8"/>
    </row>
    <row r="144" spans="1:6" ht="37.5" customHeight="1">
      <c r="A144" s="12" t="s">
        <v>641</v>
      </c>
      <c r="B144" s="69" t="s">
        <v>642</v>
      </c>
      <c r="C144" s="104"/>
      <c r="D144" s="109"/>
      <c r="E144" s="109"/>
      <c r="F144" s="32"/>
    </row>
    <row r="145" spans="1:6" ht="27.75" customHeight="1">
      <c r="A145" s="12" t="s">
        <v>9</v>
      </c>
      <c r="B145" s="69" t="s">
        <v>675</v>
      </c>
      <c r="C145" s="109">
        <f>SUM(C146)</f>
        <v>0</v>
      </c>
      <c r="D145" s="109">
        <f>SUM(D146)</f>
        <v>0</v>
      </c>
      <c r="E145" s="109"/>
      <c r="F145" s="8"/>
    </row>
    <row r="146" spans="1:6" ht="27" customHeight="1" hidden="1">
      <c r="A146" s="79" t="s">
        <v>217</v>
      </c>
      <c r="B146" s="11" t="s">
        <v>676</v>
      </c>
      <c r="C146" s="106"/>
      <c r="D146" s="108"/>
      <c r="E146" s="108"/>
      <c r="F146" s="8"/>
    </row>
    <row r="147" spans="1:6" s="3" customFormat="1" ht="18.75" customHeight="1">
      <c r="A147" s="81" t="s">
        <v>665</v>
      </c>
      <c r="B147" s="83" t="s">
        <v>472</v>
      </c>
      <c r="C147" s="102">
        <f>SUM(C148+C151)</f>
        <v>0</v>
      </c>
      <c r="D147" s="102">
        <f>SUM(D148+D151)</f>
        <v>0</v>
      </c>
      <c r="E147" s="102"/>
      <c r="F147" s="26"/>
    </row>
    <row r="148" spans="1:6" s="3" customFormat="1" ht="16.5" customHeight="1" hidden="1">
      <c r="A148" s="12" t="s">
        <v>666</v>
      </c>
      <c r="B148" s="13" t="s">
        <v>473</v>
      </c>
      <c r="C148" s="102">
        <f>SUM(C149:C150)</f>
        <v>0</v>
      </c>
      <c r="D148" s="102">
        <f>SUM(D149:D150)</f>
        <v>0</v>
      </c>
      <c r="E148" s="109"/>
      <c r="F148" s="26"/>
    </row>
    <row r="149" spans="1:6" ht="24.75" customHeight="1" hidden="1">
      <c r="A149" s="79" t="s">
        <v>348</v>
      </c>
      <c r="B149" s="11" t="s">
        <v>656</v>
      </c>
      <c r="C149" s="104"/>
      <c r="D149" s="109"/>
      <c r="E149" s="109"/>
      <c r="F149" s="25"/>
    </row>
    <row r="150" spans="1:6" ht="23.25" customHeight="1" hidden="1">
      <c r="A150" s="79" t="s">
        <v>573</v>
      </c>
      <c r="B150" s="11" t="s">
        <v>515</v>
      </c>
      <c r="C150" s="104"/>
      <c r="D150" s="109"/>
      <c r="E150" s="109"/>
      <c r="F150" s="25"/>
    </row>
    <row r="151" spans="1:6" s="3" customFormat="1" ht="15" customHeight="1">
      <c r="A151" s="12" t="s">
        <v>667</v>
      </c>
      <c r="B151" s="110" t="s">
        <v>425</v>
      </c>
      <c r="C151" s="109">
        <f>SUM(C152:C153)</f>
        <v>0</v>
      </c>
      <c r="D151" s="109">
        <f>SUM(D152:D153)</f>
        <v>0</v>
      </c>
      <c r="E151" s="109"/>
      <c r="F151" s="26"/>
    </row>
    <row r="152" spans="1:6" s="3" customFormat="1" ht="20.25" customHeight="1" hidden="1">
      <c r="A152" s="79" t="s">
        <v>574</v>
      </c>
      <c r="B152" s="11" t="s">
        <v>575</v>
      </c>
      <c r="C152" s="104"/>
      <c r="D152" s="109"/>
      <c r="E152" s="109"/>
      <c r="F152" s="8"/>
    </row>
    <row r="153" spans="1:6" ht="21" customHeight="1" hidden="1">
      <c r="A153" s="79" t="s">
        <v>574</v>
      </c>
      <c r="B153" s="11" t="s">
        <v>342</v>
      </c>
      <c r="C153" s="104"/>
      <c r="D153" s="109"/>
      <c r="E153" s="109"/>
      <c r="F153" s="8"/>
    </row>
    <row r="154" spans="1:6" ht="15.75" customHeight="1">
      <c r="A154" s="81" t="s">
        <v>375</v>
      </c>
      <c r="B154" s="83" t="s">
        <v>564</v>
      </c>
      <c r="C154" s="102">
        <f>SUM(C164+C170+C180+C208)</f>
        <v>3681975</v>
      </c>
      <c r="D154" s="102">
        <v>285045</v>
      </c>
      <c r="E154" s="102">
        <v>7.7</v>
      </c>
      <c r="F154" s="8"/>
    </row>
    <row r="155" spans="1:6" s="3" customFormat="1" ht="18.75" customHeight="1" hidden="1">
      <c r="A155" s="81" t="s">
        <v>177</v>
      </c>
      <c r="B155" s="72" t="s">
        <v>565</v>
      </c>
      <c r="C155" s="102">
        <f>SUM(C156:C161,C162)</f>
        <v>0</v>
      </c>
      <c r="D155" s="102">
        <f>SUM(D156:D161,D162)</f>
        <v>0</v>
      </c>
      <c r="E155" s="102"/>
      <c r="F155" s="30"/>
    </row>
    <row r="156" spans="1:6" ht="25.5" customHeight="1" hidden="1">
      <c r="A156" s="84" t="s">
        <v>178</v>
      </c>
      <c r="B156" s="85" t="s">
        <v>566</v>
      </c>
      <c r="C156" s="104"/>
      <c r="D156" s="109"/>
      <c r="E156" s="109"/>
      <c r="F156" s="8"/>
    </row>
    <row r="157" spans="1:6" ht="24" hidden="1">
      <c r="A157" s="84" t="s">
        <v>179</v>
      </c>
      <c r="B157" s="85" t="s">
        <v>567</v>
      </c>
      <c r="C157" s="104"/>
      <c r="D157" s="109"/>
      <c r="E157" s="109"/>
      <c r="F157" s="8"/>
    </row>
    <row r="158" spans="1:6" ht="15" hidden="1">
      <c r="A158" s="84" t="s">
        <v>180</v>
      </c>
      <c r="B158" s="85" t="s">
        <v>115</v>
      </c>
      <c r="C158" s="104"/>
      <c r="D158" s="109"/>
      <c r="E158" s="109"/>
      <c r="F158" s="8"/>
    </row>
    <row r="159" spans="1:6" ht="24" hidden="1">
      <c r="A159" s="84" t="s">
        <v>181</v>
      </c>
      <c r="B159" s="85" t="s">
        <v>116</v>
      </c>
      <c r="C159" s="104"/>
      <c r="D159" s="109"/>
      <c r="E159" s="109"/>
      <c r="F159" s="8"/>
    </row>
    <row r="160" spans="1:6" ht="24" hidden="1">
      <c r="A160" s="84" t="s">
        <v>182</v>
      </c>
      <c r="B160" s="85" t="s">
        <v>235</v>
      </c>
      <c r="C160" s="104"/>
      <c r="D160" s="109"/>
      <c r="E160" s="109"/>
      <c r="F160" s="8"/>
    </row>
    <row r="161" spans="1:6" ht="24" hidden="1">
      <c r="A161" s="84" t="s">
        <v>313</v>
      </c>
      <c r="B161" s="85" t="s">
        <v>395</v>
      </c>
      <c r="C161" s="104"/>
      <c r="D161" s="109"/>
      <c r="E161" s="109"/>
      <c r="F161" s="8"/>
    </row>
    <row r="162" spans="1:6" ht="24.75" customHeight="1" hidden="1">
      <c r="A162" s="84" t="s">
        <v>314</v>
      </c>
      <c r="B162" s="85" t="s">
        <v>309</v>
      </c>
      <c r="C162" s="104"/>
      <c r="D162" s="109"/>
      <c r="E162" s="109"/>
      <c r="F162" s="8"/>
    </row>
    <row r="163" spans="1:6" s="3" customFormat="1" ht="31.5" customHeight="1" hidden="1">
      <c r="A163" s="81" t="s">
        <v>315</v>
      </c>
      <c r="B163" s="86" t="s">
        <v>1</v>
      </c>
      <c r="C163" s="102">
        <f>SUM(C164+C170+C180+C208+C268)</f>
        <v>3681975</v>
      </c>
      <c r="D163" s="102">
        <f>SUM(D164+D170+D180+D208+D268)</f>
        <v>285045</v>
      </c>
      <c r="E163" s="102"/>
      <c r="F163" s="30"/>
    </row>
    <row r="164" spans="1:6" ht="27" customHeight="1">
      <c r="A164" s="81" t="s">
        <v>316</v>
      </c>
      <c r="B164" s="83" t="s">
        <v>663</v>
      </c>
      <c r="C164" s="102">
        <f>SUM(C167)</f>
        <v>0</v>
      </c>
      <c r="D164" s="102">
        <f>SUM(D165)</f>
        <v>0</v>
      </c>
      <c r="E164" s="102">
        <v>0</v>
      </c>
      <c r="F164" s="33"/>
    </row>
    <row r="165" spans="1:6" ht="12.75" customHeight="1">
      <c r="A165" s="81" t="s">
        <v>655</v>
      </c>
      <c r="B165" s="21"/>
      <c r="C165" s="104"/>
      <c r="D165" s="104"/>
      <c r="E165" s="109"/>
      <c r="F165" s="8"/>
    </row>
    <row r="166" spans="1:6" s="3" customFormat="1" ht="6" customHeight="1">
      <c r="A166" s="12"/>
      <c r="B166" s="13"/>
      <c r="C166" s="102"/>
      <c r="D166" s="102"/>
      <c r="E166" s="102"/>
      <c r="F166" s="30"/>
    </row>
    <row r="167" spans="1:6" ht="17.25" customHeight="1" hidden="1">
      <c r="A167" s="12" t="s">
        <v>256</v>
      </c>
      <c r="B167" s="10" t="s">
        <v>257</v>
      </c>
      <c r="C167" s="107">
        <f>SUM(C168+C169)</f>
        <v>0</v>
      </c>
      <c r="D167" s="107">
        <f>SUM(D168+D169)</f>
        <v>0</v>
      </c>
      <c r="E167" s="107"/>
      <c r="F167" s="34"/>
    </row>
    <row r="168" spans="1:6" ht="24.75" customHeight="1" hidden="1">
      <c r="A168" s="79" t="s">
        <v>458</v>
      </c>
      <c r="B168" s="11" t="s">
        <v>24</v>
      </c>
      <c r="C168" s="109"/>
      <c r="D168" s="109"/>
      <c r="E168" s="102"/>
      <c r="F168" s="33"/>
    </row>
    <row r="169" spans="1:6" ht="19.5" customHeight="1" hidden="1">
      <c r="A169" s="79" t="s">
        <v>191</v>
      </c>
      <c r="B169" s="11" t="s">
        <v>255</v>
      </c>
      <c r="C169" s="102"/>
      <c r="D169" s="109"/>
      <c r="E169" s="102"/>
      <c r="F169" s="33"/>
    </row>
    <row r="170" spans="1:6" ht="26.25" customHeight="1">
      <c r="A170" s="81" t="s">
        <v>127</v>
      </c>
      <c r="B170" s="13" t="s">
        <v>653</v>
      </c>
      <c r="C170" s="102">
        <f>SUM(C171+C177)</f>
        <v>498870</v>
      </c>
      <c r="D170" s="102">
        <f>SUM(D171+D177)</f>
        <v>30000</v>
      </c>
      <c r="E170" s="102">
        <v>6</v>
      </c>
      <c r="F170" s="28"/>
    </row>
    <row r="171" spans="1:6" ht="12.75" customHeight="1">
      <c r="A171" s="81" t="s">
        <v>655</v>
      </c>
      <c r="B171" s="21" t="s">
        <v>281</v>
      </c>
      <c r="C171" s="104">
        <v>498870</v>
      </c>
      <c r="D171" s="104">
        <v>30000</v>
      </c>
      <c r="E171" s="109">
        <v>6</v>
      </c>
      <c r="F171" s="8"/>
    </row>
    <row r="172" spans="1:6" s="3" customFormat="1" ht="6" customHeight="1">
      <c r="A172" s="12"/>
      <c r="B172" s="13"/>
      <c r="C172" s="102"/>
      <c r="D172" s="102"/>
      <c r="E172" s="102"/>
      <c r="F172" s="30"/>
    </row>
    <row r="173" spans="1:6" ht="16.5" customHeight="1" hidden="1">
      <c r="A173" s="12" t="s">
        <v>149</v>
      </c>
      <c r="B173" s="14" t="s">
        <v>150</v>
      </c>
      <c r="C173" s="103">
        <f>SUM(C176)</f>
        <v>0</v>
      </c>
      <c r="D173" s="103">
        <f>SUM(D176)</f>
        <v>0</v>
      </c>
      <c r="E173" s="109"/>
      <c r="F173" s="8"/>
    </row>
    <row r="174" spans="1:6" ht="12.75" customHeight="1" hidden="1">
      <c r="A174" s="81" t="s">
        <v>655</v>
      </c>
      <c r="B174" s="14"/>
      <c r="C174" s="105"/>
      <c r="D174" s="105"/>
      <c r="E174" s="102"/>
      <c r="F174" s="8"/>
    </row>
    <row r="175" spans="1:6" s="3" customFormat="1" ht="6" customHeight="1" hidden="1">
      <c r="A175" s="12"/>
      <c r="B175" s="13"/>
      <c r="C175" s="102"/>
      <c r="D175" s="102"/>
      <c r="E175" s="102"/>
      <c r="F175" s="30"/>
    </row>
    <row r="176" spans="1:6" ht="36" customHeight="1" hidden="1">
      <c r="A176" s="36" t="s">
        <v>151</v>
      </c>
      <c r="B176" s="21" t="s">
        <v>150</v>
      </c>
      <c r="C176" s="104"/>
      <c r="D176" s="104"/>
      <c r="E176" s="109"/>
      <c r="F176" s="8"/>
    </row>
    <row r="177" spans="1:6" ht="17.25" customHeight="1" hidden="1">
      <c r="A177" s="12" t="s">
        <v>544</v>
      </c>
      <c r="B177" s="14" t="s">
        <v>545</v>
      </c>
      <c r="C177" s="107">
        <f>SUM(C178:C179)</f>
        <v>0</v>
      </c>
      <c r="D177" s="107">
        <f>SUM(D178:D179)</f>
        <v>0</v>
      </c>
      <c r="E177" s="107"/>
      <c r="F177" s="32"/>
    </row>
    <row r="178" spans="1:6" ht="23.25" customHeight="1" hidden="1">
      <c r="A178" s="79" t="s">
        <v>546</v>
      </c>
      <c r="B178" s="15" t="s">
        <v>0</v>
      </c>
      <c r="C178" s="104"/>
      <c r="D178" s="109"/>
      <c r="E178" s="109"/>
      <c r="F178" s="8"/>
    </row>
    <row r="179" spans="1:6" ht="16.5" customHeight="1" hidden="1">
      <c r="A179" s="79" t="s">
        <v>547</v>
      </c>
      <c r="B179" s="15" t="s">
        <v>682</v>
      </c>
      <c r="C179" s="104"/>
      <c r="D179" s="109"/>
      <c r="E179" s="109"/>
      <c r="F179" s="8"/>
    </row>
    <row r="180" spans="1:6" ht="16.5" customHeight="1">
      <c r="A180" s="81" t="s">
        <v>548</v>
      </c>
      <c r="B180" s="14" t="s">
        <v>130</v>
      </c>
      <c r="C180" s="105">
        <f>SUM(C181+C206+C207)</f>
        <v>2867900</v>
      </c>
      <c r="D180" s="105">
        <f>SUM(D181+D206+D207)</f>
        <v>75211</v>
      </c>
      <c r="E180" s="102">
        <v>2.6</v>
      </c>
      <c r="F180" s="8"/>
    </row>
    <row r="181" spans="1:6" ht="23.25" customHeight="1">
      <c r="A181" s="81" t="s">
        <v>655</v>
      </c>
      <c r="B181" s="21" t="s">
        <v>282</v>
      </c>
      <c r="C181" s="104">
        <v>59600</v>
      </c>
      <c r="D181" s="104">
        <v>59600</v>
      </c>
      <c r="E181" s="109">
        <v>100</v>
      </c>
      <c r="F181" s="8"/>
    </row>
    <row r="182" spans="1:6" ht="27" customHeight="1" hidden="1">
      <c r="A182" s="12" t="s">
        <v>131</v>
      </c>
      <c r="B182" s="14" t="s">
        <v>132</v>
      </c>
      <c r="C182" s="105">
        <f>SUM(C183:C184)</f>
        <v>0</v>
      </c>
      <c r="D182" s="105">
        <f>SUM(D183:D184)</f>
        <v>0</v>
      </c>
      <c r="E182" s="102"/>
      <c r="F182" s="28"/>
    </row>
    <row r="183" spans="1:6" ht="30" customHeight="1" hidden="1">
      <c r="A183" s="79" t="s">
        <v>133</v>
      </c>
      <c r="B183" s="21" t="s">
        <v>134</v>
      </c>
      <c r="C183" s="104"/>
      <c r="D183" s="104"/>
      <c r="E183" s="102"/>
      <c r="F183" s="28"/>
    </row>
    <row r="184" spans="1:6" ht="48" customHeight="1" hidden="1">
      <c r="A184" s="79" t="s">
        <v>625</v>
      </c>
      <c r="B184" s="15" t="s">
        <v>626</v>
      </c>
      <c r="C184" s="105"/>
      <c r="D184" s="104"/>
      <c r="E184" s="102"/>
      <c r="F184" s="28"/>
    </row>
    <row r="185" spans="1:6" ht="27.75" customHeight="1" hidden="1">
      <c r="A185" s="12" t="s">
        <v>237</v>
      </c>
      <c r="B185" s="14" t="s">
        <v>274</v>
      </c>
      <c r="C185" s="105">
        <f>SUM(C186+C187)</f>
        <v>0</v>
      </c>
      <c r="D185" s="105">
        <f>SUM(D186+D187)</f>
        <v>0</v>
      </c>
      <c r="E185" s="102"/>
      <c r="F185" s="28"/>
    </row>
    <row r="186" spans="1:6" ht="26.25" customHeight="1" hidden="1">
      <c r="A186" s="79" t="s">
        <v>275</v>
      </c>
      <c r="B186" s="15" t="s">
        <v>276</v>
      </c>
      <c r="C186" s="104"/>
      <c r="D186" s="104"/>
      <c r="E186" s="109"/>
      <c r="F186" s="28"/>
    </row>
    <row r="187" spans="1:6" ht="26.25" customHeight="1" hidden="1">
      <c r="A187" s="79" t="s">
        <v>277</v>
      </c>
      <c r="B187" s="15" t="s">
        <v>299</v>
      </c>
      <c r="C187" s="104"/>
      <c r="D187" s="104"/>
      <c r="E187" s="109"/>
      <c r="F187" s="28"/>
    </row>
    <row r="188" spans="1:6" ht="26.25" customHeight="1" hidden="1">
      <c r="A188" s="12" t="s">
        <v>152</v>
      </c>
      <c r="B188" s="40" t="s">
        <v>153</v>
      </c>
      <c r="C188" s="103">
        <f>SUM(C189)</f>
        <v>0</v>
      </c>
      <c r="D188" s="103">
        <f>SUM(D189)</f>
        <v>0</v>
      </c>
      <c r="E188" s="109"/>
      <c r="F188" s="28"/>
    </row>
    <row r="189" spans="1:6" ht="27" customHeight="1" hidden="1">
      <c r="A189" s="36" t="s">
        <v>154</v>
      </c>
      <c r="B189" s="21" t="s">
        <v>155</v>
      </c>
      <c r="C189" s="104"/>
      <c r="D189" s="104"/>
      <c r="E189" s="109"/>
      <c r="F189" s="28"/>
    </row>
    <row r="190" spans="1:6" ht="27" customHeight="1" hidden="1">
      <c r="A190" s="12" t="s">
        <v>549</v>
      </c>
      <c r="B190" s="14" t="s">
        <v>550</v>
      </c>
      <c r="C190" s="105">
        <f>SUM(C191)</f>
        <v>0</v>
      </c>
      <c r="D190" s="105">
        <f>SUM(D191)</f>
        <v>0</v>
      </c>
      <c r="E190" s="102"/>
      <c r="F190" s="28"/>
    </row>
    <row r="191" spans="1:6" ht="28.5" customHeight="1" hidden="1">
      <c r="A191" s="79" t="s">
        <v>551</v>
      </c>
      <c r="B191" s="15" t="s">
        <v>552</v>
      </c>
      <c r="C191" s="104"/>
      <c r="D191" s="104"/>
      <c r="E191" s="109"/>
      <c r="F191" s="28"/>
    </row>
    <row r="192" spans="1:6" ht="27" customHeight="1" hidden="1">
      <c r="A192" s="12" t="s">
        <v>553</v>
      </c>
      <c r="B192" s="14" t="s">
        <v>135</v>
      </c>
      <c r="C192" s="103">
        <f>SUM(C193:C194)</f>
        <v>0</v>
      </c>
      <c r="D192" s="103">
        <f>SUM(D193:D194)</f>
        <v>0</v>
      </c>
      <c r="E192" s="107"/>
      <c r="F192" s="34"/>
    </row>
    <row r="193" spans="1:6" ht="28.5" customHeight="1" hidden="1">
      <c r="A193" s="79" t="s">
        <v>554</v>
      </c>
      <c r="B193" s="15" t="s">
        <v>136</v>
      </c>
      <c r="C193" s="104"/>
      <c r="D193" s="104"/>
      <c r="E193" s="109"/>
      <c r="F193" s="28"/>
    </row>
    <row r="194" spans="1:6" ht="25.5" customHeight="1" hidden="1">
      <c r="A194" s="79" t="s">
        <v>555</v>
      </c>
      <c r="B194" s="15" t="s">
        <v>137</v>
      </c>
      <c r="C194" s="104"/>
      <c r="D194" s="104"/>
      <c r="E194" s="109"/>
      <c r="F194" s="28"/>
    </row>
    <row r="195" spans="1:6" ht="40.5" customHeight="1" hidden="1">
      <c r="A195" s="12" t="s">
        <v>556</v>
      </c>
      <c r="B195" s="14" t="s">
        <v>311</v>
      </c>
      <c r="C195" s="103">
        <f>SUM(C196:C197)</f>
        <v>0</v>
      </c>
      <c r="D195" s="103">
        <f>SUM(D196:D197)</f>
        <v>0</v>
      </c>
      <c r="E195" s="107"/>
      <c r="F195" s="34"/>
    </row>
    <row r="196" spans="1:6" ht="40.5" customHeight="1" hidden="1">
      <c r="A196" s="79" t="s">
        <v>312</v>
      </c>
      <c r="B196" s="15" t="s">
        <v>459</v>
      </c>
      <c r="C196" s="104"/>
      <c r="D196" s="104"/>
      <c r="E196" s="109"/>
      <c r="F196" s="28"/>
    </row>
    <row r="197" spans="1:6" ht="30.75" customHeight="1" hidden="1">
      <c r="A197" s="79" t="s">
        <v>251</v>
      </c>
      <c r="B197" s="15" t="s">
        <v>252</v>
      </c>
      <c r="C197" s="104"/>
      <c r="D197" s="104"/>
      <c r="E197" s="109"/>
      <c r="F197" s="28"/>
    </row>
    <row r="198" spans="1:6" ht="54" customHeight="1" hidden="1">
      <c r="A198" s="12" t="s">
        <v>434</v>
      </c>
      <c r="B198" s="14" t="s">
        <v>138</v>
      </c>
      <c r="C198" s="103">
        <f>SUM(C199)</f>
        <v>0</v>
      </c>
      <c r="D198" s="103">
        <f>SUM(D199)</f>
        <v>0</v>
      </c>
      <c r="E198" s="107"/>
      <c r="F198" s="34"/>
    </row>
    <row r="199" spans="1:6" ht="40.5" customHeight="1" hidden="1">
      <c r="A199" s="79" t="s">
        <v>670</v>
      </c>
      <c r="B199" s="21" t="s">
        <v>139</v>
      </c>
      <c r="C199" s="104"/>
      <c r="D199" s="104"/>
      <c r="E199" s="109"/>
      <c r="F199" s="28"/>
    </row>
    <row r="200" spans="1:6" ht="38.25" customHeight="1" hidden="1">
      <c r="A200" s="12" t="s">
        <v>156</v>
      </c>
      <c r="B200" s="40" t="s">
        <v>297</v>
      </c>
      <c r="C200" s="103">
        <f>SUM(C201)</f>
        <v>0</v>
      </c>
      <c r="D200" s="103">
        <f>SUM(D201)</f>
        <v>0</v>
      </c>
      <c r="E200" s="109"/>
      <c r="F200" s="28"/>
    </row>
    <row r="201" spans="1:6" ht="24.75" customHeight="1" hidden="1">
      <c r="A201" s="36" t="s">
        <v>157</v>
      </c>
      <c r="B201" s="21" t="s">
        <v>298</v>
      </c>
      <c r="C201" s="104"/>
      <c r="D201" s="104"/>
      <c r="E201" s="109"/>
      <c r="F201" s="28"/>
    </row>
    <row r="202" spans="1:6" ht="24.75" customHeight="1" hidden="1">
      <c r="A202" s="12" t="s">
        <v>479</v>
      </c>
      <c r="B202" s="40" t="s">
        <v>480</v>
      </c>
      <c r="C202" s="103">
        <f>SUM(C203)</f>
        <v>0</v>
      </c>
      <c r="D202" s="103">
        <f>SUM(D203)</f>
        <v>0</v>
      </c>
      <c r="E202" s="109"/>
      <c r="F202" s="28"/>
    </row>
    <row r="203" spans="1:6" ht="24.75" customHeight="1" hidden="1">
      <c r="A203" s="36" t="s">
        <v>481</v>
      </c>
      <c r="B203" s="21" t="s">
        <v>482</v>
      </c>
      <c r="C203" s="104"/>
      <c r="D203" s="104"/>
      <c r="E203" s="109"/>
      <c r="F203" s="28"/>
    </row>
    <row r="204" spans="1:6" ht="14.25" customHeight="1" hidden="1">
      <c r="A204" s="12" t="s">
        <v>679</v>
      </c>
      <c r="B204" s="14" t="s">
        <v>4</v>
      </c>
      <c r="C204" s="103">
        <f>SUM(C205:C206)</f>
        <v>62500</v>
      </c>
      <c r="D204" s="103">
        <f>SUM(D205:D206)</f>
        <v>15611</v>
      </c>
      <c r="E204" s="107"/>
      <c r="F204" s="34"/>
    </row>
    <row r="205" spans="1:6" ht="22.5" customHeight="1" hidden="1">
      <c r="A205" s="79" t="s">
        <v>680</v>
      </c>
      <c r="B205" s="15" t="s">
        <v>681</v>
      </c>
      <c r="C205" s="104"/>
      <c r="D205" s="109"/>
      <c r="E205" s="109"/>
      <c r="F205" s="8"/>
    </row>
    <row r="206" spans="1:6" ht="16.5" customHeight="1">
      <c r="A206" s="79" t="s">
        <v>200</v>
      </c>
      <c r="B206" s="21" t="s">
        <v>283</v>
      </c>
      <c r="C206" s="104">
        <v>62500</v>
      </c>
      <c r="D206" s="109">
        <v>15611</v>
      </c>
      <c r="E206" s="109">
        <v>25</v>
      </c>
      <c r="F206" s="8"/>
    </row>
    <row r="207" spans="1:6" ht="13.5" customHeight="1">
      <c r="A207" s="79"/>
      <c r="B207" s="21" t="s">
        <v>284</v>
      </c>
      <c r="C207" s="104">
        <v>2745800</v>
      </c>
      <c r="D207" s="109">
        <v>0</v>
      </c>
      <c r="E207" s="109">
        <v>0</v>
      </c>
      <c r="F207" s="8"/>
    </row>
    <row r="208" spans="1:6" s="3" customFormat="1" ht="14.25" customHeight="1">
      <c r="A208" s="12" t="s">
        <v>466</v>
      </c>
      <c r="B208" s="13" t="s">
        <v>360</v>
      </c>
      <c r="C208" s="102">
        <f>SUM(C209+C210)</f>
        <v>315205</v>
      </c>
      <c r="D208" s="102">
        <f>SUM(D209+D210)</f>
        <v>179834</v>
      </c>
      <c r="E208" s="102">
        <v>57.1</v>
      </c>
      <c r="F208" s="30"/>
    </row>
    <row r="209" spans="1:6" ht="35.25" customHeight="1">
      <c r="A209" s="81" t="s">
        <v>655</v>
      </c>
      <c r="B209" s="21" t="s">
        <v>285</v>
      </c>
      <c r="C209" s="104">
        <v>315205</v>
      </c>
      <c r="D209" s="104">
        <v>179834</v>
      </c>
      <c r="E209" s="109">
        <v>57.1</v>
      </c>
      <c r="F209" s="8"/>
    </row>
    <row r="210" spans="1:6" s="3" customFormat="1" ht="6" customHeight="1">
      <c r="A210" s="12"/>
      <c r="B210" s="13"/>
      <c r="C210" s="102"/>
      <c r="D210" s="102"/>
      <c r="E210" s="102"/>
      <c r="F210" s="30"/>
    </row>
    <row r="211" spans="1:6" s="3" customFormat="1" ht="41.25" customHeight="1" hidden="1">
      <c r="A211" s="10" t="s">
        <v>461</v>
      </c>
      <c r="B211" s="13" t="s">
        <v>669</v>
      </c>
      <c r="C211" s="102">
        <f>SUM(C212+C213)</f>
        <v>0</v>
      </c>
      <c r="D211" s="102">
        <f>SUM(D212+D213)</f>
        <v>0</v>
      </c>
      <c r="E211" s="102"/>
      <c r="F211" s="30"/>
    </row>
    <row r="212" spans="1:6" ht="51" customHeight="1" hidden="1">
      <c r="A212" s="11" t="s">
        <v>460</v>
      </c>
      <c r="B212" s="16" t="s">
        <v>17</v>
      </c>
      <c r="C212" s="104"/>
      <c r="D212" s="109"/>
      <c r="E212" s="109"/>
      <c r="F212" s="8"/>
    </row>
    <row r="213" spans="1:6" ht="49.5" customHeight="1" hidden="1">
      <c r="A213" s="11" t="s">
        <v>462</v>
      </c>
      <c r="B213" s="16" t="s">
        <v>18</v>
      </c>
      <c r="C213" s="104"/>
      <c r="D213" s="109"/>
      <c r="E213" s="109"/>
      <c r="F213" s="8"/>
    </row>
    <row r="214" spans="1:6" ht="39.75" customHeight="1" hidden="1">
      <c r="A214" s="10" t="s">
        <v>435</v>
      </c>
      <c r="B214" s="13" t="s">
        <v>140</v>
      </c>
      <c r="C214" s="103">
        <f>SUM(C215:C216)</f>
        <v>0</v>
      </c>
      <c r="D214" s="103">
        <f>SUM(D215:D216)</f>
        <v>0</v>
      </c>
      <c r="E214" s="109"/>
      <c r="F214" s="8"/>
    </row>
    <row r="215" spans="1:6" ht="39.75" customHeight="1" hidden="1">
      <c r="A215" s="11" t="s">
        <v>165</v>
      </c>
      <c r="B215" s="16" t="s">
        <v>166</v>
      </c>
      <c r="C215" s="104"/>
      <c r="D215" s="109"/>
      <c r="E215" s="109"/>
      <c r="F215" s="8"/>
    </row>
    <row r="216" spans="1:6" ht="29.25" customHeight="1" hidden="1">
      <c r="A216" s="11" t="s">
        <v>167</v>
      </c>
      <c r="B216" s="16" t="s">
        <v>591</v>
      </c>
      <c r="C216" s="104"/>
      <c r="D216" s="109"/>
      <c r="E216" s="109"/>
      <c r="F216" s="8"/>
    </row>
    <row r="217" spans="1:6" ht="36.75" customHeight="1" hidden="1">
      <c r="A217" s="12" t="s">
        <v>463</v>
      </c>
      <c r="B217" s="10" t="s">
        <v>239</v>
      </c>
      <c r="C217" s="105">
        <f>SUM(C218+C274+C267)</f>
        <v>0</v>
      </c>
      <c r="D217" s="105">
        <f>SUM(D218+D274+D267)</f>
        <v>0</v>
      </c>
      <c r="E217" s="102"/>
      <c r="F217" s="8"/>
    </row>
    <row r="218" spans="1:6" ht="39" customHeight="1" hidden="1">
      <c r="A218" s="79" t="s">
        <v>683</v>
      </c>
      <c r="B218" s="11" t="s">
        <v>240</v>
      </c>
      <c r="C218" s="104"/>
      <c r="D218" s="109"/>
      <c r="E218" s="109"/>
      <c r="F218" s="8"/>
    </row>
    <row r="219" spans="1:6" ht="28.5" hidden="1">
      <c r="A219" s="12" t="s">
        <v>227</v>
      </c>
      <c r="B219" s="87" t="s">
        <v>113</v>
      </c>
      <c r="C219" s="102"/>
      <c r="D219" s="102">
        <f>SUM(D220,D229,B246,B263)</f>
        <v>0</v>
      </c>
      <c r="E219" s="102"/>
      <c r="F219" s="8"/>
    </row>
    <row r="220" spans="1:6" s="3" customFormat="1" ht="25.5" hidden="1">
      <c r="A220" s="12" t="s">
        <v>523</v>
      </c>
      <c r="B220" s="13" t="s">
        <v>114</v>
      </c>
      <c r="C220" s="102">
        <f>SUM(C221)</f>
        <v>0</v>
      </c>
      <c r="D220" s="102">
        <f>SUM(D221)</f>
        <v>0</v>
      </c>
      <c r="E220" s="109"/>
      <c r="F220" s="30"/>
    </row>
    <row r="221" spans="1:6" s="3" customFormat="1" ht="15" hidden="1">
      <c r="A221" s="12" t="s">
        <v>524</v>
      </c>
      <c r="B221" s="13" t="s">
        <v>109</v>
      </c>
      <c r="C221" s="105"/>
      <c r="D221" s="102"/>
      <c r="E221" s="109"/>
      <c r="F221" s="30"/>
    </row>
    <row r="222" spans="1:6" ht="24" hidden="1">
      <c r="A222" s="79" t="s">
        <v>525</v>
      </c>
      <c r="B222" s="11" t="s">
        <v>590</v>
      </c>
      <c r="C222" s="104"/>
      <c r="D222" s="109"/>
      <c r="E222" s="109"/>
      <c r="F222" s="8"/>
    </row>
    <row r="223" spans="1:6" ht="36" hidden="1">
      <c r="A223" s="79" t="s">
        <v>221</v>
      </c>
      <c r="B223" s="11" t="s">
        <v>363</v>
      </c>
      <c r="C223" s="104"/>
      <c r="D223" s="109"/>
      <c r="E223" s="109"/>
      <c r="F223" s="8"/>
    </row>
    <row r="224" spans="1:6" ht="24" hidden="1">
      <c r="A224" s="79" t="s">
        <v>222</v>
      </c>
      <c r="B224" s="11" t="s">
        <v>193</v>
      </c>
      <c r="C224" s="104"/>
      <c r="D224" s="109"/>
      <c r="E224" s="109"/>
      <c r="F224" s="8"/>
    </row>
    <row r="225" spans="1:6" ht="24" hidden="1">
      <c r="A225" s="79" t="s">
        <v>223</v>
      </c>
      <c r="B225" s="11" t="s">
        <v>84</v>
      </c>
      <c r="C225" s="104"/>
      <c r="D225" s="109"/>
      <c r="E225" s="109"/>
      <c r="F225" s="8"/>
    </row>
    <row r="226" spans="1:6" ht="24" hidden="1">
      <c r="A226" s="79" t="s">
        <v>224</v>
      </c>
      <c r="B226" s="11" t="s">
        <v>85</v>
      </c>
      <c r="C226" s="104"/>
      <c r="D226" s="109"/>
      <c r="E226" s="109"/>
      <c r="F226" s="8"/>
    </row>
    <row r="227" spans="1:6" ht="24" hidden="1">
      <c r="A227" s="79" t="s">
        <v>225</v>
      </c>
      <c r="B227" s="11" t="s">
        <v>68</v>
      </c>
      <c r="C227" s="104"/>
      <c r="D227" s="109"/>
      <c r="E227" s="109"/>
      <c r="F227" s="8"/>
    </row>
    <row r="228" spans="1:6" ht="24" hidden="1">
      <c r="A228" s="79" t="s">
        <v>226</v>
      </c>
      <c r="B228" s="11" t="s">
        <v>69</v>
      </c>
      <c r="C228" s="104"/>
      <c r="D228" s="109"/>
      <c r="E228" s="109"/>
      <c r="F228" s="8"/>
    </row>
    <row r="229" spans="1:6" s="3" customFormat="1" ht="15" hidden="1">
      <c r="A229" s="12" t="s">
        <v>519</v>
      </c>
      <c r="B229" s="13" t="s">
        <v>110</v>
      </c>
      <c r="C229" s="102">
        <f>SUM(C230,C238)</f>
        <v>0</v>
      </c>
      <c r="D229" s="102">
        <f>SUM(D230,D238)</f>
        <v>0</v>
      </c>
      <c r="E229" s="109"/>
      <c r="F229" s="30"/>
    </row>
    <row r="230" spans="1:6" s="3" customFormat="1" ht="15" hidden="1">
      <c r="A230" s="12" t="s">
        <v>520</v>
      </c>
      <c r="B230" s="13" t="s">
        <v>111</v>
      </c>
      <c r="C230" s="102">
        <f>SUM(C233)</f>
        <v>0</v>
      </c>
      <c r="D230" s="102">
        <f>SUM(D233)</f>
        <v>0</v>
      </c>
      <c r="E230" s="109"/>
      <c r="F230" s="30"/>
    </row>
    <row r="231" spans="1:6" ht="15" hidden="1">
      <c r="A231" s="79" t="s">
        <v>521</v>
      </c>
      <c r="B231" s="11" t="s">
        <v>70</v>
      </c>
      <c r="C231" s="104"/>
      <c r="D231" s="109"/>
      <c r="E231" s="109"/>
      <c r="F231" s="8"/>
    </row>
    <row r="232" spans="1:6" ht="24" hidden="1">
      <c r="A232" s="79" t="s">
        <v>522</v>
      </c>
      <c r="B232" s="11" t="s">
        <v>623</v>
      </c>
      <c r="C232" s="104"/>
      <c r="D232" s="109"/>
      <c r="E232" s="109"/>
      <c r="F232" s="8"/>
    </row>
    <row r="233" spans="1:6" ht="24" hidden="1">
      <c r="A233" s="79" t="s">
        <v>677</v>
      </c>
      <c r="B233" s="11" t="s">
        <v>678</v>
      </c>
      <c r="C233" s="104"/>
      <c r="D233" s="109"/>
      <c r="E233" s="109"/>
      <c r="F233" s="8"/>
    </row>
    <row r="234" spans="1:6" ht="15" hidden="1">
      <c r="A234" s="79" t="s">
        <v>383</v>
      </c>
      <c r="B234" s="11" t="s">
        <v>539</v>
      </c>
      <c r="C234" s="104"/>
      <c r="D234" s="109"/>
      <c r="E234" s="109"/>
      <c r="F234" s="8"/>
    </row>
    <row r="235" spans="1:6" ht="24" hidden="1">
      <c r="A235" s="79" t="s">
        <v>507</v>
      </c>
      <c r="B235" s="11" t="s">
        <v>540</v>
      </c>
      <c r="C235" s="104"/>
      <c r="D235" s="109"/>
      <c r="E235" s="109"/>
      <c r="F235" s="8"/>
    </row>
    <row r="236" spans="1:6" ht="24" hidden="1">
      <c r="A236" s="79" t="s">
        <v>508</v>
      </c>
      <c r="B236" s="11" t="s">
        <v>82</v>
      </c>
      <c r="C236" s="104"/>
      <c r="D236" s="109"/>
      <c r="E236" s="109"/>
      <c r="F236" s="8"/>
    </row>
    <row r="237" spans="1:6" ht="24" hidden="1">
      <c r="A237" s="79" t="s">
        <v>509</v>
      </c>
      <c r="B237" s="11" t="s">
        <v>71</v>
      </c>
      <c r="C237" s="104"/>
      <c r="D237" s="109"/>
      <c r="E237" s="109"/>
      <c r="F237" s="8"/>
    </row>
    <row r="238" spans="1:6" s="3" customFormat="1" ht="15" hidden="1">
      <c r="A238" s="12" t="s">
        <v>510</v>
      </c>
      <c r="B238" s="13" t="s">
        <v>190</v>
      </c>
      <c r="C238" s="102">
        <f>SUM(C241)</f>
        <v>0</v>
      </c>
      <c r="D238" s="102">
        <f>SUM(D241)</f>
        <v>0</v>
      </c>
      <c r="E238" s="109"/>
      <c r="F238" s="30"/>
    </row>
    <row r="239" spans="1:6" ht="15" hidden="1">
      <c r="A239" s="79" t="s">
        <v>511</v>
      </c>
      <c r="B239" s="11" t="s">
        <v>83</v>
      </c>
      <c r="C239" s="104"/>
      <c r="D239" s="109"/>
      <c r="E239" s="109"/>
      <c r="F239" s="8"/>
    </row>
    <row r="240" spans="1:6" ht="24" hidden="1">
      <c r="A240" s="79" t="s">
        <v>512</v>
      </c>
      <c r="B240" s="82" t="s">
        <v>600</v>
      </c>
      <c r="C240" s="104"/>
      <c r="D240" s="109"/>
      <c r="E240" s="109"/>
      <c r="F240" s="8"/>
    </row>
    <row r="241" spans="1:6" ht="15" hidden="1">
      <c r="A241" s="79" t="s">
        <v>513</v>
      </c>
      <c r="B241" s="82" t="s">
        <v>601</v>
      </c>
      <c r="C241" s="104"/>
      <c r="D241" s="109"/>
      <c r="E241" s="109"/>
      <c r="F241" s="8"/>
    </row>
    <row r="242" spans="1:6" ht="24" hidden="1">
      <c r="A242" s="79" t="s">
        <v>514</v>
      </c>
      <c r="B242" s="82" t="s">
        <v>344</v>
      </c>
      <c r="C242" s="104"/>
      <c r="D242" s="109"/>
      <c r="E242" s="109"/>
      <c r="F242" s="8"/>
    </row>
    <row r="243" spans="1:6" ht="30.75" customHeight="1" hidden="1">
      <c r="A243" s="79" t="s">
        <v>23</v>
      </c>
      <c r="B243" s="82" t="s">
        <v>345</v>
      </c>
      <c r="C243" s="104"/>
      <c r="D243" s="109"/>
      <c r="E243" s="109"/>
      <c r="F243" s="8"/>
    </row>
    <row r="244" spans="1:6" ht="36.75" customHeight="1" hidden="1">
      <c r="A244" s="79" t="s">
        <v>377</v>
      </c>
      <c r="B244" s="11" t="s">
        <v>410</v>
      </c>
      <c r="C244" s="104"/>
      <c r="D244" s="109"/>
      <c r="E244" s="109"/>
      <c r="F244" s="8"/>
    </row>
    <row r="245" spans="1:6" ht="24" hidden="1">
      <c r="A245" s="79" t="s">
        <v>378</v>
      </c>
      <c r="B245" s="82" t="s">
        <v>346</v>
      </c>
      <c r="C245" s="104"/>
      <c r="D245" s="109"/>
      <c r="E245" s="109"/>
      <c r="F245" s="8"/>
    </row>
    <row r="246" spans="1:6" s="3" customFormat="1" ht="25.5" hidden="1">
      <c r="A246" s="12" t="s">
        <v>247</v>
      </c>
      <c r="B246" s="13" t="s">
        <v>195</v>
      </c>
      <c r="C246" s="105"/>
      <c r="D246" s="102"/>
      <c r="E246" s="109"/>
      <c r="F246" s="30"/>
    </row>
    <row r="247" spans="1:6" ht="15" hidden="1">
      <c r="A247" s="79" t="s">
        <v>248</v>
      </c>
      <c r="B247" s="11" t="s">
        <v>196</v>
      </c>
      <c r="C247" s="104"/>
      <c r="D247" s="109"/>
      <c r="E247" s="109"/>
      <c r="F247" s="8"/>
    </row>
    <row r="248" spans="1:6" ht="24" hidden="1">
      <c r="A248" s="79" t="s">
        <v>249</v>
      </c>
      <c r="B248" s="11" t="s">
        <v>197</v>
      </c>
      <c r="C248" s="104"/>
      <c r="D248" s="109"/>
      <c r="E248" s="109"/>
      <c r="F248" s="8"/>
    </row>
    <row r="249" spans="1:6" ht="24" hidden="1">
      <c r="A249" s="79" t="s">
        <v>19</v>
      </c>
      <c r="B249" s="11" t="s">
        <v>198</v>
      </c>
      <c r="C249" s="104"/>
      <c r="D249" s="109"/>
      <c r="E249" s="109"/>
      <c r="F249" s="8"/>
    </row>
    <row r="250" spans="1:6" ht="15" hidden="1">
      <c r="A250" s="79" t="s">
        <v>20</v>
      </c>
      <c r="B250" s="11" t="s">
        <v>199</v>
      </c>
      <c r="C250" s="104"/>
      <c r="D250" s="109"/>
      <c r="E250" s="109"/>
      <c r="F250" s="8"/>
    </row>
    <row r="251" spans="1:6" ht="24" hidden="1">
      <c r="A251" s="79" t="s">
        <v>21</v>
      </c>
      <c r="B251" s="11" t="s">
        <v>476</v>
      </c>
      <c r="C251" s="104"/>
      <c r="D251" s="109"/>
      <c r="E251" s="109"/>
      <c r="F251" s="8"/>
    </row>
    <row r="252" spans="1:6" ht="24" hidden="1">
      <c r="A252" s="79" t="s">
        <v>22</v>
      </c>
      <c r="B252" s="11" t="s">
        <v>477</v>
      </c>
      <c r="C252" s="104"/>
      <c r="D252" s="109"/>
      <c r="E252" s="109"/>
      <c r="F252" s="8"/>
    </row>
    <row r="253" spans="1:6" ht="24" hidden="1">
      <c r="A253" s="79" t="s">
        <v>571</v>
      </c>
      <c r="B253" s="11" t="s">
        <v>478</v>
      </c>
      <c r="C253" s="104"/>
      <c r="D253" s="109"/>
      <c r="E253" s="109"/>
      <c r="F253" s="8"/>
    </row>
    <row r="254" spans="1:6" ht="24" hidden="1">
      <c r="A254" s="79" t="s">
        <v>380</v>
      </c>
      <c r="B254" s="11" t="s">
        <v>483</v>
      </c>
      <c r="C254" s="104"/>
      <c r="D254" s="109"/>
      <c r="E254" s="109"/>
      <c r="F254" s="8"/>
    </row>
    <row r="255" spans="1:6" ht="15" hidden="1">
      <c r="A255" s="79" t="s">
        <v>381</v>
      </c>
      <c r="B255" s="11" t="s">
        <v>484</v>
      </c>
      <c r="C255" s="104"/>
      <c r="D255" s="109"/>
      <c r="E255" s="109"/>
      <c r="F255" s="8"/>
    </row>
    <row r="256" spans="1:6" ht="15" hidden="1">
      <c r="A256" s="79" t="s">
        <v>382</v>
      </c>
      <c r="B256" s="11" t="s">
        <v>411</v>
      </c>
      <c r="C256" s="104"/>
      <c r="D256" s="109"/>
      <c r="E256" s="109"/>
      <c r="F256" s="8"/>
    </row>
    <row r="257" spans="1:6" ht="15" hidden="1">
      <c r="A257" s="79" t="s">
        <v>629</v>
      </c>
      <c r="B257" s="11" t="s">
        <v>412</v>
      </c>
      <c r="C257" s="104"/>
      <c r="D257" s="109"/>
      <c r="E257" s="109"/>
      <c r="F257" s="8"/>
    </row>
    <row r="258" spans="1:6" ht="15" hidden="1">
      <c r="A258" s="79" t="s">
        <v>630</v>
      </c>
      <c r="B258" s="11" t="s">
        <v>413</v>
      </c>
      <c r="C258" s="104"/>
      <c r="D258" s="109"/>
      <c r="E258" s="109"/>
      <c r="F258" s="8"/>
    </row>
    <row r="259" spans="1:6" ht="15" hidden="1">
      <c r="A259" s="79" t="s">
        <v>307</v>
      </c>
      <c r="B259" s="11" t="s">
        <v>61</v>
      </c>
      <c r="C259" s="104"/>
      <c r="D259" s="109"/>
      <c r="E259" s="109"/>
      <c r="F259" s="8"/>
    </row>
    <row r="260" spans="1:6" ht="24" hidden="1">
      <c r="A260" s="79" t="s">
        <v>308</v>
      </c>
      <c r="B260" s="11" t="s">
        <v>471</v>
      </c>
      <c r="C260" s="104"/>
      <c r="D260" s="109"/>
      <c r="E260" s="109"/>
      <c r="F260" s="8"/>
    </row>
    <row r="261" spans="1:6" ht="24" hidden="1">
      <c r="A261" s="79" t="s">
        <v>535</v>
      </c>
      <c r="B261" s="11" t="s">
        <v>108</v>
      </c>
      <c r="C261" s="104"/>
      <c r="D261" s="109"/>
      <c r="E261" s="109"/>
      <c r="F261" s="8"/>
    </row>
    <row r="262" spans="1:6" ht="24" hidden="1">
      <c r="A262" s="79" t="s">
        <v>536</v>
      </c>
      <c r="B262" s="11" t="s">
        <v>112</v>
      </c>
      <c r="C262" s="104"/>
      <c r="D262" s="109"/>
      <c r="E262" s="109"/>
      <c r="F262" s="8"/>
    </row>
    <row r="263" spans="1:6" ht="24" hidden="1">
      <c r="A263" s="79" t="s">
        <v>537</v>
      </c>
      <c r="B263" s="11" t="s">
        <v>485</v>
      </c>
      <c r="C263" s="104"/>
      <c r="D263" s="109"/>
      <c r="E263" s="109"/>
      <c r="F263" s="8"/>
    </row>
    <row r="264" spans="1:6" ht="15" hidden="1">
      <c r="A264" s="79" t="s">
        <v>245</v>
      </c>
      <c r="B264" s="11" t="s">
        <v>74</v>
      </c>
      <c r="C264" s="104"/>
      <c r="D264" s="109"/>
      <c r="E264" s="109"/>
      <c r="F264" s="8"/>
    </row>
    <row r="265" spans="1:6" ht="15" hidden="1">
      <c r="A265" s="79" t="s">
        <v>246</v>
      </c>
      <c r="B265" s="11" t="s">
        <v>490</v>
      </c>
      <c r="C265" s="104"/>
      <c r="D265" s="109"/>
      <c r="E265" s="109"/>
      <c r="F265" s="8"/>
    </row>
    <row r="266" spans="1:6" ht="15" hidden="1">
      <c r="A266" s="79" t="s">
        <v>628</v>
      </c>
      <c r="B266" s="11" t="s">
        <v>491</v>
      </c>
      <c r="C266" s="104"/>
      <c r="D266" s="109"/>
      <c r="E266" s="109"/>
      <c r="F266" s="8"/>
    </row>
    <row r="267" spans="1:6" ht="37.5" customHeight="1" hidden="1">
      <c r="A267" s="79" t="s">
        <v>671</v>
      </c>
      <c r="B267" s="11" t="s">
        <v>672</v>
      </c>
      <c r="C267" s="104"/>
      <c r="D267" s="109"/>
      <c r="E267" s="109"/>
      <c r="F267" s="8"/>
    </row>
    <row r="268" spans="1:6" ht="12.75" customHeight="1">
      <c r="A268" s="81" t="s">
        <v>592</v>
      </c>
      <c r="B268" s="10" t="s">
        <v>593</v>
      </c>
      <c r="C268" s="103">
        <f>SUM(C269)</f>
        <v>0</v>
      </c>
      <c r="D268" s="103">
        <f>SUM(D269)</f>
        <v>0</v>
      </c>
      <c r="E268" s="107">
        <v>0</v>
      </c>
      <c r="F268" s="32"/>
    </row>
    <row r="269" spans="1:6" ht="24.75" customHeight="1">
      <c r="A269" s="79" t="s">
        <v>594</v>
      </c>
      <c r="B269" s="11" t="s">
        <v>141</v>
      </c>
      <c r="C269" s="104"/>
      <c r="D269" s="109"/>
      <c r="E269" s="109"/>
      <c r="F269" s="8"/>
    </row>
    <row r="270" spans="1:6" ht="35.25" customHeight="1">
      <c r="A270" s="81" t="s">
        <v>143</v>
      </c>
      <c r="B270" s="10" t="s">
        <v>145</v>
      </c>
      <c r="C270" s="103">
        <f>SUM(C272)</f>
        <v>0</v>
      </c>
      <c r="D270" s="103">
        <f>SUM(D272)</f>
        <v>0</v>
      </c>
      <c r="E270" s="107">
        <v>0</v>
      </c>
      <c r="F270" s="34"/>
    </row>
    <row r="271" spans="1:6" ht="40.5" customHeight="1" hidden="1">
      <c r="A271" s="12" t="s">
        <v>142</v>
      </c>
      <c r="B271" s="11" t="s">
        <v>144</v>
      </c>
      <c r="C271" s="103">
        <f>SUM(C272+C273)</f>
        <v>0</v>
      </c>
      <c r="D271" s="103">
        <f>SUM(D272+D273)</f>
        <v>0</v>
      </c>
      <c r="E271" s="107"/>
      <c r="F271" s="32"/>
    </row>
    <row r="272" spans="1:6" ht="39" customHeight="1" hidden="1">
      <c r="A272" s="36" t="s">
        <v>146</v>
      </c>
      <c r="B272" s="69" t="s">
        <v>147</v>
      </c>
      <c r="C272" s="104"/>
      <c r="D272" s="109"/>
      <c r="E272" s="109"/>
      <c r="F272" s="8"/>
    </row>
    <row r="273" spans="1:6" ht="24" hidden="1">
      <c r="A273" s="79" t="s">
        <v>595</v>
      </c>
      <c r="B273" s="11" t="s">
        <v>123</v>
      </c>
      <c r="C273" s="104"/>
      <c r="D273" s="109"/>
      <c r="E273" s="109"/>
      <c r="F273" s="8"/>
    </row>
    <row r="274" spans="1:6" ht="36" customHeight="1" hidden="1">
      <c r="A274" s="79" t="s">
        <v>671</v>
      </c>
      <c r="B274" s="11" t="s">
        <v>672</v>
      </c>
      <c r="C274" s="104"/>
      <c r="D274" s="109"/>
      <c r="E274" s="109"/>
      <c r="F274" s="8"/>
    </row>
    <row r="275" spans="1:6" ht="39.75" customHeight="1">
      <c r="A275" s="73" t="s">
        <v>427</v>
      </c>
      <c r="B275" s="78" t="s">
        <v>430</v>
      </c>
      <c r="C275" s="103">
        <f>SUM(C276:C277)</f>
        <v>0</v>
      </c>
      <c r="D275" s="103">
        <f>SUM(D276:D277)</f>
        <v>0</v>
      </c>
      <c r="E275" s="109">
        <v>0</v>
      </c>
      <c r="F275" s="8"/>
    </row>
    <row r="276" spans="1:6" ht="29.25" customHeight="1" hidden="1">
      <c r="A276" s="36" t="s">
        <v>428</v>
      </c>
      <c r="B276" s="11" t="s">
        <v>429</v>
      </c>
      <c r="C276" s="104"/>
      <c r="D276" s="109"/>
      <c r="E276" s="109"/>
      <c r="F276" s="8"/>
    </row>
    <row r="277" spans="1:6" ht="36" customHeight="1" hidden="1">
      <c r="A277" s="36" t="s">
        <v>148</v>
      </c>
      <c r="B277" s="11" t="s">
        <v>160</v>
      </c>
      <c r="C277" s="104"/>
      <c r="D277" s="109"/>
      <c r="E277" s="109"/>
      <c r="F277" s="8"/>
    </row>
    <row r="278" spans="1:6" ht="15" customHeight="1">
      <c r="A278" s="10"/>
      <c r="B278" s="76" t="s">
        <v>236</v>
      </c>
      <c r="C278" s="102">
        <f>SUM(C31+C154+C219)</f>
        <v>5502775</v>
      </c>
      <c r="D278" s="102">
        <f>SUM(D31+D154)</f>
        <v>681449.3400000001</v>
      </c>
      <c r="E278" s="102">
        <v>12.4</v>
      </c>
      <c r="F278" s="8"/>
    </row>
    <row r="279" spans="1:6" ht="4.5" customHeight="1">
      <c r="A279" s="11"/>
      <c r="B279" s="88"/>
      <c r="C279" s="108"/>
      <c r="D279" s="108"/>
      <c r="E279" s="108"/>
      <c r="F279" s="8"/>
    </row>
    <row r="280" spans="1:6" ht="18" customHeight="1" hidden="1">
      <c r="A280" s="10"/>
      <c r="B280" s="76" t="s">
        <v>77</v>
      </c>
      <c r="C280" s="102">
        <f>SUM(C31+C154+C219)</f>
        <v>5502775</v>
      </c>
      <c r="D280" s="102">
        <f>SUM(D31+D154+D219)</f>
        <v>681449.3400000001</v>
      </c>
      <c r="E280" s="102"/>
      <c r="F280" s="8"/>
    </row>
    <row r="281" spans="1:6" ht="18" customHeight="1">
      <c r="A281" s="10"/>
      <c r="B281" s="89" t="s">
        <v>468</v>
      </c>
      <c r="C281" s="104"/>
      <c r="D281" s="109"/>
      <c r="E281" s="109"/>
      <c r="F281" s="8"/>
    </row>
    <row r="282" spans="1:6" s="3" customFormat="1" ht="15.75" customHeight="1">
      <c r="A282" s="23" t="s">
        <v>597</v>
      </c>
      <c r="B282" s="90" t="s">
        <v>161</v>
      </c>
      <c r="C282" s="102">
        <f>SUM(C283:C292)</f>
        <v>1728900</v>
      </c>
      <c r="D282" s="102">
        <f>SUM(D283:D292)</f>
        <v>351316.6499999999</v>
      </c>
      <c r="E282" s="102">
        <v>20.3</v>
      </c>
      <c r="F282" s="30"/>
    </row>
    <row r="283" spans="1:6" ht="26.25" customHeight="1">
      <c r="A283" s="91" t="s">
        <v>598</v>
      </c>
      <c r="B283" s="88" t="s">
        <v>162</v>
      </c>
      <c r="C283" s="104">
        <v>470800</v>
      </c>
      <c r="D283" s="109">
        <v>87318</v>
      </c>
      <c r="E283" s="109">
        <v>18.5</v>
      </c>
      <c r="F283" s="8"/>
    </row>
    <row r="284" spans="1:6" ht="27.75" customHeight="1">
      <c r="A284" s="91" t="s">
        <v>505</v>
      </c>
      <c r="B284" s="88" t="s">
        <v>163</v>
      </c>
      <c r="C284" s="104"/>
      <c r="D284" s="109"/>
      <c r="E284" s="109"/>
      <c r="F284" s="8"/>
    </row>
    <row r="285" spans="1:6" ht="28.5" customHeight="1">
      <c r="A285" s="91" t="s">
        <v>506</v>
      </c>
      <c r="B285" s="88" t="s">
        <v>164</v>
      </c>
      <c r="C285" s="104">
        <v>992100</v>
      </c>
      <c r="D285" s="109">
        <v>210720.58</v>
      </c>
      <c r="E285" s="109">
        <v>21.2</v>
      </c>
      <c r="F285" s="8"/>
    </row>
    <row r="286" spans="1:6" ht="16.5" customHeight="1">
      <c r="A286" s="91" t="s">
        <v>399</v>
      </c>
      <c r="B286" s="88" t="s">
        <v>286</v>
      </c>
      <c r="C286" s="104">
        <v>180500</v>
      </c>
      <c r="D286" s="109">
        <v>37704.6</v>
      </c>
      <c r="E286" s="109">
        <v>20.9</v>
      </c>
      <c r="F286" s="8"/>
    </row>
    <row r="287" spans="1:6" ht="25.5" customHeight="1">
      <c r="A287" s="91" t="s">
        <v>400</v>
      </c>
      <c r="B287" s="88" t="s">
        <v>352</v>
      </c>
      <c r="C287" s="104">
        <v>3000</v>
      </c>
      <c r="D287" s="109">
        <v>0</v>
      </c>
      <c r="E287" s="109">
        <v>0</v>
      </c>
      <c r="F287" s="8"/>
    </row>
    <row r="288" spans="1:6" ht="16.5" customHeight="1">
      <c r="A288" s="91" t="s">
        <v>401</v>
      </c>
      <c r="B288" s="88" t="s">
        <v>467</v>
      </c>
      <c r="C288" s="104"/>
      <c r="D288" s="109"/>
      <c r="E288" s="109"/>
      <c r="F288" s="8"/>
    </row>
    <row r="289" spans="1:6" ht="16.5" customHeight="1">
      <c r="A289" s="91" t="s">
        <v>469</v>
      </c>
      <c r="B289" s="88" t="s">
        <v>451</v>
      </c>
      <c r="C289" s="104">
        <v>20000</v>
      </c>
      <c r="D289" s="109">
        <v>0</v>
      </c>
      <c r="E289" s="109">
        <v>0</v>
      </c>
      <c r="F289" s="8"/>
    </row>
    <row r="290" spans="1:6" ht="15" hidden="1">
      <c r="A290" s="91" t="s">
        <v>470</v>
      </c>
      <c r="B290" s="88"/>
      <c r="C290" s="104"/>
      <c r="D290" s="109"/>
      <c r="E290" s="109"/>
      <c r="F290" s="8"/>
    </row>
    <row r="291" spans="1:6" ht="15" hidden="1">
      <c r="A291" s="91" t="s">
        <v>452</v>
      </c>
      <c r="B291" s="88" t="s">
        <v>453</v>
      </c>
      <c r="C291" s="104"/>
      <c r="D291" s="109"/>
      <c r="E291" s="109"/>
      <c r="F291" s="8"/>
    </row>
    <row r="292" spans="1:6" ht="15.75" customHeight="1">
      <c r="A292" s="91" t="s">
        <v>470</v>
      </c>
      <c r="B292" s="88" t="s">
        <v>287</v>
      </c>
      <c r="C292" s="104">
        <v>62500</v>
      </c>
      <c r="D292" s="109">
        <v>15573.47</v>
      </c>
      <c r="E292" s="109">
        <v>24.9</v>
      </c>
      <c r="F292" s="8"/>
    </row>
    <row r="293" spans="1:6" s="3" customFormat="1" ht="16.5" customHeight="1">
      <c r="A293" s="23" t="s">
        <v>454</v>
      </c>
      <c r="B293" s="90" t="s">
        <v>442</v>
      </c>
      <c r="C293" s="105">
        <f>SUM(C296)</f>
        <v>59600</v>
      </c>
      <c r="D293" s="105">
        <f>SUM(D296)</f>
        <v>12995.63</v>
      </c>
      <c r="E293" s="102">
        <v>21.8</v>
      </c>
      <c r="F293" s="30"/>
    </row>
    <row r="294" spans="1:6" ht="16.5" customHeight="1" hidden="1">
      <c r="A294" s="91" t="s">
        <v>456</v>
      </c>
      <c r="B294" s="88" t="s">
        <v>457</v>
      </c>
      <c r="C294" s="104"/>
      <c r="D294" s="109"/>
      <c r="E294" s="109"/>
      <c r="F294" s="8"/>
    </row>
    <row r="295" spans="1:6" ht="16.5" customHeight="1" hidden="1">
      <c r="A295" s="91" t="s">
        <v>302</v>
      </c>
      <c r="B295" s="88" t="s">
        <v>303</v>
      </c>
      <c r="C295" s="104"/>
      <c r="D295" s="109"/>
      <c r="E295" s="109"/>
      <c r="F295" s="8"/>
    </row>
    <row r="296" spans="1:6" ht="17.25" customHeight="1">
      <c r="A296" s="91" t="s">
        <v>304</v>
      </c>
      <c r="B296" s="88" t="s">
        <v>303</v>
      </c>
      <c r="C296" s="104">
        <v>59600</v>
      </c>
      <c r="D296" s="109">
        <v>12995.63</v>
      </c>
      <c r="E296" s="109">
        <v>21.8</v>
      </c>
      <c r="F296" s="8"/>
    </row>
    <row r="297" spans="1:6" ht="24" hidden="1">
      <c r="A297" s="91" t="s">
        <v>379</v>
      </c>
      <c r="B297" s="88" t="s">
        <v>183</v>
      </c>
      <c r="C297" s="104"/>
      <c r="D297" s="109"/>
      <c r="E297" s="109"/>
      <c r="F297" s="8"/>
    </row>
    <row r="298" spans="1:6" ht="16.5" customHeight="1" hidden="1">
      <c r="A298" s="91" t="s">
        <v>184</v>
      </c>
      <c r="B298" s="88" t="s">
        <v>201</v>
      </c>
      <c r="C298" s="104"/>
      <c r="D298" s="109"/>
      <c r="E298" s="109"/>
      <c r="F298" s="8"/>
    </row>
    <row r="299" spans="1:6" ht="24" hidden="1">
      <c r="A299" s="91" t="s">
        <v>202</v>
      </c>
      <c r="B299" s="88" t="s">
        <v>203</v>
      </c>
      <c r="C299" s="104"/>
      <c r="D299" s="109"/>
      <c r="E299" s="109"/>
      <c r="F299" s="8"/>
    </row>
    <row r="300" spans="1:6" ht="15" hidden="1">
      <c r="A300" s="91" t="s">
        <v>212</v>
      </c>
      <c r="B300" s="88" t="s">
        <v>87</v>
      </c>
      <c r="C300" s="104"/>
      <c r="D300" s="109"/>
      <c r="E300" s="109"/>
      <c r="F300" s="8"/>
    </row>
    <row r="301" spans="1:6" ht="18" customHeight="1" hidden="1">
      <c r="A301" s="91" t="s">
        <v>88</v>
      </c>
      <c r="B301" s="88" t="s">
        <v>89</v>
      </c>
      <c r="C301" s="104"/>
      <c r="D301" s="109"/>
      <c r="E301" s="109"/>
      <c r="F301" s="8"/>
    </row>
    <row r="302" spans="1:6" ht="18" customHeight="1" hidden="1">
      <c r="A302" s="23" t="s">
        <v>454</v>
      </c>
      <c r="B302" s="90" t="s">
        <v>455</v>
      </c>
      <c r="C302" s="102">
        <f>SUM(C303)</f>
        <v>0</v>
      </c>
      <c r="D302" s="102">
        <f>SUM(D303)</f>
        <v>0</v>
      </c>
      <c r="E302" s="102"/>
      <c r="F302" s="30"/>
    </row>
    <row r="303" spans="1:6" ht="25.5" customHeight="1" hidden="1">
      <c r="A303" s="91" t="s">
        <v>302</v>
      </c>
      <c r="B303" s="88" t="s">
        <v>465</v>
      </c>
      <c r="C303" s="104"/>
      <c r="D303" s="109"/>
      <c r="E303" s="109"/>
      <c r="F303" s="8"/>
    </row>
    <row r="304" spans="1:6" s="3" customFormat="1" ht="24" customHeight="1">
      <c r="A304" s="23" t="s">
        <v>90</v>
      </c>
      <c r="B304" s="90" t="s">
        <v>441</v>
      </c>
      <c r="C304" s="102">
        <f>SUM(C306:C313)</f>
        <v>143000</v>
      </c>
      <c r="D304" s="102">
        <f>SUM(D306:D313)</f>
        <v>8617.54</v>
      </c>
      <c r="E304" s="102"/>
      <c r="F304" s="30"/>
    </row>
    <row r="305" spans="1:6" ht="15" hidden="1">
      <c r="A305" s="91" t="s">
        <v>91</v>
      </c>
      <c r="B305" s="88" t="s">
        <v>92</v>
      </c>
      <c r="C305" s="104"/>
      <c r="D305" s="109"/>
      <c r="E305" s="109"/>
      <c r="F305" s="8"/>
    </row>
    <row r="306" spans="1:6" ht="16.5" customHeight="1" hidden="1">
      <c r="A306" s="91" t="s">
        <v>93</v>
      </c>
      <c r="B306" s="88" t="s">
        <v>94</v>
      </c>
      <c r="C306" s="104"/>
      <c r="D306" s="109"/>
      <c r="E306" s="109"/>
      <c r="F306" s="8"/>
    </row>
    <row r="307" spans="1:6" ht="16.5" customHeight="1" hidden="1">
      <c r="A307" s="91" t="s">
        <v>95</v>
      </c>
      <c r="B307" s="88" t="s">
        <v>96</v>
      </c>
      <c r="C307" s="104"/>
      <c r="D307" s="109"/>
      <c r="E307" s="109"/>
      <c r="F307" s="8"/>
    </row>
    <row r="308" spans="1:6" ht="16.5" customHeight="1" hidden="1">
      <c r="A308" s="91" t="s">
        <v>97</v>
      </c>
      <c r="B308" s="88" t="s">
        <v>98</v>
      </c>
      <c r="C308" s="104"/>
      <c r="D308" s="109"/>
      <c r="E308" s="109"/>
      <c r="F308" s="8"/>
    </row>
    <row r="309" spans="1:6" ht="15" hidden="1">
      <c r="A309" s="91" t="s">
        <v>99</v>
      </c>
      <c r="B309" s="88" t="s">
        <v>100</v>
      </c>
      <c r="C309" s="104"/>
      <c r="D309" s="109"/>
      <c r="E309" s="109"/>
      <c r="F309" s="8"/>
    </row>
    <row r="310" spans="1:6" ht="15" hidden="1">
      <c r="A310" s="91" t="s">
        <v>80</v>
      </c>
      <c r="B310" s="88" t="s">
        <v>118</v>
      </c>
      <c r="C310" s="104"/>
      <c r="D310" s="109"/>
      <c r="E310" s="109"/>
      <c r="F310" s="8"/>
    </row>
    <row r="311" spans="1:6" ht="15" hidden="1">
      <c r="A311" s="91" t="s">
        <v>119</v>
      </c>
      <c r="B311" s="88" t="s">
        <v>120</v>
      </c>
      <c r="C311" s="104"/>
      <c r="D311" s="109"/>
      <c r="E311" s="109"/>
      <c r="F311" s="8"/>
    </row>
    <row r="312" spans="1:6" ht="26.25" customHeight="1">
      <c r="A312" s="91" t="s">
        <v>121</v>
      </c>
      <c r="B312" s="88" t="s">
        <v>361</v>
      </c>
      <c r="C312" s="104">
        <v>34000</v>
      </c>
      <c r="D312" s="109">
        <v>0</v>
      </c>
      <c r="E312" s="109">
        <v>0</v>
      </c>
      <c r="F312" s="8"/>
    </row>
    <row r="313" spans="1:6" ht="17.25" customHeight="1">
      <c r="A313" s="91" t="s">
        <v>241</v>
      </c>
      <c r="B313" s="88" t="s">
        <v>242</v>
      </c>
      <c r="C313" s="104">
        <v>109000</v>
      </c>
      <c r="D313" s="109">
        <v>8617.54</v>
      </c>
      <c r="E313" s="109">
        <v>7.9</v>
      </c>
      <c r="F313" s="8"/>
    </row>
    <row r="314" spans="1:6" s="3" customFormat="1" ht="14.25" customHeight="1">
      <c r="A314" s="23" t="s">
        <v>354</v>
      </c>
      <c r="B314" s="90" t="s">
        <v>440</v>
      </c>
      <c r="C314" s="102">
        <f>SUM(C315:C325)</f>
        <v>497775</v>
      </c>
      <c r="D314" s="102">
        <f>SUM(D315:D325)</f>
        <v>19541.24</v>
      </c>
      <c r="E314" s="102"/>
      <c r="F314" s="30"/>
    </row>
    <row r="315" spans="1:6" ht="15" customHeight="1">
      <c r="A315" s="91" t="s">
        <v>355</v>
      </c>
      <c r="B315" s="88" t="s">
        <v>356</v>
      </c>
      <c r="C315" s="104"/>
      <c r="D315" s="109"/>
      <c r="E315" s="109"/>
      <c r="F315" s="8"/>
    </row>
    <row r="316" spans="1:6" ht="10.5" customHeight="1" hidden="1">
      <c r="A316" s="91" t="s">
        <v>577</v>
      </c>
      <c r="B316" s="88" t="s">
        <v>578</v>
      </c>
      <c r="C316" s="104"/>
      <c r="D316" s="109"/>
      <c r="E316" s="109"/>
      <c r="F316" s="8"/>
    </row>
    <row r="317" spans="1:6" ht="12.75" customHeight="1" hidden="1">
      <c r="A317" s="91" t="s">
        <v>579</v>
      </c>
      <c r="B317" s="88" t="s">
        <v>580</v>
      </c>
      <c r="C317" s="104"/>
      <c r="D317" s="109"/>
      <c r="E317" s="109"/>
      <c r="F317" s="8"/>
    </row>
    <row r="318" spans="1:6" ht="12.75" customHeight="1" hidden="1">
      <c r="A318" s="91" t="s">
        <v>581</v>
      </c>
      <c r="B318" s="88" t="s">
        <v>582</v>
      </c>
      <c r="C318" s="104"/>
      <c r="D318" s="109"/>
      <c r="E318" s="109"/>
      <c r="F318" s="8"/>
    </row>
    <row r="319" spans="1:6" ht="12.75" customHeight="1">
      <c r="A319" s="91" t="s">
        <v>583</v>
      </c>
      <c r="B319" s="88" t="s">
        <v>584</v>
      </c>
      <c r="C319" s="104"/>
      <c r="D319" s="109"/>
      <c r="E319" s="109"/>
      <c r="F319" s="8"/>
    </row>
    <row r="320" spans="1:6" ht="21" customHeight="1" hidden="1">
      <c r="A320" s="91" t="s">
        <v>585</v>
      </c>
      <c r="B320" s="88" t="s">
        <v>586</v>
      </c>
      <c r="C320" s="104"/>
      <c r="D320" s="109"/>
      <c r="E320" s="109"/>
      <c r="F320" s="8"/>
    </row>
    <row r="321" spans="1:6" ht="15" customHeight="1">
      <c r="A321" s="91" t="s">
        <v>228</v>
      </c>
      <c r="B321" s="88" t="s">
        <v>229</v>
      </c>
      <c r="C321" s="104"/>
      <c r="D321" s="109"/>
      <c r="E321" s="109"/>
      <c r="F321" s="8"/>
    </row>
    <row r="322" spans="1:6" ht="17.25" customHeight="1">
      <c r="A322" s="91" t="s">
        <v>230</v>
      </c>
      <c r="B322" s="88" t="s">
        <v>431</v>
      </c>
      <c r="C322" s="104">
        <v>497775</v>
      </c>
      <c r="D322" s="109">
        <v>19541.24</v>
      </c>
      <c r="E322" s="109">
        <v>3.9</v>
      </c>
      <c r="F322" s="8"/>
    </row>
    <row r="323" spans="1:6" ht="25.5" customHeight="1" hidden="1">
      <c r="A323" s="91" t="s">
        <v>231</v>
      </c>
      <c r="B323" s="88" t="s">
        <v>232</v>
      </c>
      <c r="C323" s="104"/>
      <c r="D323" s="109"/>
      <c r="E323" s="109"/>
      <c r="F323" s="8"/>
    </row>
    <row r="324" spans="1:6" ht="18" customHeight="1" hidden="1">
      <c r="A324" s="91" t="s">
        <v>230</v>
      </c>
      <c r="B324" s="88" t="s">
        <v>541</v>
      </c>
      <c r="C324" s="104"/>
      <c r="D324" s="109"/>
      <c r="E324" s="109"/>
      <c r="F324" s="8"/>
    </row>
    <row r="325" spans="1:6" ht="15" customHeight="1">
      <c r="A325" s="91" t="s">
        <v>243</v>
      </c>
      <c r="B325" s="88" t="s">
        <v>250</v>
      </c>
      <c r="C325" s="104"/>
      <c r="D325" s="109"/>
      <c r="E325" s="109"/>
      <c r="F325" s="8"/>
    </row>
    <row r="326" spans="1:6" s="3" customFormat="1" ht="15" customHeight="1">
      <c r="A326" s="23" t="s">
        <v>233</v>
      </c>
      <c r="B326" s="90" t="s">
        <v>439</v>
      </c>
      <c r="C326" s="102">
        <f>SUM(C327:C330)</f>
        <v>284300</v>
      </c>
      <c r="D326" s="102">
        <f>SUM(D327:D330)</f>
        <v>65758.47</v>
      </c>
      <c r="E326" s="102">
        <v>23.1</v>
      </c>
      <c r="F326" s="30"/>
    </row>
    <row r="327" spans="1:6" ht="17.25" customHeight="1" hidden="1">
      <c r="A327" s="91" t="s">
        <v>234</v>
      </c>
      <c r="B327" s="88" t="s">
        <v>366</v>
      </c>
      <c r="C327" s="104"/>
      <c r="D327" s="109"/>
      <c r="E327" s="109"/>
      <c r="F327" s="8"/>
    </row>
    <row r="328" spans="1:6" ht="15" customHeight="1">
      <c r="A328" s="91" t="s">
        <v>367</v>
      </c>
      <c r="B328" s="88" t="s">
        <v>366</v>
      </c>
      <c r="C328" s="104">
        <v>210000</v>
      </c>
      <c r="D328" s="109">
        <v>45188.98</v>
      </c>
      <c r="E328" s="109">
        <v>21.5</v>
      </c>
      <c r="F328" s="8"/>
    </row>
    <row r="329" spans="1:6" ht="15" customHeight="1">
      <c r="A329" s="91" t="s">
        <v>368</v>
      </c>
      <c r="B329" s="88" t="s">
        <v>357</v>
      </c>
      <c r="C329" s="104">
        <v>74300</v>
      </c>
      <c r="D329" s="109">
        <v>20569.49</v>
      </c>
      <c r="E329" s="109">
        <v>27.7</v>
      </c>
      <c r="F329" s="8"/>
    </row>
    <row r="330" spans="1:6" ht="15" customHeight="1" hidden="1">
      <c r="A330" s="91" t="s">
        <v>158</v>
      </c>
      <c r="B330" s="88" t="s">
        <v>159</v>
      </c>
      <c r="C330" s="104"/>
      <c r="D330" s="109"/>
      <c r="E330" s="109"/>
      <c r="F330" s="8"/>
    </row>
    <row r="331" spans="1:6" s="3" customFormat="1" ht="14.25" customHeight="1">
      <c r="A331" s="23" t="s">
        <v>385</v>
      </c>
      <c r="B331" s="90" t="s">
        <v>438</v>
      </c>
      <c r="C331" s="102">
        <f>SUM(C333:C340)</f>
        <v>0</v>
      </c>
      <c r="D331" s="102">
        <f>SUM(D333:D340)</f>
        <v>0</v>
      </c>
      <c r="E331" s="102"/>
      <c r="F331" s="30"/>
    </row>
    <row r="332" spans="1:6" ht="15" hidden="1">
      <c r="A332" s="91" t="s">
        <v>386</v>
      </c>
      <c r="B332" s="88" t="s">
        <v>387</v>
      </c>
      <c r="C332" s="104"/>
      <c r="D332" s="109"/>
      <c r="E332" s="109"/>
      <c r="F332" s="8"/>
    </row>
    <row r="333" spans="1:6" ht="15.75" customHeight="1">
      <c r="A333" s="91" t="s">
        <v>388</v>
      </c>
      <c r="B333" s="88" t="s">
        <v>389</v>
      </c>
      <c r="C333" s="104"/>
      <c r="D333" s="109"/>
      <c r="E333" s="109"/>
      <c r="F333" s="8"/>
    </row>
    <row r="334" spans="1:6" ht="15" hidden="1">
      <c r="A334" s="91" t="s">
        <v>390</v>
      </c>
      <c r="B334" s="88" t="s">
        <v>391</v>
      </c>
      <c r="C334" s="104"/>
      <c r="D334" s="109"/>
      <c r="E334" s="109"/>
      <c r="F334" s="8"/>
    </row>
    <row r="335" spans="1:6" ht="15" hidden="1">
      <c r="A335" s="91" t="s">
        <v>392</v>
      </c>
      <c r="B335" s="88" t="s">
        <v>393</v>
      </c>
      <c r="C335" s="104"/>
      <c r="D335" s="109"/>
      <c r="E335" s="109"/>
      <c r="F335" s="8"/>
    </row>
    <row r="336" spans="1:6" ht="15" hidden="1">
      <c r="A336" s="91" t="s">
        <v>394</v>
      </c>
      <c r="B336" s="88" t="s">
        <v>662</v>
      </c>
      <c r="C336" s="104"/>
      <c r="D336" s="109"/>
      <c r="E336" s="109"/>
      <c r="F336" s="8"/>
    </row>
    <row r="337" spans="1:6" ht="15" hidden="1">
      <c r="A337" s="91" t="s">
        <v>81</v>
      </c>
      <c r="B337" s="88" t="s">
        <v>420</v>
      </c>
      <c r="C337" s="104"/>
      <c r="D337" s="109"/>
      <c r="E337" s="109"/>
      <c r="F337" s="8"/>
    </row>
    <row r="338" spans="1:6" ht="18.75" customHeight="1">
      <c r="A338" s="91" t="s">
        <v>421</v>
      </c>
      <c r="B338" s="88" t="s">
        <v>422</v>
      </c>
      <c r="C338" s="104"/>
      <c r="D338" s="109"/>
      <c r="E338" s="109"/>
      <c r="F338" s="8"/>
    </row>
    <row r="339" spans="1:6" ht="24.75" customHeight="1" hidden="1">
      <c r="A339" s="91" t="s">
        <v>423</v>
      </c>
      <c r="B339" s="88" t="s">
        <v>606</v>
      </c>
      <c r="C339" s="104"/>
      <c r="D339" s="109"/>
      <c r="E339" s="109"/>
      <c r="F339" s="8"/>
    </row>
    <row r="340" spans="1:6" ht="19.5" customHeight="1">
      <c r="A340" s="91" t="s">
        <v>607</v>
      </c>
      <c r="B340" s="88" t="s">
        <v>608</v>
      </c>
      <c r="C340" s="104"/>
      <c r="D340" s="109"/>
      <c r="E340" s="109"/>
      <c r="F340" s="8"/>
    </row>
    <row r="341" spans="1:6" s="3" customFormat="1" ht="14.25" customHeight="1">
      <c r="A341" s="23" t="s">
        <v>609</v>
      </c>
      <c r="B341" s="90" t="s">
        <v>437</v>
      </c>
      <c r="C341" s="102">
        <f>SUM(C342:C347)</f>
        <v>134500</v>
      </c>
      <c r="D341" s="102">
        <f>SUM(D342:D347)</f>
        <v>19313.9</v>
      </c>
      <c r="E341" s="102">
        <v>14.4</v>
      </c>
      <c r="F341" s="30"/>
    </row>
    <row r="342" spans="1:6" ht="18.75" customHeight="1">
      <c r="A342" s="91" t="s">
        <v>259</v>
      </c>
      <c r="B342" s="88" t="s">
        <v>260</v>
      </c>
      <c r="C342" s="104">
        <v>134500</v>
      </c>
      <c r="D342" s="109">
        <v>19313.9</v>
      </c>
      <c r="E342" s="109">
        <v>14.4</v>
      </c>
      <c r="F342" s="8"/>
    </row>
    <row r="343" spans="1:6" ht="15" hidden="1">
      <c r="A343" s="91" t="s">
        <v>261</v>
      </c>
      <c r="B343" s="88" t="s">
        <v>262</v>
      </c>
      <c r="C343" s="104"/>
      <c r="D343" s="109"/>
      <c r="E343" s="109"/>
      <c r="F343" s="8"/>
    </row>
    <row r="344" spans="1:6" ht="15" hidden="1">
      <c r="A344" s="91" t="s">
        <v>263</v>
      </c>
      <c r="B344" s="88" t="s">
        <v>264</v>
      </c>
      <c r="C344" s="104"/>
      <c r="D344" s="109"/>
      <c r="E344" s="109"/>
      <c r="F344" s="8"/>
    </row>
    <row r="345" spans="1:6" ht="15" hidden="1">
      <c r="A345" s="91" t="s">
        <v>265</v>
      </c>
      <c r="B345" s="88" t="s">
        <v>266</v>
      </c>
      <c r="C345" s="104"/>
      <c r="D345" s="109"/>
      <c r="E345" s="109"/>
      <c r="F345" s="8"/>
    </row>
    <row r="346" spans="1:6" ht="24" hidden="1">
      <c r="A346" s="91" t="s">
        <v>267</v>
      </c>
      <c r="B346" s="88" t="s">
        <v>268</v>
      </c>
      <c r="C346" s="104"/>
      <c r="D346" s="109"/>
      <c r="E346" s="109"/>
      <c r="F346" s="8"/>
    </row>
    <row r="347" spans="1:6" ht="39" customHeight="1" hidden="1">
      <c r="A347" s="91" t="s">
        <v>269</v>
      </c>
      <c r="B347" s="88" t="s">
        <v>362</v>
      </c>
      <c r="C347" s="104"/>
      <c r="D347" s="109"/>
      <c r="E347" s="109"/>
      <c r="F347" s="8"/>
    </row>
    <row r="348" spans="1:6" s="3" customFormat="1" ht="17.25" customHeight="1">
      <c r="A348" s="23" t="s">
        <v>270</v>
      </c>
      <c r="B348" s="90" t="s">
        <v>436</v>
      </c>
      <c r="C348" s="102">
        <f>SUM(C349:C351)</f>
        <v>0</v>
      </c>
      <c r="D348" s="102">
        <f>SUM(D349:D351)</f>
        <v>0</v>
      </c>
      <c r="E348" s="102"/>
      <c r="F348" s="30"/>
    </row>
    <row r="349" spans="1:6" ht="15" customHeight="1">
      <c r="A349" s="91" t="s">
        <v>542</v>
      </c>
      <c r="B349" s="88" t="s">
        <v>543</v>
      </c>
      <c r="C349" s="104"/>
      <c r="D349" s="109"/>
      <c r="E349" s="109"/>
      <c r="F349" s="8"/>
    </row>
    <row r="350" spans="1:6" ht="15" hidden="1">
      <c r="A350" s="91" t="s">
        <v>271</v>
      </c>
      <c r="B350" s="88" t="s">
        <v>171</v>
      </c>
      <c r="C350" s="104"/>
      <c r="D350" s="109"/>
      <c r="E350" s="109"/>
      <c r="F350" s="8"/>
    </row>
    <row r="351" spans="1:6" ht="24" customHeight="1" hidden="1">
      <c r="A351" s="91" t="s">
        <v>358</v>
      </c>
      <c r="B351" s="88"/>
      <c r="C351" s="104"/>
      <c r="D351" s="109"/>
      <c r="E351" s="109"/>
      <c r="F351" s="8"/>
    </row>
    <row r="352" spans="1:6" s="3" customFormat="1" ht="14.25" customHeight="1">
      <c r="A352" s="23" t="s">
        <v>172</v>
      </c>
      <c r="B352" s="90" t="s">
        <v>443</v>
      </c>
      <c r="C352" s="102">
        <f>SUM(C353:C358)</f>
        <v>2745800</v>
      </c>
      <c r="D352" s="102">
        <f>SUM(D353:D358)</f>
        <v>0</v>
      </c>
      <c r="E352" s="102"/>
      <c r="F352" s="30"/>
    </row>
    <row r="353" spans="1:6" ht="17.25" customHeight="1">
      <c r="A353" s="91" t="s">
        <v>173</v>
      </c>
      <c r="B353" s="88" t="s">
        <v>174</v>
      </c>
      <c r="C353" s="104"/>
      <c r="D353" s="109"/>
      <c r="E353" s="109"/>
      <c r="F353" s="8"/>
    </row>
    <row r="354" spans="1:6" ht="15" hidden="1">
      <c r="A354" s="91" t="s">
        <v>175</v>
      </c>
      <c r="B354" s="88" t="s">
        <v>192</v>
      </c>
      <c r="C354" s="104"/>
      <c r="D354" s="109"/>
      <c r="E354" s="109"/>
      <c r="F354" s="8"/>
    </row>
    <row r="355" spans="1:6" ht="18" customHeight="1">
      <c r="A355" s="91" t="s">
        <v>619</v>
      </c>
      <c r="B355" s="88" t="s">
        <v>620</v>
      </c>
      <c r="C355" s="104"/>
      <c r="D355" s="109"/>
      <c r="E355" s="109"/>
      <c r="F355" s="8"/>
    </row>
    <row r="356" spans="1:6" ht="16.5" customHeight="1">
      <c r="A356" s="91" t="s">
        <v>621</v>
      </c>
      <c r="B356" s="88" t="s">
        <v>673</v>
      </c>
      <c r="C356" s="104">
        <v>2745800</v>
      </c>
      <c r="D356" s="109">
        <v>0</v>
      </c>
      <c r="E356" s="109">
        <v>0</v>
      </c>
      <c r="F356" s="8"/>
    </row>
    <row r="357" spans="1:6" ht="15" hidden="1">
      <c r="A357" s="91" t="s">
        <v>622</v>
      </c>
      <c r="B357" s="88" t="s">
        <v>526</v>
      </c>
      <c r="C357" s="104"/>
      <c r="D357" s="109"/>
      <c r="E357" s="109"/>
      <c r="F357" s="8"/>
    </row>
    <row r="358" spans="1:6" ht="18.75" customHeight="1">
      <c r="A358" s="91" t="s">
        <v>527</v>
      </c>
      <c r="B358" s="88" t="s">
        <v>528</v>
      </c>
      <c r="C358" s="104"/>
      <c r="D358" s="109"/>
      <c r="E358" s="109"/>
      <c r="F358" s="8"/>
    </row>
    <row r="359" spans="1:6" ht="15" customHeight="1">
      <c r="A359" s="92" t="s">
        <v>529</v>
      </c>
      <c r="B359" s="93" t="s">
        <v>449</v>
      </c>
      <c r="C359" s="103">
        <f>SUM(C360:C363)</f>
        <v>0</v>
      </c>
      <c r="D359" s="103">
        <f>SUM(D360:D363)</f>
        <v>0</v>
      </c>
      <c r="E359" s="107"/>
      <c r="F359" s="8"/>
    </row>
    <row r="360" spans="1:6" ht="15" customHeight="1">
      <c r="A360" s="91" t="s">
        <v>530</v>
      </c>
      <c r="B360" s="38" t="s">
        <v>444</v>
      </c>
      <c r="C360" s="104"/>
      <c r="D360" s="109"/>
      <c r="E360" s="109"/>
      <c r="F360" s="8"/>
    </row>
    <row r="361" spans="1:6" ht="14.25" customHeight="1">
      <c r="A361" s="91" t="s">
        <v>531</v>
      </c>
      <c r="B361" s="88" t="s">
        <v>62</v>
      </c>
      <c r="C361" s="104"/>
      <c r="D361" s="109"/>
      <c r="E361" s="109"/>
      <c r="F361" s="8"/>
    </row>
    <row r="362" spans="1:6" ht="14.25" customHeight="1">
      <c r="A362" s="91" t="s">
        <v>359</v>
      </c>
      <c r="B362" s="88" t="s">
        <v>63</v>
      </c>
      <c r="C362" s="104"/>
      <c r="D362" s="109"/>
      <c r="E362" s="109"/>
      <c r="F362" s="8"/>
    </row>
    <row r="363" spans="1:6" ht="29.25" customHeight="1" hidden="1">
      <c r="A363" s="91" t="s">
        <v>424</v>
      </c>
      <c r="B363" s="88" t="s">
        <v>64</v>
      </c>
      <c r="C363" s="104"/>
      <c r="D363" s="109"/>
      <c r="E363" s="109"/>
      <c r="F363" s="8"/>
    </row>
    <row r="364" spans="1:6" s="3" customFormat="1" ht="26.25" customHeight="1">
      <c r="A364" s="23" t="s">
        <v>65</v>
      </c>
      <c r="B364" s="90" t="s">
        <v>450</v>
      </c>
      <c r="C364" s="105">
        <f>SUM(C365:C366)</f>
        <v>0</v>
      </c>
      <c r="D364" s="105">
        <f>SUM(D365:D366)</f>
        <v>0</v>
      </c>
      <c r="E364" s="102"/>
      <c r="F364" s="30"/>
    </row>
    <row r="365" spans="1:6" s="3" customFormat="1" ht="29.25" customHeight="1">
      <c r="A365" s="37" t="s">
        <v>445</v>
      </c>
      <c r="B365" s="38" t="s">
        <v>446</v>
      </c>
      <c r="C365" s="104"/>
      <c r="D365" s="104"/>
      <c r="E365" s="109"/>
      <c r="F365" s="33"/>
    </row>
    <row r="366" spans="1:6" ht="16.5" customHeight="1">
      <c r="A366" s="91" t="s">
        <v>66</v>
      </c>
      <c r="B366" s="88" t="s">
        <v>67</v>
      </c>
      <c r="C366" s="104"/>
      <c r="D366" s="109"/>
      <c r="E366" s="109"/>
      <c r="F366" s="8"/>
    </row>
    <row r="367" spans="1:6" s="3" customFormat="1" ht="12.75" customHeight="1">
      <c r="A367" s="23"/>
      <c r="B367" s="10" t="s">
        <v>532</v>
      </c>
      <c r="C367" s="102">
        <f>SUM(C282+C293+C304+C314+C326+C331+C341+C348+C352+C359+C364)</f>
        <v>5593875</v>
      </c>
      <c r="D367" s="102">
        <f>SUM(D282+D293+D304+D314+D326+D331+D341+D348+D352+D359+D364)</f>
        <v>477543.42999999993</v>
      </c>
      <c r="E367" s="102">
        <v>8.5</v>
      </c>
      <c r="F367" s="30"/>
    </row>
    <row r="368" spans="1:6" ht="15" hidden="1">
      <c r="A368" s="23"/>
      <c r="B368" s="10" t="s">
        <v>76</v>
      </c>
      <c r="C368" s="104"/>
      <c r="D368" s="109"/>
      <c r="E368" s="109"/>
      <c r="F368" s="8"/>
    </row>
    <row r="369" spans="1:6" ht="14.25" customHeight="1" hidden="1">
      <c r="A369" s="23"/>
      <c r="B369" s="10" t="s">
        <v>533</v>
      </c>
      <c r="C369" s="102">
        <f>SUM(C367)</f>
        <v>5593875</v>
      </c>
      <c r="D369" s="102">
        <f>SUM(D367)</f>
        <v>477543.42999999993</v>
      </c>
      <c r="E369" s="109"/>
      <c r="F369" s="8"/>
    </row>
    <row r="370" spans="1:6" ht="4.5" customHeight="1">
      <c r="A370" s="23"/>
      <c r="B370" s="10"/>
      <c r="C370" s="102"/>
      <c r="D370" s="102"/>
      <c r="E370" s="109"/>
      <c r="F370" s="28"/>
    </row>
    <row r="371" spans="1:6" ht="27.75" customHeight="1">
      <c r="A371" s="94" t="s">
        <v>624</v>
      </c>
      <c r="B371" s="94" t="s">
        <v>101</v>
      </c>
      <c r="C371" s="102">
        <f>SUM(C280-C369)</f>
        <v>-91100</v>
      </c>
      <c r="D371" s="102">
        <f>SUM(D280-D369)</f>
        <v>203905.91000000015</v>
      </c>
      <c r="E371" s="109"/>
      <c r="F371" s="8"/>
    </row>
    <row r="372" spans="1:6" ht="13.5" customHeight="1">
      <c r="A372" s="91"/>
      <c r="B372" s="95" t="s">
        <v>102</v>
      </c>
      <c r="C372" s="124">
        <v>91100</v>
      </c>
      <c r="D372" s="117">
        <v>-203905.91</v>
      </c>
      <c r="E372" s="117"/>
      <c r="F372" s="8"/>
    </row>
    <row r="373" spans="1:6" ht="27.75" customHeight="1">
      <c r="A373" s="24"/>
      <c r="B373" s="67" t="s">
        <v>103</v>
      </c>
      <c r="C373" s="124"/>
      <c r="D373" s="125"/>
      <c r="E373" s="117"/>
      <c r="F373" s="8"/>
    </row>
    <row r="374" spans="1:6" ht="13.5" customHeight="1">
      <c r="A374" s="23" t="s">
        <v>534</v>
      </c>
      <c r="B374" s="77" t="s">
        <v>447</v>
      </c>
      <c r="C374" s="103">
        <v>91100</v>
      </c>
      <c r="D374" s="103">
        <v>-203905.91</v>
      </c>
      <c r="E374" s="109"/>
      <c r="F374" s="8"/>
    </row>
    <row r="375" spans="1:6" s="3" customFormat="1" ht="15" customHeight="1">
      <c r="A375" s="23" t="s">
        <v>369</v>
      </c>
      <c r="B375" s="90" t="s">
        <v>576</v>
      </c>
      <c r="C375" s="102">
        <f>SUM(C376+C377)</f>
        <v>-5502775</v>
      </c>
      <c r="D375" s="102">
        <f>SUM(D376+D377)</f>
        <v>-681449.34</v>
      </c>
      <c r="E375" s="109"/>
      <c r="F375" s="39"/>
    </row>
    <row r="376" spans="1:6" ht="12" customHeight="1">
      <c r="A376" s="37" t="s">
        <v>370</v>
      </c>
      <c r="B376" s="88" t="s">
        <v>288</v>
      </c>
      <c r="C376" s="104">
        <v>-5502775</v>
      </c>
      <c r="D376" s="104">
        <v>-681449.34</v>
      </c>
      <c r="E376" s="109"/>
      <c r="F376" s="8"/>
    </row>
    <row r="377" spans="1:6" ht="24.75" customHeight="1" hidden="1">
      <c r="A377" s="37" t="s">
        <v>371</v>
      </c>
      <c r="B377" s="88" t="s">
        <v>448</v>
      </c>
      <c r="C377" s="104"/>
      <c r="D377" s="109"/>
      <c r="E377" s="109"/>
      <c r="F377" s="8"/>
    </row>
    <row r="378" spans="1:6" s="3" customFormat="1" ht="15.75" customHeight="1">
      <c r="A378" s="92" t="s">
        <v>563</v>
      </c>
      <c r="B378" s="90" t="s">
        <v>538</v>
      </c>
      <c r="C378" s="102">
        <f>SUM(C379+C380)</f>
        <v>5593875</v>
      </c>
      <c r="D378" s="102">
        <f>SUM(D379+D380)</f>
        <v>477543.43</v>
      </c>
      <c r="E378" s="109"/>
      <c r="F378" s="39"/>
    </row>
    <row r="379" spans="1:6" ht="13.5" customHeight="1">
      <c r="A379" s="37" t="s">
        <v>372</v>
      </c>
      <c r="B379" s="88" t="s">
        <v>289</v>
      </c>
      <c r="C379" s="104">
        <v>5593875</v>
      </c>
      <c r="D379" s="104">
        <v>477543.43</v>
      </c>
      <c r="E379" s="109"/>
      <c r="F379" s="8"/>
    </row>
    <row r="380" spans="1:6" ht="23.25" customHeight="1" hidden="1">
      <c r="A380" s="37" t="s">
        <v>562</v>
      </c>
      <c r="B380" s="88" t="s">
        <v>384</v>
      </c>
      <c r="C380" s="9"/>
      <c r="D380" s="17"/>
      <c r="E380" s="7"/>
      <c r="F380" s="8"/>
    </row>
    <row r="381" spans="1:6" ht="20.25" customHeight="1" hidden="1">
      <c r="A381" s="133"/>
      <c r="B381" s="133"/>
      <c r="C381" s="133"/>
      <c r="D381" s="22"/>
      <c r="E381" s="20"/>
      <c r="F381" s="4"/>
    </row>
    <row r="382" spans="1:5" ht="6" customHeight="1">
      <c r="A382" s="41"/>
      <c r="B382" s="41"/>
      <c r="C382" s="96"/>
      <c r="D382" s="22"/>
      <c r="E382" s="20"/>
    </row>
    <row r="383" spans="1:3" ht="15" customHeight="1" hidden="1">
      <c r="A383" s="134" t="s">
        <v>349</v>
      </c>
      <c r="B383" s="134"/>
      <c r="C383" s="96"/>
    </row>
    <row r="384" spans="1:3" ht="22.5" customHeight="1" hidden="1">
      <c r="A384" s="132" t="s">
        <v>587</v>
      </c>
      <c r="B384" s="131"/>
      <c r="C384" s="96"/>
    </row>
    <row r="385" spans="1:3" ht="17.25" customHeight="1" hidden="1">
      <c r="A385" s="134" t="s">
        <v>350</v>
      </c>
      <c r="B385" s="134"/>
      <c r="C385" s="96"/>
    </row>
    <row r="386" spans="1:3" ht="14.25" customHeight="1" hidden="1">
      <c r="A386" s="130" t="s">
        <v>503</v>
      </c>
      <c r="B386" s="131"/>
      <c r="C386" s="96"/>
    </row>
    <row r="387" spans="1:3" ht="14.25" customHeight="1" hidden="1">
      <c r="A387" s="134" t="s">
        <v>500</v>
      </c>
      <c r="B387" s="134"/>
      <c r="C387" s="97"/>
    </row>
    <row r="388" spans="1:3" ht="18.75" customHeight="1" hidden="1">
      <c r="A388" s="134" t="s">
        <v>501</v>
      </c>
      <c r="B388" s="134"/>
      <c r="C388" s="98"/>
    </row>
    <row r="389" spans="1:3" ht="15.75" customHeight="1" hidden="1">
      <c r="A389" s="132" t="s">
        <v>668</v>
      </c>
      <c r="B389" s="131"/>
      <c r="C389" s="99"/>
    </row>
    <row r="390" spans="1:3" ht="22.5" customHeight="1">
      <c r="A390" s="41"/>
      <c r="B390" s="100"/>
      <c r="C390" s="96"/>
    </row>
    <row r="391" spans="1:3" ht="22.5" customHeight="1">
      <c r="A391" s="41"/>
      <c r="B391" s="100"/>
      <c r="C391" s="96"/>
    </row>
    <row r="392" spans="1:3" ht="22.5" customHeight="1">
      <c r="A392" s="41"/>
      <c r="B392" s="100"/>
      <c r="C392" s="96"/>
    </row>
    <row r="393" spans="1:3" ht="22.5" customHeight="1">
      <c r="A393" s="41"/>
      <c r="B393" s="100"/>
      <c r="C393" s="96"/>
    </row>
    <row r="394" spans="1:3" ht="22.5" customHeight="1">
      <c r="A394" s="41"/>
      <c r="B394" s="100"/>
      <c r="C394" s="96"/>
    </row>
    <row r="395" spans="1:3" ht="22.5" customHeight="1">
      <c r="A395" s="41"/>
      <c r="B395" s="100"/>
      <c r="C395" s="96"/>
    </row>
    <row r="396" spans="1:3" ht="22.5" customHeight="1">
      <c r="A396" s="41"/>
      <c r="B396" s="100"/>
      <c r="C396" s="96"/>
    </row>
    <row r="397" spans="1:3" ht="22.5" customHeight="1">
      <c r="A397" s="41"/>
      <c r="B397" s="100"/>
      <c r="C397" s="96"/>
    </row>
    <row r="398" spans="1:3" ht="22.5" customHeight="1">
      <c r="A398" s="41"/>
      <c r="B398" s="100"/>
      <c r="C398" s="96"/>
    </row>
    <row r="399" spans="1:3" ht="22.5" customHeight="1">
      <c r="A399" s="41"/>
      <c r="B399" s="100"/>
      <c r="C399" s="96"/>
    </row>
    <row r="400" spans="1:3" ht="22.5" customHeight="1">
      <c r="A400" s="41"/>
      <c r="B400" s="100"/>
      <c r="C400" s="96"/>
    </row>
    <row r="401" spans="1:3" ht="22.5" customHeight="1">
      <c r="A401" s="41"/>
      <c r="B401" s="100"/>
      <c r="C401" s="96"/>
    </row>
    <row r="402" spans="1:3" ht="22.5" customHeight="1">
      <c r="A402" s="41"/>
      <c r="B402" s="100"/>
      <c r="C402" s="96"/>
    </row>
    <row r="403" spans="1:3" ht="22.5" customHeight="1">
      <c r="A403" s="41"/>
      <c r="B403" s="100"/>
      <c r="C403" s="96"/>
    </row>
    <row r="404" spans="1:3" ht="22.5" customHeight="1">
      <c r="A404" s="41"/>
      <c r="B404" s="100"/>
      <c r="C404" s="96"/>
    </row>
    <row r="405" spans="1:3" ht="22.5" customHeight="1">
      <c r="A405" s="41"/>
      <c r="B405" s="100"/>
      <c r="C405" s="96"/>
    </row>
    <row r="406" spans="1:3" ht="22.5" customHeight="1">
      <c r="A406" s="41"/>
      <c r="B406" s="100"/>
      <c r="C406" s="96"/>
    </row>
    <row r="407" spans="1:3" ht="22.5" customHeight="1">
      <c r="A407" s="41"/>
      <c r="B407" s="100"/>
      <c r="C407" s="96"/>
    </row>
    <row r="408" spans="1:3" ht="22.5" customHeight="1">
      <c r="A408" s="41"/>
      <c r="B408" s="100"/>
      <c r="C408" s="96"/>
    </row>
    <row r="409" spans="1:3" ht="22.5" customHeight="1">
      <c r="A409" s="41"/>
      <c r="B409" s="100"/>
      <c r="C409" s="96"/>
    </row>
    <row r="410" spans="1:3" ht="22.5" customHeight="1">
      <c r="A410" s="41"/>
      <c r="B410" s="100"/>
      <c r="C410" s="96"/>
    </row>
    <row r="411" ht="15">
      <c r="B411" s="101"/>
    </row>
    <row r="412" ht="15">
      <c r="B412" s="101"/>
    </row>
    <row r="413" ht="15">
      <c r="B413" s="101"/>
    </row>
    <row r="414" ht="15">
      <c r="B414" s="101"/>
    </row>
    <row r="415" ht="15">
      <c r="B415" s="101"/>
    </row>
    <row r="416" ht="15">
      <c r="B416" s="101"/>
    </row>
  </sheetData>
  <mergeCells count="28">
    <mergeCell ref="A386:B386"/>
    <mergeCell ref="A389:B389"/>
    <mergeCell ref="A381:C381"/>
    <mergeCell ref="A383:B383"/>
    <mergeCell ref="A385:B385"/>
    <mergeCell ref="A387:B387"/>
    <mergeCell ref="A388:B388"/>
    <mergeCell ref="A384:B384"/>
    <mergeCell ref="A25:A27"/>
    <mergeCell ref="B25:B27"/>
    <mergeCell ref="E25:E27"/>
    <mergeCell ref="D25:D27"/>
    <mergeCell ref="E372:E373"/>
    <mergeCell ref="C1:D1"/>
    <mergeCell ref="B15:C18"/>
    <mergeCell ref="B21:C21"/>
    <mergeCell ref="B14:C14"/>
    <mergeCell ref="C2:C5"/>
    <mergeCell ref="C25:C27"/>
    <mergeCell ref="C372:C373"/>
    <mergeCell ref="D372:D373"/>
    <mergeCell ref="C7:E7"/>
    <mergeCell ref="C12:E12"/>
    <mergeCell ref="B19:C19"/>
    <mergeCell ref="C8:E8"/>
    <mergeCell ref="C9:E9"/>
    <mergeCell ref="C10:E10"/>
    <mergeCell ref="C11:E11"/>
  </mergeCells>
  <printOptions/>
  <pageMargins left="1" right="0" top="0.2" bottom="0.17" header="0.17" footer="0.17"/>
  <pageSetup horizontalDpi="600" verticalDpi="600" orientation="portrait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Home</cp:lastModifiedBy>
  <cp:lastPrinted>2013-04-19T09:54:36Z</cp:lastPrinted>
  <dcterms:created xsi:type="dcterms:W3CDTF">1999-10-28T10:18:25Z</dcterms:created>
  <dcterms:modified xsi:type="dcterms:W3CDTF">2013-04-19T10:03:08Z</dcterms:modified>
  <cp:category/>
  <cp:version/>
  <cp:contentType/>
  <cp:contentStatus/>
</cp:coreProperties>
</file>