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приложение 12" sheetId="1" r:id="rId1"/>
    <sheet name="приложение 15" sheetId="2" r:id="rId2"/>
    <sheet name="приложение 13" sheetId="3" r:id="rId3"/>
    <sheet name="Приложение 14" sheetId="4" r:id="rId4"/>
  </sheets>
  <definedNames>
    <definedName name="__bookmark_1">'приложение 12'!$A$1:$C$5</definedName>
    <definedName name="__bookmark_2">'приложение 12'!$A$9:$C$43</definedName>
    <definedName name="__bookmark_3">#REF!</definedName>
    <definedName name="__bookmark_4">#REF!</definedName>
    <definedName name="__bookmark_5">#REF!</definedName>
    <definedName name="_xlnm.Print_Area" localSheetId="2">'приложение 13'!$A$1:$E$28</definedName>
    <definedName name="_xlnm.Print_Area" localSheetId="1">'приложение 15'!$A$1:$H$78</definedName>
  </definedNames>
  <calcPr fullCalcOnLoad="1"/>
</workbook>
</file>

<file path=xl/sharedStrings.xml><?xml version="1.0" encoding="utf-8"?>
<sst xmlns="http://schemas.openxmlformats.org/spreadsheetml/2006/main" count="544" uniqueCount="219">
  <si>
    <t xml:space="preserve">Доходы бюджета - ВСЕГО: 
</t>
  </si>
  <si>
    <t>Наименование</t>
  </si>
  <si>
    <t>КЦСР</t>
  </si>
  <si>
    <t>КВР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</si>
  <si>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</si>
  <si>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</si>
  <si>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государственных (муниципальных) нужд</t>
  </si>
  <si>
    <t>240</t>
  </si>
  <si>
    <t>850</t>
  </si>
  <si>
    <t>Иные закупки товаров, работ и услуг для обеспечения государственных (муниципальных) нужд</t>
  </si>
  <si>
    <t>00</t>
  </si>
  <si>
    <t>03</t>
  </si>
  <si>
    <t>01</t>
  </si>
  <si>
    <t>02</t>
  </si>
  <si>
    <t>10</t>
  </si>
  <si>
    <t>Пенсионное обеспечение</t>
  </si>
  <si>
    <t>310</t>
  </si>
  <si>
    <t>Расходы на обеспечение деятельности (оказание услуг) муниципального образования</t>
  </si>
  <si>
    <t>ЖИЛИЩНО-КОММУНАЛЬНОЕ ХОЗЯЙСТВО</t>
  </si>
  <si>
    <t>Наименование показателя</t>
  </si>
  <si>
    <t>Код дохода по бюджетной классификации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</si>
  <si>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</si>
  <si>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</si>
  <si>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</si>
  <si>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</si>
  <si>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</si>
  <si>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</si>
  <si>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</si>
  <si>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</si>
  <si>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</si>
  <si>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</si>
  <si>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</si>
  <si>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органов местного самоуправления</t>
  </si>
  <si>
    <t>Обеспечение деятельности органов местного самоуправления по решению вопросов местного значения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</si>
  <si>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</si>
  <si>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</si>
  <si>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 РАСХОДОВ:</t>
  </si>
  <si>
    <t>ВСЕГО РАСХОДОВ</t>
  </si>
  <si>
    <t>СОЦИАЛЬНАЯ ПОЛИТИКА</t>
  </si>
  <si>
    <t>сельского поселения  Кичменгское</t>
  </si>
  <si>
    <t>1 00 00000 00 0000 000</t>
  </si>
  <si>
    <t>1 01 00000 00 0000 000</t>
  </si>
  <si>
    <t>1 01 02000 01 0000 110</t>
  </si>
  <si>
    <t>1 06 00000 00 0000 000</t>
  </si>
  <si>
    <t>1 06 0600 00 00000 110</t>
  </si>
  <si>
    <t>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</si>
  <si>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</si>
  <si>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</si>
  <si>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1 06 01030 10 0000 110</t>
  </si>
  <si>
    <t>1 08 00000 00 0000 000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</si>
  <si>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</si>
  <si>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</si>
  <si>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2 00 00000 00 0000 000</t>
  </si>
  <si>
    <t>2 02 00000 00 0000 000</t>
  </si>
  <si>
    <t>Дотации бюджетам 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</si>
  <si>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</si>
  <si>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раздел</t>
  </si>
  <si>
    <t>подраздел</t>
  </si>
  <si>
    <t>Администрация сельского поселения Кичменгское</t>
  </si>
  <si>
    <t>Расходы на выплату персоналу государственных (муниципальных) органов</t>
  </si>
  <si>
    <t>НАЦИОНАЛЬНАЯ ОБОРОНА</t>
  </si>
  <si>
    <t>Благоустройство</t>
  </si>
  <si>
    <t xml:space="preserve">10 </t>
  </si>
  <si>
    <t>Доплаты к пенсиям по гарантиям осуществления полномочий главы муниципального образования</t>
  </si>
  <si>
    <t>Мобилизация и вневойсковая подготовка</t>
  </si>
  <si>
    <t>сельского поселения Кичменгское</t>
  </si>
  <si>
    <t>Земельный налог с организаций, обладающих земельным участком, расположенным в границах сельских поселений (сумма  платежа (перерасчеты, недоимка и задолженность по соответствующему платежу, в том числе по отмененному)</t>
  </si>
  <si>
    <t>1 06 06033 10 0000 110</t>
  </si>
  <si>
    <t>Земельный налог с физических лиц, обладающих земельным участком, расположенным в границах сельских поселений (сумма  платежа (перерасчеты, недоимка и задолженность по соответствующему платежу, в том числе по отмененному)</t>
  </si>
  <si>
    <t>1 06 06043 10 0000 110</t>
  </si>
  <si>
    <t>Дотации бюджетам  сельских  поселений 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</si>
  <si>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</si>
  <si>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к решению Совета</t>
  </si>
  <si>
    <t>Другие общегосударственные вопросы</t>
  </si>
  <si>
    <t>ГРБС</t>
  </si>
  <si>
    <t>91 1 00 00190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</si>
  <si>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</si>
  <si>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Другие общегосударственные вопросы
</t>
  </si>
  <si>
    <t xml:space="preserve">Расходы на выплаты персоналу государственных (муниципальных) органов
</t>
  </si>
  <si>
    <t xml:space="preserve">Иные закупки товаров, работ и услуг для обеспечения государственных (муниципальных) нужд
</t>
  </si>
  <si>
    <t xml:space="preserve">Уплата налогов, сборов и иных платежей
</t>
  </si>
  <si>
    <t>91 1 00 00000</t>
  </si>
  <si>
    <t>91 0 00 00000</t>
  </si>
  <si>
    <t>Мероприятия по поддержке предпринимательства</t>
  </si>
  <si>
    <t>Выполнение функций органов местного самоуправления</t>
  </si>
  <si>
    <t>74 0 00 00000</t>
  </si>
  <si>
    <t>04</t>
  </si>
  <si>
    <t>13</t>
  </si>
  <si>
    <t>Обеспечение исполнения органами местного самоуправления отдельных государственных полномочий в сфере административных правоотношений</t>
  </si>
  <si>
    <t>05</t>
  </si>
  <si>
    <t>Публичные нормативные социальные  выплаты гражданам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</si>
  <si>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</si>
  <si>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</si>
  <si>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</si>
  <si>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</si>
  <si>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Раздел</t>
  </si>
  <si>
    <t>Подраздел</t>
  </si>
  <si>
    <t>Приложение 12</t>
  </si>
  <si>
    <t>760,0</t>
  </si>
  <si>
    <t>2,0</t>
  </si>
  <si>
    <t>Сумма                                               (тыс.руб.)</t>
  </si>
  <si>
    <t>Утверждено (тыс.руб.)</t>
  </si>
  <si>
    <t>Сумма (тыс.руб.)</t>
  </si>
  <si>
    <t>Условно утверждаемые расходы</t>
  </si>
  <si>
    <t>Сумма                                   (тыс.руб.)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</si>
  <si>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</si>
  <si>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</si>
  <si>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</si>
  <si>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</si>
  <si>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</si>
  <si>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поселений</t>
  </si>
  <si>
    <t>Обеспечение и организация уличного освещения за счет средств областного бюджета</t>
  </si>
  <si>
    <t>Мероприятия по организации уличного освещения (финансирование мероприятий за счет средств местного бюджета)</t>
  </si>
  <si>
    <t>НАЦИОНАЛЬНАЯ БЕЗОПАСНОСТЬ И ПРАВООХРАНИТЕЛЬНАЯ ДЕЯТЕЛЬНОСТЬ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</si>
  <si>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</si>
  <si>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</si>
  <si>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Доход,получаемые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муниципальных, бюджетных и автономных учреждений)  </t>
  </si>
  <si>
    <t>1 11 05025 10 0000 120</t>
  </si>
  <si>
    <t>2 02 10000 00 0000 150</t>
  </si>
  <si>
    <t>2 02 15002 00 0000 150</t>
  </si>
  <si>
    <t>2 02 15002 10 0000 150</t>
  </si>
  <si>
    <t>2 02 30000 00 0000 150</t>
  </si>
  <si>
    <t>2 02 20000 00 0000 150</t>
  </si>
  <si>
    <t>2 02 29999 00 0000 150</t>
  </si>
  <si>
    <t>2 02 29999 10 0000 150</t>
  </si>
  <si>
    <t>2 02 35118 00 0000 150</t>
  </si>
  <si>
    <t>2 02 35118 10 0000 150</t>
  </si>
  <si>
    <t>Резервный фонд</t>
  </si>
  <si>
    <t>Резервные фонды</t>
  </si>
  <si>
    <t>Резервные фонды местных администраций</t>
  </si>
  <si>
    <t>11</t>
  </si>
  <si>
    <t>Общегосударственные расходы для поддержки общественных организаций</t>
  </si>
  <si>
    <t>Поддержка общественных организаций</t>
  </si>
  <si>
    <t>74 5 00 00000</t>
  </si>
  <si>
    <t>74 5 00 21010</t>
  </si>
  <si>
    <t>50,0</t>
  </si>
  <si>
    <t>91 1 00 72140</t>
  </si>
  <si>
    <t xml:space="preserve"> 71 0 00 00000 </t>
  </si>
  <si>
    <t xml:space="preserve"> 71 0 00 00000</t>
  </si>
  <si>
    <t xml:space="preserve">Осуществление первичного воинского учета на территориях, где отсутствуют военные комиссариаты </t>
  </si>
  <si>
    <t>91 1 00 51180</t>
  </si>
  <si>
    <t>Текущее содержание и ремонт пожарных водоемов</t>
  </si>
  <si>
    <t>01 0 00 00000</t>
  </si>
  <si>
    <t>Организация уличного освещения</t>
  </si>
  <si>
    <t>Содержание мест захоронения</t>
  </si>
  <si>
    <t>Благоустройство и содержание мест массового отдыха</t>
  </si>
  <si>
    <t>Реализация иных муниципальных функций</t>
  </si>
  <si>
    <t>99 0 00 00000</t>
  </si>
  <si>
    <t>99 0 00 80010</t>
  </si>
  <si>
    <t>3150,6</t>
  </si>
  <si>
    <t>04 0 00 00000</t>
  </si>
  <si>
    <t>Основное мероприятие "Создание благоприятных условий для предпринимательской деятельности и обеспечение устойчивого развития малого и среднего предпринимательства"</t>
  </si>
  <si>
    <t>Национальная оборона</t>
  </si>
  <si>
    <t>Жилищно-коммунальное хозяйство</t>
  </si>
  <si>
    <t>Социальная политика</t>
  </si>
  <si>
    <t>2022</t>
  </si>
  <si>
    <t>135,00</t>
  </si>
  <si>
    <t xml:space="preserve">Основное мероприятие «Организация освещения населённых пунктов»                                                                                                        </t>
  </si>
  <si>
    <t>Основное мероприятие "Организация и содержание мест захоронения"</t>
  </si>
  <si>
    <t>Основное мероприятие "Благоустройство мест массового отдыха "</t>
  </si>
  <si>
    <t>03 0 00 00000</t>
  </si>
  <si>
    <t>03 1 01 00000</t>
  </si>
  <si>
    <t>03 1 01 20020</t>
  </si>
  <si>
    <t>03 1 00 71090</t>
  </si>
  <si>
    <t>03 1 00 S1090</t>
  </si>
  <si>
    <t>03 2 02 00000</t>
  </si>
  <si>
    <t>03 2 02 20040</t>
  </si>
  <si>
    <t>03 2 03 00000</t>
  </si>
  <si>
    <t>03 2 03 20050</t>
  </si>
  <si>
    <t>Муниципальная программа "Мероприятия по обеспечению пожарной безопасности на 2020-2025 г.г."</t>
  </si>
  <si>
    <t>Муниципальная программа "Благоустройство территории сельского поселения Кичменгское на 2020 - 2025 годы"</t>
  </si>
  <si>
    <t>Муниципальная программа "Поддержка субъектов малого и среднего предпринимательства в Кич-Городецком районе на 2020-2025г.г."</t>
  </si>
  <si>
    <t>Приложение 13</t>
  </si>
  <si>
    <t>Приложение 14</t>
  </si>
  <si>
    <t>Приложение 15</t>
  </si>
  <si>
    <t>04 1 01 00000</t>
  </si>
  <si>
    <t>04 1 01 20010</t>
  </si>
  <si>
    <t>01 1 01 00000</t>
  </si>
  <si>
    <t>Основное мероприятие "Обеспечение первичных мер пожарной безопасности на территории сельского поселения Кичменгское"</t>
  </si>
  <si>
    <t>01 1 01 20010</t>
  </si>
  <si>
    <t>Осгновное мероприятие "Обеспечение первичных мер пожарной безопасности на территории сельского поселения Кичменгское"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</si>
  <si>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</si>
  <si>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2 02 15009 00 0000 150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</si>
  <si>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</si>
  <si>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>2 02 15009 10 0000 150</t>
  </si>
  <si>
    <t xml:space="preserve">от                       № </t>
  </si>
  <si>
    <t>"О бюджете сельского поселения Кичменгское на 2021 год на плановый период 2022 и 2023 годов"</t>
  </si>
  <si>
    <t>Объем доходов бюджетана плановый период  2022 и 2023 годов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</si>
  <si>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</si>
  <si>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</si>
  <si>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</si>
  <si>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</si>
  <si>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Единая субвенция местным бюджета из бюджета субъекта Российской Федерации</t>
  </si>
  <si>
    <t>2 02 36900 00 0000 150</t>
  </si>
  <si>
    <t>Единая субвенция бюджетам сельских поселений из бюджета субъекта Российской Федерации</t>
  </si>
  <si>
    <t>2 02 36900 10 0000 150</t>
  </si>
  <si>
    <t xml:space="preserve">от                            №  </t>
  </si>
  <si>
    <t>"О бюджете сельского поселения Кичменгское на 2021 год и плановый период 2022 и 2023 годов"</t>
  </si>
  <si>
    <t>Распределение бюджетных ассигнований по разделам, подразделам классификации расходов на плановый период 2022 и 2023 годов</t>
  </si>
  <si>
    <t>2023</t>
  </si>
  <si>
    <t xml:space="preserve">от                            №    </t>
  </si>
  <si>
    <t>РАСПРЕДЕЛЕНИЕ БЮДЖЕТНЫХ АССИГНОВАНИЙ ПО ЦЕЛЕВЫМ СТАТЬЯМ (МУНИЦИПАЛЬНЫМ ПРОГРАММАМ И НЕПРОГРАМНЫМ НАПРАВЛЕНИЯМ ДЕЯТЕЛЬНОСТИ), РАЗДЕЛАМ, ПОДРАЗДЕЛАМ, ГРУППАМ ( ГРУППАМ И  ПОДГРУППАМ) ВИДОВ РАСХОДОВ КЛАССИФИКАЦИИ РАСХОДОВ БЮДЖЕТА НА 2022 и 2023 ГОДОВ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</si>
  <si>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аппарата управления</t>
  </si>
  <si>
    <t>23 1 05 00000</t>
  </si>
  <si>
    <t>Реализация расходных обязательств в части обеспечения выплаты заработной платы работникам аппарата управления</t>
  </si>
  <si>
    <t>23 1 05 70030</t>
  </si>
  <si>
    <t>154,5</t>
  </si>
  <si>
    <t>50</t>
  </si>
  <si>
    <t>23 1 04 00000</t>
  </si>
  <si>
    <t>23 1 04 70030</t>
  </si>
  <si>
    <t>Выравнивание 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</si>
  <si>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>Реализация расходных обязательств в части обеспечения выплаты заработной платы работникам муниципальных учреждений</t>
  </si>
  <si>
    <t xml:space="preserve">от                              № </t>
  </si>
  <si>
    <t>Ведомственная структура расходов бюджета сельского поселения Кичменгское на плановый период 2022 и 2023 годов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 группам (группам и подгруппам) видов расходов классификации расходов бюджетов</t>
  </si>
  <si>
    <t>1478,3</t>
  </si>
  <si>
    <t>5358,7</t>
  </si>
  <si>
    <t>1400,0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</si>
  <si>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</si>
  <si>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првоохранительная деятельность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</si>
</sst>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10419]dd\.mm\.yyyy"/>
    <numFmt numFmtId="173" formatCode="&quot;&quot;#000"/>
    <numFmt numFmtId="174" formatCode="&quot;&quot;###,##0.00"/>
    <numFmt numFmtId="175" formatCode="&quot;ر.ي.&quot;\ #,##0_-;&quot;ر.ي.&quot;\ #,##0\-"/>
    <numFmt numFmtId="176" formatCode="&quot;ر.ي.&quot;\ #,##0_-;[Red]&quot;ر.ي.&quot;\ #,##0\-"/>
    <numFmt numFmtId="177" formatCode="&quot;ر.ي.&quot;\ #,##0.00_-;&quot;ر.ي.&quot;\ #,##0.00\-"/>
    <numFmt numFmtId="178" formatCode="&quot;ر.ي.&quot;\ #,##0.00_-;[Red]&quot;ر.ي.&quot;\ #,##0.00\-"/>
    <numFmt numFmtId="179" formatCode="_-&quot;ر.ي.&quot;\ * #,##0_-;_-&quot;ر.ي.&quot;\ * #,##0\-;_-&quot;ر.ي.&quot;\ * &quot;-&quot;_-;_-@_-"/>
    <numFmt numFmtId="180" formatCode="_-* #,##0_-;_-* #,##0\-;_-* &quot;-&quot;_-;_-@_-"/>
    <numFmt numFmtId="181" formatCode="_-&quot;ر.ي.&quot;\ * #,##0.00_-;_-&quot;ر.ي.&quot;\ * #,##0.00\-;_-&quot;ر.ي.&quot;\ * &quot;-&quot;??_-;_-@_-"/>
    <numFmt numFmtId="182" formatCode="_-* #,##0.00_-;_-* #,##0.00\-;_-* &quot;-&quot;??_-;_-@_-"/>
    <numFmt numFmtId="183" formatCode="\0#;&quot;-0&quot;#;00"/>
    <numFmt numFmtId="184" formatCode="#,##0.0"/>
    <numFmt numFmtId="185" formatCode="_-* #,##0.00_р_._-;\-* #,##0.00_р_._-;_-* \-??_р_._-;_-@_-"/>
    <numFmt numFmtId="186" formatCode="#,##0.00_ ;\-#,##0.00\ "/>
    <numFmt numFmtId="187" formatCode="0.0"/>
    <numFmt numFmtId="188" formatCode="0.0%"/>
    <numFmt numFmtId="189" formatCode="#,##0.00_р_."/>
    <numFmt numFmtId="190" formatCode="_-* #,##0.000_р_._-;\-* #,##0.000_р_._-;_-* \-??_р_._-;_-@_-"/>
    <numFmt numFmtId="191" formatCode="#,##0_р_."/>
    <numFmt numFmtId="192" formatCode="#,##0.0_р_."/>
    <numFmt numFmtId="193" formatCode="_-* #,##0.0_р_._-;\-* #,##0.0_р_._-;_-* &quot;-&quot;?_р_._-;_-@_-"/>
    <numFmt numFmtId="194" formatCode="00"/>
    <numFmt numFmtId="195" formatCode="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000"/>
    <numFmt numFmtId="202" formatCode="#,##0.00000"/>
    <numFmt numFmtId="203" formatCode="0.0_ ;[Red]\-0.0\ "/>
    <numFmt numFmtId="204" formatCode="0.000"/>
    <numFmt numFmtId="205" formatCode="#,##0.000_р_."/>
    <numFmt numFmtId="206" formatCode="[$-FC19]d\ mmmm\ yyyy\ &quot;г.&quot;"/>
    <numFmt numFmtId="207" formatCode="000000"/>
    <numFmt numFmtId="208" formatCode="00."/>
    <numFmt numFmtId="209" formatCode="00.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7.5"/>
      <color indexed="12"/>
      <name val="Arial Cyr"/>
      <family val="2"/>
    </font>
    <font>
      <sz val="10"/>
      <name val="Arial Cyr"/>
      <family val="2"/>
    </font>
    <font>
      <u val="single"/>
      <sz val="7.5"/>
      <color indexed="36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b/>
      <sz val="10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sz val="13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Arial Cyr"/>
      <family val="2"/>
    </font>
    <font>
      <b/>
      <sz val="14"/>
      <name val="Arial Cyr"/>
      <family val="2"/>
    </font>
    <font>
      <sz val="16"/>
      <name val="Arial Cyr"/>
      <family val="2"/>
    </font>
    <font>
      <b/>
      <sz val="17"/>
      <name val="Arial Cyr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5" fillId="0" borderId="0" applyFill="0" applyBorder="0" applyAlignment="0" applyProtection="0"/>
    <xf numFmtId="185" fontId="5" fillId="0" borderId="0" applyFill="0" applyBorder="0" applyAlignment="0" applyProtection="0"/>
    <xf numFmtId="0" fontId="5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7" fillId="0" borderId="0" xfId="60" applyFont="1" applyFill="1" applyAlignment="1">
      <alignment vertical="top" wrapText="1"/>
      <protection/>
    </xf>
    <xf numFmtId="0" fontId="7" fillId="0" borderId="0" xfId="60" applyFont="1" applyFill="1" applyAlignment="1">
      <alignment wrapText="1"/>
      <protection/>
    </xf>
    <xf numFmtId="203" fontId="9" fillId="0" borderId="0" xfId="60" applyNumberFormat="1" applyFont="1">
      <alignment/>
      <protection/>
    </xf>
    <xf numFmtId="0" fontId="5" fillId="0" borderId="0" xfId="60">
      <alignment/>
      <protection/>
    </xf>
    <xf numFmtId="0" fontId="7" fillId="0" borderId="0" xfId="60" applyFont="1" applyFill="1" applyAlignment="1">
      <alignment horizontal="center"/>
      <protection/>
    </xf>
    <xf numFmtId="0" fontId="11" fillId="0" borderId="0" xfId="60" applyFont="1">
      <alignment/>
      <protection/>
    </xf>
    <xf numFmtId="0" fontId="5" fillId="0" borderId="0" xfId="60" applyFont="1">
      <alignment/>
      <protection/>
    </xf>
    <xf numFmtId="0" fontId="9" fillId="0" borderId="0" xfId="60" applyFont="1">
      <alignment/>
      <protection/>
    </xf>
    <xf numFmtId="0" fontId="5" fillId="0" borderId="0" xfId="60" applyFont="1" applyFill="1">
      <alignment/>
      <protection/>
    </xf>
    <xf numFmtId="0" fontId="5" fillId="0" borderId="0" xfId="60" applyFill="1">
      <alignment/>
      <protection/>
    </xf>
    <xf numFmtId="0" fontId="7" fillId="0" borderId="0" xfId="60" applyFont="1" applyFill="1">
      <alignment/>
      <protection/>
    </xf>
    <xf numFmtId="0" fontId="9" fillId="0" borderId="0" xfId="60" applyFont="1" applyAlignment="1">
      <alignment/>
      <protection/>
    </xf>
    <xf numFmtId="189" fontId="7" fillId="0" borderId="0" xfId="60" applyNumberFormat="1" applyFont="1" applyFill="1" applyAlignment="1">
      <alignment horizontal="center"/>
      <protection/>
    </xf>
    <xf numFmtId="0" fontId="7" fillId="0" borderId="0" xfId="60" applyFont="1" applyFill="1" applyAlignment="1">
      <alignment/>
      <protection/>
    </xf>
    <xf numFmtId="0" fontId="7" fillId="0" borderId="0" xfId="58" applyFont="1" applyFill="1" applyAlignment="1">
      <alignment vertical="top" wrapText="1"/>
      <protection/>
    </xf>
    <xf numFmtId="0" fontId="5" fillId="0" borderId="0" xfId="58">
      <alignment/>
      <protection/>
    </xf>
    <xf numFmtId="0" fontId="8" fillId="0" borderId="0" xfId="58" applyFont="1" applyFill="1" applyAlignment="1" applyProtection="1">
      <alignment vertical="top" wrapText="1"/>
      <protection locked="0"/>
    </xf>
    <xf numFmtId="0" fontId="7" fillId="0" borderId="0" xfId="58" applyFont="1" applyFill="1">
      <alignment/>
      <protection/>
    </xf>
    <xf numFmtId="0" fontId="12" fillId="0" borderId="0" xfId="58" applyFont="1">
      <alignment/>
      <protection/>
    </xf>
    <xf numFmtId="0" fontId="2" fillId="0" borderId="0" xfId="58" applyFont="1">
      <alignment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horizontal="center" vertical="center" wrapText="1"/>
      <protection/>
    </xf>
    <xf numFmtId="0" fontId="9" fillId="0" borderId="0" xfId="58" applyFont="1" applyAlignment="1">
      <alignment horizontal="left" vertical="center" wrapText="1"/>
      <protection/>
    </xf>
    <xf numFmtId="0" fontId="14" fillId="0" borderId="0" xfId="58" applyFont="1" applyFill="1" applyAlignment="1">
      <alignment vertical="top" wrapText="1"/>
      <protection/>
    </xf>
    <xf numFmtId="0" fontId="14" fillId="0" borderId="0" xfId="58" applyFont="1" applyFill="1">
      <alignment/>
      <protection/>
    </xf>
    <xf numFmtId="0" fontId="13" fillId="0" borderId="0" xfId="58" applyFont="1" applyAlignment="1">
      <alignment vertical="center"/>
      <protection/>
    </xf>
    <xf numFmtId="0" fontId="10" fillId="0" borderId="0" xfId="58" applyFont="1" applyFill="1" applyAlignment="1">
      <alignment vertical="center"/>
      <protection/>
    </xf>
    <xf numFmtId="0" fontId="7" fillId="0" borderId="0" xfId="58" applyFont="1" applyFill="1" applyBorder="1" applyAlignment="1">
      <alignment horizontal="left" wrapText="1" indent="1"/>
      <protection/>
    </xf>
    <xf numFmtId="0" fontId="7" fillId="0" borderId="10" xfId="58" applyFont="1" applyFill="1" applyBorder="1" applyAlignment="1">
      <alignment horizontal="left" wrapText="1" indent="1"/>
      <protection/>
    </xf>
    <xf numFmtId="0" fontId="7" fillId="0" borderId="11" xfId="58" applyFont="1" applyFill="1" applyBorder="1" applyAlignment="1">
      <alignment horizontal="left" wrapText="1" indent="1"/>
      <protection/>
    </xf>
    <xf numFmtId="0" fontId="5" fillId="0" borderId="0" xfId="58" applyAlignment="1">
      <alignment vertical="center"/>
      <protection/>
    </xf>
    <xf numFmtId="0" fontId="15" fillId="0" borderId="0" xfId="58" applyFont="1" applyFill="1" applyAlignment="1">
      <alignment horizontal="left" wrapText="1" indent="2"/>
      <protection/>
    </xf>
    <xf numFmtId="0" fontId="10" fillId="0" borderId="0" xfId="58" applyFont="1" applyFill="1">
      <alignment/>
      <protection/>
    </xf>
    <xf numFmtId="0" fontId="16" fillId="0" borderId="0" xfId="58" applyFont="1" applyFill="1">
      <alignment/>
      <protection/>
    </xf>
    <xf numFmtId="0" fontId="8" fillId="0" borderId="0" xfId="56" applyFont="1" applyFill="1" applyAlignment="1" applyProtection="1">
      <alignment horizontal="left" vertical="top"/>
      <protection locked="0"/>
    </xf>
    <xf numFmtId="49" fontId="8" fillId="0" borderId="0" xfId="0" applyNumberFormat="1" applyFont="1" applyAlignment="1">
      <alignment horizontal="left"/>
    </xf>
    <xf numFmtId="1" fontId="8" fillId="0" borderId="12" xfId="60" applyNumberFormat="1" applyFont="1" applyFill="1" applyBorder="1" applyAlignment="1">
      <alignment vertical="top" wrapText="1"/>
      <protection/>
    </xf>
    <xf numFmtId="0" fontId="8" fillId="0" borderId="12" xfId="55" applyNumberFormat="1" applyFont="1" applyFill="1" applyBorder="1" applyAlignment="1" applyProtection="1">
      <alignment horizontal="left" vertical="center" wrapText="1"/>
      <protection hidden="1"/>
    </xf>
    <xf numFmtId="185" fontId="17" fillId="0" borderId="12" xfId="71" applyFont="1" applyFill="1" applyBorder="1" applyAlignment="1">
      <alignment horizontal="center"/>
    </xf>
    <xf numFmtId="183" fontId="8" fillId="0" borderId="12" xfId="60" applyNumberFormat="1" applyFont="1" applyFill="1" applyBorder="1" applyAlignment="1">
      <alignment horizontal="center"/>
      <protection/>
    </xf>
    <xf numFmtId="185" fontId="8" fillId="0" borderId="12" xfId="71" applyFont="1" applyFill="1" applyBorder="1" applyAlignment="1">
      <alignment horizontal="center"/>
    </xf>
    <xf numFmtId="49" fontId="8" fillId="0" borderId="12" xfId="60" applyNumberFormat="1" applyFont="1" applyFill="1" applyBorder="1" applyAlignment="1">
      <alignment horizontal="center"/>
      <protection/>
    </xf>
    <xf numFmtId="189" fontId="14" fillId="0" borderId="0" xfId="58" applyNumberFormat="1" applyFont="1" applyFill="1" applyAlignment="1">
      <alignment/>
      <protection/>
    </xf>
    <xf numFmtId="189" fontId="14" fillId="0" borderId="0" xfId="58" applyNumberFormat="1" applyFont="1" applyFill="1" applyAlignment="1">
      <alignment horizontal="center"/>
      <protection/>
    </xf>
    <xf numFmtId="189" fontId="7" fillId="0" borderId="0" xfId="58" applyNumberFormat="1" applyFont="1" applyFill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14" fillId="0" borderId="0" xfId="58" applyFont="1" applyFill="1" applyAlignment="1">
      <alignment/>
      <protection/>
    </xf>
    <xf numFmtId="0" fontId="17" fillId="0" borderId="12" xfId="58" applyFont="1" applyFill="1" applyBorder="1" applyAlignment="1">
      <alignment vertical="center" wrapText="1"/>
      <protection/>
    </xf>
    <xf numFmtId="183" fontId="17" fillId="0" borderId="12" xfId="58" applyNumberFormat="1" applyFont="1" applyFill="1" applyBorder="1" applyAlignment="1">
      <alignment horizontal="center" wrapText="1"/>
      <protection/>
    </xf>
    <xf numFmtId="185" fontId="8" fillId="0" borderId="12" xfId="70" applyFont="1" applyFill="1" applyBorder="1" applyAlignment="1">
      <alignment horizontal="center"/>
    </xf>
    <xf numFmtId="49" fontId="17" fillId="0" borderId="12" xfId="58" applyNumberFormat="1" applyFont="1" applyFill="1" applyBorder="1" applyAlignment="1">
      <alignment horizontal="center" wrapText="1"/>
      <protection/>
    </xf>
    <xf numFmtId="185" fontId="17" fillId="0" borderId="12" xfId="70" applyFont="1" applyFill="1" applyBorder="1" applyAlignment="1">
      <alignment horizontal="center"/>
    </xf>
    <xf numFmtId="183" fontId="17" fillId="0" borderId="12" xfId="58" applyNumberFormat="1" applyFont="1" applyFill="1" applyBorder="1" applyAlignment="1">
      <alignment horizontal="center"/>
      <protection/>
    </xf>
    <xf numFmtId="183" fontId="8" fillId="0" borderId="12" xfId="58" applyNumberFormat="1" applyFont="1" applyFill="1" applyBorder="1" applyAlignment="1">
      <alignment horizontal="center"/>
      <protection/>
    </xf>
    <xf numFmtId="0" fontId="8" fillId="0" borderId="12" xfId="58" applyFont="1" applyFill="1" applyBorder="1" applyAlignment="1">
      <alignment vertical="top" wrapText="1"/>
      <protection/>
    </xf>
    <xf numFmtId="49" fontId="8" fillId="0" borderId="12" xfId="58" applyNumberFormat="1" applyFont="1" applyFill="1" applyBorder="1" applyAlignment="1">
      <alignment horizontal="center"/>
      <protection/>
    </xf>
    <xf numFmtId="49" fontId="17" fillId="0" borderId="12" xfId="58" applyNumberFormat="1" applyFont="1" applyFill="1" applyBorder="1" applyAlignment="1">
      <alignment horizontal="center"/>
      <protection/>
    </xf>
    <xf numFmtId="0" fontId="8" fillId="0" borderId="12" xfId="58" applyFont="1" applyFill="1" applyBorder="1" applyAlignment="1">
      <alignment wrapText="1"/>
      <protection/>
    </xf>
    <xf numFmtId="0" fontId="17" fillId="0" borderId="12" xfId="58" applyFont="1" applyFill="1" applyBorder="1" applyAlignment="1">
      <alignment vertical="top" wrapText="1"/>
      <protection/>
    </xf>
    <xf numFmtId="0" fontId="17" fillId="0" borderId="12" xfId="58" applyFont="1" applyFill="1" applyBorder="1" applyAlignment="1">
      <alignment wrapText="1"/>
      <protection/>
    </xf>
    <xf numFmtId="0" fontId="17" fillId="0" borderId="12" xfId="58" applyFont="1" applyFill="1" applyBorder="1" applyAlignment="1">
      <alignment horizontal="left" vertical="center" wrapText="1"/>
      <protection/>
    </xf>
    <xf numFmtId="0" fontId="17" fillId="0" borderId="12" xfId="58" applyFont="1" applyFill="1" applyBorder="1" applyAlignment="1">
      <alignment horizontal="center" wrapText="1"/>
      <protection/>
    </xf>
    <xf numFmtId="183" fontId="17" fillId="0" borderId="12" xfId="58" applyNumberFormat="1" applyFont="1" applyFill="1" applyBorder="1" applyAlignment="1">
      <alignment horizontal="center" vertical="center"/>
      <protection/>
    </xf>
    <xf numFmtId="185" fontId="17" fillId="0" borderId="12" xfId="70" applyFont="1" applyFill="1" applyBorder="1" applyAlignment="1">
      <alignment horizontal="center" vertical="center"/>
    </xf>
    <xf numFmtId="1" fontId="8" fillId="0" borderId="12" xfId="58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49" fontId="8" fillId="0" borderId="12" xfId="0" applyNumberFormat="1" applyFont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Alignment="1">
      <alignment/>
    </xf>
    <xf numFmtId="4" fontId="7" fillId="0" borderId="0" xfId="0" applyNumberFormat="1" applyFont="1" applyFill="1" applyAlignment="1">
      <alignment horizontal="center" wrapText="1"/>
    </xf>
    <xf numFmtId="0" fontId="17" fillId="0" borderId="1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4" fontId="8" fillId="0" borderId="12" xfId="0" applyNumberFormat="1" applyFont="1" applyFill="1" applyBorder="1" applyAlignment="1">
      <alignment horizontal="center" wrapText="1"/>
    </xf>
    <xf numFmtId="185" fontId="17" fillId="0" borderId="12" xfId="68" applyNumberFormat="1" applyFont="1" applyFill="1" applyBorder="1" applyAlignment="1" applyProtection="1">
      <alignment horizontal="center"/>
      <protection/>
    </xf>
    <xf numFmtId="49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55" applyNumberFormat="1" applyFont="1" applyFill="1" applyBorder="1" applyAlignment="1" applyProtection="1">
      <alignment horizontal="left" vertical="center" wrapText="1"/>
      <protection hidden="1"/>
    </xf>
    <xf numFmtId="49" fontId="8" fillId="0" borderId="12" xfId="0" applyNumberFormat="1" applyFont="1" applyFill="1" applyBorder="1" applyAlignment="1">
      <alignment horizontal="center" wrapText="1"/>
    </xf>
    <xf numFmtId="0" fontId="17" fillId="0" borderId="12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49" fontId="8" fillId="0" borderId="13" xfId="53" applyNumberFormat="1" applyFont="1" applyFill="1" applyBorder="1" applyAlignment="1" applyProtection="1">
      <alignment horizontal="left" vertical="center" wrapText="1"/>
      <protection hidden="1"/>
    </xf>
    <xf numFmtId="4" fontId="17" fillId="0" borderId="12" xfId="0" applyNumberFormat="1" applyFont="1" applyFill="1" applyBorder="1" applyAlignment="1">
      <alignment horizontal="center" wrapText="1"/>
    </xf>
    <xf numFmtId="183" fontId="8" fillId="0" borderId="12" xfId="0" applyNumberFormat="1" applyFont="1" applyFill="1" applyBorder="1" applyAlignment="1">
      <alignment horizontal="center" wrapText="1"/>
    </xf>
    <xf numFmtId="49" fontId="8" fillId="0" borderId="12" xfId="60" applyNumberFormat="1" applyFont="1" applyFill="1" applyBorder="1" applyAlignment="1">
      <alignment vertical="top" wrapText="1"/>
      <protection/>
    </xf>
    <xf numFmtId="183" fontId="17" fillId="0" borderId="12" xfId="60" applyNumberFormat="1" applyFont="1" applyFill="1" applyBorder="1" applyAlignment="1">
      <alignment horizontal="center"/>
      <protection/>
    </xf>
    <xf numFmtId="49" fontId="8" fillId="0" borderId="13" xfId="0" applyNumberFormat="1" applyFont="1" applyFill="1" applyBorder="1" applyAlignment="1">
      <alignment horizontal="left" wrapText="1"/>
    </xf>
    <xf numFmtId="185" fontId="8" fillId="0" borderId="12" xfId="68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Fill="1" applyBorder="1" applyAlignment="1">
      <alignment wrapText="1"/>
    </xf>
    <xf numFmtId="49" fontId="8" fillId="0" borderId="13" xfId="0" applyNumberFormat="1" applyFont="1" applyFill="1" applyBorder="1" applyAlignment="1">
      <alignment vertical="top" wrapText="1"/>
    </xf>
    <xf numFmtId="0" fontId="17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vertical="top"/>
      <protection locked="0"/>
    </xf>
    <xf numFmtId="0" fontId="8" fillId="0" borderId="0" xfId="0" applyFont="1" applyAlignment="1">
      <alignment/>
    </xf>
    <xf numFmtId="4" fontId="8" fillId="0" borderId="0" xfId="0" applyNumberFormat="1" applyFont="1" applyFill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189" fontId="8" fillId="0" borderId="12" xfId="58" applyNumberFormat="1" applyFont="1" applyFill="1" applyBorder="1" applyAlignment="1">
      <alignment horizontal="center"/>
      <protection/>
    </xf>
    <xf numFmtId="2" fontId="8" fillId="0" borderId="12" xfId="58" applyNumberFormat="1" applyFont="1" applyFill="1" applyBorder="1" applyAlignment="1">
      <alignment horizontal="center"/>
      <protection/>
    </xf>
    <xf numFmtId="0" fontId="8" fillId="0" borderId="12" xfId="58" applyNumberFormat="1" applyFont="1" applyFill="1" applyBorder="1" applyAlignment="1">
      <alignment horizontal="center"/>
      <protection/>
    </xf>
    <xf numFmtId="0" fontId="8" fillId="0" borderId="12" xfId="0" applyNumberFormat="1" applyFont="1" applyFill="1" applyBorder="1" applyAlignment="1">
      <alignment horizontal="center" wrapText="1"/>
    </xf>
    <xf numFmtId="2" fontId="17" fillId="0" borderId="12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 wrapText="1"/>
    </xf>
    <xf numFmtId="2" fontId="17" fillId="0" borderId="14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0" fontId="17" fillId="0" borderId="0" xfId="55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4" fontId="8" fillId="0" borderId="0" xfId="0" applyNumberFormat="1" applyFont="1" applyAlignment="1">
      <alignment horizontal="center" wrapText="1"/>
    </xf>
    <xf numFmtId="0" fontId="17" fillId="0" borderId="0" xfId="55" applyNumberFormat="1" applyFont="1" applyFill="1" applyAlignment="1" applyProtection="1">
      <alignment horizontal="center" wrapText="1"/>
      <protection hidden="1"/>
    </xf>
    <xf numFmtId="4" fontId="17" fillId="0" borderId="0" xfId="55" applyNumberFormat="1" applyFont="1" applyFill="1" applyAlignment="1" applyProtection="1">
      <alignment horizontal="center" wrapText="1"/>
      <protection hidden="1"/>
    </xf>
    <xf numFmtId="0" fontId="8" fillId="0" borderId="12" xfId="58" applyFont="1" applyFill="1" applyBorder="1" applyAlignment="1">
      <alignment horizontal="left" vertical="center" wrapText="1"/>
      <protection/>
    </xf>
    <xf numFmtId="0" fontId="8" fillId="0" borderId="12" xfId="58" applyFont="1" applyFill="1" applyBorder="1" applyAlignment="1">
      <alignment horizontal="center" wrapText="1"/>
      <protection/>
    </xf>
    <xf numFmtId="0" fontId="8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2" xfId="60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24" fillId="0" borderId="17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center" wrapText="1"/>
    </xf>
    <xf numFmtId="174" fontId="24" fillId="0" borderId="19" xfId="0" applyNumberFormat="1" applyFont="1" applyBorder="1" applyAlignment="1">
      <alignment horizontal="right" wrapText="1"/>
    </xf>
    <xf numFmtId="174" fontId="24" fillId="0" borderId="12" xfId="0" applyNumberFormat="1" applyFont="1" applyBorder="1" applyAlignment="1">
      <alignment horizontal="righ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wrapText="1"/>
    </xf>
    <xf numFmtId="174" fontId="18" fillId="0" borderId="12" xfId="0" applyNumberFormat="1" applyFont="1" applyBorder="1" applyAlignment="1">
      <alignment horizontal="right" wrapText="1"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174" fontId="8" fillId="0" borderId="12" xfId="0" applyNumberFormat="1" applyFont="1" applyBorder="1" applyAlignment="1">
      <alignment horizontal="right" wrapText="1"/>
    </xf>
    <xf numFmtId="174" fontId="17" fillId="0" borderId="12" xfId="0" applyNumberFormat="1" applyFont="1" applyBorder="1" applyAlignment="1">
      <alignment horizontal="right" wrapText="1"/>
    </xf>
    <xf numFmtId="0" fontId="17" fillId="0" borderId="12" xfId="0" applyFont="1" applyBorder="1" applyAlignment="1">
      <alignment horizontal="center" wrapText="1"/>
    </xf>
    <xf numFmtId="174" fontId="60" fillId="0" borderId="12" xfId="0" applyNumberFormat="1" applyFont="1" applyBorder="1" applyAlignment="1">
      <alignment horizontal="right" wrapText="1"/>
    </xf>
    <xf numFmtId="0" fontId="8" fillId="0" borderId="0" xfId="60" applyFont="1" applyFill="1" applyAlignment="1">
      <alignment vertical="top" wrapText="1"/>
      <protection/>
    </xf>
    <xf numFmtId="0" fontId="8" fillId="0" borderId="0" xfId="60" applyFont="1" applyFill="1" applyAlignment="1">
      <alignment wrapText="1"/>
      <protection/>
    </xf>
    <xf numFmtId="0" fontId="8" fillId="0" borderId="0" xfId="60" applyFont="1" applyFill="1" applyAlignment="1" applyProtection="1">
      <alignment/>
      <protection locked="0"/>
    </xf>
    <xf numFmtId="0" fontId="8" fillId="0" borderId="0" xfId="60" applyFont="1" applyFill="1" applyAlignment="1">
      <alignment/>
      <protection/>
    </xf>
    <xf numFmtId="0" fontId="8" fillId="0" borderId="0" xfId="60" applyFont="1" applyFill="1" applyAlignment="1" applyProtection="1">
      <alignment wrapText="1"/>
      <protection locked="0"/>
    </xf>
    <xf numFmtId="0" fontId="8" fillId="0" borderId="0" xfId="60" applyFont="1" applyFill="1" applyAlignment="1" applyProtection="1">
      <alignment horizontal="left" wrapText="1"/>
      <protection locked="0"/>
    </xf>
    <xf numFmtId="0" fontId="25" fillId="0" borderId="0" xfId="60" applyFont="1">
      <alignment/>
      <protection/>
    </xf>
    <xf numFmtId="0" fontId="17" fillId="0" borderId="20" xfId="59" applyFont="1" applyFill="1" applyBorder="1" applyAlignment="1">
      <alignment horizontal="center" vertical="center" wrapText="1"/>
      <protection/>
    </xf>
    <xf numFmtId="0" fontId="17" fillId="0" borderId="12" xfId="59" applyFont="1" applyFill="1" applyBorder="1" applyAlignment="1">
      <alignment horizontal="center" vertical="center" wrapText="1"/>
      <protection/>
    </xf>
    <xf numFmtId="0" fontId="26" fillId="0" borderId="0" xfId="60" applyFont="1">
      <alignment/>
      <protection/>
    </xf>
    <xf numFmtId="0" fontId="17" fillId="0" borderId="12" xfId="60" applyFont="1" applyFill="1" applyBorder="1" applyAlignment="1">
      <alignment horizontal="left" wrapText="1"/>
      <protection/>
    </xf>
    <xf numFmtId="0" fontId="17" fillId="0" borderId="12" xfId="60" applyFont="1" applyFill="1" applyBorder="1" applyAlignment="1">
      <alignment horizontal="center" wrapText="1"/>
      <protection/>
    </xf>
    <xf numFmtId="0" fontId="17" fillId="0" borderId="12" xfId="60" applyFont="1" applyFill="1" applyBorder="1" applyAlignment="1">
      <alignment horizontal="center"/>
      <protection/>
    </xf>
    <xf numFmtId="0" fontId="17" fillId="0" borderId="12" xfId="60" applyFont="1" applyFill="1" applyBorder="1" applyAlignment="1">
      <alignment vertical="center" wrapText="1"/>
      <protection/>
    </xf>
    <xf numFmtId="1" fontId="8" fillId="0" borderId="12" xfId="60" applyNumberFormat="1" applyFont="1" applyFill="1" applyBorder="1" applyAlignment="1">
      <alignment wrapText="1"/>
      <protection/>
    </xf>
    <xf numFmtId="0" fontId="8" fillId="0" borderId="12" xfId="60" applyFont="1" applyFill="1" applyBorder="1" applyAlignment="1">
      <alignment horizontal="center" wrapText="1"/>
      <protection/>
    </xf>
    <xf numFmtId="0" fontId="8" fillId="0" borderId="12" xfId="53" applyNumberFormat="1" applyFont="1" applyFill="1" applyBorder="1" applyAlignment="1" applyProtection="1">
      <alignment horizontal="left" vertical="center" wrapText="1"/>
      <protection hidden="1"/>
    </xf>
    <xf numFmtId="1" fontId="8" fillId="0" borderId="12" xfId="60" applyNumberFormat="1" applyFont="1" applyFill="1" applyBorder="1" applyAlignment="1">
      <alignment horizontal="center"/>
      <protection/>
    </xf>
    <xf numFmtId="0" fontId="25" fillId="0" borderId="0" xfId="60" applyFont="1" applyFill="1">
      <alignment/>
      <protection/>
    </xf>
    <xf numFmtId="0" fontId="8" fillId="0" borderId="12" xfId="0" applyFont="1" applyBorder="1" applyAlignment="1">
      <alignment vertical="top" wrapText="1"/>
    </xf>
    <xf numFmtId="0" fontId="8" fillId="0" borderId="12" xfId="60" applyNumberFormat="1" applyFont="1" applyFill="1" applyBorder="1" applyAlignment="1">
      <alignment horizontal="center"/>
      <protection/>
    </xf>
    <xf numFmtId="0" fontId="8" fillId="0" borderId="12" xfId="0" applyFont="1" applyBorder="1" applyAlignment="1">
      <alignment wrapText="1"/>
    </xf>
    <xf numFmtId="0" fontId="8" fillId="0" borderId="0" xfId="60" applyFont="1" applyFill="1">
      <alignment/>
      <protection/>
    </xf>
    <xf numFmtId="1" fontId="17" fillId="33" borderId="12" xfId="60" applyNumberFormat="1" applyFont="1" applyFill="1" applyBorder="1" applyAlignment="1">
      <alignment vertical="top" wrapText="1"/>
      <protection/>
    </xf>
    <xf numFmtId="0" fontId="17" fillId="0" borderId="12" xfId="60" applyNumberFormat="1" applyFont="1" applyFill="1" applyBorder="1" applyAlignment="1">
      <alignment horizontal="center"/>
      <protection/>
    </xf>
    <xf numFmtId="192" fontId="17" fillId="0" borderId="12" xfId="60" applyNumberFormat="1" applyFont="1" applyFill="1" applyBorder="1" applyAlignment="1">
      <alignment horizontal="center" wrapText="1"/>
      <protection/>
    </xf>
    <xf numFmtId="0" fontId="25" fillId="0" borderId="0" xfId="60" applyFont="1" applyAlignment="1">
      <alignment/>
      <protection/>
    </xf>
    <xf numFmtId="189" fontId="8" fillId="0" borderId="0" xfId="60" applyNumberFormat="1" applyFont="1" applyFill="1" applyAlignment="1">
      <alignment horizontal="center"/>
      <protection/>
    </xf>
    <xf numFmtId="0" fontId="8" fillId="0" borderId="0" xfId="58" applyFont="1" applyFill="1" applyAlignment="1">
      <alignment vertical="top" wrapText="1"/>
      <protection/>
    </xf>
    <xf numFmtId="0" fontId="8" fillId="0" borderId="0" xfId="58" applyFont="1" applyFill="1" applyAlignment="1" applyProtection="1">
      <alignment horizontal="left" vertical="top"/>
      <protection locked="0"/>
    </xf>
    <xf numFmtId="0" fontId="8" fillId="0" borderId="0" xfId="56" applyFont="1" applyAlignment="1">
      <alignment horizontal="left"/>
      <protection/>
    </xf>
    <xf numFmtId="0" fontId="8" fillId="0" borderId="0" xfId="58" applyFont="1" applyFill="1" applyAlignment="1" applyProtection="1">
      <alignment vertical="top"/>
      <protection locked="0"/>
    </xf>
    <xf numFmtId="0" fontId="8" fillId="0" borderId="0" xfId="58" applyFont="1">
      <alignment/>
      <protection/>
    </xf>
    <xf numFmtId="0" fontId="8" fillId="0" borderId="0" xfId="58" applyFont="1" applyAlignment="1">
      <alignment wrapText="1"/>
      <protection/>
    </xf>
    <xf numFmtId="0" fontId="8" fillId="0" borderId="0" xfId="58" applyFont="1" applyAlignment="1">
      <alignment horizontal="center" wrapText="1"/>
      <protection/>
    </xf>
    <xf numFmtId="0" fontId="17" fillId="0" borderId="0" xfId="58" applyFont="1">
      <alignment/>
      <protection/>
    </xf>
    <xf numFmtId="0" fontId="8" fillId="0" borderId="0" xfId="58" applyFont="1" applyAlignment="1">
      <alignment horizontal="center" vertical="center" wrapText="1"/>
      <protection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wrapText="1"/>
    </xf>
    <xf numFmtId="49" fontId="8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17" fillId="0" borderId="13" xfId="54" applyNumberFormat="1" applyFont="1" applyFill="1" applyBorder="1" applyAlignment="1" applyProtection="1">
      <alignment horizontal="left" vertical="center" wrapText="1"/>
      <protection hidden="1"/>
    </xf>
    <xf numFmtId="0" fontId="17" fillId="0" borderId="12" xfId="0" applyFont="1" applyBorder="1" applyAlignment="1">
      <alignment vertical="top" wrapText="1"/>
    </xf>
    <xf numFmtId="174" fontId="24" fillId="0" borderId="11" xfId="0" applyNumberFormat="1" applyFont="1" applyBorder="1" applyAlignment="1">
      <alignment horizontal="right" wrapText="1"/>
    </xf>
    <xf numFmtId="49" fontId="17" fillId="0" borderId="13" xfId="0" applyNumberFormat="1" applyFont="1" applyFill="1" applyBorder="1" applyAlignment="1">
      <alignment vertical="top" wrapText="1"/>
    </xf>
    <xf numFmtId="194" fontId="17" fillId="0" borderId="12" xfId="0" applyNumberFormat="1" applyFont="1" applyFill="1" applyBorder="1" applyAlignment="1">
      <alignment horizontal="center" wrapText="1"/>
    </xf>
    <xf numFmtId="194" fontId="8" fillId="0" borderId="12" xfId="68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>
      <alignment vertical="top" wrapText="1"/>
    </xf>
    <xf numFmtId="194" fontId="17" fillId="0" borderId="12" xfId="68" applyNumberFormat="1" applyFont="1" applyFill="1" applyBorder="1" applyAlignment="1" applyProtection="1">
      <alignment horizontal="center"/>
      <protection/>
    </xf>
    <xf numFmtId="0" fontId="17" fillId="0" borderId="13" xfId="0" applyFont="1" applyBorder="1" applyAlignment="1">
      <alignment wrapText="1"/>
    </xf>
    <xf numFmtId="49" fontId="17" fillId="0" borderId="13" xfId="55" applyNumberFormat="1" applyFont="1" applyFill="1" applyBorder="1" applyAlignment="1" applyProtection="1">
      <alignment horizontal="left" vertical="center" wrapText="1"/>
      <protection hidden="1"/>
    </xf>
    <xf numFmtId="49" fontId="8" fillId="0" borderId="13" xfId="54" applyNumberFormat="1" applyFont="1" applyFill="1" applyBorder="1" applyAlignment="1" applyProtection="1">
      <alignment horizontal="left" vertical="center" wrapText="1" shrinkToFit="1"/>
      <protection hidden="1"/>
    </xf>
    <xf numFmtId="194" fontId="17" fillId="0" borderId="12" xfId="60" applyNumberFormat="1" applyFont="1" applyFill="1" applyBorder="1" applyAlignment="1">
      <alignment horizontal="center"/>
      <protection/>
    </xf>
    <xf numFmtId="189" fontId="8" fillId="0" borderId="12" xfId="58" applyNumberFormat="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wrapText="1"/>
    </xf>
    <xf numFmtId="2" fontId="8" fillId="0" borderId="13" xfId="55" applyNumberFormat="1" applyFont="1" applyFill="1" applyBorder="1" applyAlignment="1" applyProtection="1">
      <alignment horizontal="left" vertical="center" wrapText="1"/>
      <protection hidden="1"/>
    </xf>
    <xf numFmtId="0" fontId="8" fillId="0" borderId="13" xfId="0" applyFont="1" applyBorder="1" applyAlignment="1">
      <alignment wrapText="1"/>
    </xf>
    <xf numFmtId="194" fontId="8" fillId="0" borderId="12" xfId="60" applyNumberFormat="1" applyFont="1" applyFill="1" applyBorder="1" applyAlignment="1">
      <alignment horizontal="center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8" fillId="0" borderId="19" xfId="0" applyFont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1" fontId="17" fillId="0" borderId="12" xfId="60" applyNumberFormat="1" applyFont="1" applyFill="1" applyBorder="1" applyAlignment="1">
      <alignment horizontal="center"/>
      <protection/>
    </xf>
    <xf numFmtId="1" fontId="17" fillId="0" borderId="12" xfId="60" applyNumberFormat="1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4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8" fillId="0" borderId="0" xfId="0" applyFont="1" applyAlignment="1" applyProtection="1">
      <alignment/>
      <protection locked="0"/>
    </xf>
    <xf numFmtId="0" fontId="1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1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0" fontId="17" fillId="0" borderId="24" xfId="59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 wrapText="1"/>
    </xf>
    <xf numFmtId="0" fontId="17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17" fillId="0" borderId="20" xfId="55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55" applyNumberFormat="1" applyFont="1" applyFill="1" applyAlignment="1" applyProtection="1">
      <alignment horizontal="center" vertical="center" wrapText="1"/>
      <protection hidden="1"/>
    </xf>
    <xf numFmtId="0" fontId="8" fillId="0" borderId="0" xfId="60" applyFont="1" applyFill="1" applyAlignment="1" applyProtection="1">
      <alignment wrapText="1"/>
      <protection locked="0"/>
    </xf>
    <xf numFmtId="0" fontId="25" fillId="0" borderId="0" xfId="60" applyFont="1" applyAlignment="1">
      <alignment wrapText="1"/>
      <protection/>
    </xf>
    <xf numFmtId="0" fontId="23" fillId="0" borderId="0" xfId="0" applyFont="1" applyAlignment="1">
      <alignment horizontal="left" wrapText="1"/>
    </xf>
    <xf numFmtId="0" fontId="17" fillId="0" borderId="24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left"/>
    </xf>
    <xf numFmtId="0" fontId="23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58" applyFont="1" applyFill="1" applyAlignment="1" applyProtection="1">
      <alignment horizontal="right" vertical="top" wrapText="1"/>
      <protection locked="0"/>
    </xf>
    <xf numFmtId="0" fontId="8" fillId="0" borderId="0" xfId="57" applyFont="1" applyFill="1" applyAlignment="1" applyProtection="1">
      <alignment horizontal="left" vertical="top"/>
      <protection locked="0"/>
    </xf>
    <xf numFmtId="0" fontId="17" fillId="0" borderId="16" xfId="56" applyFont="1" applyFill="1" applyBorder="1" applyAlignment="1">
      <alignment horizontal="center" vertical="center" wrapText="1"/>
      <protection/>
    </xf>
    <xf numFmtId="0" fontId="17" fillId="0" borderId="12" xfId="58" applyFont="1" applyFill="1" applyBorder="1" applyAlignment="1">
      <alignment horizontal="center" vertical="top" wrapText="1"/>
      <protection/>
    </xf>
    <xf numFmtId="0" fontId="17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left" vertical="top"/>
      <protection locked="0"/>
    </xf>
    <xf numFmtId="49" fontId="17" fillId="0" borderId="2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17" fillId="0" borderId="2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8" fillId="0" borderId="0" xfId="0" applyFont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Обычный_ПРИЛОЖЕНИЕ  3 -КФСР 2013 г." xfId="56"/>
    <cellStyle name="Обычный_ПРИЛОЖЕНИЕ 3 - КФСР 2011г." xfId="57"/>
    <cellStyle name="Обычный_ПРИЛОЖЕНИЕ 3 -КФСР 2014г" xfId="58"/>
    <cellStyle name="Обычный_ПРИЛОЖЕНИЕ 5 -ВЕДОМСТВЕННАЯ 2012 год" xfId="59"/>
    <cellStyle name="Обычный_ПРИЛОЖЕНИЕ 5 -ВЕДОМСТВЕННАЯ СТР-РА  2014 го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_ПРИЛОЖЕНИЕ 3 -КФСР 2014г" xfId="70"/>
    <cellStyle name="Финансовый_ПРИЛОЖЕНИЕ 5 -ВЕДОМСТВЕННАЯ СТР-РА  2014 год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view="pageBreakPreview" zoomScaleSheetLayoutView="100" zoomScalePageLayoutView="0" workbookViewId="0" topLeftCell="A40">
      <selection activeCell="C40" sqref="C40"/>
    </sheetView>
  </sheetViews>
  <sheetFormatPr defaultColWidth="9.140625" defaultRowHeight="12.75"/>
  <cols>
    <col min="1" max="1" width="56.140625" style="0" customWidth="1"/>
    <col min="2" max="2" width="24.00390625" style="0" customWidth="1"/>
    <col min="3" max="3" width="13.00390625" style="0" customWidth="1"/>
    <col min="4" max="4" width="13.421875" style="0" customWidth="1"/>
  </cols>
  <sheetData>
    <row r="1" spans="1:4" ht="21.75" customHeight="1">
      <c r="A1" s="138"/>
      <c r="B1" s="137"/>
      <c r="C1" s="66" t="s">
        <v>97</v>
      </c>
      <c r="D1" s="137"/>
    </row>
    <row r="2" spans="1:4" ht="21.75" customHeight="1">
      <c r="A2" s="138"/>
      <c r="B2" s="137"/>
      <c r="C2" s="66" t="s">
        <v>72</v>
      </c>
      <c r="D2" s="137"/>
    </row>
    <row r="3" spans="1:4" ht="32.25" customHeight="1">
      <c r="A3" s="138"/>
      <c r="B3" s="137"/>
      <c r="C3" s="223" t="s">
        <v>39</v>
      </c>
      <c r="D3" s="224"/>
    </row>
    <row r="4" spans="1:4" ht="27.75" customHeight="1">
      <c r="A4" s="138"/>
      <c r="B4" s="137"/>
      <c r="C4" s="223" t="s">
        <v>185</v>
      </c>
      <c r="D4" s="224"/>
    </row>
    <row r="5" spans="1:4" ht="85.5" customHeight="1">
      <c r="A5" s="139"/>
      <c r="B5" s="137"/>
      <c r="C5" s="223" t="s">
        <v>186</v>
      </c>
      <c r="D5" s="226"/>
    </row>
    <row r="6" spans="1:4" ht="52.5" customHeight="1">
      <c r="A6" s="225" t="s">
        <v>187</v>
      </c>
      <c r="B6" s="227"/>
      <c r="C6" s="227"/>
      <c r="D6" s="108"/>
    </row>
    <row r="7" spans="1:4" ht="18.75" customHeight="1">
      <c r="A7" s="225"/>
      <c r="B7" s="225"/>
      <c r="C7" s="225"/>
      <c r="D7" s="108"/>
    </row>
    <row r="8" spans="1:4" ht="1.5" customHeight="1">
      <c r="A8" s="139"/>
      <c r="B8" s="137"/>
      <c r="C8" s="36"/>
      <c r="D8" s="108"/>
    </row>
    <row r="9" spans="1:4" ht="15" customHeight="1">
      <c r="A9" s="228" t="s">
        <v>19</v>
      </c>
      <c r="B9" s="230" t="s">
        <v>20</v>
      </c>
      <c r="C9" s="232" t="s">
        <v>101</v>
      </c>
      <c r="D9" s="233"/>
    </row>
    <row r="10" spans="1:4" ht="55.5" customHeight="1">
      <c r="A10" s="229"/>
      <c r="B10" s="231"/>
      <c r="C10" s="110" t="s">
        <v>155</v>
      </c>
      <c r="D10" s="111">
        <v>2023</v>
      </c>
    </row>
    <row r="11" spans="1:4" ht="37.5" customHeight="1">
      <c r="A11" s="140" t="s">
        <v>22</v>
      </c>
      <c r="B11" s="141" t="s">
        <v>40</v>
      </c>
      <c r="C11" s="142">
        <f>SUM(C12)+C16+C22+C14+C24</f>
        <v>2915</v>
      </c>
      <c r="D11" s="142">
        <f>SUM(D12)+D16+D22+D14+D24</f>
        <v>2940</v>
      </c>
    </row>
    <row r="12" spans="1:4" ht="15.75">
      <c r="A12" s="144" t="s">
        <v>23</v>
      </c>
      <c r="B12" s="145" t="s">
        <v>41</v>
      </c>
      <c r="C12" s="143">
        <f>C13</f>
        <v>347</v>
      </c>
      <c r="D12" s="143">
        <f>D13</f>
        <v>369</v>
      </c>
    </row>
    <row r="13" spans="1:4" ht="15.75">
      <c r="A13" s="146" t="s">
        <v>24</v>
      </c>
      <c r="B13" s="147" t="s">
        <v>42</v>
      </c>
      <c r="C13" s="148">
        <v>347</v>
      </c>
      <c r="D13" s="149">
        <v>369</v>
      </c>
    </row>
    <row r="14" spans="1:4" ht="15.75">
      <c r="A14" s="144" t="s">
        <v>91</v>
      </c>
      <c r="B14" s="145" t="s">
        <v>92</v>
      </c>
      <c r="C14" s="143">
        <f>C15</f>
        <v>123</v>
      </c>
      <c r="D14" s="143">
        <f>D15</f>
        <v>126</v>
      </c>
    </row>
    <row r="15" spans="1:4" ht="15.75">
      <c r="A15" s="146" t="s">
        <v>93</v>
      </c>
      <c r="B15" s="147" t="s">
        <v>94</v>
      </c>
      <c r="C15" s="148">
        <v>123</v>
      </c>
      <c r="D15" s="149">
        <v>126</v>
      </c>
    </row>
    <row r="16" spans="1:4" ht="15.75">
      <c r="A16" s="144" t="s">
        <v>25</v>
      </c>
      <c r="B16" s="145" t="s">
        <v>43</v>
      </c>
      <c r="C16" s="143">
        <f>SUM(C17+C19)</f>
        <v>2413</v>
      </c>
      <c r="D16" s="143">
        <f>SUM(D17+D19)</f>
        <v>2413</v>
      </c>
    </row>
    <row r="17" spans="1:4" ht="15.75">
      <c r="A17" s="146" t="s">
        <v>46</v>
      </c>
      <c r="B17" s="147" t="s">
        <v>45</v>
      </c>
      <c r="C17" s="148">
        <f>C18</f>
        <v>870</v>
      </c>
      <c r="D17" s="148">
        <f>D18</f>
        <v>870</v>
      </c>
    </row>
    <row r="18" spans="1:4" ht="47.25">
      <c r="A18" s="146" t="s">
        <v>47</v>
      </c>
      <c r="B18" s="147" t="s">
        <v>48</v>
      </c>
      <c r="C18" s="148">
        <v>870</v>
      </c>
      <c r="D18" s="150">
        <v>870</v>
      </c>
    </row>
    <row r="19" spans="1:4" ht="15.75">
      <c r="A19" s="146" t="s">
        <v>26</v>
      </c>
      <c r="B19" s="147" t="s">
        <v>44</v>
      </c>
      <c r="C19" s="148">
        <f>SUM(C20:C21)</f>
        <v>1543</v>
      </c>
      <c r="D19" s="148">
        <f>SUM(D20:D21)</f>
        <v>1543</v>
      </c>
    </row>
    <row r="20" spans="1:4" ht="78.75">
      <c r="A20" s="146" t="s">
        <v>66</v>
      </c>
      <c r="B20" s="147" t="s">
        <v>67</v>
      </c>
      <c r="C20" s="148">
        <v>594</v>
      </c>
      <c r="D20" s="150">
        <v>594</v>
      </c>
    </row>
    <row r="21" spans="1:4" ht="78.75">
      <c r="A21" s="146" t="s">
        <v>68</v>
      </c>
      <c r="B21" s="147" t="s">
        <v>69</v>
      </c>
      <c r="C21" s="148">
        <v>949</v>
      </c>
      <c r="D21" s="150">
        <v>949</v>
      </c>
    </row>
    <row r="22" spans="1:4" ht="15.75">
      <c r="A22" s="144" t="s">
        <v>27</v>
      </c>
      <c r="B22" s="145" t="s">
        <v>49</v>
      </c>
      <c r="C22" s="143">
        <f>C23</f>
        <v>10</v>
      </c>
      <c r="D22" s="143">
        <f>D23</f>
        <v>10</v>
      </c>
    </row>
    <row r="23" spans="1:4" ht="94.5">
      <c r="A23" s="146" t="s">
        <v>50</v>
      </c>
      <c r="B23" s="147" t="s">
        <v>51</v>
      </c>
      <c r="C23" s="148">
        <v>10</v>
      </c>
      <c r="D23" s="150">
        <v>10</v>
      </c>
    </row>
    <row r="24" spans="1:4" ht="47.25">
      <c r="A24" s="192" t="s">
        <v>114</v>
      </c>
      <c r="B24" s="193" t="s">
        <v>115</v>
      </c>
      <c r="C24" s="143">
        <f>C25</f>
        <v>22</v>
      </c>
      <c r="D24" s="143">
        <f>D25</f>
        <v>22</v>
      </c>
    </row>
    <row r="25" spans="1:4" ht="94.5">
      <c r="A25" s="194" t="s">
        <v>116</v>
      </c>
      <c r="B25" s="195" t="s">
        <v>117</v>
      </c>
      <c r="C25" s="148">
        <v>22</v>
      </c>
      <c r="D25" s="150">
        <v>22</v>
      </c>
    </row>
    <row r="26" spans="1:4" ht="15.75">
      <c r="A26" s="144" t="s">
        <v>28</v>
      </c>
      <c r="B26" s="145" t="s">
        <v>52</v>
      </c>
      <c r="C26" s="143">
        <f>C27</f>
        <v>11229.5</v>
      </c>
      <c r="D26" s="143">
        <f>D27</f>
        <v>11448</v>
      </c>
    </row>
    <row r="27" spans="1:4" ht="47.25">
      <c r="A27" s="144" t="s">
        <v>29</v>
      </c>
      <c r="B27" s="145" t="s">
        <v>53</v>
      </c>
      <c r="C27" s="199">
        <f>SUM(C28+C38+C35)</f>
        <v>11229.5</v>
      </c>
      <c r="D27" s="199">
        <f>SUM(D28+D38+D35)</f>
        <v>11448</v>
      </c>
    </row>
    <row r="28" spans="1:4" ht="35.25" customHeight="1">
      <c r="A28" s="144" t="s">
        <v>105</v>
      </c>
      <c r="B28" s="145" t="s">
        <v>118</v>
      </c>
      <c r="C28" s="143">
        <f>SUM(C29)+C31+C33</f>
        <v>7469.6</v>
      </c>
      <c r="D28" s="143">
        <f>SUM(D29)+D31+D33</f>
        <v>7677.799999999999</v>
      </c>
    </row>
    <row r="29" spans="1:4" ht="31.5">
      <c r="A29" s="146" t="s">
        <v>54</v>
      </c>
      <c r="B29" s="147" t="s">
        <v>119</v>
      </c>
      <c r="C29" s="151">
        <f>C30</f>
        <v>3358.6</v>
      </c>
      <c r="D29" s="151">
        <f>D30</f>
        <v>3484.4</v>
      </c>
    </row>
    <row r="30" spans="1:4" ht="47.25">
      <c r="A30" s="146" t="s">
        <v>70</v>
      </c>
      <c r="B30" s="147" t="s">
        <v>120</v>
      </c>
      <c r="C30" s="151">
        <v>3358.6</v>
      </c>
      <c r="D30" s="150">
        <v>3484.4</v>
      </c>
    </row>
    <row r="31" spans="1:4" ht="47.25">
      <c r="A31" s="176" t="s">
        <v>181</v>
      </c>
      <c r="B31" s="214" t="s">
        <v>182</v>
      </c>
      <c r="C31" s="151">
        <f>C32</f>
        <v>879</v>
      </c>
      <c r="D31" s="151">
        <f>D32</f>
        <v>879</v>
      </c>
    </row>
    <row r="32" spans="1:4" ht="63" customHeight="1">
      <c r="A32" s="176" t="s">
        <v>183</v>
      </c>
      <c r="B32" s="210" t="s">
        <v>184</v>
      </c>
      <c r="C32" s="151">
        <v>879</v>
      </c>
      <c r="D32" s="150">
        <v>879</v>
      </c>
    </row>
    <row r="33" spans="1:4" ht="50.25" customHeight="1">
      <c r="A33" s="176" t="s">
        <v>188</v>
      </c>
      <c r="B33" s="210" t="s">
        <v>189</v>
      </c>
      <c r="C33" s="151">
        <f>C34</f>
        <v>3232</v>
      </c>
      <c r="D33" s="151">
        <f>D34</f>
        <v>3314.4</v>
      </c>
    </row>
    <row r="34" spans="1:4" ht="61.5" customHeight="1">
      <c r="A34" s="176" t="s">
        <v>190</v>
      </c>
      <c r="B34" s="210" t="s">
        <v>191</v>
      </c>
      <c r="C34" s="151">
        <v>3232</v>
      </c>
      <c r="D34" s="150">
        <v>3314.4</v>
      </c>
    </row>
    <row r="35" spans="1:4" ht="31.5">
      <c r="A35" s="144" t="s">
        <v>108</v>
      </c>
      <c r="B35" s="145" t="s">
        <v>122</v>
      </c>
      <c r="C35" s="152">
        <f>C36</f>
        <v>3494</v>
      </c>
      <c r="D35" s="152">
        <f>D36</f>
        <v>3494</v>
      </c>
    </row>
    <row r="36" spans="1:4" ht="15.75">
      <c r="A36" s="146" t="s">
        <v>109</v>
      </c>
      <c r="B36" s="147" t="s">
        <v>123</v>
      </c>
      <c r="C36" s="151">
        <f>C37</f>
        <v>3494</v>
      </c>
      <c r="D36" s="151">
        <f>D37</f>
        <v>3494</v>
      </c>
    </row>
    <row r="37" spans="1:4" ht="15.75">
      <c r="A37" s="146" t="s">
        <v>110</v>
      </c>
      <c r="B37" s="147" t="s">
        <v>124</v>
      </c>
      <c r="C37" s="151">
        <v>3494</v>
      </c>
      <c r="D37" s="150">
        <v>3494</v>
      </c>
    </row>
    <row r="38" spans="1:4" ht="31.5">
      <c r="A38" s="144" t="s">
        <v>106</v>
      </c>
      <c r="B38" s="153" t="s">
        <v>121</v>
      </c>
      <c r="C38" s="143">
        <f>C39+C41</f>
        <v>265.9</v>
      </c>
      <c r="D38" s="143">
        <f>D39+D41</f>
        <v>276.2</v>
      </c>
    </row>
    <row r="39" spans="1:4" ht="47.25">
      <c r="A39" s="194" t="s">
        <v>55</v>
      </c>
      <c r="B39" s="195" t="s">
        <v>125</v>
      </c>
      <c r="C39" s="148">
        <f>C40</f>
        <v>263.9</v>
      </c>
      <c r="D39" s="148">
        <f>D40</f>
        <v>274.2</v>
      </c>
    </row>
    <row r="40" spans="1:4" ht="47.25">
      <c r="A40" s="194" t="s">
        <v>71</v>
      </c>
      <c r="B40" s="216" t="s">
        <v>126</v>
      </c>
      <c r="C40" s="151">
        <v>263.9</v>
      </c>
      <c r="D40" s="150">
        <v>274.2</v>
      </c>
    </row>
    <row r="41" spans="1:4" ht="31.5">
      <c r="A41" s="215" t="s">
        <v>192</v>
      </c>
      <c r="B41" s="217" t="s">
        <v>193</v>
      </c>
      <c r="C41" s="148">
        <f>C42</f>
        <v>2</v>
      </c>
      <c r="D41" s="148">
        <f>D42</f>
        <v>2</v>
      </c>
    </row>
    <row r="42" spans="1:4" ht="18" customHeight="1">
      <c r="A42" s="218" t="s">
        <v>194</v>
      </c>
      <c r="B42" s="219" t="s">
        <v>195</v>
      </c>
      <c r="C42" s="154">
        <v>2</v>
      </c>
      <c r="D42" s="150">
        <v>2</v>
      </c>
    </row>
    <row r="43" spans="1:4" ht="31.5">
      <c r="A43" s="144" t="s">
        <v>0</v>
      </c>
      <c r="B43" s="145" t="s">
        <v>21</v>
      </c>
      <c r="C43" s="152">
        <f>SUM(C26+C11)</f>
        <v>14144.5</v>
      </c>
      <c r="D43" s="152">
        <f>SUM(D26+D11)</f>
        <v>14388</v>
      </c>
    </row>
  </sheetData>
  <sheetProtection/>
  <mergeCells count="8">
    <mergeCell ref="C3:D3"/>
    <mergeCell ref="A7:C7"/>
    <mergeCell ref="C5:D5"/>
    <mergeCell ref="A6:C6"/>
    <mergeCell ref="A9:A10"/>
    <mergeCell ref="B9:B10"/>
    <mergeCell ref="C9:D9"/>
    <mergeCell ref="C4:D4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view="pageBreakPreview" zoomScaleNormal="75" zoomScaleSheetLayoutView="100" zoomScalePageLayoutView="0" workbookViewId="0" topLeftCell="A46">
      <selection activeCell="A52" sqref="A52"/>
    </sheetView>
  </sheetViews>
  <sheetFormatPr defaultColWidth="9.140625" defaultRowHeight="12.75"/>
  <cols>
    <col min="1" max="1" width="51.57421875" style="1" customWidth="1"/>
    <col min="2" max="2" width="7.421875" style="2" customWidth="1"/>
    <col min="3" max="3" width="7.28125" style="14" customWidth="1"/>
    <col min="4" max="4" width="7.00390625" style="14" customWidth="1"/>
    <col min="5" max="5" width="15.140625" style="14" customWidth="1"/>
    <col min="6" max="6" width="7.140625" style="14" customWidth="1"/>
    <col min="7" max="7" width="14.140625" style="14" customWidth="1"/>
    <col min="8" max="8" width="14.8515625" style="5" customWidth="1"/>
    <col min="9" max="16384" width="9.140625" style="4" customWidth="1"/>
  </cols>
  <sheetData>
    <row r="1" spans="1:9" ht="15.75">
      <c r="A1" s="155"/>
      <c r="B1" s="156"/>
      <c r="C1" s="157"/>
      <c r="D1" s="157"/>
      <c r="E1" s="157"/>
      <c r="F1" s="158"/>
      <c r="G1" s="243" t="s">
        <v>174</v>
      </c>
      <c r="H1" s="244"/>
      <c r="I1" s="244"/>
    </row>
    <row r="2" spans="1:9" ht="15.75">
      <c r="A2" s="155"/>
      <c r="B2" s="156"/>
      <c r="C2" s="157"/>
      <c r="D2" s="157"/>
      <c r="E2" s="157"/>
      <c r="F2" s="158"/>
      <c r="G2" s="245" t="s">
        <v>72</v>
      </c>
      <c r="H2" s="244"/>
      <c r="I2" s="244"/>
    </row>
    <row r="3" spans="1:9" ht="33" customHeight="1">
      <c r="A3" s="155"/>
      <c r="B3" s="156"/>
      <c r="C3" s="157"/>
      <c r="D3" s="157"/>
      <c r="E3" s="157"/>
      <c r="F3" s="158"/>
      <c r="G3" s="223" t="s">
        <v>39</v>
      </c>
      <c r="H3" s="244"/>
      <c r="I3" s="36"/>
    </row>
    <row r="4" spans="1:9" ht="23.25" customHeight="1">
      <c r="A4" s="155"/>
      <c r="B4" s="156"/>
      <c r="C4" s="157"/>
      <c r="D4" s="157"/>
      <c r="E4" s="159"/>
      <c r="F4" s="159"/>
      <c r="G4" s="245" t="s">
        <v>212</v>
      </c>
      <c r="H4" s="244"/>
      <c r="I4" s="244"/>
    </row>
    <row r="5" spans="1:9" ht="63" customHeight="1">
      <c r="A5" s="155"/>
      <c r="B5" s="156"/>
      <c r="C5" s="157"/>
      <c r="D5" s="157"/>
      <c r="E5" s="160"/>
      <c r="F5" s="160"/>
      <c r="G5" s="223" t="s">
        <v>197</v>
      </c>
      <c r="H5" s="241"/>
      <c r="I5" s="161"/>
    </row>
    <row r="6" spans="1:9" ht="15.75">
      <c r="A6" s="155"/>
      <c r="B6" s="156"/>
      <c r="C6" s="239"/>
      <c r="D6" s="240"/>
      <c r="E6" s="240"/>
      <c r="F6" s="240"/>
      <c r="G6" s="240"/>
      <c r="H6" s="240"/>
      <c r="I6" s="161"/>
    </row>
    <row r="7" spans="1:9" ht="85.5" customHeight="1">
      <c r="A7" s="238" t="s">
        <v>213</v>
      </c>
      <c r="B7" s="238"/>
      <c r="C7" s="238"/>
      <c r="D7" s="238"/>
      <c r="E7" s="238"/>
      <c r="F7" s="238"/>
      <c r="G7" s="238"/>
      <c r="H7" s="238"/>
      <c r="I7" s="161"/>
    </row>
    <row r="8" spans="1:9" ht="75.75" customHeight="1">
      <c r="A8" s="234" t="s">
        <v>1</v>
      </c>
      <c r="B8" s="242" t="s">
        <v>74</v>
      </c>
      <c r="C8" s="242" t="s">
        <v>56</v>
      </c>
      <c r="D8" s="242" t="s">
        <v>57</v>
      </c>
      <c r="E8" s="234" t="s">
        <v>2</v>
      </c>
      <c r="F8" s="234" t="s">
        <v>3</v>
      </c>
      <c r="G8" s="236" t="s">
        <v>104</v>
      </c>
      <c r="H8" s="237"/>
      <c r="I8" s="161"/>
    </row>
    <row r="9" spans="1:9" s="6" customFormat="1" ht="37.5" customHeight="1">
      <c r="A9" s="235"/>
      <c r="B9" s="235"/>
      <c r="C9" s="235"/>
      <c r="D9" s="235"/>
      <c r="E9" s="235"/>
      <c r="F9" s="235"/>
      <c r="G9" s="162">
        <v>2022</v>
      </c>
      <c r="H9" s="163">
        <v>2023</v>
      </c>
      <c r="I9" s="164"/>
    </row>
    <row r="10" spans="1:9" ht="31.5">
      <c r="A10" s="165" t="s">
        <v>58</v>
      </c>
      <c r="B10" s="166">
        <v>211</v>
      </c>
      <c r="C10" s="167"/>
      <c r="D10" s="166"/>
      <c r="E10" s="166"/>
      <c r="F10" s="166"/>
      <c r="G10" s="39">
        <f>G78</f>
        <v>14144.499999999998</v>
      </c>
      <c r="H10" s="39">
        <f>H78</f>
        <v>14387.999999999998</v>
      </c>
      <c r="I10" s="161"/>
    </row>
    <row r="11" spans="1:9" s="7" customFormat="1" ht="15.75">
      <c r="A11" s="168" t="s">
        <v>30</v>
      </c>
      <c r="B11" s="166">
        <v>211</v>
      </c>
      <c r="C11" s="101">
        <v>1</v>
      </c>
      <c r="D11" s="101">
        <v>0</v>
      </c>
      <c r="E11" s="166"/>
      <c r="F11" s="166"/>
      <c r="G11" s="39">
        <f>SUM(G12+G20+G36+G39)</f>
        <v>6633.299999999999</v>
      </c>
      <c r="H11" s="39">
        <f>SUM(H12+H20+H36+H39)</f>
        <v>6500.7</v>
      </c>
      <c r="I11" s="161"/>
    </row>
    <row r="12" spans="1:9" s="7" customFormat="1" ht="61.5" customHeight="1">
      <c r="A12" s="169" t="s">
        <v>76</v>
      </c>
      <c r="B12" s="170">
        <v>211</v>
      </c>
      <c r="C12" s="40">
        <v>1</v>
      </c>
      <c r="D12" s="40">
        <v>2</v>
      </c>
      <c r="E12" s="40"/>
      <c r="F12" s="42"/>
      <c r="G12" s="41">
        <f>G13+G17</f>
        <v>914.5</v>
      </c>
      <c r="H12" s="41">
        <f>H13+H17</f>
        <v>914.5</v>
      </c>
      <c r="I12" s="161"/>
    </row>
    <row r="13" spans="1:13" ht="31.5">
      <c r="A13" s="37" t="s">
        <v>32</v>
      </c>
      <c r="B13" s="170">
        <v>211</v>
      </c>
      <c r="C13" s="40">
        <v>1</v>
      </c>
      <c r="D13" s="40">
        <v>2</v>
      </c>
      <c r="E13" s="40" t="s">
        <v>82</v>
      </c>
      <c r="F13" s="42"/>
      <c r="G13" s="41" t="str">
        <f>G14</f>
        <v>760,0</v>
      </c>
      <c r="H13" s="41">
        <f>H14</f>
        <v>760</v>
      </c>
      <c r="I13" s="161"/>
      <c r="J13" s="7"/>
      <c r="K13" s="7"/>
      <c r="L13" s="7"/>
      <c r="M13" s="3"/>
    </row>
    <row r="14" spans="1:13" ht="39" customHeight="1">
      <c r="A14" s="38" t="s">
        <v>33</v>
      </c>
      <c r="B14" s="170">
        <v>211</v>
      </c>
      <c r="C14" s="40">
        <v>1</v>
      </c>
      <c r="D14" s="40">
        <v>2</v>
      </c>
      <c r="E14" s="40" t="s">
        <v>81</v>
      </c>
      <c r="F14" s="42"/>
      <c r="G14" s="41" t="str">
        <f>G15</f>
        <v>760,0</v>
      </c>
      <c r="H14" s="41">
        <f>H15</f>
        <v>760</v>
      </c>
      <c r="I14" s="161"/>
      <c r="J14" s="7"/>
      <c r="K14" s="7"/>
      <c r="L14" s="7"/>
      <c r="M14" s="3"/>
    </row>
    <row r="15" spans="1:13" ht="23.25" customHeight="1">
      <c r="A15" s="38" t="s">
        <v>84</v>
      </c>
      <c r="B15" s="170">
        <v>211</v>
      </c>
      <c r="C15" s="40">
        <v>1</v>
      </c>
      <c r="D15" s="40">
        <v>2</v>
      </c>
      <c r="E15" s="40" t="s">
        <v>75</v>
      </c>
      <c r="F15" s="42"/>
      <c r="G15" s="41" t="str">
        <f>G16</f>
        <v>760,0</v>
      </c>
      <c r="H15" s="41">
        <f>SUM(H16:H16)</f>
        <v>760</v>
      </c>
      <c r="I15" s="161"/>
      <c r="M15" s="3"/>
    </row>
    <row r="16" spans="1:13" ht="35.25" customHeight="1">
      <c r="A16" s="171" t="s">
        <v>78</v>
      </c>
      <c r="B16" s="170">
        <v>211</v>
      </c>
      <c r="C16" s="40">
        <v>1</v>
      </c>
      <c r="D16" s="40">
        <v>2</v>
      </c>
      <c r="E16" s="40" t="s">
        <v>75</v>
      </c>
      <c r="F16" s="42" t="s">
        <v>5</v>
      </c>
      <c r="G16" s="42" t="s">
        <v>98</v>
      </c>
      <c r="H16" s="41">
        <v>760</v>
      </c>
      <c r="I16" s="161"/>
      <c r="M16" s="3"/>
    </row>
    <row r="17" spans="1:13" ht="35.25" customHeight="1">
      <c r="A17" s="105" t="s">
        <v>202</v>
      </c>
      <c r="B17" s="170">
        <v>211</v>
      </c>
      <c r="C17" s="40">
        <v>1</v>
      </c>
      <c r="D17" s="40">
        <v>2</v>
      </c>
      <c r="E17" s="99" t="s">
        <v>203</v>
      </c>
      <c r="F17" s="93"/>
      <c r="G17" s="41" t="str">
        <f>G18</f>
        <v>154,5</v>
      </c>
      <c r="H17" s="41">
        <f>H18</f>
        <v>154.5</v>
      </c>
      <c r="I17" s="161"/>
      <c r="M17" s="3"/>
    </row>
    <row r="18" spans="1:13" ht="35.25" customHeight="1">
      <c r="A18" s="105" t="s">
        <v>204</v>
      </c>
      <c r="B18" s="170">
        <v>211</v>
      </c>
      <c r="C18" s="40">
        <v>1</v>
      </c>
      <c r="D18" s="40">
        <v>2</v>
      </c>
      <c r="E18" s="99" t="s">
        <v>205</v>
      </c>
      <c r="F18" s="93"/>
      <c r="G18" s="41" t="str">
        <f>G19</f>
        <v>154,5</v>
      </c>
      <c r="H18" s="41">
        <f>H19</f>
        <v>154.5</v>
      </c>
      <c r="I18" s="161"/>
      <c r="M18" s="3"/>
    </row>
    <row r="19" spans="1:13" ht="35.25" customHeight="1">
      <c r="A19" s="105" t="s">
        <v>4</v>
      </c>
      <c r="B19" s="170">
        <v>211</v>
      </c>
      <c r="C19" s="40">
        <v>1</v>
      </c>
      <c r="D19" s="40">
        <v>2</v>
      </c>
      <c r="E19" s="99" t="s">
        <v>205</v>
      </c>
      <c r="F19" s="93" t="s">
        <v>5</v>
      </c>
      <c r="G19" s="42" t="s">
        <v>206</v>
      </c>
      <c r="H19" s="41">
        <v>154.5</v>
      </c>
      <c r="I19" s="161"/>
      <c r="M19" s="3"/>
    </row>
    <row r="20" spans="1:9" ht="63">
      <c r="A20" s="97" t="s">
        <v>35</v>
      </c>
      <c r="B20" s="170">
        <v>211</v>
      </c>
      <c r="C20" s="40">
        <v>1</v>
      </c>
      <c r="D20" s="40">
        <v>4</v>
      </c>
      <c r="E20" s="40"/>
      <c r="F20" s="42"/>
      <c r="G20" s="41">
        <f>G21+G30+G30+G33</f>
        <v>5566.799999999999</v>
      </c>
      <c r="H20" s="41">
        <f>H21+H30+H30+H33</f>
        <v>5434.2</v>
      </c>
      <c r="I20" s="161"/>
    </row>
    <row r="21" spans="1:9" ht="31.5">
      <c r="A21" s="37" t="s">
        <v>32</v>
      </c>
      <c r="B21" s="170">
        <v>211</v>
      </c>
      <c r="C21" s="40">
        <v>1</v>
      </c>
      <c r="D21" s="40">
        <v>4</v>
      </c>
      <c r="E21" s="40" t="s">
        <v>82</v>
      </c>
      <c r="F21" s="42"/>
      <c r="G21" s="41">
        <f>G22</f>
        <v>4680.9</v>
      </c>
      <c r="H21" s="41">
        <f>H22</f>
        <v>4548.3</v>
      </c>
      <c r="I21" s="161"/>
    </row>
    <row r="22" spans="1:9" ht="48" customHeight="1">
      <c r="A22" s="38" t="s">
        <v>33</v>
      </c>
      <c r="B22" s="170">
        <v>211</v>
      </c>
      <c r="C22" s="40">
        <v>1</v>
      </c>
      <c r="D22" s="40">
        <v>4</v>
      </c>
      <c r="E22" s="40" t="s">
        <v>81</v>
      </c>
      <c r="F22" s="42"/>
      <c r="G22" s="41">
        <f>G23+G27</f>
        <v>4680.9</v>
      </c>
      <c r="H22" s="41">
        <f>H23+H27</f>
        <v>4548.3</v>
      </c>
      <c r="I22" s="161"/>
    </row>
    <row r="23" spans="1:9" ht="39.75" customHeight="1">
      <c r="A23" s="38" t="s">
        <v>84</v>
      </c>
      <c r="B23" s="170">
        <v>211</v>
      </c>
      <c r="C23" s="40">
        <v>1</v>
      </c>
      <c r="D23" s="40">
        <v>4</v>
      </c>
      <c r="E23" s="40" t="s">
        <v>75</v>
      </c>
      <c r="F23" s="42"/>
      <c r="G23" s="41">
        <f>(G24+G25++G26)</f>
        <v>4678.9</v>
      </c>
      <c r="H23" s="41">
        <f>(H24+H25+H26)</f>
        <v>4546.3</v>
      </c>
      <c r="I23" s="161"/>
    </row>
    <row r="24" spans="1:9" ht="31.5">
      <c r="A24" s="171" t="s">
        <v>4</v>
      </c>
      <c r="B24" s="170">
        <v>211</v>
      </c>
      <c r="C24" s="40">
        <v>1</v>
      </c>
      <c r="D24" s="40">
        <v>4</v>
      </c>
      <c r="E24" s="40" t="s">
        <v>75</v>
      </c>
      <c r="F24" s="42" t="s">
        <v>5</v>
      </c>
      <c r="G24" s="42" t="s">
        <v>149</v>
      </c>
      <c r="H24" s="41">
        <v>3150.6</v>
      </c>
      <c r="I24" s="161"/>
    </row>
    <row r="25" spans="1:9" ht="51" customHeight="1">
      <c r="A25" s="171" t="s">
        <v>79</v>
      </c>
      <c r="B25" s="170">
        <v>211</v>
      </c>
      <c r="C25" s="40">
        <v>1</v>
      </c>
      <c r="D25" s="40">
        <v>4</v>
      </c>
      <c r="E25" s="40" t="s">
        <v>75</v>
      </c>
      <c r="F25" s="42" t="s">
        <v>7</v>
      </c>
      <c r="G25" s="93" t="s">
        <v>214</v>
      </c>
      <c r="H25" s="86">
        <v>1345.7</v>
      </c>
      <c r="I25" s="161"/>
    </row>
    <row r="26" spans="1:9" ht="20.25" customHeight="1">
      <c r="A26" s="171" t="s">
        <v>80</v>
      </c>
      <c r="B26" s="170">
        <v>211</v>
      </c>
      <c r="C26" s="40">
        <v>1</v>
      </c>
      <c r="D26" s="40">
        <v>4</v>
      </c>
      <c r="E26" s="40" t="s">
        <v>75</v>
      </c>
      <c r="F26" s="42" t="s">
        <v>8</v>
      </c>
      <c r="G26" s="119" t="s">
        <v>207</v>
      </c>
      <c r="H26" s="119">
        <v>50</v>
      </c>
      <c r="I26" s="161"/>
    </row>
    <row r="27" spans="1:9" s="7" customFormat="1" ht="66" customHeight="1">
      <c r="A27" s="196" t="s">
        <v>88</v>
      </c>
      <c r="B27" s="170">
        <v>211</v>
      </c>
      <c r="C27" s="40">
        <v>1</v>
      </c>
      <c r="D27" s="40">
        <v>4</v>
      </c>
      <c r="E27" s="99" t="s">
        <v>136</v>
      </c>
      <c r="F27" s="42"/>
      <c r="G27" s="41">
        <f>G29</f>
        <v>2</v>
      </c>
      <c r="H27" s="41">
        <f>H29</f>
        <v>2</v>
      </c>
      <c r="I27" s="161"/>
    </row>
    <row r="28" spans="1:9" s="7" customFormat="1" ht="110.25">
      <c r="A28" s="211" t="s">
        <v>107</v>
      </c>
      <c r="B28" s="170">
        <v>211</v>
      </c>
      <c r="C28" s="40">
        <v>1</v>
      </c>
      <c r="D28" s="40">
        <v>4</v>
      </c>
      <c r="E28" s="99" t="s">
        <v>136</v>
      </c>
      <c r="F28" s="42"/>
      <c r="G28" s="41">
        <f>G29</f>
        <v>2</v>
      </c>
      <c r="H28" s="41">
        <f>H29</f>
        <v>2</v>
      </c>
      <c r="I28" s="161"/>
    </row>
    <row r="29" spans="1:12" s="7" customFormat="1" ht="31.5">
      <c r="A29" s="196" t="s">
        <v>6</v>
      </c>
      <c r="B29" s="170">
        <v>211</v>
      </c>
      <c r="C29" s="40">
        <v>1</v>
      </c>
      <c r="D29" s="40">
        <v>4</v>
      </c>
      <c r="E29" s="99" t="s">
        <v>136</v>
      </c>
      <c r="F29" s="42" t="s">
        <v>7</v>
      </c>
      <c r="G29" s="41">
        <v>2</v>
      </c>
      <c r="H29" s="41">
        <v>2</v>
      </c>
      <c r="I29" s="161"/>
      <c r="J29" s="4"/>
      <c r="K29" s="4"/>
      <c r="L29" s="4"/>
    </row>
    <row r="30" spans="1:12" s="8" customFormat="1" ht="78.75">
      <c r="A30" s="196" t="s">
        <v>210</v>
      </c>
      <c r="B30" s="170">
        <v>211</v>
      </c>
      <c r="C30" s="40">
        <v>1</v>
      </c>
      <c r="D30" s="40">
        <v>4</v>
      </c>
      <c r="E30" s="99" t="s">
        <v>208</v>
      </c>
      <c r="F30" s="85"/>
      <c r="G30" s="41">
        <f>G31</f>
        <v>161.4</v>
      </c>
      <c r="H30" s="41">
        <f>H31</f>
        <v>161.4</v>
      </c>
      <c r="I30" s="161"/>
      <c r="J30" s="4"/>
      <c r="K30" s="4"/>
      <c r="L30" s="4"/>
    </row>
    <row r="31" spans="1:12" s="8" customFormat="1" ht="47.25">
      <c r="A31" s="196" t="s">
        <v>211</v>
      </c>
      <c r="B31" s="170">
        <v>211</v>
      </c>
      <c r="C31" s="40">
        <v>1</v>
      </c>
      <c r="D31" s="40">
        <v>4</v>
      </c>
      <c r="E31" s="99" t="s">
        <v>209</v>
      </c>
      <c r="F31" s="85"/>
      <c r="G31" s="41">
        <f>G32</f>
        <v>161.4</v>
      </c>
      <c r="H31" s="41">
        <f>H32</f>
        <v>161.4</v>
      </c>
      <c r="I31" s="161"/>
      <c r="J31" s="4"/>
      <c r="K31" s="4"/>
      <c r="L31" s="4"/>
    </row>
    <row r="32" spans="1:12" s="8" customFormat="1" ht="31.5">
      <c r="A32" s="196" t="s">
        <v>4</v>
      </c>
      <c r="B32" s="170">
        <v>211</v>
      </c>
      <c r="C32" s="40">
        <v>1</v>
      </c>
      <c r="D32" s="40">
        <v>4</v>
      </c>
      <c r="E32" s="99" t="s">
        <v>209</v>
      </c>
      <c r="F32" s="85">
        <v>120</v>
      </c>
      <c r="G32" s="41">
        <v>161.4</v>
      </c>
      <c r="H32" s="41">
        <v>161.4</v>
      </c>
      <c r="I32" s="161"/>
      <c r="J32" s="4"/>
      <c r="K32" s="4"/>
      <c r="L32" s="4"/>
    </row>
    <row r="33" spans="1:12" s="8" customFormat="1" ht="78.75">
      <c r="A33" s="105" t="s">
        <v>202</v>
      </c>
      <c r="B33" s="170">
        <v>211</v>
      </c>
      <c r="C33" s="40">
        <v>1</v>
      </c>
      <c r="D33" s="40">
        <v>4</v>
      </c>
      <c r="E33" s="99" t="s">
        <v>203</v>
      </c>
      <c r="F33" s="85"/>
      <c r="G33" s="41">
        <f>G34</f>
        <v>563.1</v>
      </c>
      <c r="H33" s="41">
        <f>H34</f>
        <v>563.1</v>
      </c>
      <c r="I33" s="161"/>
      <c r="J33" s="4"/>
      <c r="K33" s="4"/>
      <c r="L33" s="4"/>
    </row>
    <row r="34" spans="1:12" s="8" customFormat="1" ht="47.25">
      <c r="A34" s="105" t="s">
        <v>204</v>
      </c>
      <c r="B34" s="170">
        <v>211</v>
      </c>
      <c r="C34" s="40">
        <v>1</v>
      </c>
      <c r="D34" s="40">
        <v>4</v>
      </c>
      <c r="E34" s="99" t="s">
        <v>205</v>
      </c>
      <c r="F34" s="85"/>
      <c r="G34" s="41">
        <f>G35</f>
        <v>563.1</v>
      </c>
      <c r="H34" s="41">
        <f>H35</f>
        <v>563.1</v>
      </c>
      <c r="I34" s="161"/>
      <c r="J34" s="4"/>
      <c r="K34" s="4"/>
      <c r="L34" s="4"/>
    </row>
    <row r="35" spans="1:12" s="8" customFormat="1" ht="31.5">
      <c r="A35" s="105" t="s">
        <v>4</v>
      </c>
      <c r="B35" s="170">
        <v>211</v>
      </c>
      <c r="C35" s="40">
        <v>1</v>
      </c>
      <c r="D35" s="40">
        <v>4</v>
      </c>
      <c r="E35" s="99" t="s">
        <v>205</v>
      </c>
      <c r="F35" s="85">
        <v>120</v>
      </c>
      <c r="G35" s="41">
        <v>563.1</v>
      </c>
      <c r="H35" s="41">
        <v>563.1</v>
      </c>
      <c r="I35" s="161"/>
      <c r="J35" s="4"/>
      <c r="K35" s="4"/>
      <c r="L35" s="4"/>
    </row>
    <row r="36" spans="1:9" ht="23.25" customHeight="1">
      <c r="A36" s="197" t="s">
        <v>128</v>
      </c>
      <c r="B36" s="166">
        <v>211</v>
      </c>
      <c r="C36" s="101">
        <v>1</v>
      </c>
      <c r="D36" s="221">
        <v>11</v>
      </c>
      <c r="E36" s="87"/>
      <c r="F36" s="89"/>
      <c r="G36" s="39">
        <f>G37</f>
        <v>100</v>
      </c>
      <c r="H36" s="39">
        <f>H37</f>
        <v>100</v>
      </c>
      <c r="I36" s="161"/>
    </row>
    <row r="37" spans="1:9" ht="21" customHeight="1">
      <c r="A37" s="196" t="s">
        <v>129</v>
      </c>
      <c r="B37" s="170">
        <v>211</v>
      </c>
      <c r="C37" s="40">
        <v>1</v>
      </c>
      <c r="D37" s="172">
        <v>11</v>
      </c>
      <c r="E37" s="103" t="s">
        <v>137</v>
      </c>
      <c r="F37" s="85"/>
      <c r="G37" s="41">
        <f>G38</f>
        <v>100</v>
      </c>
      <c r="H37" s="41">
        <f>H38</f>
        <v>100</v>
      </c>
      <c r="I37" s="161"/>
    </row>
    <row r="38" spans="1:9" ht="21.75" customHeight="1">
      <c r="A38" s="196" t="s">
        <v>129</v>
      </c>
      <c r="B38" s="170">
        <v>211</v>
      </c>
      <c r="C38" s="40">
        <v>1</v>
      </c>
      <c r="D38" s="172">
        <v>11</v>
      </c>
      <c r="E38" s="103" t="s">
        <v>138</v>
      </c>
      <c r="F38" s="85">
        <v>870</v>
      </c>
      <c r="G38" s="41">
        <v>100</v>
      </c>
      <c r="H38" s="41">
        <v>100</v>
      </c>
      <c r="I38" s="161"/>
    </row>
    <row r="39" spans="1:9" ht="21.75" customHeight="1">
      <c r="A39" s="222" t="s">
        <v>77</v>
      </c>
      <c r="B39" s="166">
        <v>211</v>
      </c>
      <c r="C39" s="101">
        <v>1</v>
      </c>
      <c r="D39" s="221">
        <v>13</v>
      </c>
      <c r="E39" s="87"/>
      <c r="F39" s="136"/>
      <c r="G39" s="39">
        <f>G40+G44</f>
        <v>52</v>
      </c>
      <c r="H39" s="39">
        <f>H40+H44</f>
        <v>52</v>
      </c>
      <c r="I39" s="161"/>
    </row>
    <row r="40" spans="1:9" ht="48" customHeight="1">
      <c r="A40" s="102" t="s">
        <v>171</v>
      </c>
      <c r="B40" s="170">
        <v>211</v>
      </c>
      <c r="C40" s="40">
        <v>1</v>
      </c>
      <c r="D40" s="172">
        <v>13</v>
      </c>
      <c r="E40" s="103" t="s">
        <v>150</v>
      </c>
      <c r="F40" s="42"/>
      <c r="G40" s="41" t="str">
        <f aca="true" t="shared" si="0" ref="G40:H46">G41</f>
        <v>2,0</v>
      </c>
      <c r="H40" s="41">
        <f t="shared" si="0"/>
        <v>2</v>
      </c>
      <c r="I40" s="161"/>
    </row>
    <row r="41" spans="1:9" ht="63">
      <c r="A41" s="102" t="s">
        <v>151</v>
      </c>
      <c r="B41" s="170">
        <v>211</v>
      </c>
      <c r="C41" s="40">
        <v>1</v>
      </c>
      <c r="D41" s="172">
        <v>13</v>
      </c>
      <c r="E41" s="103" t="s">
        <v>175</v>
      </c>
      <c r="F41" s="42"/>
      <c r="G41" s="41" t="str">
        <f>G43</f>
        <v>2,0</v>
      </c>
      <c r="H41" s="41">
        <f>H43</f>
        <v>2</v>
      </c>
      <c r="I41" s="161"/>
    </row>
    <row r="42" spans="1:9" ht="21" customHeight="1">
      <c r="A42" s="102" t="s">
        <v>83</v>
      </c>
      <c r="B42" s="170">
        <v>211</v>
      </c>
      <c r="C42" s="40">
        <v>1</v>
      </c>
      <c r="D42" s="172">
        <v>13</v>
      </c>
      <c r="E42" s="103" t="s">
        <v>176</v>
      </c>
      <c r="F42" s="42"/>
      <c r="G42" s="41" t="str">
        <f>G43</f>
        <v>2,0</v>
      </c>
      <c r="H42" s="41">
        <f>H43</f>
        <v>2</v>
      </c>
      <c r="I42" s="161"/>
    </row>
    <row r="43" spans="1:9" ht="31.5">
      <c r="A43" s="97" t="s">
        <v>6</v>
      </c>
      <c r="B43" s="170">
        <v>211</v>
      </c>
      <c r="C43" s="40">
        <v>1</v>
      </c>
      <c r="D43" s="172">
        <v>13</v>
      </c>
      <c r="E43" s="103" t="s">
        <v>176</v>
      </c>
      <c r="F43" s="42" t="s">
        <v>7</v>
      </c>
      <c r="G43" s="42" t="s">
        <v>99</v>
      </c>
      <c r="H43" s="41">
        <v>2</v>
      </c>
      <c r="I43" s="161"/>
    </row>
    <row r="44" spans="1:9" ht="36.75" customHeight="1">
      <c r="A44" s="196" t="s">
        <v>17</v>
      </c>
      <c r="B44" s="170">
        <v>211</v>
      </c>
      <c r="C44" s="40">
        <v>1</v>
      </c>
      <c r="D44" s="172">
        <v>13</v>
      </c>
      <c r="E44" s="103" t="s">
        <v>85</v>
      </c>
      <c r="F44" s="42"/>
      <c r="G44" s="41" t="str">
        <f t="shared" si="0"/>
        <v>50,0</v>
      </c>
      <c r="H44" s="41">
        <f t="shared" si="0"/>
        <v>50</v>
      </c>
      <c r="I44" s="161"/>
    </row>
    <row r="45" spans="1:9" ht="38.25" customHeight="1">
      <c r="A45" s="196" t="s">
        <v>131</v>
      </c>
      <c r="B45" s="170">
        <v>211</v>
      </c>
      <c r="C45" s="40">
        <v>1</v>
      </c>
      <c r="D45" s="172">
        <v>13</v>
      </c>
      <c r="E45" s="103" t="s">
        <v>133</v>
      </c>
      <c r="F45" s="42"/>
      <c r="G45" s="41" t="str">
        <f t="shared" si="0"/>
        <v>50,0</v>
      </c>
      <c r="H45" s="41">
        <f t="shared" si="0"/>
        <v>50</v>
      </c>
      <c r="I45" s="161"/>
    </row>
    <row r="46" spans="1:9" ht="30.75" customHeight="1">
      <c r="A46" s="196" t="s">
        <v>132</v>
      </c>
      <c r="B46" s="170">
        <v>211</v>
      </c>
      <c r="C46" s="40">
        <v>1</v>
      </c>
      <c r="D46" s="172">
        <v>13</v>
      </c>
      <c r="E46" s="103" t="s">
        <v>134</v>
      </c>
      <c r="F46" s="42"/>
      <c r="G46" s="41" t="str">
        <f t="shared" si="0"/>
        <v>50,0</v>
      </c>
      <c r="H46" s="41">
        <f t="shared" si="0"/>
        <v>50</v>
      </c>
      <c r="I46" s="161"/>
    </row>
    <row r="47" spans="1:9" ht="31.5">
      <c r="A47" s="196" t="s">
        <v>6</v>
      </c>
      <c r="B47" s="170">
        <v>211</v>
      </c>
      <c r="C47" s="40">
        <v>1</v>
      </c>
      <c r="D47" s="172">
        <v>13</v>
      </c>
      <c r="E47" s="103" t="s">
        <v>134</v>
      </c>
      <c r="F47" s="42" t="s">
        <v>7</v>
      </c>
      <c r="G47" s="42" t="s">
        <v>135</v>
      </c>
      <c r="H47" s="41">
        <v>50</v>
      </c>
      <c r="I47" s="161"/>
    </row>
    <row r="48" spans="1:9" ht="15.75">
      <c r="A48" s="197" t="s">
        <v>152</v>
      </c>
      <c r="B48" s="166">
        <v>211</v>
      </c>
      <c r="C48" s="101">
        <v>2</v>
      </c>
      <c r="D48" s="208">
        <v>0</v>
      </c>
      <c r="E48" s="87"/>
      <c r="F48" s="136"/>
      <c r="G48" s="39">
        <f aca="true" t="shared" si="1" ref="G48:H50">G49</f>
        <v>263.9</v>
      </c>
      <c r="H48" s="39">
        <f t="shared" si="1"/>
        <v>274.2</v>
      </c>
      <c r="I48" s="161"/>
    </row>
    <row r="49" spans="1:9" ht="31.5">
      <c r="A49" s="203" t="s">
        <v>32</v>
      </c>
      <c r="B49" s="170">
        <v>211</v>
      </c>
      <c r="C49" s="40">
        <v>2</v>
      </c>
      <c r="D49" s="40">
        <v>0</v>
      </c>
      <c r="E49" s="99" t="s">
        <v>82</v>
      </c>
      <c r="F49" s="42"/>
      <c r="G49" s="41">
        <f t="shared" si="1"/>
        <v>263.9</v>
      </c>
      <c r="H49" s="41">
        <f t="shared" si="1"/>
        <v>274.2</v>
      </c>
      <c r="I49" s="161"/>
    </row>
    <row r="50" spans="1:9" s="9" customFormat="1" ht="47.25">
      <c r="A50" s="100" t="s">
        <v>139</v>
      </c>
      <c r="B50" s="170">
        <v>211</v>
      </c>
      <c r="C50" s="40">
        <v>2</v>
      </c>
      <c r="D50" s="40">
        <v>3</v>
      </c>
      <c r="E50" s="40" t="s">
        <v>140</v>
      </c>
      <c r="F50" s="42"/>
      <c r="G50" s="41">
        <f t="shared" si="1"/>
        <v>263.9</v>
      </c>
      <c r="H50" s="41">
        <f t="shared" si="1"/>
        <v>274.2</v>
      </c>
      <c r="I50" s="173"/>
    </row>
    <row r="51" spans="1:9" s="10" customFormat="1" ht="36.75" customHeight="1">
      <c r="A51" s="67" t="s">
        <v>59</v>
      </c>
      <c r="B51" s="170">
        <v>211</v>
      </c>
      <c r="C51" s="40">
        <v>2</v>
      </c>
      <c r="D51" s="40">
        <v>3</v>
      </c>
      <c r="E51" s="40" t="s">
        <v>140</v>
      </c>
      <c r="F51" s="42" t="s">
        <v>5</v>
      </c>
      <c r="G51" s="41">
        <v>263.9</v>
      </c>
      <c r="H51" s="41">
        <v>274.2</v>
      </c>
      <c r="I51" s="173"/>
    </row>
    <row r="52" spans="1:9" s="10" customFormat="1" ht="33.75" customHeight="1">
      <c r="A52" s="198" t="s">
        <v>218</v>
      </c>
      <c r="B52" s="166">
        <v>211</v>
      </c>
      <c r="C52" s="101">
        <v>3</v>
      </c>
      <c r="D52" s="101">
        <v>0</v>
      </c>
      <c r="E52" s="101"/>
      <c r="F52" s="136"/>
      <c r="G52" s="39" t="str">
        <f aca="true" t="shared" si="2" ref="G52:H55">G53</f>
        <v>135,00</v>
      </c>
      <c r="H52" s="39">
        <f t="shared" si="2"/>
        <v>135</v>
      </c>
      <c r="I52" s="173"/>
    </row>
    <row r="53" spans="1:9" s="10" customFormat="1" ht="52.5" customHeight="1">
      <c r="A53" s="174" t="s">
        <v>169</v>
      </c>
      <c r="B53" s="170">
        <v>211</v>
      </c>
      <c r="C53" s="40">
        <v>3</v>
      </c>
      <c r="D53" s="175">
        <v>10</v>
      </c>
      <c r="E53" s="40" t="s">
        <v>142</v>
      </c>
      <c r="F53" s="42"/>
      <c r="G53" s="41" t="str">
        <f t="shared" si="2"/>
        <v>135,00</v>
      </c>
      <c r="H53" s="41">
        <f t="shared" si="2"/>
        <v>135</v>
      </c>
      <c r="I53" s="173"/>
    </row>
    <row r="54" spans="1:9" s="10" customFormat="1" ht="49.5" customHeight="1">
      <c r="A54" s="174" t="s">
        <v>180</v>
      </c>
      <c r="B54" s="170">
        <v>211</v>
      </c>
      <c r="C54" s="40">
        <v>3</v>
      </c>
      <c r="D54" s="175">
        <v>10</v>
      </c>
      <c r="E54" s="40" t="s">
        <v>177</v>
      </c>
      <c r="F54" s="42"/>
      <c r="G54" s="41" t="str">
        <f t="shared" si="2"/>
        <v>135,00</v>
      </c>
      <c r="H54" s="41">
        <f t="shared" si="2"/>
        <v>135</v>
      </c>
      <c r="I54" s="173"/>
    </row>
    <row r="55" spans="1:9" s="10" customFormat="1" ht="24" customHeight="1">
      <c r="A55" s="174" t="s">
        <v>141</v>
      </c>
      <c r="B55" s="170">
        <v>211</v>
      </c>
      <c r="C55" s="40">
        <v>3</v>
      </c>
      <c r="D55" s="175">
        <v>10</v>
      </c>
      <c r="E55" s="40" t="s">
        <v>179</v>
      </c>
      <c r="F55" s="42"/>
      <c r="G55" s="41" t="str">
        <f t="shared" si="2"/>
        <v>135,00</v>
      </c>
      <c r="H55" s="41">
        <f t="shared" si="2"/>
        <v>135</v>
      </c>
      <c r="I55" s="173"/>
    </row>
    <row r="56" spans="1:9" s="10" customFormat="1" ht="52.5" customHeight="1">
      <c r="A56" s="176" t="s">
        <v>9</v>
      </c>
      <c r="B56" s="170">
        <v>211</v>
      </c>
      <c r="C56" s="40">
        <v>3</v>
      </c>
      <c r="D56" s="175">
        <v>10</v>
      </c>
      <c r="E56" s="40" t="s">
        <v>179</v>
      </c>
      <c r="F56" s="42" t="s">
        <v>7</v>
      </c>
      <c r="G56" s="42" t="s">
        <v>156</v>
      </c>
      <c r="H56" s="41">
        <v>135</v>
      </c>
      <c r="I56" s="173"/>
    </row>
    <row r="57" spans="1:9" s="10" customFormat="1" ht="18" customHeight="1">
      <c r="A57" s="205" t="s">
        <v>153</v>
      </c>
      <c r="B57" s="166">
        <v>211</v>
      </c>
      <c r="C57" s="101">
        <v>5</v>
      </c>
      <c r="D57" s="208">
        <v>0</v>
      </c>
      <c r="E57" s="101"/>
      <c r="F57" s="136"/>
      <c r="G57" s="118">
        <f>G58</f>
        <v>5358.7</v>
      </c>
      <c r="H57" s="118">
        <f>H58</f>
        <v>5358.7</v>
      </c>
      <c r="I57" s="173"/>
    </row>
    <row r="58" spans="1:9" s="10" customFormat="1" ht="18" customHeight="1">
      <c r="A58" s="212" t="s">
        <v>61</v>
      </c>
      <c r="B58" s="170">
        <v>211</v>
      </c>
      <c r="C58" s="40">
        <v>5</v>
      </c>
      <c r="D58" s="213">
        <v>3</v>
      </c>
      <c r="E58" s="40"/>
      <c r="F58" s="136"/>
      <c r="G58" s="118">
        <f>G59</f>
        <v>5358.7</v>
      </c>
      <c r="H58" s="118">
        <f>H59</f>
        <v>5358.7</v>
      </c>
      <c r="I58" s="173"/>
    </row>
    <row r="59" spans="1:9" s="10" customFormat="1" ht="48.75" customHeight="1">
      <c r="A59" s="196" t="s">
        <v>170</v>
      </c>
      <c r="B59" s="170">
        <v>211</v>
      </c>
      <c r="C59" s="40">
        <v>5</v>
      </c>
      <c r="D59" s="42" t="s">
        <v>10</v>
      </c>
      <c r="E59" s="40" t="s">
        <v>160</v>
      </c>
      <c r="F59" s="42"/>
      <c r="G59" s="119">
        <f>G60+G62+G64+G67+G70</f>
        <v>5358.7</v>
      </c>
      <c r="H59" s="119">
        <f>H60+H62+H64+H67+H70</f>
        <v>5358.7</v>
      </c>
      <c r="I59" s="173"/>
    </row>
    <row r="60" spans="1:9" s="10" customFormat="1" ht="15.75">
      <c r="A60" s="92" t="s">
        <v>143</v>
      </c>
      <c r="B60" s="170">
        <v>211</v>
      </c>
      <c r="C60" s="40">
        <v>5</v>
      </c>
      <c r="D60" s="42" t="s">
        <v>11</v>
      </c>
      <c r="E60" s="42" t="s">
        <v>162</v>
      </c>
      <c r="F60" s="42"/>
      <c r="G60" s="119">
        <f aca="true" t="shared" si="3" ref="G60:H70">G61</f>
        <v>300</v>
      </c>
      <c r="H60" s="119">
        <f t="shared" si="3"/>
        <v>300</v>
      </c>
      <c r="I60" s="173"/>
    </row>
    <row r="61" spans="1:12" s="10" customFormat="1" ht="47.25">
      <c r="A61" s="92" t="s">
        <v>9</v>
      </c>
      <c r="B61" s="170">
        <v>211</v>
      </c>
      <c r="C61" s="40">
        <v>5</v>
      </c>
      <c r="D61" s="42" t="s">
        <v>11</v>
      </c>
      <c r="E61" s="42" t="s">
        <v>162</v>
      </c>
      <c r="F61" s="42" t="s">
        <v>7</v>
      </c>
      <c r="G61" s="119">
        <v>300</v>
      </c>
      <c r="H61" s="119">
        <v>300</v>
      </c>
      <c r="I61" s="161"/>
      <c r="J61" s="7"/>
      <c r="K61" s="7"/>
      <c r="L61" s="7"/>
    </row>
    <row r="62" spans="1:12" s="10" customFormat="1" ht="31.5">
      <c r="A62" s="92" t="s">
        <v>111</v>
      </c>
      <c r="B62" s="170">
        <v>211</v>
      </c>
      <c r="C62" s="40">
        <v>5</v>
      </c>
      <c r="D62" s="42" t="s">
        <v>11</v>
      </c>
      <c r="E62" s="42" t="s">
        <v>163</v>
      </c>
      <c r="F62" s="42"/>
      <c r="G62" s="119">
        <f t="shared" si="3"/>
        <v>3494</v>
      </c>
      <c r="H62" s="119">
        <f t="shared" si="3"/>
        <v>3494</v>
      </c>
      <c r="I62" s="161"/>
      <c r="J62" s="7"/>
      <c r="K62" s="7"/>
      <c r="L62" s="7"/>
    </row>
    <row r="63" spans="1:12" s="10" customFormat="1" ht="47.25">
      <c r="A63" s="92" t="s">
        <v>9</v>
      </c>
      <c r="B63" s="170">
        <v>211</v>
      </c>
      <c r="C63" s="40">
        <v>5</v>
      </c>
      <c r="D63" s="42" t="s">
        <v>11</v>
      </c>
      <c r="E63" s="42" t="s">
        <v>163</v>
      </c>
      <c r="F63" s="42" t="s">
        <v>7</v>
      </c>
      <c r="G63" s="41">
        <v>3494</v>
      </c>
      <c r="H63" s="41">
        <v>3494</v>
      </c>
      <c r="I63" s="161"/>
      <c r="J63" s="7"/>
      <c r="K63" s="7"/>
      <c r="L63" s="7"/>
    </row>
    <row r="64" spans="1:12" s="10" customFormat="1" ht="47.25">
      <c r="A64" s="92" t="s">
        <v>112</v>
      </c>
      <c r="B64" s="170">
        <v>211</v>
      </c>
      <c r="C64" s="40">
        <v>5</v>
      </c>
      <c r="D64" s="42" t="s">
        <v>11</v>
      </c>
      <c r="E64" s="42" t="s">
        <v>164</v>
      </c>
      <c r="F64" s="42"/>
      <c r="G64" s="119">
        <f t="shared" si="3"/>
        <v>1164.7</v>
      </c>
      <c r="H64" s="119">
        <f t="shared" si="3"/>
        <v>1164.7</v>
      </c>
      <c r="I64" s="161"/>
      <c r="J64" s="7"/>
      <c r="K64" s="7"/>
      <c r="L64" s="7"/>
    </row>
    <row r="65" spans="1:12" s="10" customFormat="1" ht="39" customHeight="1">
      <c r="A65" s="92" t="s">
        <v>9</v>
      </c>
      <c r="B65" s="170">
        <v>211</v>
      </c>
      <c r="C65" s="40">
        <v>5</v>
      </c>
      <c r="D65" s="42" t="s">
        <v>11</v>
      </c>
      <c r="E65" s="42" t="s">
        <v>164</v>
      </c>
      <c r="F65" s="42" t="s">
        <v>7</v>
      </c>
      <c r="G65" s="121">
        <v>1164.7</v>
      </c>
      <c r="H65" s="121">
        <v>1164.7</v>
      </c>
      <c r="I65" s="161"/>
      <c r="J65" s="7"/>
      <c r="K65" s="7"/>
      <c r="L65" s="7"/>
    </row>
    <row r="66" spans="1:12" s="10" customFormat="1" ht="39" customHeight="1">
      <c r="A66" s="92" t="s">
        <v>158</v>
      </c>
      <c r="B66" s="170">
        <v>211</v>
      </c>
      <c r="C66" s="40">
        <v>50</v>
      </c>
      <c r="D66" s="42" t="s">
        <v>11</v>
      </c>
      <c r="E66" s="42" t="s">
        <v>165</v>
      </c>
      <c r="F66" s="42"/>
      <c r="G66" s="119">
        <f t="shared" si="3"/>
        <v>100</v>
      </c>
      <c r="H66" s="119">
        <f t="shared" si="3"/>
        <v>100</v>
      </c>
      <c r="I66" s="161"/>
      <c r="J66" s="7"/>
      <c r="K66" s="7"/>
      <c r="L66" s="7"/>
    </row>
    <row r="67" spans="1:12" s="10" customFormat="1" ht="27" customHeight="1">
      <c r="A67" s="92" t="s">
        <v>144</v>
      </c>
      <c r="B67" s="170">
        <v>211</v>
      </c>
      <c r="C67" s="40">
        <v>5</v>
      </c>
      <c r="D67" s="42" t="s">
        <v>11</v>
      </c>
      <c r="E67" s="42" t="s">
        <v>166</v>
      </c>
      <c r="F67" s="42"/>
      <c r="G67" s="119">
        <f t="shared" si="3"/>
        <v>100</v>
      </c>
      <c r="H67" s="119">
        <f t="shared" si="3"/>
        <v>100</v>
      </c>
      <c r="I67" s="161"/>
      <c r="J67" s="7"/>
      <c r="K67" s="7"/>
      <c r="L67" s="7"/>
    </row>
    <row r="68" spans="1:12" s="10" customFormat="1" ht="57" customHeight="1">
      <c r="A68" s="92" t="s">
        <v>9</v>
      </c>
      <c r="B68" s="170">
        <v>211</v>
      </c>
      <c r="C68" s="40">
        <v>5</v>
      </c>
      <c r="D68" s="42" t="s">
        <v>11</v>
      </c>
      <c r="E68" s="42" t="s">
        <v>166</v>
      </c>
      <c r="F68" s="42" t="s">
        <v>7</v>
      </c>
      <c r="G68" s="121">
        <v>100</v>
      </c>
      <c r="H68" s="121">
        <v>100</v>
      </c>
      <c r="I68" s="161"/>
      <c r="J68" s="7"/>
      <c r="K68" s="7"/>
      <c r="L68" s="7"/>
    </row>
    <row r="69" spans="1:12" s="10" customFormat="1" ht="34.5" customHeight="1">
      <c r="A69" s="92" t="s">
        <v>159</v>
      </c>
      <c r="B69" s="170">
        <v>211</v>
      </c>
      <c r="C69" s="40">
        <v>5</v>
      </c>
      <c r="D69" s="42" t="s">
        <v>11</v>
      </c>
      <c r="E69" s="42" t="s">
        <v>167</v>
      </c>
      <c r="F69" s="42"/>
      <c r="G69" s="119">
        <f t="shared" si="3"/>
        <v>300</v>
      </c>
      <c r="H69" s="119">
        <f t="shared" si="3"/>
        <v>300</v>
      </c>
      <c r="I69" s="161"/>
      <c r="J69" s="7"/>
      <c r="K69" s="7"/>
      <c r="L69" s="7"/>
    </row>
    <row r="70" spans="1:12" s="10" customFormat="1" ht="35.25" customHeight="1">
      <c r="A70" s="92" t="s">
        <v>145</v>
      </c>
      <c r="B70" s="170">
        <v>211</v>
      </c>
      <c r="C70" s="40">
        <v>5</v>
      </c>
      <c r="D70" s="42" t="s">
        <v>11</v>
      </c>
      <c r="E70" s="42" t="s">
        <v>168</v>
      </c>
      <c r="F70" s="42"/>
      <c r="G70" s="119">
        <f t="shared" si="3"/>
        <v>300</v>
      </c>
      <c r="H70" s="119">
        <f t="shared" si="3"/>
        <v>300</v>
      </c>
      <c r="I70" s="161"/>
      <c r="J70" s="7"/>
      <c r="K70" s="7"/>
      <c r="L70" s="7"/>
    </row>
    <row r="71" spans="1:12" s="10" customFormat="1" ht="48.75" customHeight="1">
      <c r="A71" s="92" t="s">
        <v>9</v>
      </c>
      <c r="B71" s="170">
        <v>211</v>
      </c>
      <c r="C71" s="40">
        <v>5</v>
      </c>
      <c r="D71" s="42" t="s">
        <v>11</v>
      </c>
      <c r="E71" s="42" t="s">
        <v>168</v>
      </c>
      <c r="F71" s="42" t="s">
        <v>7</v>
      </c>
      <c r="G71" s="121">
        <v>300</v>
      </c>
      <c r="H71" s="121">
        <v>300</v>
      </c>
      <c r="I71" s="161"/>
      <c r="J71" s="7"/>
      <c r="K71" s="7"/>
      <c r="L71" s="7"/>
    </row>
    <row r="72" spans="1:12" s="10" customFormat="1" ht="25.5" customHeight="1">
      <c r="A72" s="206" t="s">
        <v>154</v>
      </c>
      <c r="B72" s="166">
        <v>211</v>
      </c>
      <c r="C72" s="208">
        <v>10</v>
      </c>
      <c r="D72" s="136" t="s">
        <v>10</v>
      </c>
      <c r="E72" s="136"/>
      <c r="F72" s="136"/>
      <c r="G72" s="39">
        <f aca="true" t="shared" si="4" ref="G72:H74">G73</f>
        <v>1400</v>
      </c>
      <c r="H72" s="39">
        <f t="shared" si="4"/>
        <v>1400</v>
      </c>
      <c r="I72" s="161"/>
      <c r="J72" s="7"/>
      <c r="K72" s="7"/>
      <c r="L72" s="7"/>
    </row>
    <row r="73" spans="1:9" s="11" customFormat="1" ht="18.75">
      <c r="A73" s="207" t="s">
        <v>146</v>
      </c>
      <c r="B73" s="170">
        <v>211</v>
      </c>
      <c r="C73" s="42" t="s">
        <v>62</v>
      </c>
      <c r="D73" s="42" t="s">
        <v>12</v>
      </c>
      <c r="E73" s="85" t="s">
        <v>147</v>
      </c>
      <c r="F73" s="42"/>
      <c r="G73" s="41">
        <f t="shared" si="4"/>
        <v>1400</v>
      </c>
      <c r="H73" s="41">
        <f t="shared" si="4"/>
        <v>1400</v>
      </c>
      <c r="I73" s="177"/>
    </row>
    <row r="74" spans="1:9" s="11" customFormat="1" ht="31.5">
      <c r="A74" s="196" t="s">
        <v>63</v>
      </c>
      <c r="B74" s="170">
        <v>211</v>
      </c>
      <c r="C74" s="42" t="s">
        <v>14</v>
      </c>
      <c r="D74" s="42" t="s">
        <v>12</v>
      </c>
      <c r="E74" s="85" t="s">
        <v>148</v>
      </c>
      <c r="F74" s="42"/>
      <c r="G74" s="41">
        <f t="shared" si="4"/>
        <v>1400</v>
      </c>
      <c r="H74" s="41">
        <f t="shared" si="4"/>
        <v>1400</v>
      </c>
      <c r="I74" s="177"/>
    </row>
    <row r="75" spans="1:9" s="11" customFormat="1" ht="32.25">
      <c r="A75" s="104" t="s">
        <v>90</v>
      </c>
      <c r="B75" s="170">
        <v>211</v>
      </c>
      <c r="C75" s="42" t="s">
        <v>14</v>
      </c>
      <c r="D75" s="42" t="s">
        <v>12</v>
      </c>
      <c r="E75" s="85" t="s">
        <v>148</v>
      </c>
      <c r="F75" s="42" t="s">
        <v>16</v>
      </c>
      <c r="G75" s="41">
        <v>1400</v>
      </c>
      <c r="H75" s="41">
        <v>1400</v>
      </c>
      <c r="I75" s="177"/>
    </row>
    <row r="76" spans="1:9" s="11" customFormat="1" ht="21" customHeight="1">
      <c r="A76" s="178" t="s">
        <v>36</v>
      </c>
      <c r="B76" s="136"/>
      <c r="C76" s="136"/>
      <c r="D76" s="179"/>
      <c r="E76" s="136"/>
      <c r="F76" s="180"/>
      <c r="G76" s="39">
        <f>SUM(G11+G48+G52+G57+G72)</f>
        <v>13790.899999999998</v>
      </c>
      <c r="H76" s="39">
        <f>SUM(H11+H48+H52+H57+H72)</f>
        <v>13668.599999999999</v>
      </c>
      <c r="I76" s="177"/>
    </row>
    <row r="77" spans="1:9" s="11" customFormat="1" ht="18.75">
      <c r="A77" s="174" t="s">
        <v>103</v>
      </c>
      <c r="B77" s="170"/>
      <c r="C77" s="42"/>
      <c r="D77" s="42"/>
      <c r="E77" s="42"/>
      <c r="F77" s="42"/>
      <c r="G77" s="85">
        <v>353.6</v>
      </c>
      <c r="H77" s="86">
        <v>719.4</v>
      </c>
      <c r="I77" s="177"/>
    </row>
    <row r="78" spans="1:9" s="11" customFormat="1" ht="18.75">
      <c r="A78" s="178" t="s">
        <v>36</v>
      </c>
      <c r="B78" s="136"/>
      <c r="C78" s="136"/>
      <c r="D78" s="179"/>
      <c r="E78" s="136"/>
      <c r="F78" s="180"/>
      <c r="G78" s="39">
        <f>SUM(G76+G77)</f>
        <v>14144.499999999998</v>
      </c>
      <c r="H78" s="39">
        <f>SUM(H76+H77)</f>
        <v>14387.999999999998</v>
      </c>
      <c r="I78" s="177"/>
    </row>
    <row r="79" spans="1:9" ht="27" customHeight="1">
      <c r="A79" s="161"/>
      <c r="B79" s="181"/>
      <c r="C79" s="181"/>
      <c r="D79" s="181"/>
      <c r="E79" s="181"/>
      <c r="F79" s="181"/>
      <c r="G79" s="181"/>
      <c r="H79" s="182"/>
      <c r="I79" s="161"/>
    </row>
    <row r="80" spans="1:9" ht="18.75">
      <c r="A80" s="8"/>
      <c r="B80" s="12"/>
      <c r="C80" s="12"/>
      <c r="D80" s="12"/>
      <c r="E80" s="12"/>
      <c r="F80" s="12"/>
      <c r="G80" s="12"/>
      <c r="H80" s="13"/>
      <c r="I80" s="161"/>
    </row>
    <row r="81" spans="1:8" ht="18.75">
      <c r="A81" s="8"/>
      <c r="B81" s="12"/>
      <c r="C81" s="12"/>
      <c r="D81" s="12"/>
      <c r="E81" s="12"/>
      <c r="F81" s="12"/>
      <c r="G81" s="12"/>
      <c r="H81" s="13"/>
    </row>
    <row r="82" spans="1:8" ht="18.75">
      <c r="A82" s="8"/>
      <c r="B82" s="12"/>
      <c r="C82" s="12"/>
      <c r="D82" s="12"/>
      <c r="E82" s="12"/>
      <c r="F82" s="12"/>
      <c r="G82" s="12"/>
      <c r="H82" s="13"/>
    </row>
    <row r="83" spans="1:8" ht="18.75">
      <c r="A83" s="8"/>
      <c r="B83" s="12"/>
      <c r="C83" s="12"/>
      <c r="D83" s="12"/>
      <c r="E83" s="12"/>
      <c r="F83" s="12"/>
      <c r="G83" s="12"/>
      <c r="H83" s="13"/>
    </row>
    <row r="84" spans="1:8" ht="18.75">
      <c r="A84" s="8"/>
      <c r="B84" s="12"/>
      <c r="C84" s="12"/>
      <c r="D84" s="12"/>
      <c r="E84" s="12"/>
      <c r="F84" s="12"/>
      <c r="G84" s="12"/>
      <c r="H84" s="13"/>
    </row>
    <row r="85" spans="1:8" ht="18.75">
      <c r="A85" s="8"/>
      <c r="B85" s="12"/>
      <c r="C85" s="12"/>
      <c r="D85" s="12"/>
      <c r="E85" s="12"/>
      <c r="F85" s="12"/>
      <c r="G85" s="12"/>
      <c r="H85" s="13"/>
    </row>
    <row r="86" spans="1:8" ht="18" customHeight="1">
      <c r="A86" s="8"/>
      <c r="B86" s="12"/>
      <c r="C86" s="12"/>
      <c r="D86" s="12"/>
      <c r="E86" s="12"/>
      <c r="F86" s="12"/>
      <c r="G86" s="12"/>
      <c r="H86" s="13"/>
    </row>
    <row r="87" spans="1:8" ht="18.75">
      <c r="A87" s="8"/>
      <c r="B87" s="12"/>
      <c r="C87" s="12"/>
      <c r="D87" s="12"/>
      <c r="E87" s="12"/>
      <c r="F87" s="12"/>
      <c r="G87" s="12"/>
      <c r="H87" s="13"/>
    </row>
    <row r="90" ht="21.75" customHeight="1"/>
    <row r="93" ht="20.25" customHeight="1"/>
    <row r="99" spans="1:8" ht="12.75">
      <c r="A99" s="4"/>
      <c r="B99" s="4"/>
      <c r="C99" s="4"/>
      <c r="D99" s="4"/>
      <c r="E99" s="4"/>
      <c r="F99" s="4"/>
      <c r="G99" s="4"/>
      <c r="H99" s="4"/>
    </row>
    <row r="100" ht="21.75" customHeight="1"/>
    <row r="103" spans="1:8" ht="12.75">
      <c r="A103" s="4"/>
      <c r="B103" s="4"/>
      <c r="C103" s="4"/>
      <c r="D103" s="4"/>
      <c r="E103" s="4"/>
      <c r="F103" s="4"/>
      <c r="G103" s="4"/>
      <c r="H103" s="4"/>
    </row>
    <row r="104" ht="21" customHeight="1"/>
  </sheetData>
  <sheetProtection/>
  <mergeCells count="14">
    <mergeCell ref="G1:I1"/>
    <mergeCell ref="G2:I2"/>
    <mergeCell ref="G3:H3"/>
    <mergeCell ref="G4:I4"/>
    <mergeCell ref="D8:D9"/>
    <mergeCell ref="E8:E9"/>
    <mergeCell ref="F8:F9"/>
    <mergeCell ref="G8:H8"/>
    <mergeCell ref="A7:H7"/>
    <mergeCell ref="C6:H6"/>
    <mergeCell ref="G5:H5"/>
    <mergeCell ref="A8:A9"/>
    <mergeCell ref="B8:B9"/>
    <mergeCell ref="C8:C9"/>
  </mergeCells>
  <printOptions/>
  <pageMargins left="0.9" right="0.15748031496062992" top="0.5" bottom="0.2755905511811024" header="0.5118110236220472" footer="0.31496062992125984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282"/>
  <sheetViews>
    <sheetView view="pageBreakPreview" zoomScaleNormal="75" zoomScaleSheetLayoutView="100" zoomScalePageLayoutView="0" workbookViewId="0" topLeftCell="A13">
      <selection activeCell="I21" sqref="I21"/>
    </sheetView>
  </sheetViews>
  <sheetFormatPr defaultColWidth="9.140625" defaultRowHeight="12.75"/>
  <cols>
    <col min="1" max="1" width="55.57421875" style="15" customWidth="1"/>
    <col min="2" max="2" width="9.421875" style="18" customWidth="1"/>
    <col min="3" max="3" width="10.00390625" style="18" customWidth="1"/>
    <col min="4" max="4" width="15.7109375" style="18" customWidth="1"/>
    <col min="5" max="5" width="17.00390625" style="46" customWidth="1"/>
    <col min="6" max="16384" width="9.140625" style="16" customWidth="1"/>
  </cols>
  <sheetData>
    <row r="1" spans="1:7" ht="15.75">
      <c r="A1" s="183"/>
      <c r="B1" s="184"/>
      <c r="C1" s="184"/>
      <c r="D1" s="184" t="s">
        <v>172</v>
      </c>
      <c r="E1" s="35"/>
      <c r="F1" s="185"/>
      <c r="G1" s="185"/>
    </row>
    <row r="2" spans="1:7" ht="15.75">
      <c r="A2" s="183"/>
      <c r="B2" s="186"/>
      <c r="C2" s="186"/>
      <c r="D2" s="186" t="s">
        <v>72</v>
      </c>
      <c r="E2" s="35"/>
      <c r="F2" s="185"/>
      <c r="G2" s="185"/>
    </row>
    <row r="3" spans="1:7" ht="15.75">
      <c r="A3" s="183"/>
      <c r="B3" s="186"/>
      <c r="C3" s="186"/>
      <c r="D3" s="186" t="s">
        <v>65</v>
      </c>
      <c r="E3" s="35"/>
      <c r="F3" s="185"/>
      <c r="G3" s="185"/>
    </row>
    <row r="4" spans="1:7" ht="15.75">
      <c r="A4" s="183"/>
      <c r="B4" s="186"/>
      <c r="C4" s="186"/>
      <c r="D4" s="186" t="s">
        <v>196</v>
      </c>
      <c r="E4" s="36"/>
      <c r="F4" s="36"/>
      <c r="G4" s="185"/>
    </row>
    <row r="5" spans="1:7" ht="75.75" customHeight="1">
      <c r="A5" s="183"/>
      <c r="B5" s="186"/>
      <c r="C5" s="186"/>
      <c r="D5" s="223" t="s">
        <v>197</v>
      </c>
      <c r="E5" s="223"/>
      <c r="F5" s="185"/>
      <c r="G5" s="185"/>
    </row>
    <row r="6" spans="1:7" ht="18" customHeight="1">
      <c r="A6" s="183"/>
      <c r="B6" s="186"/>
      <c r="C6" s="186"/>
      <c r="D6" s="186"/>
      <c r="E6" s="247"/>
      <c r="F6" s="247"/>
      <c r="G6" s="247"/>
    </row>
    <row r="7" spans="1:7" ht="30" customHeight="1" hidden="1">
      <c r="A7" s="183"/>
      <c r="B7" s="186"/>
      <c r="C7" s="186"/>
      <c r="D7" s="186"/>
      <c r="E7" s="246"/>
      <c r="F7" s="246"/>
      <c r="G7" s="246"/>
    </row>
    <row r="8" spans="1:7" ht="30.75" customHeight="1" hidden="1">
      <c r="A8" s="183"/>
      <c r="B8" s="187"/>
      <c r="C8" s="187"/>
      <c r="D8" s="187"/>
      <c r="E8" s="187"/>
      <c r="F8" s="187"/>
      <c r="G8" s="187"/>
    </row>
    <row r="9" spans="1:7" ht="0.75" customHeight="1" hidden="1">
      <c r="A9" s="183"/>
      <c r="B9" s="17"/>
      <c r="C9" s="188"/>
      <c r="D9" s="188"/>
      <c r="E9" s="189"/>
      <c r="F9" s="187"/>
      <c r="G9" s="187"/>
    </row>
    <row r="10" spans="1:7" ht="72.75" customHeight="1">
      <c r="A10" s="248" t="s">
        <v>198</v>
      </c>
      <c r="B10" s="248"/>
      <c r="C10" s="248"/>
      <c r="D10" s="248"/>
      <c r="E10" s="248"/>
      <c r="F10" s="187"/>
      <c r="G10" s="187"/>
    </row>
    <row r="11" spans="1:7" ht="39" customHeight="1">
      <c r="A11" s="249" t="s">
        <v>1</v>
      </c>
      <c r="B11" s="250" t="s">
        <v>56</v>
      </c>
      <c r="C11" s="250" t="s">
        <v>57</v>
      </c>
      <c r="D11" s="252" t="s">
        <v>100</v>
      </c>
      <c r="E11" s="251"/>
      <c r="F11" s="187"/>
      <c r="G11" s="187"/>
    </row>
    <row r="12" spans="1:7" s="19" customFormat="1" ht="27.75" customHeight="1">
      <c r="A12" s="229"/>
      <c r="B12" s="251"/>
      <c r="C12" s="251"/>
      <c r="D12" s="112">
        <v>2022</v>
      </c>
      <c r="E12" s="135" t="s">
        <v>199</v>
      </c>
      <c r="F12" s="190"/>
      <c r="G12" s="190"/>
    </row>
    <row r="13" spans="1:7" s="20" customFormat="1" ht="15.75">
      <c r="A13" s="48" t="s">
        <v>30</v>
      </c>
      <c r="B13" s="53">
        <v>1</v>
      </c>
      <c r="C13" s="63">
        <v>0</v>
      </c>
      <c r="D13" s="64">
        <f>SUM(D14:D17)</f>
        <v>6633.3</v>
      </c>
      <c r="E13" s="64">
        <f>SUM(E14:E17)</f>
        <v>6500.7</v>
      </c>
      <c r="F13" s="187"/>
      <c r="G13" s="187"/>
    </row>
    <row r="14" spans="1:7" s="21" customFormat="1" ht="47.25">
      <c r="A14" s="38" t="s">
        <v>31</v>
      </c>
      <c r="B14" s="54">
        <v>1</v>
      </c>
      <c r="C14" s="54">
        <v>2</v>
      </c>
      <c r="D14" s="115">
        <v>914.5</v>
      </c>
      <c r="E14" s="41">
        <v>914.5</v>
      </c>
      <c r="F14" s="187"/>
      <c r="G14" s="187"/>
    </row>
    <row r="15" spans="1:7" s="21" customFormat="1" ht="63">
      <c r="A15" s="58" t="s">
        <v>35</v>
      </c>
      <c r="B15" s="54">
        <v>1</v>
      </c>
      <c r="C15" s="54">
        <v>4</v>
      </c>
      <c r="D15" s="114">
        <v>5566.8</v>
      </c>
      <c r="E15" s="50">
        <v>5434.2</v>
      </c>
      <c r="F15" s="187"/>
      <c r="G15" s="187"/>
    </row>
    <row r="16" spans="1:7" s="21" customFormat="1" ht="16.5">
      <c r="A16" s="58" t="s">
        <v>127</v>
      </c>
      <c r="B16" s="54">
        <v>1</v>
      </c>
      <c r="C16" s="65">
        <v>11</v>
      </c>
      <c r="D16" s="114">
        <v>100</v>
      </c>
      <c r="E16" s="50">
        <v>100</v>
      </c>
      <c r="F16" s="187"/>
      <c r="G16" s="187"/>
    </row>
    <row r="17" spans="1:7" s="21" customFormat="1" ht="16.5">
      <c r="A17" s="37" t="s">
        <v>73</v>
      </c>
      <c r="B17" s="54">
        <v>1</v>
      </c>
      <c r="C17" s="65">
        <v>13</v>
      </c>
      <c r="D17" s="209">
        <v>52</v>
      </c>
      <c r="E17" s="41">
        <v>52</v>
      </c>
      <c r="F17" s="187"/>
      <c r="G17" s="187"/>
    </row>
    <row r="18" spans="1:7" s="21" customFormat="1" ht="16.5">
      <c r="A18" s="60" t="s">
        <v>60</v>
      </c>
      <c r="B18" s="53">
        <v>2</v>
      </c>
      <c r="C18" s="53">
        <v>0</v>
      </c>
      <c r="D18" s="64">
        <f>D19</f>
        <v>263.9</v>
      </c>
      <c r="E18" s="52">
        <f>E19</f>
        <v>274.2</v>
      </c>
      <c r="F18" s="187"/>
      <c r="G18" s="187"/>
    </row>
    <row r="19" spans="1:7" s="21" customFormat="1" ht="16.5">
      <c r="A19" s="58" t="s">
        <v>64</v>
      </c>
      <c r="B19" s="54">
        <v>2</v>
      </c>
      <c r="C19" s="54">
        <v>3</v>
      </c>
      <c r="D19" s="116">
        <v>263.9</v>
      </c>
      <c r="E19" s="50">
        <v>274.2</v>
      </c>
      <c r="F19" s="187"/>
      <c r="G19" s="187"/>
    </row>
    <row r="20" spans="1:7" s="21" customFormat="1" ht="31.5">
      <c r="A20" s="60" t="s">
        <v>113</v>
      </c>
      <c r="B20" s="53">
        <v>3</v>
      </c>
      <c r="C20" s="53">
        <v>0</v>
      </c>
      <c r="D20" s="52">
        <f>D21</f>
        <v>135</v>
      </c>
      <c r="E20" s="52">
        <f>E21</f>
        <v>135</v>
      </c>
      <c r="F20" s="187"/>
      <c r="G20" s="187"/>
    </row>
    <row r="21" spans="1:7" s="21" customFormat="1" ht="47.25">
      <c r="A21" s="58" t="s">
        <v>217</v>
      </c>
      <c r="B21" s="54">
        <v>3</v>
      </c>
      <c r="C21" s="116">
        <v>10</v>
      </c>
      <c r="D21" s="115">
        <v>135</v>
      </c>
      <c r="E21" s="50">
        <v>135</v>
      </c>
      <c r="F21" s="187"/>
      <c r="G21" s="187"/>
    </row>
    <row r="22" spans="1:7" s="21" customFormat="1" ht="16.5">
      <c r="A22" s="48" t="s">
        <v>18</v>
      </c>
      <c r="B22" s="49">
        <v>5</v>
      </c>
      <c r="C22" s="51" t="s">
        <v>10</v>
      </c>
      <c r="D22" s="52" t="str">
        <f>D23</f>
        <v>5358,7</v>
      </c>
      <c r="E22" s="52">
        <f>SUM(E23:E23)</f>
        <v>5358.7</v>
      </c>
      <c r="F22" s="187"/>
      <c r="G22" s="187"/>
    </row>
    <row r="23" spans="1:7" s="21" customFormat="1" ht="16.5">
      <c r="A23" s="55" t="s">
        <v>61</v>
      </c>
      <c r="B23" s="54">
        <v>5</v>
      </c>
      <c r="C23" s="56" t="s">
        <v>11</v>
      </c>
      <c r="D23" s="56" t="s">
        <v>215</v>
      </c>
      <c r="E23" s="50">
        <v>5358.7</v>
      </c>
      <c r="F23" s="187"/>
      <c r="G23" s="187"/>
    </row>
    <row r="24" spans="1:7" s="21" customFormat="1" ht="16.5">
      <c r="A24" s="59" t="s">
        <v>38</v>
      </c>
      <c r="B24" s="57" t="s">
        <v>14</v>
      </c>
      <c r="C24" s="57" t="s">
        <v>10</v>
      </c>
      <c r="D24" s="39" t="str">
        <f>D25</f>
        <v>1400,0</v>
      </c>
      <c r="E24" s="39">
        <f>E25</f>
        <v>1400</v>
      </c>
      <c r="F24" s="187"/>
      <c r="G24" s="187"/>
    </row>
    <row r="25" spans="1:7" s="21" customFormat="1" ht="16.5">
      <c r="A25" s="55" t="s">
        <v>15</v>
      </c>
      <c r="B25" s="56" t="s">
        <v>14</v>
      </c>
      <c r="C25" s="56" t="s">
        <v>12</v>
      </c>
      <c r="D25" s="56" t="s">
        <v>216</v>
      </c>
      <c r="E25" s="41">
        <v>1400</v>
      </c>
      <c r="F25" s="187"/>
      <c r="G25" s="187"/>
    </row>
    <row r="26" spans="1:7" s="21" customFormat="1" ht="16.5">
      <c r="A26" s="61" t="s">
        <v>37</v>
      </c>
      <c r="B26" s="62"/>
      <c r="C26" s="62"/>
      <c r="D26" s="52">
        <f>SUM(D13+D18+D20+D22+D24)</f>
        <v>13790.9</v>
      </c>
      <c r="E26" s="52">
        <f>SUM(E13+E18+E20+E22+E24)</f>
        <v>13668.599999999999</v>
      </c>
      <c r="F26" s="187"/>
      <c r="G26" s="187"/>
    </row>
    <row r="27" spans="1:7" s="21" customFormat="1" ht="16.5">
      <c r="A27" s="131" t="s">
        <v>103</v>
      </c>
      <c r="B27" s="132"/>
      <c r="C27" s="132"/>
      <c r="D27" s="50">
        <v>353.6</v>
      </c>
      <c r="E27" s="50">
        <v>719.4</v>
      </c>
      <c r="F27" s="187"/>
      <c r="G27" s="187"/>
    </row>
    <row r="28" spans="1:7" s="22" customFormat="1" ht="16.5">
      <c r="A28" s="61" t="s">
        <v>37</v>
      </c>
      <c r="B28" s="62"/>
      <c r="C28" s="62"/>
      <c r="D28" s="52">
        <f>SUM(D26+D27)</f>
        <v>14144.5</v>
      </c>
      <c r="E28" s="52">
        <f>SUM(E26+E27)</f>
        <v>14387.999999999998</v>
      </c>
      <c r="F28" s="191"/>
      <c r="G28" s="191"/>
    </row>
    <row r="29" spans="1:5" s="23" customFormat="1" ht="26.25" customHeight="1">
      <c r="A29" s="24"/>
      <c r="B29" s="47"/>
      <c r="C29" s="47"/>
      <c r="D29" s="47"/>
      <c r="E29" s="43"/>
    </row>
    <row r="30" spans="1:5" s="21" customFormat="1" ht="16.5">
      <c r="A30" s="24"/>
      <c r="B30" s="25"/>
      <c r="C30" s="25"/>
      <c r="D30" s="25"/>
      <c r="E30" s="44"/>
    </row>
    <row r="31" spans="1:5" s="21" customFormat="1" ht="16.5">
      <c r="A31" s="24"/>
      <c r="B31" s="25"/>
      <c r="C31" s="25"/>
      <c r="D31" s="25"/>
      <c r="E31" s="44"/>
    </row>
    <row r="32" spans="1:5" s="21" customFormat="1" ht="16.5">
      <c r="A32" s="24"/>
      <c r="B32" s="25"/>
      <c r="C32" s="25"/>
      <c r="D32" s="25"/>
      <c r="E32" s="44"/>
    </row>
    <row r="33" spans="1:5" s="26" customFormat="1" ht="16.5">
      <c r="A33" s="24"/>
      <c r="B33" s="25"/>
      <c r="C33" s="25"/>
      <c r="D33" s="25"/>
      <c r="E33" s="44"/>
    </row>
    <row r="34" spans="1:5" s="21" customFormat="1" ht="16.5">
      <c r="A34" s="24"/>
      <c r="B34" s="25"/>
      <c r="C34" s="25"/>
      <c r="D34" s="25"/>
      <c r="E34" s="44"/>
    </row>
    <row r="35" spans="1:5" s="21" customFormat="1" ht="16.5">
      <c r="A35" s="24"/>
      <c r="B35" s="25"/>
      <c r="C35" s="25"/>
      <c r="D35" s="25"/>
      <c r="E35" s="44"/>
    </row>
    <row r="36" spans="1:5" s="21" customFormat="1" ht="16.5">
      <c r="A36" s="24"/>
      <c r="B36" s="25"/>
      <c r="C36" s="25"/>
      <c r="D36" s="25"/>
      <c r="E36" s="44"/>
    </row>
    <row r="37" spans="1:5" s="21" customFormat="1" ht="16.5">
      <c r="A37" s="24"/>
      <c r="B37" s="25"/>
      <c r="C37" s="25"/>
      <c r="D37" s="25"/>
      <c r="E37" s="44"/>
    </row>
    <row r="38" spans="1:5" s="21" customFormat="1" ht="16.5">
      <c r="A38" s="24"/>
      <c r="B38" s="25"/>
      <c r="C38" s="25"/>
      <c r="D38" s="25"/>
      <c r="E38" s="44"/>
    </row>
    <row r="39" spans="1:5" s="21" customFormat="1" ht="18.75">
      <c r="A39" s="15"/>
      <c r="B39" s="18"/>
      <c r="C39" s="18"/>
      <c r="D39" s="18"/>
      <c r="E39" s="45"/>
    </row>
    <row r="40" ht="18.75">
      <c r="E40" s="45"/>
    </row>
    <row r="41" ht="18.75">
      <c r="E41" s="45"/>
    </row>
    <row r="43" spans="1:5" s="27" customFormat="1" ht="18.75">
      <c r="A43" s="15"/>
      <c r="B43" s="18"/>
      <c r="C43" s="18"/>
      <c r="D43" s="18"/>
      <c r="E43" s="46"/>
    </row>
    <row r="44" spans="1:5" s="18" customFormat="1" ht="18.75">
      <c r="A44" s="15"/>
      <c r="E44" s="46"/>
    </row>
    <row r="45" spans="1:5" s="18" customFormat="1" ht="18.75">
      <c r="A45" s="15"/>
      <c r="E45" s="46"/>
    </row>
    <row r="46" spans="1:5" s="18" customFormat="1" ht="18.75">
      <c r="A46" s="15"/>
      <c r="E46" s="46"/>
    </row>
    <row r="47" spans="1:5" s="18" customFormat="1" ht="18.75">
      <c r="A47" s="15"/>
      <c r="E47" s="46"/>
    </row>
    <row r="48" spans="1:5" s="18" customFormat="1" ht="18.75">
      <c r="A48" s="15"/>
      <c r="E48" s="46"/>
    </row>
    <row r="49" spans="1:5" s="18" customFormat="1" ht="18.75">
      <c r="A49" s="15"/>
      <c r="E49" s="46"/>
    </row>
    <row r="50" spans="1:5" s="18" customFormat="1" ht="18.75">
      <c r="A50" s="15"/>
      <c r="E50" s="46"/>
    </row>
    <row r="51" spans="1:5" s="18" customFormat="1" ht="18.75">
      <c r="A51" s="15"/>
      <c r="E51" s="46"/>
    </row>
    <row r="52" spans="1:5" s="18" customFormat="1" ht="18.75">
      <c r="A52" s="15"/>
      <c r="E52" s="46"/>
    </row>
    <row r="53" spans="1:5" s="18" customFormat="1" ht="18.75">
      <c r="A53" s="15"/>
      <c r="E53" s="46"/>
    </row>
    <row r="54" spans="1:5" s="18" customFormat="1" ht="18.75">
      <c r="A54" s="15"/>
      <c r="E54" s="46"/>
    </row>
    <row r="55" spans="1:5" s="18" customFormat="1" ht="18.75">
      <c r="A55" s="15"/>
      <c r="E55" s="46"/>
    </row>
    <row r="56" spans="1:5" s="18" customFormat="1" ht="18.75">
      <c r="A56" s="15"/>
      <c r="E56" s="46"/>
    </row>
    <row r="57" spans="1:5" s="18" customFormat="1" ht="18.75">
      <c r="A57" s="15"/>
      <c r="E57" s="46"/>
    </row>
    <row r="58" spans="1:251" s="30" customFormat="1" ht="18.75">
      <c r="A58" s="15"/>
      <c r="B58" s="18"/>
      <c r="C58" s="18"/>
      <c r="D58" s="18"/>
      <c r="E58" s="46"/>
      <c r="F58" s="28"/>
      <c r="G58" s="28"/>
      <c r="H58" s="28"/>
      <c r="I58" s="28"/>
      <c r="J58" s="28"/>
      <c r="K58" s="28"/>
      <c r="L58" s="28"/>
      <c r="M58" s="28"/>
      <c r="N58" s="29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</row>
    <row r="131" spans="1:5" s="31" customFormat="1" ht="18.75">
      <c r="A131" s="15"/>
      <c r="B131" s="18"/>
      <c r="C131" s="18"/>
      <c r="D131" s="18"/>
      <c r="E131" s="46"/>
    </row>
    <row r="152" spans="1:5" s="31" customFormat="1" ht="18.75">
      <c r="A152" s="15"/>
      <c r="B152" s="18"/>
      <c r="C152" s="18"/>
      <c r="D152" s="18"/>
      <c r="E152" s="46"/>
    </row>
    <row r="153" spans="1:5" s="18" customFormat="1" ht="18.75">
      <c r="A153" s="15"/>
      <c r="E153" s="46"/>
    </row>
    <row r="154" spans="1:5" s="32" customFormat="1" ht="18.75">
      <c r="A154" s="15"/>
      <c r="B154" s="18"/>
      <c r="C154" s="18"/>
      <c r="D154" s="18"/>
      <c r="E154" s="46"/>
    </row>
    <row r="155" spans="1:5" s="32" customFormat="1" ht="18.75">
      <c r="A155" s="15"/>
      <c r="B155" s="18"/>
      <c r="C155" s="18"/>
      <c r="D155" s="18"/>
      <c r="E155" s="46"/>
    </row>
    <row r="156" spans="1:5" s="32" customFormat="1" ht="18.75">
      <c r="A156" s="15"/>
      <c r="B156" s="18"/>
      <c r="C156" s="18"/>
      <c r="D156" s="18"/>
      <c r="E156" s="46"/>
    </row>
    <row r="157" spans="1:5" s="32" customFormat="1" ht="18.75">
      <c r="A157" s="15"/>
      <c r="B157" s="18"/>
      <c r="C157" s="18"/>
      <c r="D157" s="18"/>
      <c r="E157" s="46"/>
    </row>
    <row r="158" spans="1:5" s="32" customFormat="1" ht="18.75">
      <c r="A158" s="15"/>
      <c r="B158" s="18"/>
      <c r="C158" s="18"/>
      <c r="D158" s="18"/>
      <c r="E158" s="46"/>
    </row>
    <row r="159" spans="1:5" s="32" customFormat="1" ht="18.75">
      <c r="A159" s="15"/>
      <c r="B159" s="18"/>
      <c r="C159" s="18"/>
      <c r="D159" s="18"/>
      <c r="E159" s="46"/>
    </row>
    <row r="160" spans="1:5" s="32" customFormat="1" ht="18.75">
      <c r="A160" s="15"/>
      <c r="B160" s="18"/>
      <c r="C160" s="18"/>
      <c r="D160" s="18"/>
      <c r="E160" s="46"/>
    </row>
    <row r="161" spans="1:5" s="32" customFormat="1" ht="18.75">
      <c r="A161" s="15"/>
      <c r="B161" s="18"/>
      <c r="C161" s="18"/>
      <c r="D161" s="18"/>
      <c r="E161" s="46"/>
    </row>
    <row r="162" spans="1:5" s="32" customFormat="1" ht="18.75">
      <c r="A162" s="15"/>
      <c r="B162" s="18"/>
      <c r="C162" s="18"/>
      <c r="D162" s="18"/>
      <c r="E162" s="46"/>
    </row>
    <row r="163" spans="1:5" s="32" customFormat="1" ht="18.75">
      <c r="A163" s="15"/>
      <c r="B163" s="18"/>
      <c r="C163" s="18"/>
      <c r="D163" s="18"/>
      <c r="E163" s="46"/>
    </row>
    <row r="164" spans="1:5" s="32" customFormat="1" ht="18.75">
      <c r="A164" s="15"/>
      <c r="B164" s="18"/>
      <c r="C164" s="18"/>
      <c r="D164" s="18"/>
      <c r="E164" s="46"/>
    </row>
    <row r="165" spans="1:5" s="32" customFormat="1" ht="18.75">
      <c r="A165" s="15"/>
      <c r="B165" s="18"/>
      <c r="C165" s="18"/>
      <c r="D165" s="18"/>
      <c r="E165" s="46"/>
    </row>
    <row r="166" spans="1:5" s="32" customFormat="1" ht="18.75">
      <c r="A166" s="15"/>
      <c r="B166" s="18"/>
      <c r="C166" s="18"/>
      <c r="D166" s="18"/>
      <c r="E166" s="46"/>
    </row>
    <row r="167" spans="1:5" s="32" customFormat="1" ht="18.75">
      <c r="A167" s="15"/>
      <c r="B167" s="18"/>
      <c r="C167" s="18"/>
      <c r="D167" s="18"/>
      <c r="E167" s="46"/>
    </row>
    <row r="168" spans="1:5" s="32" customFormat="1" ht="18.75">
      <c r="A168" s="15"/>
      <c r="B168" s="18"/>
      <c r="C168" s="18"/>
      <c r="D168" s="18"/>
      <c r="E168" s="46"/>
    </row>
    <row r="169" spans="1:5" s="32" customFormat="1" ht="18.75">
      <c r="A169" s="15"/>
      <c r="B169" s="18"/>
      <c r="C169" s="18"/>
      <c r="D169" s="18"/>
      <c r="E169" s="46"/>
    </row>
    <row r="170" spans="1:5" s="32" customFormat="1" ht="18.75">
      <c r="A170" s="15"/>
      <c r="B170" s="18"/>
      <c r="C170" s="18"/>
      <c r="D170" s="18"/>
      <c r="E170" s="46"/>
    </row>
    <row r="171" spans="1:5" s="32" customFormat="1" ht="18.75">
      <c r="A171" s="15"/>
      <c r="B171" s="18"/>
      <c r="C171" s="18"/>
      <c r="D171" s="18"/>
      <c r="E171" s="46"/>
    </row>
    <row r="172" spans="1:5" s="32" customFormat="1" ht="18.75">
      <c r="A172" s="15"/>
      <c r="B172" s="18"/>
      <c r="C172" s="18"/>
      <c r="D172" s="18"/>
      <c r="E172" s="46"/>
    </row>
    <row r="173" spans="1:5" s="32" customFormat="1" ht="18.75">
      <c r="A173" s="15"/>
      <c r="B173" s="18"/>
      <c r="C173" s="18"/>
      <c r="D173" s="18"/>
      <c r="E173" s="46"/>
    </row>
    <row r="174" spans="1:5" s="32" customFormat="1" ht="18.75">
      <c r="A174" s="15"/>
      <c r="B174" s="18"/>
      <c r="C174" s="18"/>
      <c r="D174" s="18"/>
      <c r="E174" s="46"/>
    </row>
    <row r="175" spans="1:5" s="18" customFormat="1" ht="18.75">
      <c r="A175" s="15"/>
      <c r="E175" s="46"/>
    </row>
    <row r="176" spans="1:5" s="32" customFormat="1" ht="18.75">
      <c r="A176" s="15"/>
      <c r="B176" s="18"/>
      <c r="C176" s="18"/>
      <c r="D176" s="18"/>
      <c r="E176" s="46"/>
    </row>
    <row r="177" spans="1:5" s="32" customFormat="1" ht="18.75">
      <c r="A177" s="15"/>
      <c r="B177" s="18"/>
      <c r="C177" s="18"/>
      <c r="D177" s="18"/>
      <c r="E177" s="46"/>
    </row>
    <row r="178" spans="1:5" s="32" customFormat="1" ht="18.75">
      <c r="A178" s="15"/>
      <c r="B178" s="18"/>
      <c r="C178" s="18"/>
      <c r="D178" s="18"/>
      <c r="E178" s="46"/>
    </row>
    <row r="179" spans="1:5" s="32" customFormat="1" ht="18.75">
      <c r="A179" s="15"/>
      <c r="B179" s="18"/>
      <c r="C179" s="18"/>
      <c r="D179" s="18"/>
      <c r="E179" s="46"/>
    </row>
    <row r="180" spans="1:5" s="32" customFormat="1" ht="18.75">
      <c r="A180" s="15"/>
      <c r="B180" s="18"/>
      <c r="C180" s="18"/>
      <c r="D180" s="18"/>
      <c r="E180" s="46"/>
    </row>
    <row r="181" spans="1:5" s="32" customFormat="1" ht="18.75">
      <c r="A181" s="15"/>
      <c r="B181" s="18"/>
      <c r="C181" s="18"/>
      <c r="D181" s="18"/>
      <c r="E181" s="46"/>
    </row>
    <row r="182" spans="1:5" s="32" customFormat="1" ht="18.75">
      <c r="A182" s="15"/>
      <c r="B182" s="18"/>
      <c r="C182" s="18"/>
      <c r="D182" s="18"/>
      <c r="E182" s="46"/>
    </row>
    <row r="183" spans="1:5" s="31" customFormat="1" ht="18.75">
      <c r="A183" s="15"/>
      <c r="B183" s="18"/>
      <c r="C183" s="18"/>
      <c r="D183" s="18"/>
      <c r="E183" s="46"/>
    </row>
    <row r="184" spans="1:5" s="31" customFormat="1" ht="18.75">
      <c r="A184" s="15"/>
      <c r="B184" s="18"/>
      <c r="C184" s="18"/>
      <c r="D184" s="18"/>
      <c r="E184" s="46"/>
    </row>
    <row r="185" spans="1:5" s="31" customFormat="1" ht="18.75">
      <c r="A185" s="15"/>
      <c r="B185" s="18"/>
      <c r="C185" s="18"/>
      <c r="D185" s="18"/>
      <c r="E185" s="46"/>
    </row>
    <row r="186" spans="1:5" s="18" customFormat="1" ht="18.75">
      <c r="A186" s="15"/>
      <c r="E186" s="46"/>
    </row>
    <row r="265" spans="1:5" s="18" customFormat="1" ht="18.75">
      <c r="A265" s="15"/>
      <c r="E265" s="46"/>
    </row>
    <row r="266" spans="1:5" s="33" customFormat="1" ht="18.75">
      <c r="A266" s="15"/>
      <c r="B266" s="18"/>
      <c r="C266" s="18"/>
      <c r="D266" s="18"/>
      <c r="E266" s="46"/>
    </row>
    <row r="267" spans="1:5" s="33" customFormat="1" ht="18.75">
      <c r="A267" s="15"/>
      <c r="B267" s="18"/>
      <c r="C267" s="18"/>
      <c r="D267" s="18"/>
      <c r="E267" s="46"/>
    </row>
    <row r="268" spans="1:5" s="18" customFormat="1" ht="18.75">
      <c r="A268" s="15"/>
      <c r="E268" s="46"/>
    </row>
    <row r="269" spans="1:5" s="18" customFormat="1" ht="18.75">
      <c r="A269" s="15"/>
      <c r="E269" s="46"/>
    </row>
    <row r="270" spans="1:5" s="18" customFormat="1" ht="18.75">
      <c r="A270" s="15"/>
      <c r="E270" s="46"/>
    </row>
    <row r="271" spans="1:5" s="18" customFormat="1" ht="18.75">
      <c r="A271" s="15"/>
      <c r="E271" s="46"/>
    </row>
    <row r="272" spans="1:5" s="18" customFormat="1" ht="18.75">
      <c r="A272" s="15"/>
      <c r="E272" s="46"/>
    </row>
    <row r="273" spans="1:5" s="18" customFormat="1" ht="18.75">
      <c r="A273" s="15"/>
      <c r="E273" s="46"/>
    </row>
    <row r="274" spans="1:5" s="18" customFormat="1" ht="18.75">
      <c r="A274" s="15"/>
      <c r="E274" s="46"/>
    </row>
    <row r="275" spans="1:5" s="18" customFormat="1" ht="18.75">
      <c r="A275" s="15"/>
      <c r="E275" s="46"/>
    </row>
    <row r="276" spans="1:5" s="18" customFormat="1" ht="18.75">
      <c r="A276" s="15"/>
      <c r="E276" s="46"/>
    </row>
    <row r="277" spans="1:5" s="18" customFormat="1" ht="18.75">
      <c r="A277" s="15"/>
      <c r="E277" s="46"/>
    </row>
    <row r="278" spans="1:5" s="18" customFormat="1" ht="18.75">
      <c r="A278" s="15"/>
      <c r="E278" s="46"/>
    </row>
    <row r="279" spans="1:5" s="18" customFormat="1" ht="18.75">
      <c r="A279" s="15"/>
      <c r="E279" s="46"/>
    </row>
    <row r="280" spans="1:5" s="18" customFormat="1" ht="18.75">
      <c r="A280" s="15"/>
      <c r="E280" s="46"/>
    </row>
    <row r="281" spans="1:5" s="18" customFormat="1" ht="18.75">
      <c r="A281" s="15"/>
      <c r="E281" s="46"/>
    </row>
    <row r="282" spans="1:5" s="34" customFormat="1" ht="20.25">
      <c r="A282" s="15"/>
      <c r="B282" s="18"/>
      <c r="C282" s="18"/>
      <c r="D282" s="18"/>
      <c r="E282" s="46"/>
    </row>
  </sheetData>
  <sheetProtection/>
  <mergeCells count="8">
    <mergeCell ref="D5:E5"/>
    <mergeCell ref="E7:G7"/>
    <mergeCell ref="E6:G6"/>
    <mergeCell ref="A10:E10"/>
    <mergeCell ref="A11:A12"/>
    <mergeCell ref="B11:B12"/>
    <mergeCell ref="C11:C12"/>
    <mergeCell ref="D11:E11"/>
  </mergeCells>
  <printOptions/>
  <pageMargins left="0.69" right="0.27" top="0.54" bottom="0.29" header="0.5118055555555556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49">
      <selection activeCell="I55" sqref="I55"/>
    </sheetView>
  </sheetViews>
  <sheetFormatPr defaultColWidth="9.140625" defaultRowHeight="12.75"/>
  <cols>
    <col min="1" max="1" width="33.140625" style="68" customWidth="1"/>
    <col min="2" max="2" width="5.140625" style="69" customWidth="1"/>
    <col min="3" max="3" width="4.8515625" style="70" customWidth="1"/>
    <col min="4" max="4" width="15.57421875" style="70" customWidth="1"/>
    <col min="5" max="5" width="5.8515625" style="69" customWidth="1"/>
    <col min="6" max="6" width="11.57421875" style="69" customWidth="1"/>
    <col min="7" max="7" width="12.00390625" style="82" customWidth="1"/>
    <col min="8" max="8" width="16.00390625" style="0" customWidth="1"/>
  </cols>
  <sheetData>
    <row r="1" spans="1:7" ht="18.75" customHeight="1">
      <c r="A1" s="123"/>
      <c r="B1" s="124"/>
      <c r="C1" s="253" t="s">
        <v>173</v>
      </c>
      <c r="D1" s="244"/>
      <c r="E1" s="244"/>
      <c r="F1" s="244"/>
      <c r="G1" s="244"/>
    </row>
    <row r="2" spans="1:7" ht="15.75">
      <c r="A2" s="123"/>
      <c r="B2" s="125"/>
      <c r="C2" s="261" t="s">
        <v>72</v>
      </c>
      <c r="D2" s="244"/>
      <c r="E2" s="244"/>
      <c r="F2" s="244"/>
      <c r="G2" s="244"/>
    </row>
    <row r="3" spans="1:7" ht="15.75">
      <c r="A3" s="123"/>
      <c r="B3" s="125"/>
      <c r="C3" s="261" t="s">
        <v>65</v>
      </c>
      <c r="D3" s="262"/>
      <c r="E3" s="262"/>
      <c r="F3" s="262"/>
      <c r="G3" s="244"/>
    </row>
    <row r="4" spans="1:7" ht="15.75">
      <c r="A4" s="123"/>
      <c r="B4" s="125"/>
      <c r="C4" s="107" t="s">
        <v>200</v>
      </c>
      <c r="D4" s="107"/>
      <c r="E4" s="108"/>
      <c r="F4" s="108"/>
      <c r="G4" s="109"/>
    </row>
    <row r="5" spans="1:7" ht="53.25" customHeight="1">
      <c r="A5" s="123"/>
      <c r="B5" s="123"/>
      <c r="C5" s="260" t="s">
        <v>197</v>
      </c>
      <c r="D5" s="260"/>
      <c r="E5" s="260"/>
      <c r="F5" s="260"/>
      <c r="G5" s="260"/>
    </row>
    <row r="6" spans="1:7" ht="15.75">
      <c r="A6" s="123"/>
      <c r="B6" s="126"/>
      <c r="C6" s="127"/>
      <c r="D6" s="127"/>
      <c r="E6" s="126"/>
      <c r="F6" s="126"/>
      <c r="G6" s="128"/>
    </row>
    <row r="7" spans="1:7" ht="108" customHeight="1">
      <c r="A7" s="238" t="s">
        <v>201</v>
      </c>
      <c r="B7" s="238"/>
      <c r="C7" s="238"/>
      <c r="D7" s="238"/>
      <c r="E7" s="238"/>
      <c r="F7" s="238"/>
      <c r="G7" s="238"/>
    </row>
    <row r="8" spans="1:7" ht="13.5" customHeight="1">
      <c r="A8" s="122"/>
      <c r="B8" s="129"/>
      <c r="C8" s="129"/>
      <c r="D8" s="129"/>
      <c r="E8" s="129"/>
      <c r="F8" s="129"/>
      <c r="G8" s="130"/>
    </row>
    <row r="9" spans="1:7" ht="30.75" customHeight="1">
      <c r="A9" s="254" t="s">
        <v>1</v>
      </c>
      <c r="B9" s="256" t="s">
        <v>95</v>
      </c>
      <c r="C9" s="242" t="s">
        <v>96</v>
      </c>
      <c r="D9" s="242" t="s">
        <v>2</v>
      </c>
      <c r="E9" s="256" t="s">
        <v>3</v>
      </c>
      <c r="F9" s="258" t="s">
        <v>102</v>
      </c>
      <c r="G9" s="259"/>
    </row>
    <row r="10" spans="1:7" s="71" customFormat="1" ht="41.25" customHeight="1">
      <c r="A10" s="255"/>
      <c r="B10" s="257"/>
      <c r="C10" s="257"/>
      <c r="D10" s="257"/>
      <c r="E10" s="257"/>
      <c r="F10" s="83">
        <v>2022</v>
      </c>
      <c r="G10" s="83">
        <v>2023</v>
      </c>
    </row>
    <row r="11" spans="1:7" s="72" customFormat="1" ht="26.25" customHeight="1">
      <c r="A11" s="84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</row>
    <row r="12" spans="1:7" s="72" customFormat="1" ht="33" customHeight="1">
      <c r="A12" s="200" t="s">
        <v>30</v>
      </c>
      <c r="B12" s="201">
        <v>1</v>
      </c>
      <c r="C12" s="201">
        <v>0</v>
      </c>
      <c r="D12" s="85"/>
      <c r="E12" s="85"/>
      <c r="F12" s="98">
        <f>F13+F21+F37+F40</f>
        <v>6633.299999999999</v>
      </c>
      <c r="G12" s="98">
        <f>G13+G21+G37+G40</f>
        <v>6500.7</v>
      </c>
    </row>
    <row r="13" spans="1:7" s="72" customFormat="1" ht="63">
      <c r="A13" s="105" t="s">
        <v>31</v>
      </c>
      <c r="B13" s="91" t="s">
        <v>12</v>
      </c>
      <c r="C13" s="91" t="s">
        <v>13</v>
      </c>
      <c r="D13" s="99"/>
      <c r="E13" s="93"/>
      <c r="F13" s="86">
        <f>F17+F18</f>
        <v>914.5</v>
      </c>
      <c r="G13" s="86">
        <f>G17+G18</f>
        <v>914.5</v>
      </c>
    </row>
    <row r="14" spans="1:7" s="72" customFormat="1" ht="31.5">
      <c r="A14" s="105" t="s">
        <v>32</v>
      </c>
      <c r="B14" s="91" t="s">
        <v>12</v>
      </c>
      <c r="C14" s="91" t="s">
        <v>13</v>
      </c>
      <c r="D14" s="99" t="s">
        <v>82</v>
      </c>
      <c r="E14" s="93"/>
      <c r="F14" s="86" t="str">
        <f>F17</f>
        <v>760,0</v>
      </c>
      <c r="G14" s="86">
        <f>G17</f>
        <v>760</v>
      </c>
    </row>
    <row r="15" spans="1:7" s="72" customFormat="1" ht="63">
      <c r="A15" s="105" t="s">
        <v>33</v>
      </c>
      <c r="B15" s="91" t="s">
        <v>12</v>
      </c>
      <c r="C15" s="91" t="s">
        <v>13</v>
      </c>
      <c r="D15" s="99" t="s">
        <v>81</v>
      </c>
      <c r="E15" s="93"/>
      <c r="F15" s="86">
        <f>F16</f>
        <v>760</v>
      </c>
      <c r="G15" s="86">
        <f>G16</f>
        <v>760</v>
      </c>
    </row>
    <row r="16" spans="1:7" s="72" customFormat="1" ht="31.5">
      <c r="A16" s="105" t="s">
        <v>84</v>
      </c>
      <c r="B16" s="91" t="s">
        <v>12</v>
      </c>
      <c r="C16" s="91" t="s">
        <v>13</v>
      </c>
      <c r="D16" s="99" t="s">
        <v>75</v>
      </c>
      <c r="E16" s="93"/>
      <c r="F16" s="86">
        <v>760</v>
      </c>
      <c r="G16" s="86">
        <v>760</v>
      </c>
    </row>
    <row r="17" spans="1:7" s="72" customFormat="1" ht="53.25" customHeight="1">
      <c r="A17" s="105" t="s">
        <v>4</v>
      </c>
      <c r="B17" s="91" t="s">
        <v>12</v>
      </c>
      <c r="C17" s="91" t="s">
        <v>13</v>
      </c>
      <c r="D17" s="99" t="s">
        <v>75</v>
      </c>
      <c r="E17" s="93" t="s">
        <v>5</v>
      </c>
      <c r="F17" s="93" t="s">
        <v>98</v>
      </c>
      <c r="G17" s="86">
        <v>760</v>
      </c>
    </row>
    <row r="18" spans="1:7" s="72" customFormat="1" ht="53.25" customHeight="1">
      <c r="A18" s="105" t="s">
        <v>202</v>
      </c>
      <c r="B18" s="91" t="s">
        <v>12</v>
      </c>
      <c r="C18" s="91" t="s">
        <v>13</v>
      </c>
      <c r="D18" s="99" t="s">
        <v>203</v>
      </c>
      <c r="E18" s="93"/>
      <c r="F18" s="86" t="str">
        <f>F19</f>
        <v>154,5</v>
      </c>
      <c r="G18" s="86">
        <f>G19</f>
        <v>154.5</v>
      </c>
    </row>
    <row r="19" spans="1:7" s="72" customFormat="1" ht="53.25" customHeight="1">
      <c r="A19" s="105" t="s">
        <v>204</v>
      </c>
      <c r="B19" s="91" t="s">
        <v>12</v>
      </c>
      <c r="C19" s="91" t="s">
        <v>13</v>
      </c>
      <c r="D19" s="99" t="s">
        <v>205</v>
      </c>
      <c r="E19" s="93"/>
      <c r="F19" s="86" t="str">
        <f>F20</f>
        <v>154,5</v>
      </c>
      <c r="G19" s="86">
        <f>G20</f>
        <v>154.5</v>
      </c>
    </row>
    <row r="20" spans="1:7" s="72" customFormat="1" ht="53.25" customHeight="1">
      <c r="A20" s="105" t="s">
        <v>4</v>
      </c>
      <c r="B20" s="91" t="s">
        <v>12</v>
      </c>
      <c r="C20" s="91" t="s">
        <v>13</v>
      </c>
      <c r="D20" s="99" t="s">
        <v>205</v>
      </c>
      <c r="E20" s="93" t="s">
        <v>5</v>
      </c>
      <c r="F20" s="93" t="s">
        <v>206</v>
      </c>
      <c r="G20" s="86">
        <v>154.5</v>
      </c>
    </row>
    <row r="21" spans="1:7" s="72" customFormat="1" ht="131.25" customHeight="1">
      <c r="A21" s="97" t="s">
        <v>35</v>
      </c>
      <c r="B21" s="91" t="s">
        <v>12</v>
      </c>
      <c r="C21" s="91" t="s">
        <v>86</v>
      </c>
      <c r="D21" s="99"/>
      <c r="E21" s="93"/>
      <c r="F21" s="86">
        <f>F22+F31+F31+F34</f>
        <v>5566.799999999999</v>
      </c>
      <c r="G21" s="86">
        <f>G22+G31+G31+G34</f>
        <v>5434.2</v>
      </c>
    </row>
    <row r="22" spans="1:7" s="72" customFormat="1" ht="33" customHeight="1">
      <c r="A22" s="105" t="s">
        <v>32</v>
      </c>
      <c r="B22" s="91" t="s">
        <v>12</v>
      </c>
      <c r="C22" s="91" t="s">
        <v>86</v>
      </c>
      <c r="D22" s="99" t="s">
        <v>81</v>
      </c>
      <c r="E22" s="93"/>
      <c r="F22" s="86">
        <f>F23</f>
        <v>4680.9</v>
      </c>
      <c r="G22" s="86">
        <f>G23</f>
        <v>4548.3</v>
      </c>
    </row>
    <row r="23" spans="1:7" s="72" customFormat="1" ht="33" customHeight="1">
      <c r="A23" s="105" t="s">
        <v>33</v>
      </c>
      <c r="B23" s="91" t="s">
        <v>12</v>
      </c>
      <c r="C23" s="91" t="s">
        <v>86</v>
      </c>
      <c r="D23" s="99" t="s">
        <v>81</v>
      </c>
      <c r="E23" s="93"/>
      <c r="F23" s="86">
        <f>F24+F28</f>
        <v>4680.9</v>
      </c>
      <c r="G23" s="86">
        <f>G24+G28</f>
        <v>4548.3</v>
      </c>
    </row>
    <row r="24" spans="1:7" s="72" customFormat="1" ht="33" customHeight="1">
      <c r="A24" s="105" t="s">
        <v>84</v>
      </c>
      <c r="B24" s="91" t="s">
        <v>12</v>
      </c>
      <c r="C24" s="91" t="s">
        <v>86</v>
      </c>
      <c r="D24" s="99" t="s">
        <v>75</v>
      </c>
      <c r="E24" s="93"/>
      <c r="F24" s="86">
        <f>F25+F26+F27</f>
        <v>4678.9</v>
      </c>
      <c r="G24" s="86">
        <f>G25+G26+G27</f>
        <v>4546.3</v>
      </c>
    </row>
    <row r="25" spans="1:7" s="75" customFormat="1" ht="51.75" customHeight="1">
      <c r="A25" s="97" t="s">
        <v>4</v>
      </c>
      <c r="B25" s="91" t="s">
        <v>12</v>
      </c>
      <c r="C25" s="91" t="s">
        <v>86</v>
      </c>
      <c r="D25" s="99" t="s">
        <v>75</v>
      </c>
      <c r="E25" s="93" t="s">
        <v>5</v>
      </c>
      <c r="F25" s="93" t="s">
        <v>149</v>
      </c>
      <c r="G25" s="86">
        <v>3150.6</v>
      </c>
    </row>
    <row r="26" spans="1:7" s="76" customFormat="1" ht="51.75" customHeight="1">
      <c r="A26" s="97" t="s">
        <v>6</v>
      </c>
      <c r="B26" s="91" t="s">
        <v>12</v>
      </c>
      <c r="C26" s="91" t="s">
        <v>86</v>
      </c>
      <c r="D26" s="99" t="s">
        <v>75</v>
      </c>
      <c r="E26" s="93" t="s">
        <v>7</v>
      </c>
      <c r="F26" s="93" t="s">
        <v>214</v>
      </c>
      <c r="G26" s="86">
        <v>1345.7</v>
      </c>
    </row>
    <row r="27" spans="1:7" s="76" customFormat="1" ht="33.75" customHeight="1">
      <c r="A27" s="97" t="s">
        <v>34</v>
      </c>
      <c r="B27" s="91" t="s">
        <v>12</v>
      </c>
      <c r="C27" s="91" t="s">
        <v>86</v>
      </c>
      <c r="D27" s="99" t="s">
        <v>75</v>
      </c>
      <c r="E27" s="93" t="s">
        <v>8</v>
      </c>
      <c r="F27" s="119" t="s">
        <v>207</v>
      </c>
      <c r="G27" s="119">
        <v>50</v>
      </c>
    </row>
    <row r="28" spans="1:7" s="76" customFormat="1" ht="94.5">
      <c r="A28" s="196" t="s">
        <v>88</v>
      </c>
      <c r="B28" s="99">
        <v>1</v>
      </c>
      <c r="C28" s="91" t="s">
        <v>86</v>
      </c>
      <c r="D28" s="99" t="s">
        <v>136</v>
      </c>
      <c r="E28" s="89"/>
      <c r="F28" s="119">
        <f aca="true" t="shared" si="0" ref="F28:G38">F29</f>
        <v>2</v>
      </c>
      <c r="G28" s="119">
        <f t="shared" si="0"/>
        <v>2</v>
      </c>
    </row>
    <row r="29" spans="1:7" s="76" customFormat="1" ht="33.75" customHeight="1">
      <c r="A29" s="211" t="s">
        <v>107</v>
      </c>
      <c r="B29" s="99">
        <v>1</v>
      </c>
      <c r="C29" s="91" t="s">
        <v>86</v>
      </c>
      <c r="D29" s="99" t="s">
        <v>136</v>
      </c>
      <c r="E29" s="85"/>
      <c r="F29" s="119">
        <f t="shared" si="0"/>
        <v>2</v>
      </c>
      <c r="G29" s="119">
        <f t="shared" si="0"/>
        <v>2</v>
      </c>
    </row>
    <row r="30" spans="1:7" s="76" customFormat="1" ht="51.75" customHeight="1">
      <c r="A30" s="196" t="s">
        <v>6</v>
      </c>
      <c r="B30" s="99">
        <v>1</v>
      </c>
      <c r="C30" s="99">
        <v>4</v>
      </c>
      <c r="D30" s="99" t="s">
        <v>136</v>
      </c>
      <c r="E30" s="85">
        <v>240</v>
      </c>
      <c r="F30" s="119">
        <v>2</v>
      </c>
      <c r="G30" s="119">
        <v>2</v>
      </c>
    </row>
    <row r="31" spans="1:7" s="76" customFormat="1" ht="130.5" customHeight="1">
      <c r="A31" s="196" t="s">
        <v>210</v>
      </c>
      <c r="B31" s="99">
        <v>1</v>
      </c>
      <c r="C31" s="99">
        <v>4</v>
      </c>
      <c r="D31" s="99" t="s">
        <v>208</v>
      </c>
      <c r="E31" s="85"/>
      <c r="F31" s="85">
        <f t="shared" si="0"/>
        <v>161.4</v>
      </c>
      <c r="G31" s="117">
        <f t="shared" si="0"/>
        <v>161.4</v>
      </c>
    </row>
    <row r="32" spans="1:7" s="76" customFormat="1" ht="94.5" customHeight="1">
      <c r="A32" s="196" t="s">
        <v>211</v>
      </c>
      <c r="B32" s="99">
        <v>1</v>
      </c>
      <c r="C32" s="99">
        <v>4</v>
      </c>
      <c r="D32" s="99" t="s">
        <v>209</v>
      </c>
      <c r="E32" s="85"/>
      <c r="F32" s="85">
        <f t="shared" si="0"/>
        <v>161.4</v>
      </c>
      <c r="G32" s="85">
        <f t="shared" si="0"/>
        <v>161.4</v>
      </c>
    </row>
    <row r="33" spans="1:7" s="76" customFormat="1" ht="54.75" customHeight="1">
      <c r="A33" s="196" t="s">
        <v>4</v>
      </c>
      <c r="B33" s="99">
        <v>1</v>
      </c>
      <c r="C33" s="99">
        <v>4</v>
      </c>
      <c r="D33" s="99" t="s">
        <v>209</v>
      </c>
      <c r="E33" s="85">
        <v>120</v>
      </c>
      <c r="F33" s="85">
        <v>161.4</v>
      </c>
      <c r="G33" s="117">
        <v>161.4</v>
      </c>
    </row>
    <row r="34" spans="1:7" s="76" customFormat="1" ht="54.75" customHeight="1">
      <c r="A34" s="105" t="s">
        <v>202</v>
      </c>
      <c r="B34" s="99">
        <v>1</v>
      </c>
      <c r="C34" s="99">
        <v>4</v>
      </c>
      <c r="D34" s="99" t="s">
        <v>203</v>
      </c>
      <c r="E34" s="85"/>
      <c r="F34" s="85">
        <f t="shared" si="0"/>
        <v>563.1</v>
      </c>
      <c r="G34" s="117">
        <f t="shared" si="0"/>
        <v>563.1</v>
      </c>
    </row>
    <row r="35" spans="1:7" s="76" customFormat="1" ht="89.25" customHeight="1">
      <c r="A35" s="105" t="s">
        <v>204</v>
      </c>
      <c r="B35" s="99">
        <v>1</v>
      </c>
      <c r="C35" s="99">
        <v>4</v>
      </c>
      <c r="D35" s="99" t="s">
        <v>205</v>
      </c>
      <c r="E35" s="85"/>
      <c r="F35" s="85">
        <f t="shared" si="0"/>
        <v>563.1</v>
      </c>
      <c r="G35" s="117">
        <f t="shared" si="0"/>
        <v>563.1</v>
      </c>
    </row>
    <row r="36" spans="1:7" s="76" customFormat="1" ht="54.75" customHeight="1">
      <c r="A36" s="105" t="s">
        <v>4</v>
      </c>
      <c r="B36" s="99">
        <v>1</v>
      </c>
      <c r="C36" s="99">
        <v>4</v>
      </c>
      <c r="D36" s="99" t="s">
        <v>205</v>
      </c>
      <c r="E36" s="85">
        <v>120</v>
      </c>
      <c r="F36" s="85">
        <v>563.1</v>
      </c>
      <c r="G36" s="117">
        <v>563.1</v>
      </c>
    </row>
    <row r="37" spans="1:7" s="76" customFormat="1" ht="18">
      <c r="A37" s="196" t="s">
        <v>128</v>
      </c>
      <c r="B37" s="91" t="s">
        <v>12</v>
      </c>
      <c r="C37" s="91" t="s">
        <v>130</v>
      </c>
      <c r="D37" s="103"/>
      <c r="E37" s="85"/>
      <c r="F37" s="85">
        <f>F38</f>
        <v>100</v>
      </c>
      <c r="G37" s="85">
        <f>G38</f>
        <v>100</v>
      </c>
    </row>
    <row r="38" spans="1:7" s="76" customFormat="1" ht="31.5">
      <c r="A38" s="196" t="s">
        <v>129</v>
      </c>
      <c r="B38" s="91" t="s">
        <v>12</v>
      </c>
      <c r="C38" s="91" t="s">
        <v>130</v>
      </c>
      <c r="D38" s="103" t="s">
        <v>137</v>
      </c>
      <c r="E38" s="85"/>
      <c r="F38" s="85">
        <f t="shared" si="0"/>
        <v>100</v>
      </c>
      <c r="G38" s="85">
        <f t="shared" si="0"/>
        <v>100</v>
      </c>
    </row>
    <row r="39" spans="1:7" s="76" customFormat="1" ht="31.5">
      <c r="A39" s="196" t="s">
        <v>129</v>
      </c>
      <c r="B39" s="91" t="s">
        <v>12</v>
      </c>
      <c r="C39" s="91" t="s">
        <v>130</v>
      </c>
      <c r="D39" s="103" t="s">
        <v>138</v>
      </c>
      <c r="E39" s="85">
        <v>870</v>
      </c>
      <c r="F39" s="85">
        <v>100</v>
      </c>
      <c r="G39" s="85">
        <v>100</v>
      </c>
    </row>
    <row r="40" spans="1:7" s="76" customFormat="1" ht="33" customHeight="1">
      <c r="A40" s="37" t="s">
        <v>77</v>
      </c>
      <c r="B40" s="91" t="s">
        <v>12</v>
      </c>
      <c r="C40" s="91" t="s">
        <v>87</v>
      </c>
      <c r="D40" s="103"/>
      <c r="E40" s="85"/>
      <c r="F40" s="95">
        <f>F41+F45</f>
        <v>52</v>
      </c>
      <c r="G40" s="95">
        <f>G41+G45</f>
        <v>52</v>
      </c>
    </row>
    <row r="41" spans="1:7" s="76" customFormat="1" ht="82.5" customHeight="1">
      <c r="A41" s="102" t="s">
        <v>171</v>
      </c>
      <c r="B41" s="202">
        <v>1</v>
      </c>
      <c r="C41" s="91" t="s">
        <v>87</v>
      </c>
      <c r="D41" s="103" t="s">
        <v>150</v>
      </c>
      <c r="E41" s="85"/>
      <c r="F41" s="121">
        <f>F43</f>
        <v>2</v>
      </c>
      <c r="G41" s="95">
        <f>G43</f>
        <v>2</v>
      </c>
    </row>
    <row r="42" spans="1:7" s="76" customFormat="1" ht="111.75" customHeight="1">
      <c r="A42" s="102" t="s">
        <v>151</v>
      </c>
      <c r="B42" s="202">
        <v>1</v>
      </c>
      <c r="C42" s="91" t="s">
        <v>87</v>
      </c>
      <c r="D42" s="103" t="s">
        <v>175</v>
      </c>
      <c r="E42" s="85"/>
      <c r="F42" s="121">
        <f>F43</f>
        <v>2</v>
      </c>
      <c r="G42" s="121">
        <f>G43</f>
        <v>2</v>
      </c>
    </row>
    <row r="43" spans="1:7" s="76" customFormat="1" ht="30.75" customHeight="1">
      <c r="A43" s="102" t="s">
        <v>83</v>
      </c>
      <c r="B43" s="91" t="s">
        <v>12</v>
      </c>
      <c r="C43" s="91" t="s">
        <v>87</v>
      </c>
      <c r="D43" s="103" t="s">
        <v>176</v>
      </c>
      <c r="E43" s="85"/>
      <c r="F43" s="121">
        <f>F44</f>
        <v>2</v>
      </c>
      <c r="G43" s="121">
        <f>G44</f>
        <v>2</v>
      </c>
    </row>
    <row r="44" spans="1:7" s="78" customFormat="1" ht="47.25">
      <c r="A44" s="97" t="s">
        <v>6</v>
      </c>
      <c r="B44" s="91" t="s">
        <v>12</v>
      </c>
      <c r="C44" s="91" t="s">
        <v>87</v>
      </c>
      <c r="D44" s="103" t="s">
        <v>176</v>
      </c>
      <c r="E44" s="85">
        <v>240</v>
      </c>
      <c r="F44" s="121">
        <v>2</v>
      </c>
      <c r="G44" s="95">
        <v>2</v>
      </c>
    </row>
    <row r="45" spans="1:7" s="78" customFormat="1" ht="47.25">
      <c r="A45" s="196" t="s">
        <v>17</v>
      </c>
      <c r="B45" s="91" t="s">
        <v>12</v>
      </c>
      <c r="C45" s="91" t="s">
        <v>87</v>
      </c>
      <c r="D45" s="103" t="s">
        <v>85</v>
      </c>
      <c r="E45" s="96"/>
      <c r="F45" s="121">
        <f>F47</f>
        <v>50</v>
      </c>
      <c r="G45" s="121">
        <f>G47</f>
        <v>50</v>
      </c>
    </row>
    <row r="46" spans="1:7" s="78" customFormat="1" ht="47.25">
      <c r="A46" s="196" t="s">
        <v>131</v>
      </c>
      <c r="B46" s="91" t="s">
        <v>12</v>
      </c>
      <c r="C46" s="91" t="s">
        <v>87</v>
      </c>
      <c r="D46" s="103" t="s">
        <v>133</v>
      </c>
      <c r="E46" s="96"/>
      <c r="F46" s="121">
        <f>F47</f>
        <v>50</v>
      </c>
      <c r="G46" s="121">
        <f>G47</f>
        <v>50</v>
      </c>
    </row>
    <row r="47" spans="1:7" s="76" customFormat="1" ht="35.25" customHeight="1">
      <c r="A47" s="196" t="s">
        <v>132</v>
      </c>
      <c r="B47" s="91" t="s">
        <v>12</v>
      </c>
      <c r="C47" s="91" t="s">
        <v>87</v>
      </c>
      <c r="D47" s="103" t="s">
        <v>134</v>
      </c>
      <c r="E47" s="85"/>
      <c r="F47" s="121">
        <f>F48</f>
        <v>50</v>
      </c>
      <c r="G47" s="121">
        <f>G48</f>
        <v>50</v>
      </c>
    </row>
    <row r="48" spans="1:7" s="76" customFormat="1" ht="57.75" customHeight="1">
      <c r="A48" s="196" t="s">
        <v>6</v>
      </c>
      <c r="B48" s="42" t="s">
        <v>12</v>
      </c>
      <c r="C48" s="91" t="s">
        <v>87</v>
      </c>
      <c r="D48" s="103" t="s">
        <v>134</v>
      </c>
      <c r="E48" s="85">
        <v>240</v>
      </c>
      <c r="F48" s="121">
        <v>50</v>
      </c>
      <c r="G48" s="95">
        <v>50</v>
      </c>
    </row>
    <row r="49" spans="1:7" s="76" customFormat="1" ht="29.25" customHeight="1">
      <c r="A49" s="197" t="s">
        <v>152</v>
      </c>
      <c r="B49" s="136" t="s">
        <v>13</v>
      </c>
      <c r="C49" s="88" t="s">
        <v>10</v>
      </c>
      <c r="D49" s="87"/>
      <c r="E49" s="89"/>
      <c r="F49" s="220">
        <f aca="true" t="shared" si="1" ref="F49:G51">F50</f>
        <v>263.9</v>
      </c>
      <c r="G49" s="90">
        <f t="shared" si="1"/>
        <v>274.2</v>
      </c>
    </row>
    <row r="50" spans="1:7" s="76" customFormat="1" ht="44.25" customHeight="1">
      <c r="A50" s="203" t="s">
        <v>32</v>
      </c>
      <c r="B50" s="40">
        <v>2</v>
      </c>
      <c r="C50" s="99">
        <v>3</v>
      </c>
      <c r="D50" s="99" t="s">
        <v>82</v>
      </c>
      <c r="E50" s="85"/>
      <c r="F50" s="113">
        <f t="shared" si="1"/>
        <v>263.9</v>
      </c>
      <c r="G50" s="95">
        <f t="shared" si="1"/>
        <v>274.2</v>
      </c>
    </row>
    <row r="51" spans="1:7" s="76" customFormat="1" ht="62.25" customHeight="1">
      <c r="A51" s="100" t="s">
        <v>139</v>
      </c>
      <c r="B51" s="40">
        <v>2</v>
      </c>
      <c r="C51" s="99">
        <v>3</v>
      </c>
      <c r="D51" s="40" t="s">
        <v>140</v>
      </c>
      <c r="E51" s="85"/>
      <c r="F51" s="113">
        <f t="shared" si="1"/>
        <v>263.9</v>
      </c>
      <c r="G51" s="95">
        <f t="shared" si="1"/>
        <v>274.2</v>
      </c>
    </row>
    <row r="52" spans="1:7" s="76" customFormat="1" ht="53.25" customHeight="1">
      <c r="A52" s="67" t="s">
        <v>59</v>
      </c>
      <c r="B52" s="40">
        <v>2</v>
      </c>
      <c r="C52" s="99">
        <v>3</v>
      </c>
      <c r="D52" s="40" t="s">
        <v>140</v>
      </c>
      <c r="E52" s="85">
        <v>120</v>
      </c>
      <c r="F52" s="113">
        <v>263.9</v>
      </c>
      <c r="G52" s="95">
        <v>274.2</v>
      </c>
    </row>
    <row r="53" spans="1:7" s="76" customFormat="1" ht="54.75" customHeight="1">
      <c r="A53" s="198" t="s">
        <v>218</v>
      </c>
      <c r="B53" s="204">
        <v>3</v>
      </c>
      <c r="C53" s="88" t="s">
        <v>10</v>
      </c>
      <c r="D53" s="101"/>
      <c r="E53" s="89"/>
      <c r="F53" s="120">
        <f>F54</f>
        <v>135</v>
      </c>
      <c r="G53" s="90">
        <f>G54</f>
        <v>135</v>
      </c>
    </row>
    <row r="54" spans="1:7" s="76" customFormat="1" ht="65.25" customHeight="1">
      <c r="A54" s="174" t="s">
        <v>169</v>
      </c>
      <c r="B54" s="202">
        <v>3</v>
      </c>
      <c r="C54" s="91" t="s">
        <v>14</v>
      </c>
      <c r="D54" s="40" t="s">
        <v>142</v>
      </c>
      <c r="E54" s="85"/>
      <c r="F54" s="121">
        <f>F55</f>
        <v>135</v>
      </c>
      <c r="G54" s="95">
        <f>G56</f>
        <v>135</v>
      </c>
    </row>
    <row r="55" spans="1:7" s="76" customFormat="1" ht="48.75" customHeight="1">
      <c r="A55" s="174" t="s">
        <v>178</v>
      </c>
      <c r="B55" s="91" t="s">
        <v>11</v>
      </c>
      <c r="C55" s="91" t="s">
        <v>10</v>
      </c>
      <c r="D55" s="40" t="s">
        <v>177</v>
      </c>
      <c r="E55" s="85"/>
      <c r="F55" s="121">
        <f>F56</f>
        <v>135</v>
      </c>
      <c r="G55" s="95">
        <f>G56</f>
        <v>135</v>
      </c>
    </row>
    <row r="56" spans="1:7" s="76" customFormat="1" ht="37.5" customHeight="1">
      <c r="A56" s="174" t="s">
        <v>141</v>
      </c>
      <c r="B56" s="91" t="s">
        <v>11</v>
      </c>
      <c r="C56" s="91" t="s">
        <v>14</v>
      </c>
      <c r="D56" s="40" t="s">
        <v>179</v>
      </c>
      <c r="E56" s="85"/>
      <c r="F56" s="121">
        <f>F57</f>
        <v>135</v>
      </c>
      <c r="G56" s="95">
        <f>G57</f>
        <v>135</v>
      </c>
    </row>
    <row r="57" spans="1:7" s="76" customFormat="1" ht="63">
      <c r="A57" s="176" t="s">
        <v>9</v>
      </c>
      <c r="B57" s="91" t="s">
        <v>11</v>
      </c>
      <c r="C57" s="91" t="s">
        <v>14</v>
      </c>
      <c r="D57" s="40" t="s">
        <v>179</v>
      </c>
      <c r="E57" s="85">
        <v>240</v>
      </c>
      <c r="F57" s="121">
        <v>135</v>
      </c>
      <c r="G57" s="95">
        <v>135</v>
      </c>
    </row>
    <row r="58" spans="1:7" s="76" customFormat="1" ht="31.5">
      <c r="A58" s="205" t="s">
        <v>153</v>
      </c>
      <c r="B58" s="88" t="s">
        <v>89</v>
      </c>
      <c r="C58" s="88" t="s">
        <v>10</v>
      </c>
      <c r="D58" s="101"/>
      <c r="E58" s="89"/>
      <c r="F58" s="118">
        <f>F59</f>
        <v>5358.7</v>
      </c>
      <c r="G58" s="118">
        <f>G59</f>
        <v>5358.7</v>
      </c>
    </row>
    <row r="59" spans="1:7" s="76" customFormat="1" ht="18">
      <c r="A59" s="212" t="s">
        <v>61</v>
      </c>
      <c r="B59" s="91" t="s">
        <v>89</v>
      </c>
      <c r="C59" s="91" t="s">
        <v>11</v>
      </c>
      <c r="D59" s="40"/>
      <c r="E59" s="85"/>
      <c r="F59" s="118">
        <f>F60</f>
        <v>5358.7</v>
      </c>
      <c r="G59" s="118">
        <f>G60</f>
        <v>5358.7</v>
      </c>
    </row>
    <row r="60" spans="1:7" s="73" customFormat="1" ht="78.75">
      <c r="A60" s="196" t="s">
        <v>170</v>
      </c>
      <c r="B60" s="42" t="s">
        <v>89</v>
      </c>
      <c r="C60" s="91" t="s">
        <v>11</v>
      </c>
      <c r="D60" s="40" t="s">
        <v>160</v>
      </c>
      <c r="E60" s="85"/>
      <c r="F60" s="119">
        <f>F62+F64+F66+F69+F72</f>
        <v>5358.7</v>
      </c>
      <c r="G60" s="119">
        <f>G62+G64+G66+G69+G72</f>
        <v>5358.7</v>
      </c>
    </row>
    <row r="61" spans="1:7" s="73" customFormat="1" ht="47.25">
      <c r="A61" s="196" t="s">
        <v>157</v>
      </c>
      <c r="B61" s="42" t="s">
        <v>89</v>
      </c>
      <c r="C61" s="91" t="s">
        <v>11</v>
      </c>
      <c r="D61" s="40" t="s">
        <v>161</v>
      </c>
      <c r="E61" s="85"/>
      <c r="F61" s="121">
        <f aca="true" t="shared" si="2" ref="F61:G64">F62</f>
        <v>300</v>
      </c>
      <c r="G61" s="95">
        <f t="shared" si="2"/>
        <v>300</v>
      </c>
    </row>
    <row r="62" spans="1:7" s="74" customFormat="1" ht="35.25" customHeight="1">
      <c r="A62" s="92" t="s">
        <v>143</v>
      </c>
      <c r="B62" s="42" t="s">
        <v>89</v>
      </c>
      <c r="C62" s="93" t="s">
        <v>11</v>
      </c>
      <c r="D62" s="42" t="s">
        <v>162</v>
      </c>
      <c r="E62" s="94"/>
      <c r="F62" s="121">
        <f t="shared" si="2"/>
        <v>300</v>
      </c>
      <c r="G62" s="95">
        <f t="shared" si="2"/>
        <v>300</v>
      </c>
    </row>
    <row r="63" spans="1:7" s="74" customFormat="1" ht="31.5" customHeight="1">
      <c r="A63" s="92" t="s">
        <v>9</v>
      </c>
      <c r="B63" s="91" t="s">
        <v>89</v>
      </c>
      <c r="C63" s="91" t="s">
        <v>11</v>
      </c>
      <c r="D63" s="42" t="s">
        <v>162</v>
      </c>
      <c r="E63" s="96">
        <v>240</v>
      </c>
      <c r="F63" s="121">
        <v>300</v>
      </c>
      <c r="G63" s="95">
        <v>300</v>
      </c>
    </row>
    <row r="64" spans="1:7" s="77" customFormat="1" ht="51" customHeight="1">
      <c r="A64" s="92" t="s">
        <v>111</v>
      </c>
      <c r="B64" s="91" t="s">
        <v>89</v>
      </c>
      <c r="C64" s="91" t="s">
        <v>11</v>
      </c>
      <c r="D64" s="42" t="s">
        <v>163</v>
      </c>
      <c r="E64" s="96"/>
      <c r="F64" s="121">
        <f t="shared" si="2"/>
        <v>3494</v>
      </c>
      <c r="G64" s="95">
        <f t="shared" si="2"/>
        <v>3494</v>
      </c>
    </row>
    <row r="65" spans="1:7" s="80" customFormat="1" ht="64.5" customHeight="1">
      <c r="A65" s="92" t="s">
        <v>9</v>
      </c>
      <c r="B65" s="91" t="s">
        <v>89</v>
      </c>
      <c r="C65" s="91" t="s">
        <v>11</v>
      </c>
      <c r="D65" s="42" t="s">
        <v>163</v>
      </c>
      <c r="E65" s="85">
        <v>240</v>
      </c>
      <c r="F65" s="119">
        <v>3494</v>
      </c>
      <c r="G65" s="86">
        <v>3494</v>
      </c>
    </row>
    <row r="66" spans="1:7" s="80" customFormat="1" ht="81.75" customHeight="1">
      <c r="A66" s="92" t="s">
        <v>112</v>
      </c>
      <c r="B66" s="42" t="s">
        <v>89</v>
      </c>
      <c r="C66" s="91" t="s">
        <v>11</v>
      </c>
      <c r="D66" s="42" t="s">
        <v>164</v>
      </c>
      <c r="E66" s="85"/>
      <c r="F66" s="121">
        <f>F67</f>
        <v>1164.7</v>
      </c>
      <c r="G66" s="95">
        <f>G67</f>
        <v>1164.7</v>
      </c>
    </row>
    <row r="67" spans="1:7" s="80" customFormat="1" ht="63">
      <c r="A67" s="92" t="s">
        <v>9</v>
      </c>
      <c r="B67" s="42" t="s">
        <v>89</v>
      </c>
      <c r="C67" s="91" t="s">
        <v>11</v>
      </c>
      <c r="D67" s="42" t="s">
        <v>164</v>
      </c>
      <c r="E67" s="85">
        <v>240</v>
      </c>
      <c r="F67" s="119">
        <v>1164.7</v>
      </c>
      <c r="G67" s="86">
        <v>1164.7</v>
      </c>
    </row>
    <row r="68" spans="1:7" s="80" customFormat="1" ht="47.25">
      <c r="A68" s="92" t="s">
        <v>158</v>
      </c>
      <c r="B68" s="42" t="s">
        <v>89</v>
      </c>
      <c r="C68" s="91" t="s">
        <v>11</v>
      </c>
      <c r="D68" s="42" t="s">
        <v>165</v>
      </c>
      <c r="E68" s="85"/>
      <c r="F68" s="121">
        <f>F69</f>
        <v>100</v>
      </c>
      <c r="G68" s="121">
        <f>G69</f>
        <v>100</v>
      </c>
    </row>
    <row r="69" spans="1:8" s="80" customFormat="1" ht="23.25" customHeight="1">
      <c r="A69" s="92" t="s">
        <v>144</v>
      </c>
      <c r="B69" s="42" t="s">
        <v>89</v>
      </c>
      <c r="C69" s="91" t="s">
        <v>11</v>
      </c>
      <c r="D69" s="42" t="s">
        <v>166</v>
      </c>
      <c r="E69" s="85"/>
      <c r="F69" s="121">
        <f>F70</f>
        <v>100</v>
      </c>
      <c r="G69" s="121">
        <f>G70</f>
        <v>100</v>
      </c>
      <c r="H69" s="79"/>
    </row>
    <row r="70" spans="1:8" s="80" customFormat="1" ht="63">
      <c r="A70" s="92" t="s">
        <v>9</v>
      </c>
      <c r="B70" s="42" t="s">
        <v>89</v>
      </c>
      <c r="C70" s="91" t="s">
        <v>11</v>
      </c>
      <c r="D70" s="42" t="s">
        <v>166</v>
      </c>
      <c r="E70" s="85">
        <v>240</v>
      </c>
      <c r="F70" s="119">
        <v>100</v>
      </c>
      <c r="G70" s="86">
        <v>100</v>
      </c>
      <c r="H70" s="79"/>
    </row>
    <row r="71" spans="1:8" s="80" customFormat="1" ht="47.25">
      <c r="A71" s="92" t="s">
        <v>159</v>
      </c>
      <c r="B71" s="42" t="s">
        <v>89</v>
      </c>
      <c r="C71" s="91" t="s">
        <v>11</v>
      </c>
      <c r="D71" s="42" t="s">
        <v>167</v>
      </c>
      <c r="E71" s="85"/>
      <c r="F71" s="121">
        <f>F72</f>
        <v>300</v>
      </c>
      <c r="G71" s="121">
        <f>G72</f>
        <v>300</v>
      </c>
      <c r="H71" s="79"/>
    </row>
    <row r="72" spans="1:7" s="80" customFormat="1" ht="45" customHeight="1">
      <c r="A72" s="92" t="s">
        <v>145</v>
      </c>
      <c r="B72" s="42" t="s">
        <v>89</v>
      </c>
      <c r="C72" s="91" t="s">
        <v>11</v>
      </c>
      <c r="D72" s="42" t="s">
        <v>168</v>
      </c>
      <c r="E72" s="85"/>
      <c r="F72" s="121">
        <f>F73</f>
        <v>300</v>
      </c>
      <c r="G72" s="121">
        <f>G73</f>
        <v>300</v>
      </c>
    </row>
    <row r="73" spans="1:7" s="80" customFormat="1" ht="69" customHeight="1">
      <c r="A73" s="92" t="s">
        <v>9</v>
      </c>
      <c r="B73" s="42" t="s">
        <v>89</v>
      </c>
      <c r="C73" s="91" t="s">
        <v>11</v>
      </c>
      <c r="D73" s="42" t="s">
        <v>168</v>
      </c>
      <c r="E73" s="85">
        <v>240</v>
      </c>
      <c r="F73" s="119">
        <v>300</v>
      </c>
      <c r="G73" s="95">
        <v>300</v>
      </c>
    </row>
    <row r="74" spans="1:7" s="80" customFormat="1" ht="28.5" customHeight="1">
      <c r="A74" s="206" t="s">
        <v>154</v>
      </c>
      <c r="B74" s="136" t="s">
        <v>14</v>
      </c>
      <c r="C74" s="88" t="s">
        <v>10</v>
      </c>
      <c r="D74" s="136"/>
      <c r="E74" s="89"/>
      <c r="F74" s="119">
        <f aca="true" t="shared" si="3" ref="F74:G76">F75</f>
        <v>1400</v>
      </c>
      <c r="G74" s="119">
        <f t="shared" si="3"/>
        <v>1400</v>
      </c>
    </row>
    <row r="75" spans="1:7" s="80" customFormat="1" ht="31.5" customHeight="1">
      <c r="A75" s="207" t="s">
        <v>146</v>
      </c>
      <c r="B75" s="91" t="s">
        <v>14</v>
      </c>
      <c r="C75" s="91" t="s">
        <v>10</v>
      </c>
      <c r="D75" s="85" t="s">
        <v>147</v>
      </c>
      <c r="E75" s="93"/>
      <c r="F75" s="119">
        <f t="shared" si="3"/>
        <v>1400</v>
      </c>
      <c r="G75" s="119">
        <f t="shared" si="3"/>
        <v>1400</v>
      </c>
    </row>
    <row r="76" spans="1:7" s="80" customFormat="1" ht="31.5" customHeight="1">
      <c r="A76" s="196" t="s">
        <v>63</v>
      </c>
      <c r="B76" s="91" t="s">
        <v>14</v>
      </c>
      <c r="C76" s="91" t="s">
        <v>12</v>
      </c>
      <c r="D76" s="85" t="s">
        <v>148</v>
      </c>
      <c r="E76" s="93"/>
      <c r="F76" s="119">
        <f t="shared" si="3"/>
        <v>1400</v>
      </c>
      <c r="G76" s="119">
        <f t="shared" si="3"/>
        <v>1400</v>
      </c>
    </row>
    <row r="77" spans="1:7" s="80" customFormat="1" ht="54" customHeight="1">
      <c r="A77" s="104" t="s">
        <v>90</v>
      </c>
      <c r="B77" s="91" t="s">
        <v>14</v>
      </c>
      <c r="C77" s="91" t="s">
        <v>12</v>
      </c>
      <c r="D77" s="85" t="s">
        <v>148</v>
      </c>
      <c r="E77" s="93" t="s">
        <v>16</v>
      </c>
      <c r="F77" s="119">
        <v>1400</v>
      </c>
      <c r="G77" s="119">
        <v>1400</v>
      </c>
    </row>
    <row r="78" spans="1:7" s="81" customFormat="1" ht="25.5" customHeight="1">
      <c r="A78" s="106" t="s">
        <v>36</v>
      </c>
      <c r="B78" s="94"/>
      <c r="C78" s="89"/>
      <c r="D78" s="89"/>
      <c r="E78" s="94"/>
      <c r="F78" s="98">
        <f>SUM(F12+F49+F53+F58+F74)</f>
        <v>13790.899999999998</v>
      </c>
      <c r="G78" s="98">
        <f>SUM(G12+G49+G53+G58+G74)</f>
        <v>13668.599999999999</v>
      </c>
    </row>
    <row r="79" spans="1:7" ht="31.5">
      <c r="A79" s="133" t="s">
        <v>103</v>
      </c>
      <c r="B79" s="96"/>
      <c r="C79" s="85"/>
      <c r="D79" s="85"/>
      <c r="E79" s="96"/>
      <c r="F79" s="96">
        <v>353.6</v>
      </c>
      <c r="G79" s="86">
        <v>719.4</v>
      </c>
    </row>
    <row r="80" spans="1:7" ht="15.75">
      <c r="A80" s="134" t="s">
        <v>37</v>
      </c>
      <c r="B80" s="96"/>
      <c r="C80" s="85"/>
      <c r="D80" s="85"/>
      <c r="E80" s="96"/>
      <c r="F80" s="98">
        <f>SUM(F78+F79)</f>
        <v>14144.499999999998</v>
      </c>
      <c r="G80" s="98">
        <f>SUM(G78+G79)</f>
        <v>14387.999999999998</v>
      </c>
    </row>
  </sheetData>
  <sheetProtection/>
  <mergeCells count="11">
    <mergeCell ref="C3:G3"/>
    <mergeCell ref="C1:G1"/>
    <mergeCell ref="A9:A10"/>
    <mergeCell ref="B9:B10"/>
    <mergeCell ref="C9:C10"/>
    <mergeCell ref="D9:D10"/>
    <mergeCell ref="E9:E10"/>
    <mergeCell ref="F9:G9"/>
    <mergeCell ref="C5:G5"/>
    <mergeCell ref="A7:G7"/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2020-01-21T08:22:08Z</cp:lastPrinted>
  <dcterms:created xsi:type="dcterms:W3CDTF">2015-03-24T07:51:10Z</dcterms:created>
  <dcterms:modified xsi:type="dcterms:W3CDTF">2020-11-26T06:26:38Z</dcterms:modified>
  <cp:category/>
  <cp:version/>
  <cp:contentType/>
  <cp:contentStatus/>
</cp:coreProperties>
</file>