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За счет всех доходов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<sst xmlns="http://schemas.openxmlformats.org/spreadsheetml/2006/main" count="32" uniqueCount="32">
  <si>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ДОХОДЫ ВСЕГО, </t>
  </si>
  <si>
    <t>из них</t>
  </si>
  <si>
    <t>Дотации из областного бюджета</t>
  </si>
  <si>
    <t>в т.ч.</t>
  </si>
  <si>
    <t>Налоговые и неналоговые доходы</t>
  </si>
  <si>
    <t>Безвозмездные перечисления</t>
  </si>
  <si>
    <t>Субвенции из областного бюджета</t>
  </si>
  <si>
    <t>Субсидии из областного бюджета</t>
  </si>
  <si>
    <t xml:space="preserve">Приложение № </t>
  </si>
  <si>
    <t>Иные безвозмездные перечисления</t>
  </si>
  <si>
    <t>Возврат остатков целевых средств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</si>
  <si>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</si>
  <si>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</si>
  <si>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</si>
  <si>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</si>
  <si>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</si>
  <si>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</si>
  <si>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</si>
  <si>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</si>
  <si>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</si>
  <si>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r>
      <t xml:space="preserve">Сведения о доходах бюджета по видам доходов на 2020 год и плановый период 2021 и 2022 годов  в сравнении с ожидаемым исполнением за 2019 год и фактическим исполнением за 2018 год в бюджете  </t>
    </r>
    <r>
      <rPr>
        <b/>
        <u val="single"/>
        <sz val="16"/>
        <rFont val="Times New Roman"/>
        <family val="1"/>
      </rPr>
      <t>Кичменгско-Городецкого</t>
    </r>
    <r>
      <rPr>
        <b/>
        <sz val="16"/>
        <rFont val="Times New Roman"/>
        <family val="1"/>
      </rPr>
      <t xml:space="preserve"> муниципального района</t>
    </r>
  </si>
  <si>
    <r>
      <rPr>
        <sz val="12"/>
        <rFont val="Times New Roman"/>
        <family val="1"/>
      </rPr>
      <t xml:space="preserve">Исполнение бюджета </t>
    </r>
    <r>
      <rPr>
        <b/>
        <sz val="14"/>
        <rFont val="Times New Roman"/>
        <family val="1"/>
      </rPr>
      <t>за 2018</t>
    </r>
    <r>
      <rPr>
        <b/>
        <sz val="12"/>
        <rFont val="Times New Roman"/>
        <family val="1"/>
      </rPr>
      <t xml:space="preserve"> год </t>
    </r>
  </si>
  <si>
    <r>
      <rPr>
        <sz val="12"/>
        <rFont val="Times New Roman"/>
        <family val="1"/>
      </rPr>
      <t xml:space="preserve">Ожидаемое исполнение бюджета </t>
    </r>
    <r>
      <rPr>
        <b/>
        <sz val="14"/>
        <rFont val="Times New Roman"/>
        <family val="1"/>
      </rPr>
      <t>за 2019 г</t>
    </r>
    <r>
      <rPr>
        <b/>
        <sz val="12"/>
        <rFont val="Times New Roman"/>
        <family val="1"/>
      </rPr>
      <t>од *</t>
    </r>
  </si>
  <si>
    <r>
      <t xml:space="preserve">Бюджет на </t>
    </r>
    <r>
      <rPr>
        <b/>
        <sz val="12"/>
        <rFont val="Times New Roman"/>
        <family val="1"/>
      </rPr>
      <t>2020</t>
    </r>
    <r>
      <rPr>
        <sz val="12"/>
        <rFont val="Times New Roman"/>
        <family val="1"/>
      </rPr>
      <t xml:space="preserve"> год</t>
    </r>
  </si>
  <si>
    <t xml:space="preserve"> % бюджета 2020 года к ожид. исполенению 2019 года</t>
  </si>
  <si>
    <r>
      <t xml:space="preserve">Бюджет на </t>
    </r>
    <r>
      <rPr>
        <b/>
        <sz val="12"/>
        <rFont val="Times New Roman"/>
        <family val="1"/>
      </rPr>
      <t xml:space="preserve">2021 </t>
    </r>
    <r>
      <rPr>
        <sz val="12"/>
        <rFont val="Times New Roman"/>
        <family val="1"/>
      </rPr>
      <t>год</t>
    </r>
  </si>
  <si>
    <t xml:space="preserve"> % бюджета 2021  года к ожид. исполенению 2019 года</t>
  </si>
  <si>
    <r>
      <t xml:space="preserve">Бюджет на </t>
    </r>
    <r>
      <rPr>
        <b/>
        <sz val="12"/>
        <rFont val="Times New Roman"/>
        <family val="1"/>
      </rPr>
      <t xml:space="preserve">2022 </t>
    </r>
    <r>
      <rPr>
        <sz val="12"/>
        <rFont val="Times New Roman"/>
        <family val="1"/>
      </rPr>
      <t xml:space="preserve"> год</t>
    </r>
  </si>
  <si>
    <t xml:space="preserve"> % бюджета 2022  года к ожид. исполенению 2019 года</t>
  </si>
  <si>
    <t>Прочие безвозмездные поступления</t>
  </si>
  <si>
    <t xml:space="preserve">Доходы от возврата остатков субсидий, субвенций и иных межбюджетных трансфертов имеющих целевое назначение, прошлых лет </t>
  </si>
  <si>
    <t>Прочие неналоговые доходы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</si>
</sst>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5">
    <font>
      <sz val="10"/>
      <name val="Times New Roman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Times New Roman Cyr"/>
      <family val="0"/>
    </font>
    <font>
      <b/>
      <u val="single"/>
      <sz val="16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174" fontId="6" fillId="0" borderId="10" xfId="0" applyNumberFormat="1" applyFont="1" applyFill="1" applyBorder="1" applyAlignment="1">
      <alignment wrapText="1"/>
    </xf>
    <xf numFmtId="172" fontId="6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172" fontId="10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174" fontId="11" fillId="0" borderId="10" xfId="0" applyNumberFormat="1" applyFont="1" applyFill="1" applyBorder="1" applyAlignment="1">
      <alignment wrapText="1"/>
    </xf>
    <xf numFmtId="174" fontId="10" fillId="0" borderId="10" xfId="0" applyNumberFormat="1" applyFont="1" applyFill="1" applyBorder="1" applyAlignment="1">
      <alignment wrapText="1"/>
    </xf>
    <xf numFmtId="174" fontId="4" fillId="0" borderId="10" xfId="0" applyNumberFormat="1" applyFont="1" applyFill="1" applyBorder="1" applyAlignment="1">
      <alignment wrapText="1"/>
    </xf>
    <xf numFmtId="172" fontId="10" fillId="33" borderId="1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left" wrapText="1"/>
    </xf>
    <xf numFmtId="0" fontId="2" fillId="0" borderId="11" xfId="0" applyFont="1" applyFill="1" applyBorder="1" applyAlignment="1">
      <alignment horizontal="center" vertical="top" wrapText="1"/>
    </xf>
    <xf numFmtId="172" fontId="4" fillId="33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25</xdr:row>
      <xdr:rowOff>0</xdr:rowOff>
    </xdr:from>
    <xdr:ext cx="1143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620000" y="10515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143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7620000" y="10515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143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7620000" y="10515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143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7620000" y="10515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143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7620000" y="10515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143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7620000" y="10515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143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7620000" y="10515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3</xdr:col>
      <xdr:colOff>0</xdr:colOff>
      <xdr:row>25</xdr:row>
      <xdr:rowOff>0</xdr:rowOff>
    </xdr:from>
    <xdr:ext cx="1143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7620000" y="105156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143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4724400" y="12458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143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4724400" y="126587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143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4724400" y="13287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143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4724400" y="13287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143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4724400" y="12458700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114300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4724400" y="1265872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14300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4724400" y="13287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143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4724400" y="13287375"/>
          <a:ext cx="114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="85" zoomScaleNormal="85" zoomScalePageLayoutView="0" workbookViewId="0" topLeftCell="A1">
      <selection activeCell="I4" sqref="I4"/>
    </sheetView>
  </sheetViews>
  <sheetFormatPr defaultColWidth="9.00390625" defaultRowHeight="12.75"/>
  <cols>
    <col min="1" max="1" width="62.00390625" style="11" customWidth="1"/>
    <col min="2" max="3" width="19.00390625" style="1" customWidth="1"/>
    <col min="4" max="4" width="16.50390625" style="1" customWidth="1"/>
    <col min="5" max="5" width="16.875" style="1" customWidth="1"/>
    <col min="6" max="6" width="14.875" style="1" customWidth="1"/>
    <col min="7" max="7" width="17.125" style="1" customWidth="1"/>
    <col min="8" max="8" width="14.125" style="1" customWidth="1"/>
    <col min="9" max="9" width="16.50390625" style="1" customWidth="1"/>
    <col min="10" max="16384" width="9.375" style="1" customWidth="1"/>
  </cols>
  <sheetData>
    <row r="1" spans="7:9" ht="15.75">
      <c r="G1" s="25" t="s">
        <v>8</v>
      </c>
      <c r="H1" s="25"/>
      <c r="I1" s="25"/>
    </row>
    <row r="2" spans="1:8" ht="78.75" customHeight="1">
      <c r="A2" s="27" t="s">
        <v>20</v>
      </c>
      <c r="B2" s="27"/>
      <c r="C2" s="27"/>
      <c r="D2" s="27"/>
      <c r="E2" s="27"/>
      <c r="F2" s="27"/>
      <c r="G2" s="27"/>
      <c r="H2" s="27"/>
    </row>
    <row r="3" spans="1:9" ht="113.25" customHeight="1">
      <c r="A3" s="13"/>
      <c r="B3" s="3" t="s">
        <v>21</v>
      </c>
      <c r="C3" s="3" t="s">
        <v>22</v>
      </c>
      <c r="D3" s="2" t="s">
        <v>23</v>
      </c>
      <c r="E3" s="2" t="s">
        <v>24</v>
      </c>
      <c r="F3" s="2" t="s">
        <v>25</v>
      </c>
      <c r="G3" s="2" t="s">
        <v>26</v>
      </c>
      <c r="H3" s="2" t="s">
        <v>27</v>
      </c>
      <c r="I3" s="2" t="s">
        <v>28</v>
      </c>
    </row>
    <row r="4" spans="1:9" s="5" customFormat="1" ht="18.75">
      <c r="A4" s="4" t="s">
        <v>0</v>
      </c>
      <c r="B4" s="17">
        <f aca="true" t="shared" si="0" ref="B4:H4">B6+B17</f>
        <v>594611.2606200001</v>
      </c>
      <c r="C4" s="17">
        <f>C6+C17+C23+C24+C25</f>
        <v>699147.5</v>
      </c>
      <c r="D4" s="17">
        <f t="shared" si="0"/>
        <v>643339.8</v>
      </c>
      <c r="E4" s="16">
        <f>D4/C4*100</f>
        <v>92.01775018862259</v>
      </c>
      <c r="F4" s="17">
        <f t="shared" si="0"/>
        <v>598301.6000000001</v>
      </c>
      <c r="G4" s="16">
        <f>F4/C4*100</f>
        <v>85.57587633510812</v>
      </c>
      <c r="H4" s="17">
        <f t="shared" si="0"/>
        <v>646038.3999999999</v>
      </c>
      <c r="I4" s="16">
        <f>H4/C4*100</f>
        <v>92.40373454814612</v>
      </c>
    </row>
    <row r="5" spans="1:9" ht="18.75">
      <c r="A5" s="6" t="s">
        <v>1</v>
      </c>
      <c r="B5" s="14"/>
      <c r="C5" s="14"/>
      <c r="D5" s="14"/>
      <c r="E5" s="16"/>
      <c r="F5" s="14"/>
      <c r="G5" s="16"/>
      <c r="H5" s="14"/>
      <c r="I5" s="16"/>
    </row>
    <row r="6" spans="1:9" ht="18.75">
      <c r="A6" s="4" t="s">
        <v>4</v>
      </c>
      <c r="B6" s="20">
        <f>B7+B8+B9+B10+B11+B12+B13+B14+B15+B16</f>
        <v>173137.40544</v>
      </c>
      <c r="C6" s="20">
        <f>C7+C8+C9+C10+C11+C12+C13+C14+C15</f>
        <v>179413.8</v>
      </c>
      <c r="D6" s="20">
        <f>D7+D8+D9+D10+D11+D12+D13+D14+D15</f>
        <v>186202</v>
      </c>
      <c r="E6" s="16">
        <f>D6/C6*100</f>
        <v>103.78354396373078</v>
      </c>
      <c r="F6" s="20">
        <f>F7+F8+F9+F10+F11+F12+F13+F14+F15</f>
        <v>197623</v>
      </c>
      <c r="G6" s="16">
        <f aca="true" t="shared" si="1" ref="G6:G20">F6/C6*100</f>
        <v>110.14927502789642</v>
      </c>
      <c r="H6" s="20">
        <f>H7+H8+H9+H10+H11+H12+H13+H14+H15</f>
        <v>211519</v>
      </c>
      <c r="I6" s="16">
        <f aca="true" t="shared" si="2" ref="I6:I20">H6/C6*100</f>
        <v>117.89449863945806</v>
      </c>
    </row>
    <row r="7" spans="1:9" ht="18.75">
      <c r="A7" s="18" t="s">
        <v>11</v>
      </c>
      <c r="B7" s="24">
        <v>111326.20511</v>
      </c>
      <c r="C7" s="24">
        <v>117120.1</v>
      </c>
      <c r="D7" s="24">
        <v>124246</v>
      </c>
      <c r="E7" s="22">
        <f aca="true" t="shared" si="3" ref="E7:E15">D7/C7*100</f>
        <v>106.08426734608321</v>
      </c>
      <c r="F7" s="19">
        <v>134271</v>
      </c>
      <c r="G7" s="22">
        <f t="shared" si="1"/>
        <v>114.64385703222588</v>
      </c>
      <c r="H7" s="19">
        <v>145407</v>
      </c>
      <c r="I7" s="22">
        <f t="shared" si="2"/>
        <v>124.15204563520692</v>
      </c>
    </row>
    <row r="8" spans="1:9" ht="56.25">
      <c r="A8" s="18" t="s">
        <v>12</v>
      </c>
      <c r="B8" s="24">
        <v>15632.20205</v>
      </c>
      <c r="C8" s="24">
        <v>16701</v>
      </c>
      <c r="D8" s="24">
        <v>17738</v>
      </c>
      <c r="E8" s="22">
        <f t="shared" si="3"/>
        <v>106.20920902939943</v>
      </c>
      <c r="F8" s="19">
        <v>18244</v>
      </c>
      <c r="G8" s="22">
        <f t="shared" si="1"/>
        <v>109.23896772648345</v>
      </c>
      <c r="H8" s="19">
        <v>18439</v>
      </c>
      <c r="I8" s="22">
        <f t="shared" si="2"/>
        <v>110.40656248128855</v>
      </c>
    </row>
    <row r="9" spans="1:9" ht="18.75">
      <c r="A9" s="18" t="s">
        <v>13</v>
      </c>
      <c r="B9" s="24">
        <v>35456.16939</v>
      </c>
      <c r="C9" s="24">
        <v>34493.9</v>
      </c>
      <c r="D9" s="24">
        <v>36146</v>
      </c>
      <c r="E9" s="22">
        <f t="shared" si="3"/>
        <v>104.78954249881862</v>
      </c>
      <c r="F9" s="19">
        <v>39473</v>
      </c>
      <c r="G9" s="22">
        <f t="shared" si="1"/>
        <v>114.43472613998415</v>
      </c>
      <c r="H9" s="19">
        <v>42031</v>
      </c>
      <c r="I9" s="22">
        <f t="shared" si="2"/>
        <v>121.8505300937267</v>
      </c>
    </row>
    <row r="10" spans="1:9" ht="18.75">
      <c r="A10" s="18" t="s">
        <v>14</v>
      </c>
      <c r="B10" s="24">
        <v>966.63798</v>
      </c>
      <c r="C10" s="24">
        <v>1044</v>
      </c>
      <c r="D10" s="24">
        <v>944</v>
      </c>
      <c r="E10" s="22">
        <f t="shared" si="3"/>
        <v>90.42145593869732</v>
      </c>
      <c r="F10" s="19">
        <v>944</v>
      </c>
      <c r="G10" s="22">
        <f t="shared" si="1"/>
        <v>90.42145593869732</v>
      </c>
      <c r="H10" s="19">
        <v>944</v>
      </c>
      <c r="I10" s="22">
        <f t="shared" si="2"/>
        <v>90.42145593869732</v>
      </c>
    </row>
    <row r="11" spans="1:9" ht="56.25">
      <c r="A11" s="18" t="s">
        <v>15</v>
      </c>
      <c r="B11" s="24">
        <v>3560.13018</v>
      </c>
      <c r="C11" s="24">
        <v>2995.8</v>
      </c>
      <c r="D11" s="24">
        <v>2207</v>
      </c>
      <c r="E11" s="22">
        <f t="shared" si="3"/>
        <v>73.6698043928166</v>
      </c>
      <c r="F11" s="19">
        <v>2207</v>
      </c>
      <c r="G11" s="22">
        <f t="shared" si="1"/>
        <v>73.6698043928166</v>
      </c>
      <c r="H11" s="19">
        <v>2207</v>
      </c>
      <c r="I11" s="22">
        <f t="shared" si="2"/>
        <v>73.6698043928166</v>
      </c>
    </row>
    <row r="12" spans="1:9" ht="37.5">
      <c r="A12" s="18" t="s">
        <v>16</v>
      </c>
      <c r="B12" s="24">
        <v>161.88067</v>
      </c>
      <c r="C12" s="24">
        <v>132</v>
      </c>
      <c r="D12" s="24">
        <v>126</v>
      </c>
      <c r="E12" s="22">
        <f t="shared" si="3"/>
        <v>95.45454545454545</v>
      </c>
      <c r="F12" s="19">
        <v>133</v>
      </c>
      <c r="G12" s="22">
        <f t="shared" si="1"/>
        <v>100.75757575757575</v>
      </c>
      <c r="H12" s="19">
        <v>140</v>
      </c>
      <c r="I12" s="22">
        <f t="shared" si="2"/>
        <v>106.06060606060606</v>
      </c>
    </row>
    <row r="13" spans="1:9" ht="56.25">
      <c r="A13" s="18" t="s">
        <v>17</v>
      </c>
      <c r="B13" s="24">
        <v>2453.44071</v>
      </c>
      <c r="C13" s="24">
        <v>2637.5</v>
      </c>
      <c r="D13" s="24">
        <v>2567</v>
      </c>
      <c r="E13" s="22">
        <f t="shared" si="3"/>
        <v>97.32701421800948</v>
      </c>
      <c r="F13" s="19">
        <v>123</v>
      </c>
      <c r="G13" s="22">
        <f t="shared" si="1"/>
        <v>4.6635071090047395</v>
      </c>
      <c r="H13" s="19">
        <v>123</v>
      </c>
      <c r="I13" s="22">
        <f t="shared" si="2"/>
        <v>4.6635071090047395</v>
      </c>
    </row>
    <row r="14" spans="1:9" ht="37.5">
      <c r="A14" s="18" t="s">
        <v>18</v>
      </c>
      <c r="B14" s="24">
        <v>1085.2168</v>
      </c>
      <c r="C14" s="24">
        <v>1941.2</v>
      </c>
      <c r="D14" s="24">
        <v>977</v>
      </c>
      <c r="E14" s="22">
        <f t="shared" si="3"/>
        <v>50.3296929734185</v>
      </c>
      <c r="F14" s="19">
        <v>977</v>
      </c>
      <c r="G14" s="22">
        <f t="shared" si="1"/>
        <v>50.3296929734185</v>
      </c>
      <c r="H14" s="19">
        <v>977</v>
      </c>
      <c r="I14" s="22">
        <f t="shared" si="2"/>
        <v>50.3296929734185</v>
      </c>
    </row>
    <row r="15" spans="1:9" ht="19.5">
      <c r="A15" s="18" t="s">
        <v>19</v>
      </c>
      <c r="B15" s="19">
        <v>2491.34965</v>
      </c>
      <c r="C15" s="19">
        <v>2348.3</v>
      </c>
      <c r="D15" s="19">
        <v>1251</v>
      </c>
      <c r="E15" s="22">
        <f t="shared" si="3"/>
        <v>53.272580164374226</v>
      </c>
      <c r="F15" s="19">
        <v>1251</v>
      </c>
      <c r="G15" s="22">
        <f t="shared" si="1"/>
        <v>53.272580164374226</v>
      </c>
      <c r="H15" s="19">
        <v>1251</v>
      </c>
      <c r="I15" s="21"/>
    </row>
    <row r="16" spans="1:9" ht="19.5">
      <c r="A16" s="18" t="s">
        <v>31</v>
      </c>
      <c r="B16" s="19">
        <v>4.1729</v>
      </c>
      <c r="C16" s="19"/>
      <c r="D16" s="19"/>
      <c r="E16" s="22"/>
      <c r="F16" s="19"/>
      <c r="G16" s="22"/>
      <c r="H16" s="19"/>
      <c r="I16" s="21"/>
    </row>
    <row r="17" spans="1:9" ht="18.75">
      <c r="A17" s="4" t="s">
        <v>5</v>
      </c>
      <c r="B17" s="20">
        <f>B19+B20+B21+B22+B23+B25</f>
        <v>421473.85518</v>
      </c>
      <c r="C17" s="20">
        <f>C19+C20+C21+C22</f>
        <v>520607.3</v>
      </c>
      <c r="D17" s="20">
        <f>D19+D20+D21+D22+D23+D25</f>
        <v>457137.80000000005</v>
      </c>
      <c r="E17" s="16">
        <f aca="true" t="shared" si="4" ref="E17:E22">D17/C17*100</f>
        <v>87.80856511232172</v>
      </c>
      <c r="F17" s="20">
        <f>F19+F20+F21+F22+F23+F25</f>
        <v>400678.6000000001</v>
      </c>
      <c r="G17" s="16">
        <f t="shared" si="1"/>
        <v>76.96369221100052</v>
      </c>
      <c r="H17" s="20">
        <f>H19+H20+H21+H22+H23+H25</f>
        <v>434519.39999999997</v>
      </c>
      <c r="I17" s="16">
        <f t="shared" si="2"/>
        <v>83.46394681749564</v>
      </c>
    </row>
    <row r="18" spans="1:9" ht="18.75">
      <c r="A18" s="7" t="s">
        <v>3</v>
      </c>
      <c r="B18" s="14"/>
      <c r="C18" s="14"/>
      <c r="D18" s="14"/>
      <c r="E18" s="16"/>
      <c r="F18" s="14"/>
      <c r="G18" s="16"/>
      <c r="H18" s="14"/>
      <c r="I18" s="16"/>
    </row>
    <row r="19" spans="1:9" ht="18.75">
      <c r="A19" s="18" t="s">
        <v>2</v>
      </c>
      <c r="B19" s="19">
        <v>112752.8</v>
      </c>
      <c r="C19" s="24">
        <v>105629.3</v>
      </c>
      <c r="D19" s="24">
        <v>142680.4</v>
      </c>
      <c r="E19" s="22">
        <f t="shared" si="4"/>
        <v>135.07653652916377</v>
      </c>
      <c r="F19" s="19">
        <v>138529.1</v>
      </c>
      <c r="G19" s="22">
        <f t="shared" si="1"/>
        <v>131.14647167026575</v>
      </c>
      <c r="H19" s="19">
        <v>137412.4</v>
      </c>
      <c r="I19" s="22">
        <f t="shared" si="2"/>
        <v>130.08928393921005</v>
      </c>
    </row>
    <row r="20" spans="1:9" ht="18.75">
      <c r="A20" s="18" t="s">
        <v>6</v>
      </c>
      <c r="B20" s="19">
        <v>204041.174</v>
      </c>
      <c r="C20" s="24">
        <v>226949.5</v>
      </c>
      <c r="D20" s="24">
        <v>240778</v>
      </c>
      <c r="E20" s="22">
        <f t="shared" si="4"/>
        <v>106.09320575722793</v>
      </c>
      <c r="F20" s="19">
        <v>250836.7</v>
      </c>
      <c r="G20" s="22">
        <f t="shared" si="1"/>
        <v>110.52533713447265</v>
      </c>
      <c r="H20" s="19">
        <v>262668.3</v>
      </c>
      <c r="I20" s="22">
        <f t="shared" si="2"/>
        <v>115.73865551587468</v>
      </c>
    </row>
    <row r="21" spans="1:9" ht="18.75">
      <c r="A21" s="18" t="s">
        <v>7</v>
      </c>
      <c r="B21" s="19">
        <v>106050.23145</v>
      </c>
      <c r="C21" s="24">
        <v>185585</v>
      </c>
      <c r="D21" s="24">
        <v>72163.7</v>
      </c>
      <c r="E21" s="22"/>
      <c r="F21" s="19">
        <v>10888.4</v>
      </c>
      <c r="G21" s="22"/>
      <c r="H21" s="19">
        <v>34090</v>
      </c>
      <c r="I21" s="22"/>
    </row>
    <row r="22" spans="1:9" ht="18.75">
      <c r="A22" s="18" t="s">
        <v>9</v>
      </c>
      <c r="B22" s="24">
        <v>944.83551</v>
      </c>
      <c r="C22" s="24">
        <v>2443.5</v>
      </c>
      <c r="D22" s="24">
        <v>1515.7</v>
      </c>
      <c r="E22" s="22">
        <f t="shared" si="4"/>
        <v>62.029875179046456</v>
      </c>
      <c r="F22" s="19">
        <v>424.4</v>
      </c>
      <c r="G22" s="22"/>
      <c r="H22" s="19">
        <v>348.7</v>
      </c>
      <c r="I22" s="22"/>
    </row>
    <row r="23" spans="1:9" ht="18.75">
      <c r="A23" s="7" t="s">
        <v>29</v>
      </c>
      <c r="B23" s="24">
        <v>128.48078</v>
      </c>
      <c r="C23" s="28">
        <v>1446</v>
      </c>
      <c r="D23" s="24"/>
      <c r="E23" s="22"/>
      <c r="F23" s="19"/>
      <c r="G23" s="22"/>
      <c r="H23" s="19"/>
      <c r="I23" s="22"/>
    </row>
    <row r="24" spans="1:9" ht="75">
      <c r="A24" s="7" t="s">
        <v>30</v>
      </c>
      <c r="B24" s="24"/>
      <c r="C24" s="28">
        <v>129.8</v>
      </c>
      <c r="D24" s="24"/>
      <c r="E24" s="22"/>
      <c r="F24" s="19"/>
      <c r="G24" s="22"/>
      <c r="H24" s="19"/>
      <c r="I24" s="22"/>
    </row>
    <row r="25" spans="1:9" ht="18.75">
      <c r="A25" s="7" t="s">
        <v>10</v>
      </c>
      <c r="B25" s="14">
        <v>-2443.66656</v>
      </c>
      <c r="C25" s="14">
        <v>-2449.4</v>
      </c>
      <c r="D25" s="14"/>
      <c r="E25" s="23"/>
      <c r="F25" s="14"/>
      <c r="G25" s="23"/>
      <c r="H25" s="14"/>
      <c r="I25" s="16"/>
    </row>
    <row r="26" s="8" customFormat="1" ht="15.75">
      <c r="A26" s="9"/>
    </row>
    <row r="27" spans="1:3" s="15" customFormat="1" ht="21" customHeight="1">
      <c r="A27" s="26"/>
      <c r="B27" s="26"/>
      <c r="C27" s="26"/>
    </row>
    <row r="28" s="8" customFormat="1" ht="52.5" customHeight="1">
      <c r="A28" s="9"/>
    </row>
    <row r="29" s="8" customFormat="1" ht="15.75">
      <c r="A29" s="9"/>
    </row>
    <row r="30" s="8" customFormat="1" ht="15.75">
      <c r="A30" s="10"/>
    </row>
    <row r="31" s="8" customFormat="1" ht="32.25" customHeight="1">
      <c r="A31" s="9"/>
    </row>
    <row r="32" s="8" customFormat="1" ht="15.75">
      <c r="A32" s="9"/>
    </row>
    <row r="33" s="8" customFormat="1" ht="49.5" customHeight="1">
      <c r="A33" s="12"/>
    </row>
    <row r="34" s="8" customFormat="1" ht="15.75">
      <c r="A34" s="9"/>
    </row>
    <row r="35" s="8" customFormat="1" ht="15.75">
      <c r="A35" s="9"/>
    </row>
    <row r="36" s="8" customFormat="1" ht="15.75">
      <c r="A36" s="9"/>
    </row>
    <row r="37" s="8" customFormat="1" ht="15.75">
      <c r="A37" s="9"/>
    </row>
    <row r="38" s="8" customFormat="1" ht="15.75">
      <c r="A38" s="9"/>
    </row>
    <row r="39" s="8" customFormat="1" ht="15.75">
      <c r="A39" s="9"/>
    </row>
    <row r="40" s="8" customFormat="1" ht="15.75">
      <c r="A40" s="9"/>
    </row>
    <row r="41" s="8" customFormat="1" ht="15.75">
      <c r="A41" s="9"/>
    </row>
    <row r="42" s="8" customFormat="1" ht="15.75">
      <c r="A42" s="9"/>
    </row>
    <row r="43" s="8" customFormat="1" ht="15.75">
      <c r="A43" s="9"/>
    </row>
    <row r="44" s="8" customFormat="1" ht="15.75">
      <c r="A44" s="9"/>
    </row>
    <row r="45" s="8" customFormat="1" ht="15.75">
      <c r="A45" s="9"/>
    </row>
    <row r="46" s="8" customFormat="1" ht="15.75">
      <c r="A46" s="9"/>
    </row>
    <row r="47" s="8" customFormat="1" ht="15.75">
      <c r="A47" s="9"/>
    </row>
    <row r="48" s="8" customFormat="1" ht="15.75">
      <c r="A48" s="9"/>
    </row>
    <row r="49" s="8" customFormat="1" ht="15.75">
      <c r="A49" s="9"/>
    </row>
    <row r="50" s="8" customFormat="1" ht="15.75">
      <c r="A50" s="9"/>
    </row>
    <row r="51" s="8" customFormat="1" ht="15.75">
      <c r="A51" s="9"/>
    </row>
    <row r="52" s="8" customFormat="1" ht="15.75">
      <c r="A52" s="9"/>
    </row>
    <row r="53" s="8" customFormat="1" ht="15.75">
      <c r="A53" s="9"/>
    </row>
    <row r="54" s="8" customFormat="1" ht="15.75">
      <c r="A54" s="9"/>
    </row>
    <row r="55" s="8" customFormat="1" ht="15.75">
      <c r="A55" s="9"/>
    </row>
    <row r="56" s="8" customFormat="1" ht="15.75">
      <c r="A56" s="9"/>
    </row>
    <row r="57" s="8" customFormat="1" ht="15.75">
      <c r="A57" s="9"/>
    </row>
    <row r="58" s="8" customFormat="1" ht="15.75">
      <c r="A58" s="9"/>
    </row>
  </sheetData>
  <sheetProtection/>
  <mergeCells count="3">
    <mergeCell ref="G1:I1"/>
    <mergeCell ref="A27:C27"/>
    <mergeCell ref="A2:H2"/>
  </mergeCells>
  <printOptions/>
  <pageMargins left="0.7480314960629921" right="0.15748031496062992" top="0.1968503937007874" bottom="0.1968503937007874" header="0.15748031496062992" footer="0.1968503937007874"/>
  <pageSetup fitToHeight="1" fitToWidth="1" horizontalDpi="600" verticalDpi="600" orientation="landscape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Баранова</dc:creator>
  <cp:keywords/>
  <dc:description/>
  <cp:lastModifiedBy>мир</cp:lastModifiedBy>
  <cp:lastPrinted>2018-11-19T05:59:07Z</cp:lastPrinted>
  <dcterms:created xsi:type="dcterms:W3CDTF">2008-10-28T10:21:18Z</dcterms:created>
  <dcterms:modified xsi:type="dcterms:W3CDTF">2019-11-19T08:23:58Z</dcterms:modified>
  <cp:category/>
  <cp:version/>
  <cp:contentType/>
  <cp:contentStatus/>
</cp:coreProperties>
</file>