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КЦСР, КВР" sheetId="2" r:id="rId2"/>
    <sheet name="КФСР" sheetId="3" r:id="rId3"/>
    <sheet name="Источники" sheetId="4" r:id="rId4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АТО_">'Доходы'!#REF!</definedName>
    <definedName name="_СпрОКПО_">'Доходы'!#REF!</definedName>
    <definedName name="total2">#REF!</definedName>
    <definedName name="_xlnm.Print_Titles" localSheetId="0">'Доходы'!$5:$5</definedName>
    <definedName name="_xlnm.Print_Area" localSheetId="2">'КФСР'!$A$1:$E$49</definedName>
    <definedName name="_xlnm.Print_Area" localSheetId="1">'КЦСР, КВР'!$A$1:$H$402</definedName>
  </definedNames>
  <calcPr fullCalcOnLoad="1"/>
</workbook>
</file>

<file path=xl/sharedStrings.xml><?xml version="1.0" encoding="utf-8"?>
<sst xmlns="http://schemas.openxmlformats.org/spreadsheetml/2006/main" count="1843" uniqueCount="661">
  <si>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</si>
  <si>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505 34 01</t>
  </si>
  <si>
    <t>005</t>
  </si>
  <si>
    <t>Долгосрочная целевая программа "Обеспечение жильем молодых семей в Вологодской области  на 2009-2011 годы"</t>
  </si>
  <si>
    <t>522 23 00</t>
  </si>
  <si>
    <t>Субсидии на обеспечение жильем</t>
  </si>
  <si>
    <t>501</t>
  </si>
  <si>
    <t>Долгосрочная целевая программа "Социальное развитие села на 2009-2012 годы"</t>
  </si>
  <si>
    <t>522 29 00</t>
  </si>
  <si>
    <t>Субсидии на улучшение жилищных условий граждан, проживающих в сельской местности</t>
  </si>
  <si>
    <t>522 29 01</t>
  </si>
  <si>
    <t>Целевые  программы  в  области  социальной  политики</t>
  </si>
  <si>
    <t>795 07 00</t>
  </si>
  <si>
    <t>Управление образования Кичменгско-Городецкого муниципального района Вологодской области</t>
  </si>
  <si>
    <t>ОБРАЗОВАНИЕ</t>
  </si>
  <si>
    <t>Детские дошкольные учреждения</t>
  </si>
  <si>
    <t>420 00 00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</si>
  <si>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</si>
  <si>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Осуществление отдельных государственных полномочий в сфере образования</t>
  </si>
  <si>
    <t>525 01 00</t>
  </si>
  <si>
    <t>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</t>
  </si>
  <si>
    <t>525 01 04</t>
  </si>
  <si>
    <t>Школы-детские сады, школы начальные, неполные средние и средние</t>
  </si>
  <si>
    <t>Учреждения по внешкольной работе с детьми</t>
  </si>
  <si>
    <t xml:space="preserve"> 423 00 00 </t>
  </si>
  <si>
    <t>Специальные (коррекционные) учреждения</t>
  </si>
  <si>
    <t xml:space="preserve"> 433 00 00 </t>
  </si>
  <si>
    <t>Классное руководство</t>
  </si>
  <si>
    <t>520 09 00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</si>
  <si>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</t>
  </si>
  <si>
    <t>525 01 01</t>
  </si>
  <si>
    <t>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</t>
  </si>
  <si>
    <t>525 01 05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</si>
  <si>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</t>
  </si>
  <si>
    <t>525 02 00</t>
  </si>
  <si>
    <t>Мероприятия в сфере образования</t>
  </si>
  <si>
    <t>022</t>
  </si>
  <si>
    <t xml:space="preserve"> 07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</si>
  <si>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</si>
  <si>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</si>
  <si>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Содержание казенных учреждений</t>
  </si>
  <si>
    <t xml:space="preserve">452 00 00 </t>
  </si>
  <si>
    <t>701</t>
  </si>
  <si>
    <t>Целевые  программы в  области  образования</t>
  </si>
  <si>
    <t>795 04 00</t>
  </si>
  <si>
    <t>Долгосрочная целевая программа "Развитие образования в Вологодской области на 2011-2015 годы"</t>
  </si>
  <si>
    <t>522 03 00</t>
  </si>
  <si>
    <t>Приобретение автомобильного транспорта для организации подвоза обучающихся, в том числе на замену имеющегося, в рамках реализации подпрограммы "Оптимизация сети общеобразовательных учреждений, реализующих основные общеобразовательные программы общего обра</t>
  </si>
  <si>
    <t>522 03 08</t>
  </si>
  <si>
    <t>Долгосрочная целевая программа "Энергосбережение и повышение энергетической эффективности на территории Вологодской области на 2010-2015 годы и на перспективу до 2020 года"</t>
  </si>
  <si>
    <t>522 55 00</t>
  </si>
  <si>
    <t>10</t>
  </si>
  <si>
    <t>11</t>
  </si>
  <si>
    <t xml:space="preserve"> Наименование показателя</t>
  </si>
  <si>
    <t>13</t>
  </si>
  <si>
    <t>Код листа</t>
  </si>
  <si>
    <t>Код источника финансирования по бюджетной классификации</t>
  </si>
  <si>
    <t>Код дохода по бюджетной классификации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</si>
  <si>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</si>
  <si>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</si>
  <si>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</si>
  <si>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</si>
  <si>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</si>
  <si>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</si>
  <si>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</si>
  <si>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</si>
  <si>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</si>
  <si>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</si>
  <si>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</si>
  <si>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</si>
  <si>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</si>
  <si>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</si>
  <si>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</si>
  <si>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</si>
  <si>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</si>
  <si>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</si>
  <si>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</si>
  <si>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</si>
  <si>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</si>
  <si>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</si>
  <si>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</si>
  <si>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</si>
  <si>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</si>
  <si>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</si>
  <si>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</si>
  <si>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</si>
  <si>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</si>
  <si>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</si>
  <si>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</si>
  <si>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</si>
  <si>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</si>
  <si>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</si>
  <si>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</si>
  <si>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</si>
  <si>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</si>
  <si>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</si>
  <si>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</si>
  <si>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</si>
  <si>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</si>
  <si>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</si>
  <si>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</si>
  <si>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</si>
  <si>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</si>
  <si>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</si>
  <si>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</si>
  <si>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</si>
  <si>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</si>
  <si>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</si>
  <si>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</si>
  <si>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</si>
  <si>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</si>
  <si>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</si>
  <si>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</si>
  <si>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</si>
  <si>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</si>
  <si>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</si>
  <si>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</si>
  <si>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</si>
  <si>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</si>
  <si>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</si>
  <si>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</si>
  <si>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</si>
  <si>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</si>
  <si>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</si>
  <si>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</si>
  <si>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</si>
  <si>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</si>
  <si>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</si>
  <si>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</si>
  <si>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</si>
  <si>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</si>
  <si>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</si>
  <si>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</si>
  <si>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</si>
  <si>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</si>
  <si>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</si>
  <si>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</si>
  <si>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</si>
  <si>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</si>
  <si>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</si>
  <si>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</si>
  <si>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</si>
  <si>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</si>
  <si>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</si>
  <si>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</si>
  <si>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</si>
  <si>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</si>
  <si>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</si>
  <si>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</si>
  <si>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</si>
  <si>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</si>
  <si>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</si>
  <si>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</si>
  <si>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</si>
  <si>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</si>
  <si>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</si>
  <si>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</si>
  <si>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</si>
  <si>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</si>
  <si>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</si>
  <si>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</si>
  <si>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</si>
  <si>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</si>
  <si>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</si>
  <si>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</si>
  <si>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</si>
  <si>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</si>
  <si>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</si>
  <si>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</si>
  <si>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</si>
  <si>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</si>
  <si>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</si>
  <si>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</si>
  <si>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</si>
  <si>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</si>
  <si>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</si>
  <si>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</si>
  <si>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</si>
  <si>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</si>
  <si>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</si>
  <si>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</si>
  <si>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</si>
  <si>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</si>
  <si>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</si>
  <si>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</si>
  <si>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</si>
  <si>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</si>
  <si>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</si>
  <si>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</si>
  <si>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</si>
  <si>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</si>
  <si>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</si>
  <si>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</si>
  <si>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</si>
  <si>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</si>
  <si>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</si>
  <si>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</si>
  <si>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</si>
  <si>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</si>
  <si>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</si>
  <si>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</si>
  <si>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</si>
  <si>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</si>
  <si>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</si>
  <si>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</si>
  <si>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</si>
  <si>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</si>
  <si>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</si>
  <si>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</si>
  <si>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</si>
  <si>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</si>
  <si>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</si>
  <si>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</si>
  <si>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</si>
  <si>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</si>
  <si>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</si>
  <si>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</si>
  <si>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</si>
  <si>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</si>
  <si>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</si>
  <si>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</si>
  <si>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</si>
  <si>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</si>
  <si>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</si>
  <si>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</si>
  <si>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</si>
  <si>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</si>
  <si>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</si>
  <si>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</si>
  <si>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</si>
  <si>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</si>
  <si>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</si>
  <si>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</si>
  <si>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</si>
  <si>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</si>
  <si>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</si>
  <si>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</si>
  <si>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</si>
  <si>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</si>
  <si>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</si>
  <si>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</si>
  <si>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</si>
  <si>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</si>
  <si>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</si>
  <si>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</si>
  <si>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</si>
  <si>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</si>
  <si>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</si>
  <si>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</si>
  <si>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</si>
  <si>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</si>
  <si>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</si>
  <si>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</si>
  <si>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</si>
  <si>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</si>
  <si>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</si>
  <si>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</si>
  <si>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</si>
  <si>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</si>
  <si>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</si>
  <si>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</si>
  <si>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</si>
  <si>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</si>
  <si>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</si>
  <si>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</si>
  <si>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</si>
  <si>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</si>
  <si>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</si>
  <si>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</si>
  <si>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</si>
  <si>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</si>
  <si>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</si>
  <si>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</si>
  <si>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</si>
  <si>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</si>
  <si>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</si>
  <si>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</si>
  <si>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</si>
  <si>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</si>
  <si>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</si>
  <si>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</si>
  <si>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</si>
  <si>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</si>
  <si>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</si>
  <si>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</si>
  <si>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</si>
  <si>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</si>
  <si>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</si>
  <si>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</si>
  <si>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</si>
  <si>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</si>
  <si>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</si>
  <si>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</si>
  <si>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</si>
  <si>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</si>
  <si>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</si>
  <si>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</si>
  <si>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</si>
  <si>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</si>
  <si>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</si>
  <si>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</si>
  <si>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</si>
  <si>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</si>
  <si>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</si>
  <si>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</si>
  <si>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</si>
  <si>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</si>
  <si>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</si>
  <si>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</si>
  <si>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</si>
  <si>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</si>
  <si>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</si>
  <si>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</si>
  <si>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</si>
  <si>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</si>
  <si>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</si>
  <si>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</si>
  <si>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</si>
  <si>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</si>
  <si>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</si>
  <si>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</si>
  <si>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</si>
  <si>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</si>
  <si>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</si>
  <si>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</si>
  <si>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</si>
  <si>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</si>
  <si>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</si>
  <si>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</si>
  <si>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</si>
  <si>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</si>
  <si>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</si>
  <si>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</si>
  <si>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</si>
  <si>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</si>
  <si>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</si>
  <si>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</si>
  <si>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</si>
  <si>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</si>
  <si>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</si>
  <si>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</si>
  <si>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Организация и осуществление деятельности по опеке и попечительству в отношении несовершеннолетних</t>
  </si>
  <si>
    <t>525 03 00</t>
  </si>
  <si>
    <t xml:space="preserve">Мероприятия по проведению оздоровительной кампании детей </t>
  </si>
  <si>
    <t>432 02 00</t>
  </si>
  <si>
    <t xml:space="preserve"> Субсидии бюджетным учреждениям на финансовое обеспечение муниципального задания на оказание муниципальных услуг</t>
  </si>
  <si>
    <t>Удешевление стоимости путевок на санаторно-курортное лечение работников бюджетной сферы области</t>
  </si>
  <si>
    <t>485 97 04</t>
  </si>
  <si>
    <t xml:space="preserve">Осуществление отдельных государственных полномочий в сфере образования </t>
  </si>
  <si>
    <t xml:space="preserve">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</t>
  </si>
  <si>
    <t>525 01 02</t>
  </si>
  <si>
    <t>Компенсация части родительской платы, взимаемой с родителей (законных представителей) за содержание детей в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</si>
  <si>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</si>
  <si>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</si>
  <si>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</si>
  <si>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Управление культуры, молодежной политики, туризма и спорта Кичменгско-Городецкого муниципального района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</si>
  <si>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</si>
  <si>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</si>
  <si>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</si>
  <si>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</si>
  <si>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Выполнение функций бюджетными учреждениями</t>
  </si>
  <si>
    <t>001</t>
  </si>
  <si>
    <t>КУЛЬТУРА,  КИНЕМАТОГРАФИЯ</t>
  </si>
  <si>
    <t>08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</si>
  <si>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</si>
  <si>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</si>
  <si>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</si>
  <si>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</si>
  <si>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Целевые программы в области молодежной политики</t>
  </si>
  <si>
    <t>795 08 00</t>
  </si>
  <si>
    <t>Социальная  политика</t>
  </si>
  <si>
    <t>Реализация государственных функций в области здравоохранения, спорта и туризма</t>
  </si>
  <si>
    <t>485 00 00</t>
  </si>
  <si>
    <t>Мероприятия в области спорта и физической культуры</t>
  </si>
  <si>
    <t>485 97 00</t>
  </si>
  <si>
    <t>ФИЗИЧЕСКАЯ КУЛЬТУРА И СПОРТ</t>
  </si>
  <si>
    <t>Реализация государственных функций в области физической культуры и спорта</t>
  </si>
  <si>
    <t>487 00 00</t>
  </si>
  <si>
    <t>487 97 00</t>
  </si>
  <si>
    <t>Мероприятия в области здравоохранения, спорта и физической культуры, туризма</t>
  </si>
  <si>
    <t>079</t>
  </si>
  <si>
    <t>Управление социальной защиты населения Кичменгско-Городецкого муниципального района</t>
  </si>
  <si>
    <t xml:space="preserve">Социальное обслуживание населения </t>
  </si>
  <si>
    <t>Дома-интернаты для престарелых и инвалидов</t>
  </si>
  <si>
    <t>501 00 00</t>
  </si>
  <si>
    <t>Учреждения социального обслуживания населения</t>
  </si>
  <si>
    <t>508 00 00</t>
  </si>
  <si>
    <t>Мероприятия по проведению оздоровительной кампании детей</t>
  </si>
  <si>
    <t>432 00 00</t>
  </si>
  <si>
    <t>Оздоровление детей</t>
  </si>
  <si>
    <t>068</t>
  </si>
  <si>
    <t xml:space="preserve">10 </t>
  </si>
  <si>
    <t>Оплата жилищно-коммунальных услуг отдельным категориям граждан</t>
  </si>
  <si>
    <t>505 46 00</t>
  </si>
  <si>
    <t>Предоставление гражданам субсидий на оплату жилого помещения и коммунальных услуг</t>
  </si>
  <si>
    <t xml:space="preserve">505 48 00 </t>
  </si>
  <si>
    <t>Меры  социальной  поддержки  по  оплате жку</t>
  </si>
  <si>
    <t>505 70 00</t>
  </si>
  <si>
    <t>Осуществление отдельных государственных полномочий в сфере предоставления мер социальной поддержки при проезде на транспорте на территории Вологодской области в соответствии с законом области "О мерах социальной поддержки отдельных категорий граждан при п</t>
  </si>
  <si>
    <t>525 04 00</t>
  </si>
  <si>
    <t>Долгосрочная целевая программа "Старшее поколение" на 2011- 2015 годы</t>
  </si>
  <si>
    <t>522 64 00</t>
  </si>
  <si>
    <t>Долгосрочная целевая программа "Дополнительные мероприятия, направленные на повышение качества жизни детей, семей с детьми в Вологодской области" на 2012-2015 годы</t>
  </si>
  <si>
    <t>522 70 00</t>
  </si>
  <si>
    <t>Организация и осуществление деятельности по опеке и попечительству в отношении совершеннолетних граждан, нуждающихся в опеке или попечительстве</t>
  </si>
  <si>
    <t>525 12 00</t>
  </si>
  <si>
    <t>Всего расходов</t>
  </si>
  <si>
    <t>Приложение 3</t>
  </si>
  <si>
    <t>Раз-дел</t>
  </si>
  <si>
    <t>Под-
раз-
дел</t>
  </si>
  <si>
    <t>Дорожное хозяйство   (дорожные  фонды)</t>
  </si>
  <si>
    <t>ВСЕГО РАСХОДОВ</t>
  </si>
  <si>
    <t>Утверждено                                                (руб.коп.)</t>
  </si>
  <si>
    <t>Утверждено (руб.коп.)</t>
  </si>
  <si>
    <t>Исполнено                                                 (руб.коп.)</t>
  </si>
  <si>
    <t>Ведомственная структура расходов районного бюджета за 2012год</t>
  </si>
  <si>
    <t>Приложение 2</t>
  </si>
  <si>
    <t>Расходы районного бюджета за 2012 год по разделам и подразделам функциональной классификации расходов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</si>
  <si>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</si>
  <si>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</si>
  <si>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</si>
  <si>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</si>
  <si>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</si>
  <si>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</si>
  <si>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</si>
  <si>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</si>
  <si>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Прочие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</si>
  <si>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</si>
  <si>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</si>
  <si>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</si>
  <si>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</si>
  <si>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</si>
  <si>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</si>
  <si>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</si>
  <si>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</si>
  <si>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</si>
  <si>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</si>
  <si>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</si>
  <si>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</si>
  <si>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</si>
  <si>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</si>
  <si>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</si>
  <si>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</si>
  <si>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</si>
  <si>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</si>
  <si>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</si>
  <si>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</si>
  <si>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</si>
  <si>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</si>
  <si>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</si>
  <si>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</si>
  <si>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</si>
  <si>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</si>
  <si>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</si>
  <si>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</si>
  <si>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</si>
  <si>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</si>
  <si>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</si>
  <si>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</si>
  <si>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</si>
  <si>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</si>
  <si>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</si>
  <si>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</si>
  <si>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</si>
  <si>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</si>
  <si>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</si>
  <si>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</si>
  <si>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</si>
  <si>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</si>
  <si>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</si>
  <si>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</si>
  <si>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</si>
  <si>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</si>
  <si>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</si>
  <si>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</si>
  <si>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</si>
  <si>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</si>
  <si>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 (руб.коп)</t>
  </si>
  <si>
    <t>Исполнено (руб.коп)</t>
  </si>
  <si>
    <t>Доходы районного бюджета за 2012год</t>
  </si>
  <si>
    <t>Приложение 1</t>
  </si>
  <si>
    <t>к решению Муниципального Собрания</t>
  </si>
  <si>
    <t>Источники внутреннего финансирования дефицита                                                                         районного бюджета за 2012год</t>
  </si>
  <si>
    <t>Приложение 4</t>
  </si>
  <si>
    <t>Наименование</t>
  </si>
  <si>
    <t>КВСР</t>
  </si>
  <si>
    <t>РЗ</t>
  </si>
  <si>
    <t>ПР</t>
  </si>
  <si>
    <t>КЦСР</t>
  </si>
  <si>
    <t>КВР</t>
  </si>
  <si>
    <t>Муниципальное Собрание Кичменгско-Городецкого муниципального района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</si>
  <si>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</si>
  <si>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</si>
  <si>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</si>
  <si>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</si>
  <si>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</si>
  <si>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</si>
  <si>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</si>
  <si>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</si>
  <si>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Председатель представительного органа муниципального образования</t>
  </si>
  <si>
    <t>002 11 00</t>
  </si>
  <si>
    <t>Иные безвозмездные и безвозвратные перечисления</t>
  </si>
  <si>
    <t>520 00 00</t>
  </si>
  <si>
    <t>Поощрение  за  достижение наилучших  показателей  деятельности  органов  местного  самоуправления</t>
  </si>
  <si>
    <t>520 35 00</t>
  </si>
  <si>
    <t xml:space="preserve">Администрация Кичменгско-Городецкого муниципального района  Вологодской  области </t>
  </si>
  <si>
    <t>Глава муниципального образования</t>
  </si>
  <si>
    <t>002 03 00</t>
  </si>
  <si>
    <t>Долгосрочные целевые программы</t>
  </si>
  <si>
    <t>522 00 00</t>
  </si>
  <si>
    <t>Долгосрочная целевая программа "Инвестиции в объекты капитального строительства на 2010 - 2013 годы и перспективу до 2020 года"</t>
  </si>
  <si>
    <t>522 40 00</t>
  </si>
  <si>
    <t>Осуществление отдельных государственных полномочий</t>
  </si>
  <si>
    <t>525 00 00</t>
  </si>
  <si>
    <t xml:space="preserve"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 
</t>
  </si>
  <si>
    <t>525 05 00</t>
  </si>
  <si>
    <t xml:space="preserve">Осуществление отдельных государственных полномочий в сфере архивного дела  </t>
  </si>
  <si>
    <t>525 06 00</t>
  </si>
  <si>
    <t xml:space="preserve">Осуществление отдельных государственных полномочий в сфере охраны окружающей среды  </t>
  </si>
  <si>
    <t>525 07 00</t>
  </si>
  <si>
    <t>Осуществление отдельных государственных полномочий в сфере регулирования цен и тарифов</t>
  </si>
  <si>
    <t>525 08 00</t>
  </si>
  <si>
    <t xml:space="preserve">Осуществление отдельных государственных полномочий по созданию в муниципальных районах и городских округах области административных комиссий 
</t>
  </si>
  <si>
    <t>525 11 00</t>
  </si>
  <si>
    <t xml:space="preserve">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Кодекса Вологодской области об административных </t>
  </si>
  <si>
    <t>525 13 00</t>
  </si>
  <si>
    <t>Целевые  программы  муниципальных  образований</t>
  </si>
  <si>
    <t>795 00 00</t>
  </si>
  <si>
    <t>Мероприятия ( аудит) по ДЦП "Энергосбережения и  повышения  энергетической  эффективности"</t>
  </si>
  <si>
    <t>795 09 00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</si>
  <si>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</si>
  <si>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001 04 00</t>
  </si>
  <si>
    <t>Выполнение  функций  органами  местного  самоуправления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</si>
  <si>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</si>
  <si>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</si>
  <si>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</si>
  <si>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</si>
  <si>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</si>
  <si>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Выполнение других обязательств государства</t>
  </si>
  <si>
    <t>092 03 00</t>
  </si>
  <si>
    <t>Бюджетные инвестиции</t>
  </si>
  <si>
    <t>003</t>
  </si>
  <si>
    <t>013</t>
  </si>
  <si>
    <t>Целевые  программы в  области общегосударственных  вопросов</t>
  </si>
  <si>
    <t>795 01 00</t>
  </si>
  <si>
    <t>НАЦИОНАЛЬНАЯ БЕЗОПАСНОСТЬ И ПРАВАООХРАНИТЕЛЬНАЯ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</si>
  <si>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</si>
  <si>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чрехвычайных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</si>
  <si>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</si>
  <si>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</si>
  <si>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</si>
  <si>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Жилищно- коммунальное 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</si>
  <si>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</si>
  <si>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</si>
  <si>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</si>
  <si>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</si>
  <si>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Бюджетные  инвестиции</t>
  </si>
  <si>
    <t>ОХРАНА ОКРУЖАЮЩЕЙ СРЕДЫ</t>
  </si>
  <si>
    <t>00</t>
  </si>
  <si>
    <t>03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</si>
  <si>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</si>
  <si>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</si>
  <si>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</si>
  <si>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</si>
  <si>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ЗДРАВООХРАНЕНИЕ</t>
  </si>
  <si>
    <t>09</t>
  </si>
  <si>
    <t>01</t>
  </si>
  <si>
    <t>Осуществление отдельных государственных  полномочий в сфере здравоохранения</t>
  </si>
  <si>
    <t>525 15 00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</si>
  <si>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</si>
  <si>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804</t>
  </si>
  <si>
    <t>Больницы, клиники, госпитали, медико-санитарные части</t>
  </si>
  <si>
    <t>470 00 00</t>
  </si>
  <si>
    <t>Мероприятия в области здравоохранения</t>
  </si>
  <si>
    <t>067</t>
  </si>
  <si>
    <t xml:space="preserve"> Субсидии бюджетным учреждениям на иные цели</t>
  </si>
  <si>
    <t>805</t>
  </si>
  <si>
    <t>02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</si>
  <si>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</si>
  <si>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</si>
  <si>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Долгосрочная целевая программа "Пожарная безопасность учреждений здравоохранения" на 2009-2012 годы</t>
  </si>
  <si>
    <t>522 18 00</t>
  </si>
  <si>
    <t xml:space="preserve">Скорая медицинская помощь </t>
  </si>
  <si>
    <t>04</t>
  </si>
  <si>
    <t>Программа модернизации здравоохронения Вологодской области</t>
  </si>
  <si>
    <t>096 01 00</t>
  </si>
  <si>
    <t>Внедрение современных информационных систем в здравоохранение</t>
  </si>
  <si>
    <t>096 02 00</t>
  </si>
  <si>
    <t>Субсидии бюджетным учреждениям на иные цели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</si>
  <si>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</si>
  <si>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</si>
  <si>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</si>
  <si>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</si>
  <si>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</si>
  <si>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795</t>
  </si>
  <si>
    <t>СОЦИАЛЬНАЯ ПОЛИТИКА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</si>
  <si>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</si>
  <si>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</si>
  <si>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</t>
  </si>
  <si>
    <t>491 01 00</t>
  </si>
  <si>
    <t>Социальные выплаты</t>
  </si>
  <si>
    <t>06</t>
  </si>
  <si>
    <t>Субсидии на государственную поддержку общероссийских общественных организаций инвалидов</t>
  </si>
  <si>
    <t>514 00 00</t>
  </si>
  <si>
    <t>Государственная поддержка общероссийских общественных организаций инвалидов</t>
  </si>
  <si>
    <t>514 04 00</t>
  </si>
  <si>
    <t>Субсидии некоммерческим организациям</t>
  </si>
  <si>
    <t>019</t>
  </si>
  <si>
    <t>Управление финансов Кичменгско-Городецкого муниципального района</t>
  </si>
  <si>
    <t>090</t>
  </si>
  <si>
    <t>Управление сельского хозяйства Кичменгско-Городецкого муниципального района</t>
  </si>
  <si>
    <t>НАЦИОНАЛЬНАЯ ЭКОНОМИКА</t>
  </si>
  <si>
    <t>243</t>
  </si>
  <si>
    <t>Осуществление отдельных государственных полномочий в сфере сельского хозяйства</t>
  </si>
  <si>
    <t>525 09 00</t>
  </si>
  <si>
    <t>Комитет по управлению имуществом Кичменгско-Городецкого муниципального района</t>
  </si>
  <si>
    <t>165</t>
  </si>
  <si>
    <t>Управление жилищно-коммунального хозяйства и градостроительства Кичменгско-Городецкого муниципального района</t>
  </si>
  <si>
    <t xml:space="preserve">Дорожное хозяйство </t>
  </si>
  <si>
    <t>315 00 00</t>
  </si>
  <si>
    <t>Отдельные мероприятия в области дорожного хозяйства</t>
  </si>
  <si>
    <t>315 03 00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</si>
  <si>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</t>
  </si>
  <si>
    <t>315 03 03</t>
  </si>
  <si>
    <t>017</t>
  </si>
  <si>
    <t>ЖИЛИЩНО-КОММУНАЛЬНОЕ ХОЗЯЙСТВО</t>
  </si>
  <si>
    <t>Подготовка  объектов  теплоэнергетики</t>
  </si>
  <si>
    <t>370 00 00</t>
  </si>
  <si>
    <t>600 00 00</t>
  </si>
  <si>
    <t>Создание условий  для массового отдыха   жителей  поселения и  организация обустройства мест  массового  отдыха  населения</t>
  </si>
  <si>
    <t>600 05 00</t>
  </si>
  <si>
    <t>05</t>
  </si>
  <si>
    <t>Школы - детские сады, школы начальные, неполные средние и средние</t>
  </si>
  <si>
    <t>421 00 00</t>
  </si>
  <si>
    <t>ДЦП "Инвестиции  в  объекты капитального  строительства на 2010 -2012 годы"</t>
  </si>
  <si>
    <t>Федеральные  целевые  программы</t>
  </si>
  <si>
    <t>100 00 00</t>
  </si>
  <si>
    <t>ФЦП "Социальное  развитие  села до 2013 года"</t>
  </si>
  <si>
    <t>100 11 00</t>
  </si>
  <si>
    <t>Обеспечение жильем молодых семей и молодых специалистов, проживающих в сельской местности</t>
  </si>
  <si>
    <t>100 11 01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</si>
  <si>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</si>
  <si>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</si>
  <si>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Обеспечение жильем граждан проживающих в сельской местности</t>
  </si>
  <si>
    <t>100 11 02</t>
  </si>
  <si>
    <t>ФЦП " Жилище" на 2011-2015 годы</t>
  </si>
  <si>
    <t>100 88 00</t>
  </si>
  <si>
    <t xml:space="preserve">Подпрограмма обеспечение жильем молодых семей </t>
  </si>
  <si>
    <t>100 88 20</t>
  </si>
  <si>
    <t>Фонд софинансирования</t>
  </si>
  <si>
    <t>010</t>
  </si>
  <si>
    <t>Социальная помощь</t>
  </si>
  <si>
    <t>505 00 00</t>
  </si>
  <si>
    <t>Мероприятия в области социальной политики</t>
  </si>
  <si>
    <t>505 33 00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</si>
  <si>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</t>
  </si>
  <si>
    <t>505 34 00</t>
  </si>
  <si>
    <t>от   30.04.2013  г. №  335</t>
  </si>
  <si>
    <t>от   30.04.2013  г. №   335</t>
  </si>
  <si>
    <t xml:space="preserve">от  30.04.2013 г.     №  335             </t>
  </si>
  <si>
    <t>от   30.04 2013 г. № 335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</si>
</sst>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ر.ي.&quot;\ #,##0_-;&quot;ر.ي.&quot;\ #,##0\-"/>
    <numFmt numFmtId="177" formatCode="&quot;ر.ي.&quot;\ #,##0_-;[Red]&quot;ر.ي.&quot;\ #,##0\-"/>
    <numFmt numFmtId="178" formatCode="&quot;ر.ي.&quot;\ #,##0.00_-;&quot;ر.ي.&quot;\ #,##0.00\-"/>
    <numFmt numFmtId="179" formatCode="&quot;ر.ي.&quot;\ #,##0.00_-;[Red]&quot;ر.ي.&quot;\ #,##0.00\-"/>
    <numFmt numFmtId="180" formatCode="_-&quot;ر.ي.&quot;\ * #,##0_-;_-&quot;ر.ي.&quot;\ * #,##0\-;_-&quot;ر.ي.&quot;\ * &quot;-&quot;_-;_-@_-"/>
    <numFmt numFmtId="181" formatCode="_-* #,##0_-;_-* #,##0\-;_-* &quot;-&quot;_-;_-@_-"/>
    <numFmt numFmtId="182" formatCode="_-&quot;ر.ي.&quot;\ * #,##0.00_-;_-&quot;ر.ي.&quot;\ * #,##0.00\-;_-&quot;ر.ي.&quot;\ * &quot;-&quot;??_-;_-@_-"/>
    <numFmt numFmtId="183" formatCode="_-* #,##0.00_-;_-* #,##0.00\-;_-* &quot;-&quot;??_-;_-@_-"/>
    <numFmt numFmtId="184" formatCode="\0#;&quot;-0&quot;#;00"/>
    <numFmt numFmtId="185" formatCode="#,##0.0"/>
    <numFmt numFmtId="186" formatCode="_-* #,##0.00_р_._-;\-* #,##0.00_р_._-;_-* \-??_р_._-;_-@_-"/>
    <numFmt numFmtId="187" formatCode="#,##0.00_ ;\-#,##0.00\ "/>
    <numFmt numFmtId="188" formatCode="0.0"/>
    <numFmt numFmtId="189" formatCode="0.0%"/>
    <numFmt numFmtId="190" formatCode="#,##0.00_р_."/>
    <numFmt numFmtId="191" formatCode="_-* #,##0.000_р_._-;\-* #,##0.000_р_._-;_-* \-??_р_._-;_-@_-"/>
    <numFmt numFmtId="192" formatCode="#,##0_р_."/>
    <numFmt numFmtId="193" formatCode="#,##0.0_р_."/>
    <numFmt numFmtId="194" formatCode="_-* #,##0.0_р_._-;\-* #,##0.0_р_._-;_-* &quot;-&quot;?_р_._-;_-@_-"/>
    <numFmt numFmtId="195" formatCode="00"/>
    <numFmt numFmtId="196" formatCode="000"/>
    <numFmt numFmtId="197" formatCode="0.0_ ;[Red]\-0.0\ "/>
    <numFmt numFmtId="198" formatCode="0.000"/>
    <numFmt numFmtId="199" formatCode="#,##0.000_р_.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4" fillId="0" borderId="0" xfId="60" applyFont="1" applyFill="1" applyAlignment="1">
      <alignment vertical="top" wrapText="1"/>
      <protection/>
    </xf>
    <xf numFmtId="0" fontId="15" fillId="0" borderId="0" xfId="60" applyFont="1" applyFill="1" applyAlignment="1" applyProtection="1">
      <alignment horizontal="left" vertical="top"/>
      <protection locked="0"/>
    </xf>
    <xf numFmtId="0" fontId="14" fillId="0" borderId="0" xfId="60" applyFont="1" applyFill="1">
      <alignment/>
      <protection/>
    </xf>
    <xf numFmtId="197" fontId="16" fillId="0" borderId="0" xfId="60" applyNumberFormat="1" applyFont="1">
      <alignment/>
      <protection/>
    </xf>
    <xf numFmtId="0" fontId="0" fillId="0" borderId="0" xfId="60">
      <alignment/>
      <protection/>
    </xf>
    <xf numFmtId="0" fontId="15" fillId="0" borderId="0" xfId="60" applyFont="1" applyFill="1" applyAlignment="1" applyProtection="1">
      <alignment vertical="top"/>
      <protection locked="0"/>
    </xf>
    <xf numFmtId="197" fontId="18" fillId="0" borderId="0" xfId="60" applyNumberFormat="1" applyFont="1">
      <alignment/>
      <protection/>
    </xf>
    <xf numFmtId="0" fontId="1" fillId="0" borderId="0" xfId="60" applyFont="1">
      <alignment/>
      <protection/>
    </xf>
    <xf numFmtId="0" fontId="0" fillId="0" borderId="0" xfId="60" applyFont="1">
      <alignment/>
      <protection/>
    </xf>
    <xf numFmtId="0" fontId="14" fillId="0" borderId="14" xfId="55" applyNumberFormat="1" applyFont="1" applyFill="1" applyBorder="1" applyAlignment="1" applyProtection="1">
      <alignment horizontal="left" vertical="center" wrapText="1"/>
      <protection hidden="1"/>
    </xf>
    <xf numFmtId="0" fontId="16" fillId="0" borderId="0" xfId="60" applyFont="1">
      <alignment/>
      <protection/>
    </xf>
    <xf numFmtId="197" fontId="16" fillId="0" borderId="0" xfId="60" applyNumberFormat="1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ill="1">
      <alignment/>
      <protection/>
    </xf>
    <xf numFmtId="197" fontId="14" fillId="0" borderId="0" xfId="60" applyNumberFormat="1" applyFont="1" applyFill="1">
      <alignment/>
      <protection/>
    </xf>
    <xf numFmtId="0" fontId="14" fillId="0" borderId="0" xfId="60" applyFont="1" applyFill="1" applyBorder="1" applyAlignment="1">
      <alignment horizontal="left" wrapText="1" indent="1"/>
      <protection/>
    </xf>
    <xf numFmtId="197" fontId="14" fillId="0" borderId="0" xfId="60" applyNumberFormat="1" applyFont="1" applyFill="1" applyBorder="1" applyAlignment="1">
      <alignment horizontal="left" wrapText="1" indent="1"/>
      <protection/>
    </xf>
    <xf numFmtId="0" fontId="14" fillId="0" borderId="15" xfId="60" applyFont="1" applyFill="1" applyBorder="1" applyAlignment="1">
      <alignment horizontal="left" wrapText="1" indent="1"/>
      <protection/>
    </xf>
    <xf numFmtId="0" fontId="14" fillId="0" borderId="16" xfId="60" applyFont="1" applyFill="1" applyBorder="1" applyAlignment="1">
      <alignment horizontal="left" wrapText="1" indent="1"/>
      <protection/>
    </xf>
    <xf numFmtId="0" fontId="17" fillId="0" borderId="0" xfId="60" applyFont="1" applyFill="1">
      <alignment/>
      <protection/>
    </xf>
    <xf numFmtId="197" fontId="17" fillId="0" borderId="0" xfId="60" applyNumberFormat="1" applyFont="1" applyFill="1">
      <alignment/>
      <protection/>
    </xf>
    <xf numFmtId="0" fontId="20" fillId="0" borderId="0" xfId="60" applyFont="1" applyFill="1">
      <alignment/>
      <protection/>
    </xf>
    <xf numFmtId="190" fontId="14" fillId="0" borderId="0" xfId="60" applyNumberFormat="1" applyFont="1" applyFill="1" applyAlignment="1">
      <alignment horizontal="right"/>
      <protection/>
    </xf>
    <xf numFmtId="0" fontId="14" fillId="0" borderId="0" xfId="58" applyFont="1" applyFill="1" applyAlignment="1">
      <alignment vertical="top" wrapText="1"/>
      <protection/>
    </xf>
    <xf numFmtId="0" fontId="14" fillId="0" borderId="0" xfId="58" applyFont="1" applyFill="1">
      <alignment/>
      <protection/>
    </xf>
    <xf numFmtId="0" fontId="0" fillId="0" borderId="0" xfId="58">
      <alignment/>
      <protection/>
    </xf>
    <xf numFmtId="0" fontId="14" fillId="0" borderId="12" xfId="58" applyFont="1" applyFill="1" applyBorder="1" applyAlignment="1">
      <alignment horizontal="center" vertical="top" wrapText="1"/>
      <protection/>
    </xf>
    <xf numFmtId="0" fontId="17" fillId="0" borderId="11" xfId="58" applyFont="1" applyFill="1" applyBorder="1" applyAlignment="1">
      <alignment vertical="center" wrapText="1"/>
      <protection/>
    </xf>
    <xf numFmtId="184" fontId="17" fillId="0" borderId="11" xfId="58" applyNumberFormat="1" applyFont="1" applyFill="1" applyBorder="1" applyAlignment="1">
      <alignment horizontal="right"/>
      <protection/>
    </xf>
    <xf numFmtId="0" fontId="16" fillId="0" borderId="0" xfId="58" applyFont="1">
      <alignment/>
      <protection/>
    </xf>
    <xf numFmtId="184" fontId="14" fillId="0" borderId="11" xfId="58" applyNumberFormat="1" applyFont="1" applyFill="1" applyBorder="1" applyAlignment="1">
      <alignment horizontal="right"/>
      <protection/>
    </xf>
    <xf numFmtId="1" fontId="14" fillId="0" borderId="11" xfId="58" applyNumberFormat="1" applyFont="1" applyFill="1" applyBorder="1" applyAlignment="1">
      <alignment wrapText="1"/>
      <protection/>
    </xf>
    <xf numFmtId="0" fontId="14" fillId="0" borderId="11" xfId="58" applyFont="1" applyFill="1" applyBorder="1" applyAlignment="1">
      <alignment wrapText="1"/>
      <protection/>
    </xf>
    <xf numFmtId="1" fontId="14" fillId="0" borderId="11" xfId="58" applyNumberFormat="1" applyFont="1" applyFill="1" applyBorder="1" applyAlignment="1">
      <alignment horizontal="right"/>
      <protection/>
    </xf>
    <xf numFmtId="1" fontId="17" fillId="0" borderId="11" xfId="58" applyNumberFormat="1" applyFont="1" applyFill="1" applyBorder="1" applyAlignment="1">
      <alignment vertical="top" wrapText="1"/>
      <protection/>
    </xf>
    <xf numFmtId="1" fontId="14" fillId="0" borderId="11" xfId="58" applyNumberFormat="1" applyFont="1" applyFill="1" applyBorder="1" applyAlignment="1">
      <alignment vertical="top" wrapText="1"/>
      <protection/>
    </xf>
    <xf numFmtId="184" fontId="17" fillId="0" borderId="11" xfId="58" applyNumberFormat="1" applyFont="1" applyFill="1" applyBorder="1" applyAlignment="1">
      <alignment horizontal="right" wrapText="1"/>
      <protection/>
    </xf>
    <xf numFmtId="49" fontId="17" fillId="0" borderId="11" xfId="58" applyNumberFormat="1" applyFont="1" applyFill="1" applyBorder="1" applyAlignment="1">
      <alignment horizontal="right" wrapText="1"/>
      <protection/>
    </xf>
    <xf numFmtId="0" fontId="14" fillId="0" borderId="11" xfId="58" applyFont="1" applyFill="1" applyBorder="1" applyAlignment="1">
      <alignment vertical="top" wrapText="1"/>
      <protection/>
    </xf>
    <xf numFmtId="49" fontId="14" fillId="0" borderId="11" xfId="58" applyNumberFormat="1" applyFont="1" applyFill="1" applyBorder="1" applyAlignment="1">
      <alignment horizontal="right"/>
      <protection/>
    </xf>
    <xf numFmtId="0" fontId="18" fillId="0" borderId="0" xfId="58" applyFont="1">
      <alignment/>
      <protection/>
    </xf>
    <xf numFmtId="49" fontId="17" fillId="0" borderId="11" xfId="58" applyNumberFormat="1" applyFont="1" applyFill="1" applyBorder="1" applyAlignment="1">
      <alignment horizontal="right"/>
      <protection/>
    </xf>
    <xf numFmtId="0" fontId="17" fillId="0" borderId="11" xfId="58" applyFont="1" applyFill="1" applyBorder="1" applyAlignment="1">
      <alignment vertical="top" wrapText="1"/>
      <protection/>
    </xf>
    <xf numFmtId="0" fontId="14" fillId="0" borderId="11" xfId="58" applyNumberFormat="1" applyFont="1" applyFill="1" applyBorder="1" applyAlignment="1">
      <alignment wrapText="1"/>
      <protection/>
    </xf>
    <xf numFmtId="0" fontId="16" fillId="0" borderId="0" xfId="58" applyFont="1" applyAlignment="1">
      <alignment horizontal="center" vertical="center" wrapText="1"/>
      <protection/>
    </xf>
    <xf numFmtId="0" fontId="17" fillId="0" borderId="11" xfId="58" applyFont="1" applyFill="1" applyBorder="1" applyAlignment="1">
      <alignment wrapText="1"/>
      <protection/>
    </xf>
    <xf numFmtId="190" fontId="14" fillId="0" borderId="0" xfId="58" applyNumberFormat="1" applyFont="1" applyFill="1" applyAlignment="1">
      <alignment horizontal="right"/>
      <protection/>
    </xf>
    <xf numFmtId="0" fontId="0" fillId="0" borderId="0" xfId="58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17" fillId="0" borderId="0" xfId="58" applyFont="1" applyFill="1" applyAlignment="1">
      <alignment vertical="center"/>
      <protection/>
    </xf>
    <xf numFmtId="0" fontId="14" fillId="0" borderId="0" xfId="58" applyFont="1" applyFill="1" applyBorder="1" applyAlignment="1">
      <alignment horizontal="left" wrapText="1" indent="1"/>
      <protection/>
    </xf>
    <xf numFmtId="0" fontId="14" fillId="0" borderId="15" xfId="58" applyFont="1" applyFill="1" applyBorder="1" applyAlignment="1">
      <alignment horizontal="left" wrapText="1" indent="1"/>
      <protection/>
    </xf>
    <xf numFmtId="0" fontId="14" fillId="0" borderId="16" xfId="58" applyFont="1" applyFill="1" applyBorder="1" applyAlignment="1">
      <alignment horizontal="left" wrapText="1" indent="1"/>
      <protection/>
    </xf>
    <xf numFmtId="0" fontId="21" fillId="0" borderId="0" xfId="58" applyFont="1" applyFill="1" applyAlignment="1">
      <alignment horizontal="left" wrapText="1" indent="2"/>
      <protection/>
    </xf>
    <xf numFmtId="0" fontId="17" fillId="0" borderId="0" xfId="58" applyFont="1" applyFill="1">
      <alignment/>
      <protection/>
    </xf>
    <xf numFmtId="0" fontId="20" fillId="0" borderId="0" xfId="58" applyFont="1" applyFill="1">
      <alignment/>
      <protection/>
    </xf>
    <xf numFmtId="190" fontId="17" fillId="0" borderId="14" xfId="58" applyNumberFormat="1" applyFont="1" applyFill="1" applyBorder="1" applyAlignment="1">
      <alignment horizontal="right"/>
      <protection/>
    </xf>
    <xf numFmtId="190" fontId="14" fillId="0" borderId="14" xfId="58" applyNumberFormat="1" applyFont="1" applyFill="1" applyBorder="1" applyAlignment="1">
      <alignment horizontal="right"/>
      <protection/>
    </xf>
    <xf numFmtId="190" fontId="17" fillId="0" borderId="14" xfId="58" applyNumberFormat="1" applyFont="1" applyFill="1" applyBorder="1" applyAlignment="1">
      <alignment horizontal="right" wrapText="1"/>
      <protection/>
    </xf>
    <xf numFmtId="190" fontId="14" fillId="0" borderId="14" xfId="58" applyNumberFormat="1" applyFont="1" applyFill="1" applyBorder="1" applyAlignment="1">
      <alignment horizontal="right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14" fillId="0" borderId="0" xfId="57" applyFont="1" applyFill="1" applyAlignment="1">
      <alignment vertical="top" wrapText="1"/>
      <protection/>
    </xf>
    <xf numFmtId="0" fontId="22" fillId="0" borderId="0" xfId="57" applyFont="1" applyFill="1" applyAlignment="1" applyProtection="1">
      <alignment vertical="top"/>
      <protection locked="0"/>
    </xf>
    <xf numFmtId="0" fontId="24" fillId="0" borderId="11" xfId="60" applyFont="1" applyFill="1" applyBorder="1" applyAlignment="1">
      <alignment horizontal="center" vertical="center" wrapText="1"/>
      <protection/>
    </xf>
    <xf numFmtId="0" fontId="24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Border="1" applyAlignment="1">
      <alignment horizontal="center" vertical="center" wrapText="1"/>
    </xf>
    <xf numFmtId="0" fontId="24" fillId="0" borderId="11" xfId="60" applyFont="1" applyFill="1" applyBorder="1" applyAlignment="1">
      <alignment horizontal="left" wrapText="1"/>
      <protection/>
    </xf>
    <xf numFmtId="0" fontId="24" fillId="0" borderId="11" xfId="60" applyFont="1" applyFill="1" applyBorder="1" applyAlignment="1">
      <alignment horizontal="center" vertical="top"/>
      <protection/>
    </xf>
    <xf numFmtId="0" fontId="24" fillId="0" borderId="11" xfId="60" applyFont="1" applyFill="1" applyBorder="1" applyAlignment="1">
      <alignment horizontal="center" vertical="top" wrapText="1"/>
      <protection/>
    </xf>
    <xf numFmtId="190" fontId="24" fillId="0" borderId="11" xfId="60" applyNumberFormat="1" applyFont="1" applyFill="1" applyBorder="1" applyAlignment="1">
      <alignment horizontal="center" vertical="top"/>
      <protection/>
    </xf>
    <xf numFmtId="0" fontId="22" fillId="0" borderId="11" xfId="60" applyFont="1" applyFill="1" applyBorder="1" applyAlignment="1">
      <alignment vertical="center" wrapText="1"/>
      <protection/>
    </xf>
    <xf numFmtId="0" fontId="22" fillId="0" borderId="11" xfId="60" applyFont="1" applyFill="1" applyBorder="1" applyAlignment="1">
      <alignment horizontal="center" vertical="center" wrapText="1"/>
      <protection/>
    </xf>
    <xf numFmtId="184" fontId="22" fillId="0" borderId="11" xfId="60" applyNumberFormat="1" applyFont="1" applyFill="1" applyBorder="1" applyAlignment="1">
      <alignment horizontal="center" vertical="center"/>
      <protection/>
    </xf>
    <xf numFmtId="0" fontId="22" fillId="0" borderId="11" xfId="60" applyFont="1" applyFill="1" applyBorder="1" applyAlignment="1">
      <alignment horizontal="center" vertical="center"/>
      <protection/>
    </xf>
    <xf numFmtId="49" fontId="22" fillId="0" borderId="11" xfId="60" applyNumberFormat="1" applyFont="1" applyFill="1" applyBorder="1" applyAlignment="1">
      <alignment horizontal="center" vertical="center"/>
      <protection/>
    </xf>
    <xf numFmtId="190" fontId="22" fillId="0" borderId="11" xfId="60" applyNumberFormat="1" applyFont="1" applyFill="1" applyBorder="1" applyAlignment="1">
      <alignment horizontal="center" vertical="center"/>
      <protection/>
    </xf>
    <xf numFmtId="1" fontId="22" fillId="0" borderId="11" xfId="60" applyNumberFormat="1" applyFont="1" applyFill="1" applyBorder="1" applyAlignment="1">
      <alignment wrapText="1"/>
      <protection/>
    </xf>
    <xf numFmtId="0" fontId="22" fillId="0" borderId="11" xfId="60" applyFont="1" applyFill="1" applyBorder="1" applyAlignment="1">
      <alignment wrapText="1"/>
      <protection/>
    </xf>
    <xf numFmtId="1" fontId="22" fillId="0" borderId="11" xfId="60" applyNumberFormat="1" applyFont="1" applyFill="1" applyBorder="1" applyAlignment="1">
      <alignment vertical="top" wrapText="1"/>
      <protection/>
    </xf>
    <xf numFmtId="0" fontId="22" fillId="0" borderId="14" xfId="55" applyNumberFormat="1" applyFont="1" applyFill="1" applyBorder="1" applyAlignment="1" applyProtection="1">
      <alignment horizontal="left" vertical="center" wrapText="1"/>
      <protection hidden="1"/>
    </xf>
    <xf numFmtId="1" fontId="24" fillId="0" borderId="11" xfId="60" applyNumberFormat="1" applyFont="1" applyFill="1" applyBorder="1" applyAlignment="1">
      <alignment vertical="top" wrapText="1"/>
      <protection/>
    </xf>
    <xf numFmtId="1" fontId="24" fillId="0" borderId="11" xfId="60" applyNumberFormat="1" applyFont="1" applyFill="1" applyBorder="1" applyAlignment="1">
      <alignment horizontal="center" vertical="center" wrapText="1"/>
      <protection/>
    </xf>
    <xf numFmtId="184" fontId="24" fillId="0" borderId="11" xfId="60" applyNumberFormat="1" applyFont="1" applyFill="1" applyBorder="1" applyAlignment="1">
      <alignment horizontal="center" vertical="center"/>
      <protection/>
    </xf>
    <xf numFmtId="49" fontId="24" fillId="0" borderId="11" xfId="60" applyNumberFormat="1" applyFont="1" applyFill="1" applyBorder="1" applyAlignment="1">
      <alignment horizontal="center" vertical="center"/>
      <protection/>
    </xf>
    <xf numFmtId="190" fontId="24" fillId="0" borderId="11" xfId="60" applyNumberFormat="1" applyFont="1" applyFill="1" applyBorder="1" applyAlignment="1">
      <alignment horizontal="center" vertical="center"/>
      <protection/>
    </xf>
    <xf numFmtId="1" fontId="22" fillId="0" borderId="11" xfId="60" applyNumberFormat="1" applyFont="1" applyFill="1" applyBorder="1" applyAlignment="1">
      <alignment horizontal="center" vertical="center" wrapText="1"/>
      <protection/>
    </xf>
    <xf numFmtId="0" fontId="22" fillId="0" borderId="14" xfId="54" applyNumberFormat="1" applyFont="1" applyFill="1" applyBorder="1" applyAlignment="1" applyProtection="1">
      <alignment horizontal="left" wrapText="1"/>
      <protection hidden="1"/>
    </xf>
    <xf numFmtId="1" fontId="22" fillId="0" borderId="11" xfId="60" applyNumberFormat="1" applyFont="1" applyFill="1" applyBorder="1" applyAlignment="1">
      <alignment horizontal="center" vertical="center"/>
      <protection/>
    </xf>
    <xf numFmtId="0" fontId="22" fillId="0" borderId="11" xfId="55" applyNumberFormat="1" applyFont="1" applyFill="1" applyBorder="1" applyAlignment="1" applyProtection="1">
      <alignment horizontal="left" vertical="center" wrapText="1"/>
      <protection hidden="1"/>
    </xf>
    <xf numFmtId="49" fontId="22" fillId="0" borderId="11" xfId="60" applyNumberFormat="1" applyFont="1" applyFill="1" applyBorder="1" applyAlignment="1">
      <alignment horizontal="center" vertical="center" wrapText="1"/>
      <protection/>
    </xf>
    <xf numFmtId="0" fontId="22" fillId="0" borderId="11" xfId="60" applyNumberFormat="1" applyFont="1" applyFill="1" applyBorder="1" applyAlignment="1">
      <alignment wrapText="1"/>
      <protection/>
    </xf>
    <xf numFmtId="0" fontId="22" fillId="0" borderId="11" xfId="60" applyFont="1" applyFill="1" applyBorder="1" applyAlignment="1">
      <alignment vertical="top" wrapText="1"/>
      <protection/>
    </xf>
    <xf numFmtId="0" fontId="22" fillId="0" borderId="11" xfId="54" applyNumberFormat="1" applyFont="1" applyFill="1" applyBorder="1" applyAlignment="1" applyProtection="1">
      <alignment horizontal="left" vertical="center" wrapText="1"/>
      <protection hidden="1"/>
    </xf>
    <xf numFmtId="49" fontId="22" fillId="0" borderId="14" xfId="60" applyNumberFormat="1" applyFont="1" applyFill="1" applyBorder="1" applyAlignment="1">
      <alignment horizontal="center" vertical="center"/>
      <protection/>
    </xf>
    <xf numFmtId="196" fontId="22" fillId="0" borderId="14" xfId="55" applyNumberFormat="1" applyFont="1" applyFill="1" applyBorder="1" applyAlignment="1" applyProtection="1">
      <alignment horizontal="center" vertical="center"/>
      <protection hidden="1"/>
    </xf>
    <xf numFmtId="1" fontId="22" fillId="0" borderId="14" xfId="60" applyNumberFormat="1" applyFont="1" applyFill="1" applyBorder="1" applyAlignment="1">
      <alignment vertical="top" wrapText="1"/>
      <protection/>
    </xf>
    <xf numFmtId="0" fontId="24" fillId="0" borderId="11" xfId="60" applyFont="1" applyFill="1" applyBorder="1" applyAlignment="1">
      <alignment wrapText="1"/>
      <protection/>
    </xf>
    <xf numFmtId="49" fontId="24" fillId="0" borderId="11" xfId="60" applyNumberFormat="1" applyFont="1" applyFill="1" applyBorder="1" applyAlignment="1">
      <alignment horizontal="center" vertical="center" wrapText="1"/>
      <protection/>
    </xf>
    <xf numFmtId="1" fontId="24" fillId="0" borderId="14" xfId="60" applyNumberFormat="1" applyFont="1" applyFill="1" applyBorder="1" applyAlignment="1">
      <alignment vertical="top" wrapText="1"/>
      <protection/>
    </xf>
    <xf numFmtId="1" fontId="24" fillId="0" borderId="14" xfId="60" applyNumberFormat="1" applyFont="1" applyFill="1" applyBorder="1" applyAlignment="1">
      <alignment horizontal="center" vertical="center" wrapText="1"/>
      <protection/>
    </xf>
    <xf numFmtId="1" fontId="22" fillId="0" borderId="14" xfId="60" applyNumberFormat="1" applyFont="1" applyFill="1" applyBorder="1" applyAlignment="1">
      <alignment horizontal="center" vertical="center" wrapText="1"/>
      <protection/>
    </xf>
    <xf numFmtId="0" fontId="22" fillId="0" borderId="14" xfId="55" applyNumberFormat="1" applyFont="1" applyFill="1" applyBorder="1" applyAlignment="1" applyProtection="1">
      <alignment horizontal="center" vertical="center" wrapText="1"/>
      <protection hidden="1"/>
    </xf>
    <xf numFmtId="1" fontId="24" fillId="0" borderId="11" xfId="60" applyNumberFormat="1" applyFont="1" applyFill="1" applyBorder="1" applyAlignment="1">
      <alignment horizontal="center" vertical="center"/>
      <protection/>
    </xf>
    <xf numFmtId="0" fontId="24" fillId="0" borderId="11" xfId="60" applyFont="1" applyFill="1" applyBorder="1" applyAlignment="1">
      <alignment horizontal="center" vertical="center"/>
      <protection/>
    </xf>
    <xf numFmtId="1" fontId="22" fillId="0" borderId="17" xfId="60" applyNumberFormat="1" applyFont="1" applyFill="1" applyBorder="1" applyAlignment="1">
      <alignment horizontal="center" vertical="center" wrapText="1"/>
      <protection/>
    </xf>
    <xf numFmtId="184" fontId="22" fillId="0" borderId="11" xfId="60" applyNumberFormat="1" applyFont="1" applyFill="1" applyBorder="1" applyAlignment="1">
      <alignment horizontal="center" vertical="center" wrapText="1"/>
      <protection/>
    </xf>
    <xf numFmtId="190" fontId="22" fillId="0" borderId="11" xfId="60" applyNumberFormat="1" applyFont="1" applyFill="1" applyBorder="1" applyAlignment="1">
      <alignment horizontal="center" vertical="center" wrapText="1"/>
      <protection/>
    </xf>
    <xf numFmtId="184" fontId="22" fillId="0" borderId="17" xfId="60" applyNumberFormat="1" applyFont="1" applyFill="1" applyBorder="1" applyAlignment="1">
      <alignment horizontal="center" vertical="center"/>
      <protection/>
    </xf>
    <xf numFmtId="0" fontId="22" fillId="0" borderId="14" xfId="60" applyFont="1" applyFill="1" applyBorder="1" applyAlignment="1">
      <alignment wrapText="1"/>
      <protection/>
    </xf>
    <xf numFmtId="0" fontId="22" fillId="0" borderId="11" xfId="60" applyFont="1" applyBorder="1" applyAlignment="1">
      <alignment horizontal="left" wrapText="1"/>
      <protection/>
    </xf>
    <xf numFmtId="0" fontId="22" fillId="0" borderId="14" xfId="60" applyFont="1" applyFill="1" applyBorder="1" applyAlignment="1">
      <alignment vertical="top" wrapText="1"/>
      <protection/>
    </xf>
    <xf numFmtId="0" fontId="24" fillId="0" borderId="11" xfId="60" applyFont="1" applyFill="1" applyBorder="1" applyAlignment="1">
      <alignment vertical="center" wrapText="1"/>
      <protection/>
    </xf>
    <xf numFmtId="4" fontId="22" fillId="0" borderId="11" xfId="60" applyNumberFormat="1" applyFont="1" applyFill="1" applyBorder="1" applyAlignment="1">
      <alignment horizontal="center" vertical="center"/>
      <protection/>
    </xf>
    <xf numFmtId="186" fontId="22" fillId="0" borderId="11" xfId="70" applyFont="1" applyFill="1" applyBorder="1" applyAlignment="1" applyProtection="1">
      <alignment horizontal="center" vertical="center"/>
      <protection/>
    </xf>
    <xf numFmtId="187" fontId="22" fillId="0" borderId="11" xfId="70" applyNumberFormat="1" applyFont="1" applyFill="1" applyBorder="1" applyAlignment="1" applyProtection="1">
      <alignment horizontal="center" vertical="center"/>
      <protection/>
    </xf>
    <xf numFmtId="0" fontId="22" fillId="0" borderId="14" xfId="54" applyNumberFormat="1" applyFont="1" applyFill="1" applyBorder="1" applyAlignment="1" applyProtection="1">
      <alignment horizontal="left" vertical="center" wrapText="1"/>
      <protection hidden="1"/>
    </xf>
    <xf numFmtId="0" fontId="24" fillId="0" borderId="11" xfId="55" applyNumberFormat="1" applyFont="1" applyFill="1" applyBorder="1" applyAlignment="1" applyProtection="1">
      <alignment horizontal="left" vertical="center" wrapText="1"/>
      <protection hidden="1"/>
    </xf>
    <xf numFmtId="0" fontId="22" fillId="0" borderId="11" xfId="60" applyFont="1" applyBorder="1" applyAlignment="1">
      <alignment horizontal="center" wrapText="1"/>
      <protection/>
    </xf>
    <xf numFmtId="196" fontId="24" fillId="0" borderId="14" xfId="55" applyNumberFormat="1" applyFont="1" applyFill="1" applyBorder="1" applyAlignment="1" applyProtection="1">
      <alignment horizontal="center" vertical="center"/>
      <protection hidden="1"/>
    </xf>
    <xf numFmtId="0" fontId="24" fillId="0" borderId="14" xfId="55" applyNumberFormat="1" applyFont="1" applyFill="1" applyBorder="1" applyAlignment="1" applyProtection="1">
      <alignment horizontal="left" vertical="center"/>
      <protection hidden="1"/>
    </xf>
    <xf numFmtId="0" fontId="22" fillId="0" borderId="11" xfId="60" applyNumberFormat="1" applyFont="1" applyFill="1" applyBorder="1" applyAlignment="1">
      <alignment horizontal="center" vertical="center"/>
      <protection/>
    </xf>
    <xf numFmtId="190" fontId="24" fillId="0" borderId="11" xfId="60" applyNumberFormat="1" applyFont="1" applyFill="1" applyBorder="1" applyAlignment="1">
      <alignment horizontal="center" vertical="center" wrapText="1"/>
      <protection/>
    </xf>
    <xf numFmtId="0" fontId="22" fillId="0" borderId="0" xfId="60" applyFont="1" applyFill="1" applyAlignment="1">
      <alignment vertical="top" wrapText="1"/>
      <protection/>
    </xf>
    <xf numFmtId="0" fontId="22" fillId="0" borderId="0" xfId="60" applyFont="1" applyFill="1">
      <alignment/>
      <protection/>
    </xf>
    <xf numFmtId="190" fontId="22" fillId="0" borderId="0" xfId="60" applyNumberFormat="1" applyFont="1" applyFill="1" applyAlignment="1">
      <alignment horizontal="right"/>
      <protection/>
    </xf>
    <xf numFmtId="0" fontId="25" fillId="0" borderId="11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right"/>
    </xf>
    <xf numFmtId="49" fontId="26" fillId="0" borderId="18" xfId="0" applyNumberFormat="1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190" fontId="17" fillId="0" borderId="11" xfId="58" applyNumberFormat="1" applyFont="1" applyFill="1" applyBorder="1" applyAlignment="1">
      <alignment horizontal="right"/>
      <protection/>
    </xf>
    <xf numFmtId="190" fontId="14" fillId="0" borderId="11" xfId="58" applyNumberFormat="1" applyFont="1" applyFill="1" applyBorder="1" applyAlignment="1">
      <alignment horizontal="right"/>
      <protection/>
    </xf>
    <xf numFmtId="190" fontId="17" fillId="0" borderId="11" xfId="58" applyNumberFormat="1" applyFont="1" applyFill="1" applyBorder="1" applyAlignment="1">
      <alignment horizontal="right" wrapText="1"/>
      <protection/>
    </xf>
    <xf numFmtId="190" fontId="14" fillId="0" borderId="11" xfId="58" applyNumberFormat="1" applyFont="1" applyFill="1" applyBorder="1" applyAlignment="1">
      <alignment horizontal="right" wrapText="1"/>
      <protection/>
    </xf>
    <xf numFmtId="0" fontId="12" fillId="0" borderId="19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9" fillId="0" borderId="0" xfId="59" applyFont="1" applyFill="1" applyBorder="1" applyAlignment="1">
      <alignment horizontal="center" wrapText="1"/>
      <protection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22" fillId="0" borderId="0" xfId="57" applyFont="1" applyFill="1" applyAlignment="1" applyProtection="1">
      <alignment horizontal="left" vertical="top"/>
      <protection locked="0"/>
    </xf>
    <xf numFmtId="0" fontId="23" fillId="0" borderId="0" xfId="56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ПРИЛОЖЕНИЕ 5 -ВЕДОМСТВЕННАЯ 2012 год" xfId="54"/>
    <cellStyle name="Обычный_tmp" xfId="55"/>
    <cellStyle name="Обычный_ПРИЛОЖЕНИЕ 3 - КФСР" xfId="56"/>
    <cellStyle name="Обычный_ПРИЛОЖЕНИЕ 3 - КФСР 2011г." xfId="57"/>
    <cellStyle name="Обычный_ПРИЛОЖЕНИЕ 3 -КФСР 2012 г." xfId="58"/>
    <cellStyle name="Обычный_ПРИЛОЖЕНИЕ 5 - ВЕДОМСТВЕННАЯ" xfId="59"/>
    <cellStyle name="Обычный_ПРИЛОЖЕНИЕ 5 -ВЕДОМСТВЕННАЯ 2012 го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_ПРИЛОЖЕНИЕ 5 -ВЕДОМСТВЕННАЯ 2012 год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8.75390625" style="0" customWidth="1"/>
    <col min="2" max="2" width="22.125" style="0" customWidth="1"/>
    <col min="3" max="3" width="14.125" style="0" customWidth="1"/>
    <col min="4" max="4" width="13.625" style="0" customWidth="1"/>
    <col min="5" max="5" width="10.125" style="0" customWidth="1"/>
    <col min="6" max="6" width="10.75390625" style="0" customWidth="1"/>
  </cols>
  <sheetData>
    <row r="1" spans="1:4" ht="12.75" customHeight="1">
      <c r="A1" s="7"/>
      <c r="B1" s="16"/>
      <c r="C1" s="166" t="s">
        <v>480</v>
      </c>
      <c r="D1" s="166"/>
    </row>
    <row r="2" spans="2:4" ht="12.75">
      <c r="B2" s="16"/>
      <c r="C2" s="167" t="s">
        <v>481</v>
      </c>
      <c r="D2" s="167"/>
    </row>
    <row r="3" spans="2:4" ht="12.75">
      <c r="B3" s="8"/>
      <c r="C3" s="167" t="s">
        <v>660</v>
      </c>
      <c r="D3" s="167"/>
    </row>
    <row r="4" spans="1:4" ht="15.75">
      <c r="A4" s="165" t="s">
        <v>479</v>
      </c>
      <c r="B4" s="165"/>
      <c r="C4" s="165"/>
      <c r="D4" s="165"/>
    </row>
    <row r="5" spans="1:4" ht="26.25" customHeight="1">
      <c r="A5" s="159" t="s">
        <v>53</v>
      </c>
      <c r="B5" s="158" t="s">
        <v>57</v>
      </c>
      <c r="C5" s="160" t="s">
        <v>477</v>
      </c>
      <c r="D5" s="160" t="s">
        <v>478</v>
      </c>
    </row>
    <row r="6" spans="1:4" ht="12.75">
      <c r="A6" s="27" t="s">
        <v>61</v>
      </c>
      <c r="B6" s="22" t="s">
        <v>62</v>
      </c>
      <c r="C6" s="26">
        <v>103176803.28</v>
      </c>
      <c r="D6" s="26">
        <v>103176803.28</v>
      </c>
    </row>
    <row r="7" spans="1:4" ht="12.75">
      <c r="A7" s="27" t="s">
        <v>63</v>
      </c>
      <c r="B7" s="22" t="s">
        <v>64</v>
      </c>
      <c r="C7" s="26">
        <v>72303027.49</v>
      </c>
      <c r="D7" s="26">
        <v>72303027.49</v>
      </c>
    </row>
    <row r="8" spans="1:4" ht="12.75">
      <c r="A8" s="27" t="s">
        <v>65</v>
      </c>
      <c r="B8" s="22" t="s">
        <v>66</v>
      </c>
      <c r="C8" s="26">
        <v>72303027.49</v>
      </c>
      <c r="D8" s="26">
        <v>72303027.49</v>
      </c>
    </row>
    <row r="9" spans="1:4" ht="62.25" customHeight="1">
      <c r="A9" s="27" t="s">
        <v>67</v>
      </c>
      <c r="B9" s="22" t="s">
        <v>68</v>
      </c>
      <c r="C9" s="26">
        <v>71862824.02</v>
      </c>
      <c r="D9" s="26">
        <v>71862824.02</v>
      </c>
    </row>
    <row r="10" spans="1:4" ht="80.25" customHeight="1">
      <c r="A10" s="27" t="s">
        <v>69</v>
      </c>
      <c r="B10" s="22" t="s">
        <v>70</v>
      </c>
      <c r="C10" s="26">
        <v>55988.07</v>
      </c>
      <c r="D10" s="26">
        <v>55988.07</v>
      </c>
    </row>
    <row r="11" spans="1:4" ht="36" customHeight="1">
      <c r="A11" s="27" t="s">
        <v>71</v>
      </c>
      <c r="B11" s="22" t="s">
        <v>72</v>
      </c>
      <c r="C11" s="26">
        <v>246145.56</v>
      </c>
      <c r="D11" s="26">
        <v>246145.56</v>
      </c>
    </row>
    <row r="12" spans="1:4" ht="69" customHeight="1">
      <c r="A12" s="27" t="s">
        <v>73</v>
      </c>
      <c r="B12" s="22" t="s">
        <v>74</v>
      </c>
      <c r="C12" s="26">
        <v>138069.84</v>
      </c>
      <c r="D12" s="26">
        <v>138069.84</v>
      </c>
    </row>
    <row r="13" spans="1:4" ht="12.75">
      <c r="A13" s="27" t="s">
        <v>75</v>
      </c>
      <c r="B13" s="22" t="s">
        <v>76</v>
      </c>
      <c r="C13" s="26">
        <v>21344622.06</v>
      </c>
      <c r="D13" s="26">
        <v>21344622.06</v>
      </c>
    </row>
    <row r="14" spans="1:4" ht="22.5">
      <c r="A14" s="27" t="s">
        <v>77</v>
      </c>
      <c r="B14" s="22" t="s">
        <v>78</v>
      </c>
      <c r="C14" s="26">
        <v>12290666.39</v>
      </c>
      <c r="D14" s="26">
        <v>12290666.39</v>
      </c>
    </row>
    <row r="15" spans="1:4" ht="25.5" customHeight="1">
      <c r="A15" s="27" t="s">
        <v>79</v>
      </c>
      <c r="B15" s="22" t="s">
        <v>80</v>
      </c>
      <c r="C15" s="26">
        <v>8898367.95</v>
      </c>
      <c r="D15" s="26">
        <v>8898367.95</v>
      </c>
    </row>
    <row r="16" spans="1:4" ht="25.5" customHeight="1">
      <c r="A16" s="27" t="s">
        <v>79</v>
      </c>
      <c r="B16" s="22" t="s">
        <v>81</v>
      </c>
      <c r="C16" s="26">
        <v>8984709.3</v>
      </c>
      <c r="D16" s="26">
        <v>8984709.3</v>
      </c>
    </row>
    <row r="17" spans="1:4" ht="34.5" customHeight="1">
      <c r="A17" s="27" t="s">
        <v>82</v>
      </c>
      <c r="B17" s="22" t="s">
        <v>83</v>
      </c>
      <c r="C17" s="26">
        <v>-86341.35</v>
      </c>
      <c r="D17" s="26">
        <v>-86341.35</v>
      </c>
    </row>
    <row r="18" spans="1:4" ht="35.25" customHeight="1">
      <c r="A18" s="27" t="s">
        <v>84</v>
      </c>
      <c r="B18" s="22" t="s">
        <v>85</v>
      </c>
      <c r="C18" s="26">
        <v>1858712.24</v>
      </c>
      <c r="D18" s="26">
        <v>1858712.24</v>
      </c>
    </row>
    <row r="19" spans="1:4" ht="34.5" customHeight="1">
      <c r="A19" s="27" t="s">
        <v>84</v>
      </c>
      <c r="B19" s="22" t="s">
        <v>86</v>
      </c>
      <c r="C19" s="26">
        <v>1462709.38</v>
      </c>
      <c r="D19" s="26">
        <v>1462709.38</v>
      </c>
    </row>
    <row r="20" spans="1:4" ht="47.25" customHeight="1">
      <c r="A20" s="27" t="s">
        <v>87</v>
      </c>
      <c r="B20" s="22" t="s">
        <v>88</v>
      </c>
      <c r="C20" s="26">
        <v>396002.86</v>
      </c>
      <c r="D20" s="26">
        <v>396002.86</v>
      </c>
    </row>
    <row r="21" spans="1:4" ht="25.5" customHeight="1">
      <c r="A21" s="27" t="s">
        <v>89</v>
      </c>
      <c r="B21" s="22" t="s">
        <v>90</v>
      </c>
      <c r="C21" s="26">
        <v>207055.78</v>
      </c>
      <c r="D21" s="26">
        <v>207055.78</v>
      </c>
    </row>
    <row r="22" spans="1:4" ht="25.5" customHeight="1">
      <c r="A22" s="27" t="s">
        <v>89</v>
      </c>
      <c r="B22" s="22" t="s">
        <v>91</v>
      </c>
      <c r="C22" s="26">
        <v>173292.68</v>
      </c>
      <c r="D22" s="26">
        <v>173292.68</v>
      </c>
    </row>
    <row r="23" spans="1:4" ht="37.5" customHeight="1">
      <c r="A23" s="27" t="s">
        <v>92</v>
      </c>
      <c r="B23" s="22" t="s">
        <v>93</v>
      </c>
      <c r="C23" s="26">
        <v>33763.1</v>
      </c>
      <c r="D23" s="26">
        <v>33763.1</v>
      </c>
    </row>
    <row r="24" spans="1:4" ht="23.25" customHeight="1">
      <c r="A24" s="27" t="s">
        <v>94</v>
      </c>
      <c r="B24" s="22" t="s">
        <v>95</v>
      </c>
      <c r="C24" s="26">
        <v>1326530.42</v>
      </c>
      <c r="D24" s="26">
        <v>1326530.42</v>
      </c>
    </row>
    <row r="25" spans="1:4" ht="24.75" customHeight="1">
      <c r="A25" s="27" t="s">
        <v>96</v>
      </c>
      <c r="B25" s="22" t="s">
        <v>97</v>
      </c>
      <c r="C25" s="26">
        <v>8996406.53</v>
      </c>
      <c r="D25" s="26">
        <v>8996406.53</v>
      </c>
    </row>
    <row r="26" spans="1:4" ht="22.5">
      <c r="A26" s="27" t="s">
        <v>96</v>
      </c>
      <c r="B26" s="22" t="s">
        <v>98</v>
      </c>
      <c r="C26" s="26">
        <v>9100160.19</v>
      </c>
      <c r="D26" s="26">
        <v>9100160.19</v>
      </c>
    </row>
    <row r="27" spans="1:4" ht="34.5" customHeight="1">
      <c r="A27" s="27" t="s">
        <v>99</v>
      </c>
      <c r="B27" s="22" t="s">
        <v>100</v>
      </c>
      <c r="C27" s="26">
        <v>-103753.66</v>
      </c>
      <c r="D27" s="26">
        <v>-103753.66</v>
      </c>
    </row>
    <row r="28" spans="1:4" ht="12.75">
      <c r="A28" s="27" t="s">
        <v>101</v>
      </c>
      <c r="B28" s="22" t="s">
        <v>102</v>
      </c>
      <c r="C28" s="26">
        <v>57549.14</v>
      </c>
      <c r="D28" s="26">
        <v>57549.14</v>
      </c>
    </row>
    <row r="29" spans="1:4" ht="12.75">
      <c r="A29" s="27" t="s">
        <v>101</v>
      </c>
      <c r="B29" s="22" t="s">
        <v>103</v>
      </c>
      <c r="C29" s="26">
        <v>40341.09</v>
      </c>
      <c r="D29" s="26">
        <v>40341.09</v>
      </c>
    </row>
    <row r="30" spans="1:4" ht="22.5">
      <c r="A30" s="27" t="s">
        <v>104</v>
      </c>
      <c r="B30" s="22" t="s">
        <v>105</v>
      </c>
      <c r="C30" s="26">
        <v>17208.05</v>
      </c>
      <c r="D30" s="26">
        <v>17208.05</v>
      </c>
    </row>
    <row r="31" spans="1:4" ht="12.75">
      <c r="A31" s="27" t="s">
        <v>106</v>
      </c>
      <c r="B31" s="22" t="s">
        <v>107</v>
      </c>
      <c r="C31" s="26">
        <v>5573956.82</v>
      </c>
      <c r="D31" s="26">
        <v>5573956.82</v>
      </c>
    </row>
    <row r="32" spans="1:4" ht="12.75">
      <c r="A32" s="27" t="s">
        <v>108</v>
      </c>
      <c r="B32" s="22" t="s">
        <v>109</v>
      </c>
      <c r="C32" s="26">
        <v>5573956.82</v>
      </c>
      <c r="D32" s="26">
        <v>5573956.82</v>
      </c>
    </row>
    <row r="33" spans="1:4" ht="22.5" customHeight="1">
      <c r="A33" s="27" t="s">
        <v>110</v>
      </c>
      <c r="B33" s="22" t="s">
        <v>111</v>
      </c>
      <c r="C33" s="26">
        <v>5573956.82</v>
      </c>
      <c r="D33" s="26">
        <v>5573956.82</v>
      </c>
    </row>
    <row r="34" spans="1:4" ht="12.75">
      <c r="A34" s="27" t="s">
        <v>112</v>
      </c>
      <c r="B34" s="22" t="s">
        <v>113</v>
      </c>
      <c r="C34" s="26">
        <v>511366.84</v>
      </c>
      <c r="D34" s="26">
        <v>511366.84</v>
      </c>
    </row>
    <row r="35" spans="1:4" ht="22.5">
      <c r="A35" s="27" t="s">
        <v>114</v>
      </c>
      <c r="B35" s="22" t="s">
        <v>115</v>
      </c>
      <c r="C35" s="26">
        <v>499366.84</v>
      </c>
      <c r="D35" s="26">
        <v>499366.84</v>
      </c>
    </row>
    <row r="36" spans="1:4" ht="40.5" customHeight="1">
      <c r="A36" s="27" t="s">
        <v>116</v>
      </c>
      <c r="B36" s="22" t="s">
        <v>117</v>
      </c>
      <c r="C36" s="26">
        <v>499366.84</v>
      </c>
      <c r="D36" s="26">
        <v>499366.84</v>
      </c>
    </row>
    <row r="37" spans="1:4" ht="25.5" customHeight="1">
      <c r="A37" s="27" t="s">
        <v>118</v>
      </c>
      <c r="B37" s="22" t="s">
        <v>119</v>
      </c>
      <c r="C37" s="26">
        <v>12000</v>
      </c>
      <c r="D37" s="26">
        <v>12000</v>
      </c>
    </row>
    <row r="38" spans="1:4" ht="23.25" customHeight="1">
      <c r="A38" s="27" t="s">
        <v>120</v>
      </c>
      <c r="B38" s="22" t="s">
        <v>121</v>
      </c>
      <c r="C38" s="26">
        <v>12000</v>
      </c>
      <c r="D38" s="26">
        <v>12000</v>
      </c>
    </row>
    <row r="39" spans="1:4" ht="27.75" customHeight="1">
      <c r="A39" s="27" t="s">
        <v>122</v>
      </c>
      <c r="B39" s="22" t="s">
        <v>123</v>
      </c>
      <c r="C39" s="26">
        <v>4148.88</v>
      </c>
      <c r="D39" s="26">
        <v>4148.88</v>
      </c>
    </row>
    <row r="40" spans="1:4" ht="24.75" customHeight="1">
      <c r="A40" s="27" t="s">
        <v>124</v>
      </c>
      <c r="B40" s="22" t="s">
        <v>125</v>
      </c>
      <c r="C40" s="26">
        <v>-1988.1</v>
      </c>
      <c r="D40" s="26">
        <v>-1988.1</v>
      </c>
    </row>
    <row r="41" spans="1:4" ht="36" customHeight="1">
      <c r="A41" s="27" t="s">
        <v>126</v>
      </c>
      <c r="B41" s="22" t="s">
        <v>127</v>
      </c>
      <c r="C41" s="26">
        <v>-1988.1</v>
      </c>
      <c r="D41" s="26">
        <v>-1988.1</v>
      </c>
    </row>
    <row r="42" spans="1:4" ht="18" customHeight="1">
      <c r="A42" s="27" t="s">
        <v>128</v>
      </c>
      <c r="B42" s="22" t="s">
        <v>129</v>
      </c>
      <c r="C42" s="26">
        <v>201.76</v>
      </c>
      <c r="D42" s="26">
        <v>201.76</v>
      </c>
    </row>
    <row r="43" spans="1:4" ht="12.75">
      <c r="A43" s="27" t="s">
        <v>130</v>
      </c>
      <c r="B43" s="22" t="s">
        <v>131</v>
      </c>
      <c r="C43" s="26">
        <v>201.76</v>
      </c>
      <c r="D43" s="26">
        <v>201.76</v>
      </c>
    </row>
    <row r="44" spans="1:4" ht="22.5">
      <c r="A44" s="27" t="s">
        <v>132</v>
      </c>
      <c r="B44" s="22" t="s">
        <v>133</v>
      </c>
      <c r="C44" s="26">
        <v>13.76</v>
      </c>
      <c r="D44" s="26">
        <v>13.76</v>
      </c>
    </row>
    <row r="45" spans="1:4" ht="33.75">
      <c r="A45" s="27" t="s">
        <v>134</v>
      </c>
      <c r="B45" s="22" t="s">
        <v>135</v>
      </c>
      <c r="C45" s="26">
        <v>13.76</v>
      </c>
      <c r="D45" s="26">
        <v>13.76</v>
      </c>
    </row>
    <row r="46" spans="1:4" ht="12.75">
      <c r="A46" s="27" t="s">
        <v>136</v>
      </c>
      <c r="B46" s="22" t="s">
        <v>137</v>
      </c>
      <c r="C46" s="26">
        <v>188</v>
      </c>
      <c r="D46" s="26">
        <v>188</v>
      </c>
    </row>
    <row r="47" spans="1:4" ht="12.75">
      <c r="A47" s="27" t="s">
        <v>138</v>
      </c>
      <c r="B47" s="22" t="s">
        <v>139</v>
      </c>
      <c r="C47" s="26">
        <v>214.29</v>
      </c>
      <c r="D47" s="26">
        <v>214.29</v>
      </c>
    </row>
    <row r="48" spans="1:4" ht="12.75">
      <c r="A48" s="27" t="s">
        <v>140</v>
      </c>
      <c r="B48" s="22" t="s">
        <v>141</v>
      </c>
      <c r="C48" s="26">
        <v>214.29</v>
      </c>
      <c r="D48" s="26">
        <v>214.29</v>
      </c>
    </row>
    <row r="49" spans="1:4" ht="22.5">
      <c r="A49" s="27" t="s">
        <v>142</v>
      </c>
      <c r="B49" s="22" t="s">
        <v>143</v>
      </c>
      <c r="C49" s="26">
        <v>5018.46</v>
      </c>
      <c r="D49" s="26">
        <v>5018.46</v>
      </c>
    </row>
    <row r="50" spans="1:4" ht="12.75">
      <c r="A50" s="27" t="s">
        <v>144</v>
      </c>
      <c r="B50" s="22" t="s">
        <v>145</v>
      </c>
      <c r="C50" s="26">
        <v>5018.46</v>
      </c>
      <c r="D50" s="26">
        <v>5018.46</v>
      </c>
    </row>
    <row r="51" spans="1:4" ht="22.5">
      <c r="A51" s="27" t="s">
        <v>146</v>
      </c>
      <c r="B51" s="22" t="s">
        <v>147</v>
      </c>
      <c r="C51" s="26">
        <v>702.47</v>
      </c>
      <c r="D51" s="26">
        <v>702.47</v>
      </c>
    </row>
    <row r="52" spans="1:4" ht="40.5" customHeight="1">
      <c r="A52" s="27" t="s">
        <v>148</v>
      </c>
      <c r="B52" s="22" t="s">
        <v>149</v>
      </c>
      <c r="C52" s="26">
        <v>702.47</v>
      </c>
      <c r="D52" s="26">
        <v>702.47</v>
      </c>
    </row>
    <row r="53" spans="1:4" ht="50.25" customHeight="1">
      <c r="A53" s="27" t="s">
        <v>150</v>
      </c>
      <c r="B53" s="22" t="s">
        <v>151</v>
      </c>
      <c r="C53" s="26">
        <v>702.47</v>
      </c>
      <c r="D53" s="26">
        <v>702.47</v>
      </c>
    </row>
    <row r="54" spans="1:4" ht="30.75" customHeight="1">
      <c r="A54" s="27" t="s">
        <v>152</v>
      </c>
      <c r="B54" s="22" t="s">
        <v>153</v>
      </c>
      <c r="C54" s="26">
        <v>1682805.66</v>
      </c>
      <c r="D54" s="26">
        <v>1682805.66</v>
      </c>
    </row>
    <row r="55" spans="1:4" ht="60.75" customHeight="1">
      <c r="A55" s="27" t="s">
        <v>154</v>
      </c>
      <c r="B55" s="22" t="s">
        <v>155</v>
      </c>
      <c r="C55" s="26">
        <v>56</v>
      </c>
      <c r="D55" s="26">
        <v>56</v>
      </c>
    </row>
    <row r="56" spans="1:4" ht="48.75" customHeight="1">
      <c r="A56" s="27" t="s">
        <v>156</v>
      </c>
      <c r="B56" s="22" t="s">
        <v>157</v>
      </c>
      <c r="C56" s="26">
        <v>56</v>
      </c>
      <c r="D56" s="26">
        <v>56</v>
      </c>
    </row>
    <row r="57" spans="1:4" ht="74.25" customHeight="1">
      <c r="A57" s="27" t="s">
        <v>158</v>
      </c>
      <c r="B57" s="22" t="s">
        <v>159</v>
      </c>
      <c r="C57" s="26">
        <v>1682749.66</v>
      </c>
      <c r="D57" s="26">
        <v>1682749.66</v>
      </c>
    </row>
    <row r="58" spans="1:4" ht="54" customHeight="1">
      <c r="A58" s="27" t="s">
        <v>160</v>
      </c>
      <c r="B58" s="22" t="s">
        <v>161</v>
      </c>
      <c r="C58" s="26">
        <v>612689.98</v>
      </c>
      <c r="D58" s="26">
        <v>612689.98</v>
      </c>
    </row>
    <row r="59" spans="1:4" ht="60" customHeight="1">
      <c r="A59" s="27" t="s">
        <v>162</v>
      </c>
      <c r="B59" s="22" t="s">
        <v>163</v>
      </c>
      <c r="C59" s="26">
        <v>612689.98</v>
      </c>
      <c r="D59" s="26">
        <v>612689.98</v>
      </c>
    </row>
    <row r="60" spans="1:4" ht="57.75" customHeight="1">
      <c r="A60" s="27" t="s">
        <v>164</v>
      </c>
      <c r="B60" s="22" t="s">
        <v>165</v>
      </c>
      <c r="C60" s="26">
        <v>1762.47</v>
      </c>
      <c r="D60" s="26">
        <v>1762.47</v>
      </c>
    </row>
    <row r="61" spans="1:4" ht="55.5" customHeight="1">
      <c r="A61" s="27" t="s">
        <v>166</v>
      </c>
      <c r="B61" s="22" t="s">
        <v>167</v>
      </c>
      <c r="C61" s="26">
        <v>1762.47</v>
      </c>
      <c r="D61" s="26">
        <v>1762.47</v>
      </c>
    </row>
    <row r="62" spans="1:4" ht="73.5" customHeight="1">
      <c r="A62" s="27" t="s">
        <v>168</v>
      </c>
      <c r="B62" s="22" t="s">
        <v>169</v>
      </c>
      <c r="C62" s="26">
        <v>1068297.21</v>
      </c>
      <c r="D62" s="26">
        <v>1068297.21</v>
      </c>
    </row>
    <row r="63" spans="1:4" ht="56.25">
      <c r="A63" s="27" t="s">
        <v>170</v>
      </c>
      <c r="B63" s="22" t="s">
        <v>171</v>
      </c>
      <c r="C63" s="26">
        <v>1068297.21</v>
      </c>
      <c r="D63" s="26">
        <v>1068297.21</v>
      </c>
    </row>
    <row r="64" spans="1:4" ht="12.75">
      <c r="A64" s="27" t="s">
        <v>172</v>
      </c>
      <c r="B64" s="22" t="s">
        <v>173</v>
      </c>
      <c r="C64" s="26">
        <v>247417.57</v>
      </c>
      <c r="D64" s="26">
        <v>247417.57</v>
      </c>
    </row>
    <row r="65" spans="1:4" ht="12.75">
      <c r="A65" s="27" t="s">
        <v>174</v>
      </c>
      <c r="B65" s="22" t="s">
        <v>175</v>
      </c>
      <c r="C65" s="26">
        <v>247417.57</v>
      </c>
      <c r="D65" s="26">
        <v>247417.57</v>
      </c>
    </row>
    <row r="66" spans="1:4" ht="22.5">
      <c r="A66" s="27" t="s">
        <v>176</v>
      </c>
      <c r="B66" s="22" t="s">
        <v>177</v>
      </c>
      <c r="C66" s="26">
        <v>24817.34</v>
      </c>
      <c r="D66" s="26">
        <v>24817.34</v>
      </c>
    </row>
    <row r="67" spans="1:4" ht="22.5">
      <c r="A67" s="27" t="s">
        <v>178</v>
      </c>
      <c r="B67" s="22" t="s">
        <v>179</v>
      </c>
      <c r="C67" s="26">
        <v>10129.86</v>
      </c>
      <c r="D67" s="26">
        <v>10129.86</v>
      </c>
    </row>
    <row r="68" spans="1:4" ht="12.75">
      <c r="A68" s="27" t="s">
        <v>180</v>
      </c>
      <c r="B68" s="22" t="s">
        <v>181</v>
      </c>
      <c r="C68" s="26">
        <v>18372.48</v>
      </c>
      <c r="D68" s="26">
        <v>18372.48</v>
      </c>
    </row>
    <row r="69" spans="1:4" ht="12.75">
      <c r="A69" s="27" t="s">
        <v>182</v>
      </c>
      <c r="B69" s="22" t="s">
        <v>183</v>
      </c>
      <c r="C69" s="26">
        <v>194097.89</v>
      </c>
      <c r="D69" s="26">
        <v>194097.89</v>
      </c>
    </row>
    <row r="70" spans="1:4" ht="22.5">
      <c r="A70" s="27" t="s">
        <v>184</v>
      </c>
      <c r="B70" s="22" t="s">
        <v>185</v>
      </c>
      <c r="C70" s="26">
        <v>111603.82</v>
      </c>
      <c r="D70" s="26">
        <v>111603.82</v>
      </c>
    </row>
    <row r="71" spans="1:4" ht="12.75">
      <c r="A71" s="27" t="s">
        <v>186</v>
      </c>
      <c r="B71" s="22" t="s">
        <v>187</v>
      </c>
      <c r="C71" s="26">
        <v>7200</v>
      </c>
      <c r="D71" s="26">
        <v>7200</v>
      </c>
    </row>
    <row r="72" spans="1:4" ht="12.75">
      <c r="A72" s="27" t="s">
        <v>188</v>
      </c>
      <c r="B72" s="22" t="s">
        <v>189</v>
      </c>
      <c r="C72" s="26">
        <v>7200</v>
      </c>
      <c r="D72" s="26">
        <v>7200</v>
      </c>
    </row>
    <row r="73" spans="1:4" ht="22.5">
      <c r="A73" s="27" t="s">
        <v>190</v>
      </c>
      <c r="B73" s="22" t="s">
        <v>191</v>
      </c>
      <c r="C73" s="26">
        <v>7200</v>
      </c>
      <c r="D73" s="26">
        <v>7200</v>
      </c>
    </row>
    <row r="74" spans="1:4" ht="12.75">
      <c r="A74" s="27" t="s">
        <v>192</v>
      </c>
      <c r="B74" s="22" t="s">
        <v>193</v>
      </c>
      <c r="C74" s="26">
        <v>104403.82</v>
      </c>
      <c r="D74" s="26">
        <v>104403.82</v>
      </c>
    </row>
    <row r="75" spans="1:4" ht="12.75">
      <c r="A75" s="27" t="s">
        <v>194</v>
      </c>
      <c r="B75" s="22" t="s">
        <v>195</v>
      </c>
      <c r="C75" s="26">
        <v>104403.82</v>
      </c>
      <c r="D75" s="26">
        <v>104403.82</v>
      </c>
    </row>
    <row r="76" spans="1:4" ht="22.5">
      <c r="A76" s="27" t="s">
        <v>196</v>
      </c>
      <c r="B76" s="22" t="s">
        <v>197</v>
      </c>
      <c r="C76" s="26">
        <v>104403.82</v>
      </c>
      <c r="D76" s="26">
        <v>104403.82</v>
      </c>
    </row>
    <row r="77" spans="1:4" ht="12.75">
      <c r="A77" s="27" t="s">
        <v>198</v>
      </c>
      <c r="B77" s="22" t="s">
        <v>199</v>
      </c>
      <c r="C77" s="26"/>
      <c r="D77" s="26"/>
    </row>
    <row r="78" spans="1:4" ht="22.5">
      <c r="A78" s="27" t="s">
        <v>200</v>
      </c>
      <c r="B78" s="22" t="s">
        <v>201</v>
      </c>
      <c r="C78" s="26">
        <v>94779.42</v>
      </c>
      <c r="D78" s="26">
        <v>94779.42</v>
      </c>
    </row>
    <row r="79" spans="1:4" ht="67.5" customHeight="1">
      <c r="A79" s="27" t="s">
        <v>202</v>
      </c>
      <c r="B79" s="22" t="s">
        <v>203</v>
      </c>
      <c r="C79" s="26">
        <v>37590</v>
      </c>
      <c r="D79" s="26">
        <v>37590</v>
      </c>
    </row>
    <row r="80" spans="1:4" ht="68.25" customHeight="1">
      <c r="A80" s="27" t="s">
        <v>204</v>
      </c>
      <c r="B80" s="22" t="s">
        <v>205</v>
      </c>
      <c r="C80" s="26">
        <v>37590</v>
      </c>
      <c r="D80" s="26">
        <v>37590</v>
      </c>
    </row>
    <row r="81" spans="1:4" ht="73.5" customHeight="1">
      <c r="A81" s="27" t="s">
        <v>206</v>
      </c>
      <c r="B81" s="22" t="s">
        <v>207</v>
      </c>
      <c r="C81" s="26">
        <v>37590</v>
      </c>
      <c r="D81" s="26">
        <v>37590</v>
      </c>
    </row>
    <row r="82" spans="1:4" ht="45">
      <c r="A82" s="27" t="s">
        <v>208</v>
      </c>
      <c r="B82" s="22" t="s">
        <v>209</v>
      </c>
      <c r="C82" s="26">
        <v>57189.42</v>
      </c>
      <c r="D82" s="26">
        <v>57189.42</v>
      </c>
    </row>
    <row r="83" spans="1:4" ht="27.75" customHeight="1">
      <c r="A83" s="27" t="s">
        <v>210</v>
      </c>
      <c r="B83" s="22" t="s">
        <v>211</v>
      </c>
      <c r="C83" s="26">
        <v>57189.42</v>
      </c>
      <c r="D83" s="26">
        <v>57189.42</v>
      </c>
    </row>
    <row r="84" spans="1:4" ht="32.25" customHeight="1">
      <c r="A84" s="27" t="s">
        <v>212</v>
      </c>
      <c r="B84" s="22" t="s">
        <v>213</v>
      </c>
      <c r="C84" s="26">
        <v>57189.42</v>
      </c>
      <c r="D84" s="26">
        <v>57189.42</v>
      </c>
    </row>
    <row r="85" spans="1:4" ht="12.75">
      <c r="A85" s="27" t="s">
        <v>214</v>
      </c>
      <c r="B85" s="22" t="s">
        <v>215</v>
      </c>
      <c r="C85" s="26">
        <v>1303074.72</v>
      </c>
      <c r="D85" s="26">
        <v>1303074.72</v>
      </c>
    </row>
    <row r="86" spans="1:4" ht="22.5" customHeight="1">
      <c r="A86" s="27" t="s">
        <v>216</v>
      </c>
      <c r="B86" s="22" t="s">
        <v>217</v>
      </c>
      <c r="C86" s="26">
        <v>95056.14</v>
      </c>
      <c r="D86" s="26">
        <v>95056.14</v>
      </c>
    </row>
    <row r="87" spans="1:4" ht="84" customHeight="1">
      <c r="A87" s="27" t="s">
        <v>218</v>
      </c>
      <c r="B87" s="22" t="s">
        <v>219</v>
      </c>
      <c r="C87" s="26">
        <v>91159.53</v>
      </c>
      <c r="D87" s="26">
        <v>91159.53</v>
      </c>
    </row>
    <row r="88" spans="1:4" ht="44.25" customHeight="1">
      <c r="A88" s="27" t="s">
        <v>220</v>
      </c>
      <c r="B88" s="22" t="s">
        <v>221</v>
      </c>
      <c r="C88" s="26">
        <v>3896.61</v>
      </c>
      <c r="D88" s="26">
        <v>3896.61</v>
      </c>
    </row>
    <row r="89" spans="1:4" ht="46.5" customHeight="1">
      <c r="A89" s="27" t="s">
        <v>222</v>
      </c>
      <c r="B89" s="22" t="s">
        <v>223</v>
      </c>
      <c r="C89" s="26">
        <v>6000</v>
      </c>
      <c r="D89" s="26">
        <v>6000</v>
      </c>
    </row>
    <row r="90" spans="1:4" ht="49.5" customHeight="1">
      <c r="A90" s="27" t="s">
        <v>224</v>
      </c>
      <c r="B90" s="22" t="s">
        <v>225</v>
      </c>
      <c r="C90" s="26">
        <v>9200</v>
      </c>
      <c r="D90" s="26">
        <v>9200</v>
      </c>
    </row>
    <row r="91" spans="1:4" ht="22.5">
      <c r="A91" s="27" t="s">
        <v>226</v>
      </c>
      <c r="B91" s="22" t="s">
        <v>227</v>
      </c>
      <c r="C91" s="26">
        <v>15947.12</v>
      </c>
      <c r="D91" s="26">
        <v>15947.12</v>
      </c>
    </row>
    <row r="92" spans="1:4" ht="42" customHeight="1">
      <c r="A92" s="27" t="s">
        <v>228</v>
      </c>
      <c r="B92" s="22" t="s">
        <v>229</v>
      </c>
      <c r="C92" s="26">
        <v>15947.12</v>
      </c>
      <c r="D92" s="26">
        <v>15947.12</v>
      </c>
    </row>
    <row r="93" spans="1:4" ht="51" customHeight="1">
      <c r="A93" s="27" t="s">
        <v>230</v>
      </c>
      <c r="B93" s="22" t="s">
        <v>231</v>
      </c>
      <c r="C93" s="26">
        <v>15947.12</v>
      </c>
      <c r="D93" s="26">
        <v>15947.12</v>
      </c>
    </row>
    <row r="94" spans="1:4" ht="75.75" customHeight="1">
      <c r="A94" s="27" t="s">
        <v>232</v>
      </c>
      <c r="B94" s="22" t="s">
        <v>233</v>
      </c>
      <c r="C94" s="26">
        <v>67500</v>
      </c>
      <c r="D94" s="26">
        <v>67500</v>
      </c>
    </row>
    <row r="95" spans="1:4" ht="22.5">
      <c r="A95" s="27" t="s">
        <v>234</v>
      </c>
      <c r="B95" s="22" t="s">
        <v>235</v>
      </c>
      <c r="C95" s="26">
        <v>53200</v>
      </c>
      <c r="D95" s="26">
        <v>53200</v>
      </c>
    </row>
    <row r="96" spans="1:4" ht="22.5">
      <c r="A96" s="27" t="s">
        <v>236</v>
      </c>
      <c r="B96" s="22" t="s">
        <v>237</v>
      </c>
      <c r="C96" s="26">
        <v>14300</v>
      </c>
      <c r="D96" s="26">
        <v>14300</v>
      </c>
    </row>
    <row r="97" spans="1:4" ht="42" customHeight="1">
      <c r="A97" s="27" t="s">
        <v>238</v>
      </c>
      <c r="B97" s="22" t="s">
        <v>239</v>
      </c>
      <c r="C97" s="26">
        <v>27349.6</v>
      </c>
      <c r="D97" s="26">
        <v>27349.6</v>
      </c>
    </row>
    <row r="98" spans="1:4" ht="23.25" customHeight="1">
      <c r="A98" s="27" t="s">
        <v>240</v>
      </c>
      <c r="B98" s="22" t="s">
        <v>241</v>
      </c>
      <c r="C98" s="26">
        <v>140549.11</v>
      </c>
      <c r="D98" s="26">
        <v>140549.11</v>
      </c>
    </row>
    <row r="99" spans="1:4" ht="36" customHeight="1">
      <c r="A99" s="27" t="s">
        <v>242</v>
      </c>
      <c r="B99" s="22" t="s">
        <v>243</v>
      </c>
      <c r="C99" s="26">
        <v>16000</v>
      </c>
      <c r="D99" s="26">
        <v>16000</v>
      </c>
    </row>
    <row r="100" spans="1:4" ht="45.75" customHeight="1">
      <c r="A100" s="27" t="s">
        <v>244</v>
      </c>
      <c r="B100" s="22" t="s">
        <v>245</v>
      </c>
      <c r="C100" s="26">
        <v>16000</v>
      </c>
      <c r="D100" s="26">
        <v>16000</v>
      </c>
    </row>
    <row r="101" spans="1:4" ht="27" customHeight="1">
      <c r="A101" s="27" t="s">
        <v>246</v>
      </c>
      <c r="B101" s="22" t="s">
        <v>247</v>
      </c>
      <c r="C101" s="26">
        <v>124549.11</v>
      </c>
      <c r="D101" s="26">
        <v>124549.11</v>
      </c>
    </row>
    <row r="102" spans="1:4" ht="35.25" customHeight="1">
      <c r="A102" s="27" t="s">
        <v>248</v>
      </c>
      <c r="B102" s="22" t="s">
        <v>249</v>
      </c>
      <c r="C102" s="26">
        <v>55000</v>
      </c>
      <c r="D102" s="26">
        <v>55000</v>
      </c>
    </row>
    <row r="103" spans="1:4" ht="47.25" customHeight="1">
      <c r="A103" s="27" t="s">
        <v>250</v>
      </c>
      <c r="B103" s="22" t="s">
        <v>251</v>
      </c>
      <c r="C103" s="26">
        <v>55000</v>
      </c>
      <c r="D103" s="26">
        <v>55000</v>
      </c>
    </row>
    <row r="104" spans="1:4" ht="46.5" customHeight="1">
      <c r="A104" s="27" t="s">
        <v>252</v>
      </c>
      <c r="B104" s="22" t="s">
        <v>253</v>
      </c>
      <c r="C104" s="26">
        <v>55922.56</v>
      </c>
      <c r="D104" s="26">
        <v>55922.56</v>
      </c>
    </row>
    <row r="105" spans="1:4" ht="23.25" customHeight="1">
      <c r="A105" s="27" t="s">
        <v>254</v>
      </c>
      <c r="B105" s="22" t="s">
        <v>255</v>
      </c>
      <c r="C105" s="26">
        <v>830550.19</v>
      </c>
      <c r="D105" s="26">
        <v>830550.19</v>
      </c>
    </row>
    <row r="106" spans="1:4" ht="34.5" customHeight="1">
      <c r="A106" s="27" t="s">
        <v>256</v>
      </c>
      <c r="B106" s="22" t="s">
        <v>257</v>
      </c>
      <c r="C106" s="26">
        <v>830550.19</v>
      </c>
      <c r="D106" s="26">
        <v>830550.19</v>
      </c>
    </row>
    <row r="107" spans="1:4" ht="12.75">
      <c r="A107" s="27" t="s">
        <v>258</v>
      </c>
      <c r="B107" s="22" t="s">
        <v>259</v>
      </c>
      <c r="C107" s="26">
        <v>309915104.21</v>
      </c>
      <c r="D107" s="26">
        <v>308633967.88</v>
      </c>
    </row>
    <row r="108" spans="1:4" ht="27.75" customHeight="1">
      <c r="A108" s="27" t="s">
        <v>260</v>
      </c>
      <c r="B108" s="22" t="s">
        <v>261</v>
      </c>
      <c r="C108" s="26">
        <v>309630104.21</v>
      </c>
      <c r="D108" s="26">
        <v>309466754.88</v>
      </c>
    </row>
    <row r="109" spans="1:4" ht="22.5">
      <c r="A109" s="27" t="s">
        <v>262</v>
      </c>
      <c r="B109" s="22" t="s">
        <v>263</v>
      </c>
      <c r="C109" s="26">
        <v>32995000</v>
      </c>
      <c r="D109" s="26">
        <v>32995000</v>
      </c>
    </row>
    <row r="110" spans="1:4" ht="18" customHeight="1">
      <c r="A110" s="27" t="s">
        <v>264</v>
      </c>
      <c r="B110" s="22" t="s">
        <v>265</v>
      </c>
      <c r="C110" s="26">
        <v>32995000</v>
      </c>
      <c r="D110" s="26">
        <v>32995000</v>
      </c>
    </row>
    <row r="111" spans="1:4" ht="24.75" customHeight="1">
      <c r="A111" s="27" t="s">
        <v>266</v>
      </c>
      <c r="B111" s="22" t="s">
        <v>267</v>
      </c>
      <c r="C111" s="26">
        <v>32995000</v>
      </c>
      <c r="D111" s="26">
        <v>32995000</v>
      </c>
    </row>
    <row r="112" spans="1:4" ht="22.5" customHeight="1">
      <c r="A112" s="27" t="s">
        <v>268</v>
      </c>
      <c r="B112" s="22" t="s">
        <v>269</v>
      </c>
      <c r="C112" s="26">
        <v>36240953.82</v>
      </c>
      <c r="D112" s="26">
        <v>36240924.69</v>
      </c>
    </row>
    <row r="113" spans="1:4" ht="22.5">
      <c r="A113" s="27" t="s">
        <v>270</v>
      </c>
      <c r="B113" s="22" t="s">
        <v>271</v>
      </c>
      <c r="C113" s="26">
        <v>153000</v>
      </c>
      <c r="D113" s="26">
        <v>153000</v>
      </c>
    </row>
    <row r="114" spans="1:4" ht="22.5" customHeight="1">
      <c r="A114" s="27" t="s">
        <v>272</v>
      </c>
      <c r="B114" s="22" t="s">
        <v>273</v>
      </c>
      <c r="C114" s="26">
        <v>153000</v>
      </c>
      <c r="D114" s="26">
        <v>153000</v>
      </c>
    </row>
    <row r="115" spans="1:4" ht="43.5" customHeight="1">
      <c r="A115" s="27" t="s">
        <v>274</v>
      </c>
      <c r="B115" s="22" t="s">
        <v>275</v>
      </c>
      <c r="C115" s="26">
        <v>28532193.82</v>
      </c>
      <c r="D115" s="26">
        <v>28532193.79</v>
      </c>
    </row>
    <row r="116" spans="1:4" ht="36.75" customHeight="1">
      <c r="A116" s="27" t="s">
        <v>276</v>
      </c>
      <c r="B116" s="22" t="s">
        <v>277</v>
      </c>
      <c r="C116" s="26">
        <v>28532193.82</v>
      </c>
      <c r="D116" s="26">
        <v>28532193.79</v>
      </c>
    </row>
    <row r="117" spans="1:4" ht="35.25" customHeight="1">
      <c r="A117" s="27" t="s">
        <v>278</v>
      </c>
      <c r="B117" s="22" t="s">
        <v>279</v>
      </c>
      <c r="C117" s="26">
        <v>4563060</v>
      </c>
      <c r="D117" s="26">
        <v>4563060</v>
      </c>
    </row>
    <row r="118" spans="1:4" ht="36" customHeight="1">
      <c r="A118" s="27" t="s">
        <v>280</v>
      </c>
      <c r="B118" s="22" t="s">
        <v>281</v>
      </c>
      <c r="C118" s="26">
        <v>4563060</v>
      </c>
      <c r="D118" s="26">
        <v>4563060</v>
      </c>
    </row>
    <row r="119" spans="1:4" ht="12.75">
      <c r="A119" s="27" t="s">
        <v>282</v>
      </c>
      <c r="B119" s="22" t="s">
        <v>283</v>
      </c>
      <c r="C119" s="26">
        <v>2992700</v>
      </c>
      <c r="D119" s="26">
        <v>2992670.9</v>
      </c>
    </row>
    <row r="120" spans="1:4" ht="12.75" customHeight="1">
      <c r="A120" s="27" t="s">
        <v>284</v>
      </c>
      <c r="B120" s="22" t="s">
        <v>285</v>
      </c>
      <c r="C120" s="26">
        <v>2992700</v>
      </c>
      <c r="D120" s="26">
        <v>2992670.9</v>
      </c>
    </row>
    <row r="121" spans="1:4" ht="12.75">
      <c r="A121" s="27" t="s">
        <v>286</v>
      </c>
      <c r="B121" s="22" t="s">
        <v>287</v>
      </c>
      <c r="C121" s="26"/>
      <c r="D121" s="26"/>
    </row>
    <row r="122" spans="1:4" ht="22.5">
      <c r="A122" s="27" t="s">
        <v>288</v>
      </c>
      <c r="B122" s="22" t="s">
        <v>289</v>
      </c>
      <c r="C122" s="26">
        <v>239204300</v>
      </c>
      <c r="D122" s="26">
        <v>239040979.8</v>
      </c>
    </row>
    <row r="123" spans="1:4" ht="24" customHeight="1">
      <c r="A123" s="27" t="s">
        <v>290</v>
      </c>
      <c r="B123" s="22" t="s">
        <v>291</v>
      </c>
      <c r="C123" s="26">
        <v>1766400</v>
      </c>
      <c r="D123" s="26">
        <v>1631500</v>
      </c>
    </row>
    <row r="124" spans="1:4" ht="25.5" customHeight="1">
      <c r="A124" s="27" t="s">
        <v>292</v>
      </c>
      <c r="B124" s="22" t="s">
        <v>293</v>
      </c>
      <c r="C124" s="26">
        <v>1766400</v>
      </c>
      <c r="D124" s="26">
        <v>1631500</v>
      </c>
    </row>
    <row r="125" spans="1:4" ht="35.25" customHeight="1">
      <c r="A125" s="27" t="s">
        <v>294</v>
      </c>
      <c r="B125" s="22" t="s">
        <v>295</v>
      </c>
      <c r="C125" s="26">
        <v>14900</v>
      </c>
      <c r="D125" s="26">
        <v>8739</v>
      </c>
    </row>
    <row r="126" spans="1:4" ht="38.25" customHeight="1">
      <c r="A126" s="27" t="s">
        <v>296</v>
      </c>
      <c r="B126" s="22" t="s">
        <v>297</v>
      </c>
      <c r="C126" s="26">
        <v>14900</v>
      </c>
      <c r="D126" s="26">
        <v>8739</v>
      </c>
    </row>
    <row r="127" spans="1:4" ht="33.75">
      <c r="A127" s="27" t="s">
        <v>298</v>
      </c>
      <c r="B127" s="22" t="s">
        <v>299</v>
      </c>
      <c r="C127" s="26">
        <v>1882400</v>
      </c>
      <c r="D127" s="26">
        <v>1865100</v>
      </c>
    </row>
    <row r="128" spans="1:4" ht="24.75" customHeight="1">
      <c r="A128" s="27" t="s">
        <v>300</v>
      </c>
      <c r="B128" s="22" t="s">
        <v>301</v>
      </c>
      <c r="C128" s="26">
        <v>1882400</v>
      </c>
      <c r="D128" s="26">
        <v>1865100</v>
      </c>
    </row>
    <row r="129" spans="1:4" ht="36" customHeight="1">
      <c r="A129" s="27" t="s">
        <v>302</v>
      </c>
      <c r="B129" s="22" t="s">
        <v>303</v>
      </c>
      <c r="C129" s="26">
        <v>813300</v>
      </c>
      <c r="D129" s="26">
        <v>810957</v>
      </c>
    </row>
    <row r="130" spans="1:4" ht="33.75" customHeight="1">
      <c r="A130" s="27" t="s">
        <v>304</v>
      </c>
      <c r="B130" s="22" t="s">
        <v>305</v>
      </c>
      <c r="C130" s="26">
        <v>813300</v>
      </c>
      <c r="D130" s="26">
        <v>810957</v>
      </c>
    </row>
    <row r="131" spans="1:4" ht="21.75" customHeight="1">
      <c r="A131" s="27" t="s">
        <v>306</v>
      </c>
      <c r="B131" s="22" t="s">
        <v>307</v>
      </c>
      <c r="C131" s="26">
        <v>180708200</v>
      </c>
      <c r="D131" s="26">
        <v>180708112.8</v>
      </c>
    </row>
    <row r="132" spans="1:4" ht="26.25" customHeight="1">
      <c r="A132" s="27" t="s">
        <v>308</v>
      </c>
      <c r="B132" s="22" t="s">
        <v>309</v>
      </c>
      <c r="C132" s="26">
        <v>180708200</v>
      </c>
      <c r="D132" s="26">
        <v>180708112.8</v>
      </c>
    </row>
    <row r="133" spans="1:4" ht="36" customHeight="1">
      <c r="A133" s="27" t="s">
        <v>310</v>
      </c>
      <c r="B133" s="22" t="s">
        <v>311</v>
      </c>
      <c r="C133" s="26">
        <v>10367300</v>
      </c>
      <c r="D133" s="26">
        <v>10364771</v>
      </c>
    </row>
    <row r="134" spans="1:4" ht="40.5" customHeight="1">
      <c r="A134" s="27" t="s">
        <v>312</v>
      </c>
      <c r="B134" s="22" t="s">
        <v>313</v>
      </c>
      <c r="C134" s="26">
        <v>10367300</v>
      </c>
      <c r="D134" s="26">
        <v>10364771</v>
      </c>
    </row>
    <row r="135" spans="1:4" ht="60.75" customHeight="1">
      <c r="A135" s="27" t="s">
        <v>314</v>
      </c>
      <c r="B135" s="22" t="s">
        <v>315</v>
      </c>
      <c r="C135" s="26">
        <v>2226800</v>
      </c>
      <c r="D135" s="26">
        <v>2226800</v>
      </c>
    </row>
    <row r="136" spans="1:4" ht="57.75" customHeight="1">
      <c r="A136" s="27" t="s">
        <v>316</v>
      </c>
      <c r="B136" s="22" t="s">
        <v>317</v>
      </c>
      <c r="C136" s="26">
        <v>2226800</v>
      </c>
      <c r="D136" s="26">
        <v>2226800</v>
      </c>
    </row>
    <row r="137" spans="1:4" ht="22.5">
      <c r="A137" s="27" t="s">
        <v>318</v>
      </c>
      <c r="B137" s="22" t="s">
        <v>319</v>
      </c>
      <c r="C137" s="26">
        <v>1636000</v>
      </c>
      <c r="D137" s="26">
        <v>1636000</v>
      </c>
    </row>
    <row r="138" spans="1:4" ht="22.5">
      <c r="A138" s="27" t="s">
        <v>320</v>
      </c>
      <c r="B138" s="22" t="s">
        <v>321</v>
      </c>
      <c r="C138" s="26">
        <v>1636000</v>
      </c>
      <c r="D138" s="26">
        <v>1636000</v>
      </c>
    </row>
    <row r="139" spans="1:4" ht="72" customHeight="1">
      <c r="A139" s="27" t="s">
        <v>322</v>
      </c>
      <c r="B139" s="22" t="s">
        <v>323</v>
      </c>
      <c r="C139" s="26">
        <v>39789000</v>
      </c>
      <c r="D139" s="26">
        <v>39789000</v>
      </c>
    </row>
    <row r="140" spans="1:4" ht="73.5" customHeight="1">
      <c r="A140" s="27" t="s">
        <v>324</v>
      </c>
      <c r="B140" s="22" t="s">
        <v>325</v>
      </c>
      <c r="C140" s="26">
        <v>39789000</v>
      </c>
      <c r="D140" s="26">
        <v>39789000</v>
      </c>
    </row>
    <row r="141" spans="1:4" ht="12.75">
      <c r="A141" s="27" t="s">
        <v>58</v>
      </c>
      <c r="B141" s="22" t="s">
        <v>326</v>
      </c>
      <c r="C141" s="26">
        <v>1189850.39</v>
      </c>
      <c r="D141" s="26">
        <v>1189850.39</v>
      </c>
    </row>
    <row r="142" spans="1:4" ht="51" customHeight="1">
      <c r="A142" s="27" t="s">
        <v>327</v>
      </c>
      <c r="B142" s="22" t="s">
        <v>328</v>
      </c>
      <c r="C142" s="26">
        <v>851850.39</v>
      </c>
      <c r="D142" s="26">
        <v>851850.39</v>
      </c>
    </row>
    <row r="143" spans="1:4" ht="57" customHeight="1">
      <c r="A143" s="27" t="s">
        <v>329</v>
      </c>
      <c r="B143" s="22" t="s">
        <v>330</v>
      </c>
      <c r="C143" s="26">
        <v>851850.39</v>
      </c>
      <c r="D143" s="26">
        <v>851850.39</v>
      </c>
    </row>
    <row r="144" spans="1:4" ht="38.25" customHeight="1">
      <c r="A144" s="27" t="s">
        <v>331</v>
      </c>
      <c r="B144" s="22" t="s">
        <v>332</v>
      </c>
      <c r="C144" s="26">
        <v>338000</v>
      </c>
      <c r="D144" s="26">
        <v>338000</v>
      </c>
    </row>
    <row r="145" spans="1:4" ht="51.75" customHeight="1">
      <c r="A145" s="27" t="s">
        <v>333</v>
      </c>
      <c r="B145" s="22" t="s">
        <v>334</v>
      </c>
      <c r="C145" s="26">
        <v>250000</v>
      </c>
      <c r="D145" s="26">
        <v>250000</v>
      </c>
    </row>
    <row r="146" spans="1:4" ht="56.25" customHeight="1">
      <c r="A146" s="27" t="s">
        <v>335</v>
      </c>
      <c r="B146" s="22" t="s">
        <v>336</v>
      </c>
      <c r="C146" s="26">
        <v>250000</v>
      </c>
      <c r="D146" s="26">
        <v>250000</v>
      </c>
    </row>
    <row r="147" spans="1:4" ht="70.5" customHeight="1">
      <c r="A147" s="27" t="s">
        <v>337</v>
      </c>
      <c r="B147" s="22" t="s">
        <v>338</v>
      </c>
      <c r="C147" s="26">
        <v>88000</v>
      </c>
      <c r="D147" s="26">
        <v>88000</v>
      </c>
    </row>
    <row r="148" spans="1:4" ht="69" customHeight="1">
      <c r="A148" s="27" t="s">
        <v>339</v>
      </c>
      <c r="B148" s="22" t="s">
        <v>340</v>
      </c>
      <c r="C148" s="26">
        <v>88000</v>
      </c>
      <c r="D148" s="26">
        <v>88000</v>
      </c>
    </row>
    <row r="149" spans="1:4" ht="12.75">
      <c r="A149" s="27" t="s">
        <v>418</v>
      </c>
      <c r="B149" s="22" t="s">
        <v>419</v>
      </c>
      <c r="C149" s="26">
        <v>285000</v>
      </c>
      <c r="D149" s="26">
        <v>285000</v>
      </c>
    </row>
    <row r="150" spans="1:4" ht="22.5">
      <c r="A150" s="27" t="s">
        <v>420</v>
      </c>
      <c r="B150" s="22" t="s">
        <v>421</v>
      </c>
      <c r="C150" s="26">
        <v>285000</v>
      </c>
      <c r="D150" s="26">
        <v>285000</v>
      </c>
    </row>
    <row r="151" spans="1:4" ht="36.75" customHeight="1">
      <c r="A151" s="27" t="s">
        <v>422</v>
      </c>
      <c r="B151" s="22" t="s">
        <v>423</v>
      </c>
      <c r="C151" s="26"/>
      <c r="D151" s="26">
        <v>-1117787</v>
      </c>
    </row>
    <row r="152" spans="1:4" ht="33" customHeight="1">
      <c r="A152" s="27" t="s">
        <v>424</v>
      </c>
      <c r="B152" s="22" t="s">
        <v>425</v>
      </c>
      <c r="C152" s="26"/>
      <c r="D152" s="26">
        <v>-1117787</v>
      </c>
    </row>
    <row r="153" spans="1:4" ht="12.75">
      <c r="A153" s="155" t="s">
        <v>59</v>
      </c>
      <c r="B153" s="156" t="s">
        <v>60</v>
      </c>
      <c r="C153" s="157">
        <v>413091907.49</v>
      </c>
      <c r="D153" s="157">
        <v>411810771.16</v>
      </c>
    </row>
  </sheetData>
  <sheetProtection/>
  <mergeCells count="4">
    <mergeCell ref="A4:D4"/>
    <mergeCell ref="C1:D1"/>
    <mergeCell ref="C2:D2"/>
    <mergeCell ref="C3:D3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424"/>
  <sheetViews>
    <sheetView view="pageBreakPreview" zoomScaleNormal="75" zoomScaleSheetLayoutView="100" zoomScalePageLayoutView="0" workbookViewId="0" topLeftCell="A1">
      <selection activeCell="F3" sqref="F3:H3"/>
    </sheetView>
  </sheetViews>
  <sheetFormatPr defaultColWidth="9.00390625" defaultRowHeight="12.75"/>
  <cols>
    <col min="1" max="1" width="49.75390625" style="30" customWidth="1"/>
    <col min="2" max="2" width="10.875" style="30" customWidth="1"/>
    <col min="3" max="3" width="6.25390625" style="32" customWidth="1"/>
    <col min="4" max="4" width="6.875" style="32" customWidth="1"/>
    <col min="5" max="5" width="13.00390625" style="32" customWidth="1"/>
    <col min="6" max="6" width="9.375" style="32" customWidth="1"/>
    <col min="7" max="7" width="19.375" style="32" customWidth="1"/>
    <col min="8" max="8" width="17.375" style="32" customWidth="1"/>
    <col min="9" max="9" width="17.875" style="33" customWidth="1"/>
    <col min="10" max="16384" width="9.125" style="34" customWidth="1"/>
  </cols>
  <sheetData>
    <row r="1" spans="3:8" ht="18.75">
      <c r="C1" s="31"/>
      <c r="E1" s="31"/>
      <c r="F1" s="169" t="s">
        <v>416</v>
      </c>
      <c r="G1" s="169"/>
      <c r="H1" s="169"/>
    </row>
    <row r="2" spans="3:8" ht="18.75">
      <c r="C2" s="35"/>
      <c r="E2" s="35"/>
      <c r="F2" s="170" t="s">
        <v>481</v>
      </c>
      <c r="G2" s="170"/>
      <c r="H2" s="170"/>
    </row>
    <row r="3" spans="3:8" ht="18.75">
      <c r="C3" s="35"/>
      <c r="F3" s="170" t="s">
        <v>658</v>
      </c>
      <c r="G3" s="170"/>
      <c r="H3" s="170"/>
    </row>
    <row r="4" spans="1:8" ht="39.75" customHeight="1">
      <c r="A4" s="168" t="s">
        <v>415</v>
      </c>
      <c r="B4" s="168"/>
      <c r="C4" s="168"/>
      <c r="D4" s="168"/>
      <c r="E4" s="168"/>
      <c r="F4" s="168"/>
      <c r="G4" s="168"/>
      <c r="H4" s="168"/>
    </row>
    <row r="5" spans="1:9" s="37" customFormat="1" ht="61.5" customHeight="1">
      <c r="A5" s="93" t="s">
        <v>484</v>
      </c>
      <c r="B5" s="94" t="s">
        <v>485</v>
      </c>
      <c r="C5" s="94" t="s">
        <v>486</v>
      </c>
      <c r="D5" s="94" t="s">
        <v>487</v>
      </c>
      <c r="E5" s="93" t="s">
        <v>488</v>
      </c>
      <c r="F5" s="93" t="s">
        <v>489</v>
      </c>
      <c r="G5" s="93" t="s">
        <v>413</v>
      </c>
      <c r="H5" s="95" t="s">
        <v>414</v>
      </c>
      <c r="I5" s="36"/>
    </row>
    <row r="6" spans="1:8" ht="26.25">
      <c r="A6" s="96" t="s">
        <v>490</v>
      </c>
      <c r="B6" s="93">
        <v>225</v>
      </c>
      <c r="C6" s="97"/>
      <c r="D6" s="98"/>
      <c r="E6" s="98"/>
      <c r="F6" s="98"/>
      <c r="G6" s="99">
        <f>G7</f>
        <v>1954726.0499999998</v>
      </c>
      <c r="H6" s="99">
        <f>H7</f>
        <v>1954726.0499999998</v>
      </c>
    </row>
    <row r="7" spans="1:8" ht="18">
      <c r="A7" s="100" t="s">
        <v>491</v>
      </c>
      <c r="B7" s="101">
        <v>225</v>
      </c>
      <c r="C7" s="102">
        <v>1</v>
      </c>
      <c r="D7" s="102">
        <v>0</v>
      </c>
      <c r="E7" s="103"/>
      <c r="F7" s="104"/>
      <c r="G7" s="105">
        <f>G8</f>
        <v>1954726.0499999998</v>
      </c>
      <c r="H7" s="105">
        <f>H8</f>
        <v>1954726.0499999998</v>
      </c>
    </row>
    <row r="8" spans="1:9" s="38" customFormat="1" ht="39.75" customHeight="1">
      <c r="A8" s="106" t="s">
        <v>492</v>
      </c>
      <c r="B8" s="101">
        <v>225</v>
      </c>
      <c r="C8" s="102">
        <v>1</v>
      </c>
      <c r="D8" s="102">
        <v>3</v>
      </c>
      <c r="E8" s="102"/>
      <c r="F8" s="104"/>
      <c r="G8" s="105">
        <f>G9+G14</f>
        <v>1954726.0499999998</v>
      </c>
      <c r="H8" s="105">
        <f>H9+H14</f>
        <v>1954726.0499999998</v>
      </c>
      <c r="I8" s="33"/>
    </row>
    <row r="9" spans="1:8" ht="42.75" customHeight="1">
      <c r="A9" s="107" t="s">
        <v>493</v>
      </c>
      <c r="B9" s="101">
        <v>225</v>
      </c>
      <c r="C9" s="102">
        <v>1</v>
      </c>
      <c r="D9" s="102">
        <v>3</v>
      </c>
      <c r="E9" s="103" t="s">
        <v>494</v>
      </c>
      <c r="F9" s="104"/>
      <c r="G9" s="105">
        <f>G11+G13</f>
        <v>1919564.0499999998</v>
      </c>
      <c r="H9" s="105">
        <f>H11+H13</f>
        <v>1919564.0499999998</v>
      </c>
    </row>
    <row r="10" spans="1:8" ht="18">
      <c r="A10" s="108" t="s">
        <v>495</v>
      </c>
      <c r="B10" s="101">
        <v>225</v>
      </c>
      <c r="C10" s="102">
        <v>1</v>
      </c>
      <c r="D10" s="102">
        <v>3</v>
      </c>
      <c r="E10" s="102" t="s">
        <v>496</v>
      </c>
      <c r="F10" s="104"/>
      <c r="G10" s="105">
        <f>G11</f>
        <v>1348777.69</v>
      </c>
      <c r="H10" s="105">
        <f>H11</f>
        <v>1348777.69</v>
      </c>
    </row>
    <row r="11" spans="1:8" ht="18" customHeight="1">
      <c r="A11" s="108" t="s">
        <v>497</v>
      </c>
      <c r="B11" s="101">
        <v>225</v>
      </c>
      <c r="C11" s="102">
        <v>1</v>
      </c>
      <c r="D11" s="102">
        <v>3</v>
      </c>
      <c r="E11" s="102" t="s">
        <v>496</v>
      </c>
      <c r="F11" s="104" t="s">
        <v>498</v>
      </c>
      <c r="G11" s="105">
        <v>1348777.69</v>
      </c>
      <c r="H11" s="105">
        <v>1348777.69</v>
      </c>
    </row>
    <row r="12" spans="1:8" ht="25.5">
      <c r="A12" s="108" t="s">
        <v>499</v>
      </c>
      <c r="B12" s="101">
        <v>225</v>
      </c>
      <c r="C12" s="102">
        <v>1</v>
      </c>
      <c r="D12" s="102">
        <v>3</v>
      </c>
      <c r="E12" s="102" t="s">
        <v>500</v>
      </c>
      <c r="F12" s="104"/>
      <c r="G12" s="105">
        <f>G13</f>
        <v>570786.36</v>
      </c>
      <c r="H12" s="105">
        <f>H13</f>
        <v>570786.36</v>
      </c>
    </row>
    <row r="13" spans="1:8" ht="15.75" customHeight="1">
      <c r="A13" s="108" t="s">
        <v>497</v>
      </c>
      <c r="B13" s="101">
        <v>225</v>
      </c>
      <c r="C13" s="102">
        <v>1</v>
      </c>
      <c r="D13" s="102">
        <v>3</v>
      </c>
      <c r="E13" s="102" t="s">
        <v>500</v>
      </c>
      <c r="F13" s="104" t="s">
        <v>498</v>
      </c>
      <c r="G13" s="105">
        <v>570786.36</v>
      </c>
      <c r="H13" s="105">
        <v>570786.36</v>
      </c>
    </row>
    <row r="14" spans="1:8" ht="18">
      <c r="A14" s="109" t="s">
        <v>501</v>
      </c>
      <c r="B14" s="101">
        <v>225</v>
      </c>
      <c r="C14" s="102">
        <v>1</v>
      </c>
      <c r="D14" s="102">
        <v>3</v>
      </c>
      <c r="E14" s="102" t="s">
        <v>502</v>
      </c>
      <c r="F14" s="104"/>
      <c r="G14" s="105">
        <f>G15</f>
        <v>35162</v>
      </c>
      <c r="H14" s="105">
        <f>H15</f>
        <v>35162</v>
      </c>
    </row>
    <row r="15" spans="1:9" s="38" customFormat="1" ht="25.5">
      <c r="A15" s="108" t="s">
        <v>503</v>
      </c>
      <c r="B15" s="101">
        <v>225</v>
      </c>
      <c r="C15" s="102">
        <v>1</v>
      </c>
      <c r="D15" s="102">
        <v>3</v>
      </c>
      <c r="E15" s="102" t="s">
        <v>504</v>
      </c>
      <c r="F15" s="104"/>
      <c r="G15" s="105">
        <f>G16</f>
        <v>35162</v>
      </c>
      <c r="H15" s="105">
        <f>H16</f>
        <v>35162</v>
      </c>
      <c r="I15" s="33"/>
    </row>
    <row r="16" spans="1:9" s="38" customFormat="1" ht="15.75" customHeight="1">
      <c r="A16" s="108" t="s">
        <v>497</v>
      </c>
      <c r="B16" s="101">
        <v>225</v>
      </c>
      <c r="C16" s="102">
        <v>1</v>
      </c>
      <c r="D16" s="102">
        <v>3</v>
      </c>
      <c r="E16" s="102" t="s">
        <v>504</v>
      </c>
      <c r="F16" s="104" t="s">
        <v>498</v>
      </c>
      <c r="G16" s="105">
        <v>35162</v>
      </c>
      <c r="H16" s="105">
        <v>35162</v>
      </c>
      <c r="I16" s="33"/>
    </row>
    <row r="17" spans="1:8" ht="25.5">
      <c r="A17" s="110" t="s">
        <v>505</v>
      </c>
      <c r="B17" s="111">
        <v>239</v>
      </c>
      <c r="C17" s="112"/>
      <c r="D17" s="112"/>
      <c r="E17" s="112"/>
      <c r="F17" s="113"/>
      <c r="G17" s="114">
        <f>G18+G66+G71+G76+G81+G121</f>
        <v>54925136.37</v>
      </c>
      <c r="H17" s="114">
        <f>H18+H66+H71+H76+H81+H121</f>
        <v>54918975.339999996</v>
      </c>
    </row>
    <row r="18" spans="1:8" ht="18">
      <c r="A18" s="100" t="s">
        <v>491</v>
      </c>
      <c r="B18" s="115">
        <v>239</v>
      </c>
      <c r="C18" s="102">
        <v>1</v>
      </c>
      <c r="D18" s="102">
        <v>0</v>
      </c>
      <c r="E18" s="102"/>
      <c r="F18" s="104"/>
      <c r="G18" s="105">
        <f>G19+G26+G52+G55+G59</f>
        <v>19257944.9</v>
      </c>
      <c r="H18" s="105">
        <f>H19+H26+H52+H55+H59</f>
        <v>19251783.869999997</v>
      </c>
    </row>
    <row r="19" spans="1:8" ht="27.75" customHeight="1">
      <c r="A19" s="109" t="s">
        <v>427</v>
      </c>
      <c r="B19" s="115">
        <v>239</v>
      </c>
      <c r="C19" s="102">
        <v>1</v>
      </c>
      <c r="D19" s="102">
        <v>2</v>
      </c>
      <c r="E19" s="102"/>
      <c r="F19" s="104"/>
      <c r="G19" s="105">
        <f>G20+G23</f>
        <v>901618.28</v>
      </c>
      <c r="H19" s="105">
        <f>H20+H23</f>
        <v>901618.28</v>
      </c>
    </row>
    <row r="20" spans="1:8" ht="37.5" customHeight="1">
      <c r="A20" s="107" t="s">
        <v>493</v>
      </c>
      <c r="B20" s="115">
        <v>239</v>
      </c>
      <c r="C20" s="102">
        <v>1</v>
      </c>
      <c r="D20" s="102">
        <v>2</v>
      </c>
      <c r="E20" s="102" t="s">
        <v>494</v>
      </c>
      <c r="F20" s="104"/>
      <c r="G20" s="105">
        <f>G21</f>
        <v>892924.18</v>
      </c>
      <c r="H20" s="105">
        <f>H21</f>
        <v>892924.18</v>
      </c>
    </row>
    <row r="21" spans="1:8" ht="18">
      <c r="A21" s="108" t="s">
        <v>506</v>
      </c>
      <c r="B21" s="115">
        <v>239</v>
      </c>
      <c r="C21" s="102">
        <v>1</v>
      </c>
      <c r="D21" s="102">
        <v>2</v>
      </c>
      <c r="E21" s="102" t="s">
        <v>507</v>
      </c>
      <c r="F21" s="104"/>
      <c r="G21" s="105">
        <f>G22</f>
        <v>892924.18</v>
      </c>
      <c r="H21" s="105">
        <f>H22</f>
        <v>892924.18</v>
      </c>
    </row>
    <row r="22" spans="1:8" ht="17.25" customHeight="1">
      <c r="A22" s="108" t="s">
        <v>497</v>
      </c>
      <c r="B22" s="115">
        <v>239</v>
      </c>
      <c r="C22" s="102">
        <v>1</v>
      </c>
      <c r="D22" s="102">
        <v>2</v>
      </c>
      <c r="E22" s="102" t="s">
        <v>507</v>
      </c>
      <c r="F22" s="104" t="s">
        <v>498</v>
      </c>
      <c r="G22" s="105">
        <v>892924.18</v>
      </c>
      <c r="H22" s="105">
        <v>892924.18</v>
      </c>
    </row>
    <row r="23" spans="1:8" ht="18">
      <c r="A23" s="109" t="s">
        <v>501</v>
      </c>
      <c r="B23" s="115">
        <v>239</v>
      </c>
      <c r="C23" s="102">
        <v>1</v>
      </c>
      <c r="D23" s="102">
        <v>2</v>
      </c>
      <c r="E23" s="102" t="s">
        <v>502</v>
      </c>
      <c r="F23" s="104"/>
      <c r="G23" s="105">
        <f>G24</f>
        <v>8694.1</v>
      </c>
      <c r="H23" s="105">
        <f>H24</f>
        <v>8694.1</v>
      </c>
    </row>
    <row r="24" spans="1:8" ht="25.5">
      <c r="A24" s="108" t="s">
        <v>503</v>
      </c>
      <c r="B24" s="115">
        <v>239</v>
      </c>
      <c r="C24" s="102">
        <v>1</v>
      </c>
      <c r="D24" s="102">
        <v>2</v>
      </c>
      <c r="E24" s="102" t="s">
        <v>504</v>
      </c>
      <c r="F24" s="104"/>
      <c r="G24" s="105">
        <f>G25</f>
        <v>8694.1</v>
      </c>
      <c r="H24" s="105">
        <f>H25</f>
        <v>8694.1</v>
      </c>
    </row>
    <row r="25" spans="1:8" ht="15.75" customHeight="1">
      <c r="A25" s="108" t="s">
        <v>497</v>
      </c>
      <c r="B25" s="115">
        <v>239</v>
      </c>
      <c r="C25" s="102">
        <v>1</v>
      </c>
      <c r="D25" s="102">
        <v>2</v>
      </c>
      <c r="E25" s="102" t="s">
        <v>504</v>
      </c>
      <c r="F25" s="104" t="s">
        <v>498</v>
      </c>
      <c r="G25" s="105">
        <v>8694.1</v>
      </c>
      <c r="H25" s="105">
        <v>8694.1</v>
      </c>
    </row>
    <row r="26" spans="1:8" ht="39" customHeight="1">
      <c r="A26" s="107" t="s">
        <v>428</v>
      </c>
      <c r="B26" s="115">
        <v>239</v>
      </c>
      <c r="C26" s="102">
        <v>1</v>
      </c>
      <c r="D26" s="102">
        <v>4</v>
      </c>
      <c r="E26" s="102"/>
      <c r="F26" s="104"/>
      <c r="G26" s="105">
        <f>G27+G36+G33+G30+G49</f>
        <v>17929666.99</v>
      </c>
      <c r="H26" s="105">
        <f>H27+H36+H33+H30+H49</f>
        <v>17929666.959999997</v>
      </c>
    </row>
    <row r="27" spans="1:8" ht="41.25" customHeight="1">
      <c r="A27" s="107" t="s">
        <v>493</v>
      </c>
      <c r="B27" s="115">
        <v>239</v>
      </c>
      <c r="C27" s="102">
        <v>1</v>
      </c>
      <c r="D27" s="102">
        <v>4</v>
      </c>
      <c r="E27" s="102" t="s">
        <v>494</v>
      </c>
      <c r="F27" s="104"/>
      <c r="G27" s="105">
        <f>G28</f>
        <v>14423249.75</v>
      </c>
      <c r="H27" s="105">
        <f>H28</f>
        <v>14423249.75</v>
      </c>
    </row>
    <row r="28" spans="1:8" ht="18">
      <c r="A28" s="108" t="s">
        <v>495</v>
      </c>
      <c r="B28" s="115">
        <v>239</v>
      </c>
      <c r="C28" s="102">
        <v>1</v>
      </c>
      <c r="D28" s="102">
        <v>4</v>
      </c>
      <c r="E28" s="102" t="s">
        <v>496</v>
      </c>
      <c r="F28" s="104"/>
      <c r="G28" s="105">
        <f>G29</f>
        <v>14423249.75</v>
      </c>
      <c r="H28" s="105">
        <f>H29</f>
        <v>14423249.75</v>
      </c>
    </row>
    <row r="29" spans="1:8" ht="18" customHeight="1">
      <c r="A29" s="108" t="s">
        <v>497</v>
      </c>
      <c r="B29" s="115">
        <v>239</v>
      </c>
      <c r="C29" s="102">
        <v>1</v>
      </c>
      <c r="D29" s="102">
        <v>4</v>
      </c>
      <c r="E29" s="102" t="s">
        <v>496</v>
      </c>
      <c r="F29" s="104" t="s">
        <v>498</v>
      </c>
      <c r="G29" s="105">
        <v>14423249.75</v>
      </c>
      <c r="H29" s="105">
        <v>14423249.75</v>
      </c>
    </row>
    <row r="30" spans="1:8" ht="18">
      <c r="A30" s="109" t="s">
        <v>501</v>
      </c>
      <c r="B30" s="101">
        <v>225</v>
      </c>
      <c r="C30" s="102">
        <v>1</v>
      </c>
      <c r="D30" s="102">
        <v>4</v>
      </c>
      <c r="E30" s="102" t="s">
        <v>502</v>
      </c>
      <c r="F30" s="104"/>
      <c r="G30" s="105">
        <f>G31</f>
        <v>652011.9</v>
      </c>
      <c r="H30" s="105">
        <f>H31</f>
        <v>652011.9</v>
      </c>
    </row>
    <row r="31" spans="1:8" ht="25.5">
      <c r="A31" s="108" t="s">
        <v>503</v>
      </c>
      <c r="B31" s="101">
        <v>225</v>
      </c>
      <c r="C31" s="102">
        <v>1</v>
      </c>
      <c r="D31" s="102">
        <v>4</v>
      </c>
      <c r="E31" s="102" t="s">
        <v>504</v>
      </c>
      <c r="F31" s="104"/>
      <c r="G31" s="105">
        <f>G32</f>
        <v>652011.9</v>
      </c>
      <c r="H31" s="105">
        <f>H32</f>
        <v>652011.9</v>
      </c>
    </row>
    <row r="32" spans="1:8" ht="19.5" customHeight="1">
      <c r="A32" s="108" t="s">
        <v>497</v>
      </c>
      <c r="B32" s="101">
        <v>225</v>
      </c>
      <c r="C32" s="102">
        <v>1</v>
      </c>
      <c r="D32" s="102">
        <v>4</v>
      </c>
      <c r="E32" s="102" t="s">
        <v>504</v>
      </c>
      <c r="F32" s="104" t="s">
        <v>498</v>
      </c>
      <c r="G32" s="105">
        <v>652011.9</v>
      </c>
      <c r="H32" s="105">
        <v>652011.9</v>
      </c>
    </row>
    <row r="33" spans="1:8" ht="18">
      <c r="A33" s="109" t="s">
        <v>508</v>
      </c>
      <c r="B33" s="115">
        <v>239</v>
      </c>
      <c r="C33" s="102">
        <v>1</v>
      </c>
      <c r="D33" s="102">
        <v>4</v>
      </c>
      <c r="E33" s="102" t="s">
        <v>509</v>
      </c>
      <c r="F33" s="104"/>
      <c r="G33" s="105">
        <f>G34</f>
        <v>1940205.34</v>
      </c>
      <c r="H33" s="105">
        <f>H34</f>
        <v>1940205.31</v>
      </c>
    </row>
    <row r="34" spans="1:8" ht="39">
      <c r="A34" s="116" t="s">
        <v>510</v>
      </c>
      <c r="B34" s="115">
        <v>239</v>
      </c>
      <c r="C34" s="102">
        <v>1</v>
      </c>
      <c r="D34" s="102">
        <v>4</v>
      </c>
      <c r="E34" s="102" t="s">
        <v>511</v>
      </c>
      <c r="F34" s="104"/>
      <c r="G34" s="105">
        <f>G35</f>
        <v>1940205.34</v>
      </c>
      <c r="H34" s="105">
        <f>H35</f>
        <v>1940205.31</v>
      </c>
    </row>
    <row r="35" spans="1:8" ht="14.25" customHeight="1">
      <c r="A35" s="108" t="s">
        <v>497</v>
      </c>
      <c r="B35" s="115">
        <v>239</v>
      </c>
      <c r="C35" s="102">
        <v>1</v>
      </c>
      <c r="D35" s="102">
        <v>4</v>
      </c>
      <c r="E35" s="102" t="s">
        <v>511</v>
      </c>
      <c r="F35" s="104" t="s">
        <v>498</v>
      </c>
      <c r="G35" s="105">
        <v>1940205.34</v>
      </c>
      <c r="H35" s="105">
        <v>1940205.31</v>
      </c>
    </row>
    <row r="36" spans="1:8" ht="18.75" customHeight="1">
      <c r="A36" s="109" t="s">
        <v>512</v>
      </c>
      <c r="B36" s="115">
        <v>239</v>
      </c>
      <c r="C36" s="102">
        <v>1</v>
      </c>
      <c r="D36" s="102">
        <v>4</v>
      </c>
      <c r="E36" s="102" t="s">
        <v>513</v>
      </c>
      <c r="F36" s="104"/>
      <c r="G36" s="105">
        <f>G37+G39+G41+G43+G45+G47</f>
        <v>864500</v>
      </c>
      <c r="H36" s="105">
        <f>H37+H39+H41+H43+H45+H47</f>
        <v>864500</v>
      </c>
    </row>
    <row r="37" spans="1:8" ht="41.25" customHeight="1">
      <c r="A37" s="109" t="s">
        <v>514</v>
      </c>
      <c r="B37" s="115">
        <v>239</v>
      </c>
      <c r="C37" s="102">
        <v>1</v>
      </c>
      <c r="D37" s="102">
        <v>4</v>
      </c>
      <c r="E37" s="102" t="s">
        <v>515</v>
      </c>
      <c r="F37" s="104"/>
      <c r="G37" s="105">
        <f>G38</f>
        <v>260700</v>
      </c>
      <c r="H37" s="105">
        <f>H38</f>
        <v>260700</v>
      </c>
    </row>
    <row r="38" spans="1:8" ht="19.5" customHeight="1">
      <c r="A38" s="108" t="s">
        <v>497</v>
      </c>
      <c r="B38" s="115">
        <v>239</v>
      </c>
      <c r="C38" s="102">
        <v>1</v>
      </c>
      <c r="D38" s="102">
        <v>4</v>
      </c>
      <c r="E38" s="102" t="s">
        <v>515</v>
      </c>
      <c r="F38" s="104" t="s">
        <v>498</v>
      </c>
      <c r="G38" s="105">
        <v>260700</v>
      </c>
      <c r="H38" s="105">
        <v>260700</v>
      </c>
    </row>
    <row r="39" spans="1:8" ht="25.5">
      <c r="A39" s="109" t="s">
        <v>516</v>
      </c>
      <c r="B39" s="115">
        <v>239</v>
      </c>
      <c r="C39" s="102">
        <v>1</v>
      </c>
      <c r="D39" s="102">
        <v>4</v>
      </c>
      <c r="E39" s="102" t="s">
        <v>517</v>
      </c>
      <c r="F39" s="104"/>
      <c r="G39" s="105">
        <f>G40</f>
        <v>155600</v>
      </c>
      <c r="H39" s="105">
        <f>H40</f>
        <v>155600</v>
      </c>
    </row>
    <row r="40" spans="1:8" ht="24" customHeight="1">
      <c r="A40" s="108" t="s">
        <v>497</v>
      </c>
      <c r="B40" s="115">
        <v>239</v>
      </c>
      <c r="C40" s="102">
        <v>1</v>
      </c>
      <c r="D40" s="102">
        <v>4</v>
      </c>
      <c r="E40" s="102" t="s">
        <v>517</v>
      </c>
      <c r="F40" s="104" t="s">
        <v>498</v>
      </c>
      <c r="G40" s="105">
        <v>155600</v>
      </c>
      <c r="H40" s="105">
        <v>155600</v>
      </c>
    </row>
    <row r="41" spans="1:8" ht="25.5">
      <c r="A41" s="109" t="s">
        <v>518</v>
      </c>
      <c r="B41" s="115">
        <v>239</v>
      </c>
      <c r="C41" s="102">
        <v>1</v>
      </c>
      <c r="D41" s="102">
        <v>4</v>
      </c>
      <c r="E41" s="102" t="s">
        <v>519</v>
      </c>
      <c r="F41" s="104"/>
      <c r="G41" s="105">
        <f>G42</f>
        <v>223000</v>
      </c>
      <c r="H41" s="105">
        <f>H42</f>
        <v>223000</v>
      </c>
    </row>
    <row r="42" spans="1:8" ht="17.25" customHeight="1">
      <c r="A42" s="108" t="s">
        <v>497</v>
      </c>
      <c r="B42" s="115">
        <v>239</v>
      </c>
      <c r="C42" s="102">
        <v>1</v>
      </c>
      <c r="D42" s="102">
        <v>4</v>
      </c>
      <c r="E42" s="102" t="s">
        <v>519</v>
      </c>
      <c r="F42" s="104" t="s">
        <v>498</v>
      </c>
      <c r="G42" s="105">
        <v>223000</v>
      </c>
      <c r="H42" s="105">
        <v>223000</v>
      </c>
    </row>
    <row r="43" spans="1:8" ht="25.5">
      <c r="A43" s="109" t="s">
        <v>520</v>
      </c>
      <c r="B43" s="115">
        <v>239</v>
      </c>
      <c r="C43" s="102">
        <v>1</v>
      </c>
      <c r="D43" s="102">
        <v>4</v>
      </c>
      <c r="E43" s="102" t="s">
        <v>521</v>
      </c>
      <c r="F43" s="104"/>
      <c r="G43" s="105">
        <f>G44</f>
        <v>37000</v>
      </c>
      <c r="H43" s="105">
        <f>H44</f>
        <v>37000</v>
      </c>
    </row>
    <row r="44" spans="1:8" ht="19.5" customHeight="1">
      <c r="A44" s="108" t="s">
        <v>497</v>
      </c>
      <c r="B44" s="115">
        <v>239</v>
      </c>
      <c r="C44" s="102">
        <v>1</v>
      </c>
      <c r="D44" s="102">
        <v>4</v>
      </c>
      <c r="E44" s="102" t="s">
        <v>521</v>
      </c>
      <c r="F44" s="104" t="s">
        <v>498</v>
      </c>
      <c r="G44" s="105">
        <v>37000</v>
      </c>
      <c r="H44" s="105">
        <v>37000</v>
      </c>
    </row>
    <row r="45" spans="1:9" s="38" customFormat="1" ht="39" customHeight="1">
      <c r="A45" s="109" t="s">
        <v>522</v>
      </c>
      <c r="B45" s="115">
        <v>239</v>
      </c>
      <c r="C45" s="102">
        <v>1</v>
      </c>
      <c r="D45" s="102">
        <v>4</v>
      </c>
      <c r="E45" s="102" t="s">
        <v>523</v>
      </c>
      <c r="F45" s="104"/>
      <c r="G45" s="105">
        <f>G46</f>
        <v>187800</v>
      </c>
      <c r="H45" s="105">
        <f>H46</f>
        <v>187800</v>
      </c>
      <c r="I45" s="33"/>
    </row>
    <row r="46" spans="1:9" s="38" customFormat="1" ht="17.25" customHeight="1">
      <c r="A46" s="108" t="s">
        <v>497</v>
      </c>
      <c r="B46" s="115">
        <v>239</v>
      </c>
      <c r="C46" s="102">
        <v>1</v>
      </c>
      <c r="D46" s="102">
        <v>4</v>
      </c>
      <c r="E46" s="102" t="s">
        <v>523</v>
      </c>
      <c r="F46" s="104" t="s">
        <v>498</v>
      </c>
      <c r="G46" s="105">
        <v>187800</v>
      </c>
      <c r="H46" s="105">
        <v>187800</v>
      </c>
      <c r="I46" s="33"/>
    </row>
    <row r="47" spans="1:9" s="38" customFormat="1" ht="76.5">
      <c r="A47" s="109" t="s">
        <v>524</v>
      </c>
      <c r="B47" s="115">
        <v>239</v>
      </c>
      <c r="C47" s="102">
        <v>1</v>
      </c>
      <c r="D47" s="102">
        <v>4</v>
      </c>
      <c r="E47" s="102" t="s">
        <v>525</v>
      </c>
      <c r="F47" s="104"/>
      <c r="G47" s="105">
        <f>G48</f>
        <v>400</v>
      </c>
      <c r="H47" s="105">
        <f>H48</f>
        <v>400</v>
      </c>
      <c r="I47" s="33"/>
    </row>
    <row r="48" spans="1:9" s="38" customFormat="1" ht="20.25" customHeight="1">
      <c r="A48" s="108" t="s">
        <v>497</v>
      </c>
      <c r="B48" s="115">
        <v>239</v>
      </c>
      <c r="C48" s="102">
        <v>1</v>
      </c>
      <c r="D48" s="102">
        <v>4</v>
      </c>
      <c r="E48" s="102" t="s">
        <v>525</v>
      </c>
      <c r="F48" s="104" t="s">
        <v>498</v>
      </c>
      <c r="G48" s="105">
        <v>400</v>
      </c>
      <c r="H48" s="105">
        <v>400</v>
      </c>
      <c r="I48" s="33"/>
    </row>
    <row r="49" spans="1:8" ht="18">
      <c r="A49" s="107" t="s">
        <v>526</v>
      </c>
      <c r="B49" s="115">
        <v>239</v>
      </c>
      <c r="C49" s="102">
        <v>1</v>
      </c>
      <c r="D49" s="102">
        <v>4</v>
      </c>
      <c r="E49" s="102" t="s">
        <v>527</v>
      </c>
      <c r="F49" s="104"/>
      <c r="G49" s="105">
        <f>G50</f>
        <v>49700</v>
      </c>
      <c r="H49" s="105">
        <f>H50</f>
        <v>49700</v>
      </c>
    </row>
    <row r="50" spans="1:8" ht="25.5">
      <c r="A50" s="108" t="s">
        <v>528</v>
      </c>
      <c r="B50" s="115">
        <v>239</v>
      </c>
      <c r="C50" s="102">
        <v>1</v>
      </c>
      <c r="D50" s="102">
        <v>4</v>
      </c>
      <c r="E50" s="102" t="s">
        <v>529</v>
      </c>
      <c r="F50" s="104"/>
      <c r="G50" s="105">
        <f>G51</f>
        <v>49700</v>
      </c>
      <c r="H50" s="105">
        <f>H51</f>
        <v>49700</v>
      </c>
    </row>
    <row r="51" spans="1:8" ht="15.75" customHeight="1">
      <c r="A51" s="108" t="s">
        <v>497</v>
      </c>
      <c r="B51" s="115">
        <v>239</v>
      </c>
      <c r="C51" s="102">
        <v>1</v>
      </c>
      <c r="D51" s="102">
        <v>4</v>
      </c>
      <c r="E51" s="102" t="s">
        <v>529</v>
      </c>
      <c r="F51" s="104" t="s">
        <v>498</v>
      </c>
      <c r="G51" s="105">
        <v>49700</v>
      </c>
      <c r="H51" s="105">
        <v>49700</v>
      </c>
    </row>
    <row r="52" spans="1:9" s="38" customFormat="1" ht="18">
      <c r="A52" s="108" t="s">
        <v>429</v>
      </c>
      <c r="B52" s="115">
        <v>239</v>
      </c>
      <c r="C52" s="102">
        <v>1</v>
      </c>
      <c r="D52" s="102">
        <v>5</v>
      </c>
      <c r="E52" s="102"/>
      <c r="F52" s="104"/>
      <c r="G52" s="105">
        <f>G53</f>
        <v>14900</v>
      </c>
      <c r="H52" s="105">
        <f>H53</f>
        <v>8739</v>
      </c>
      <c r="I52" s="33"/>
    </row>
    <row r="53" spans="1:9" s="38" customFormat="1" ht="38.25">
      <c r="A53" s="108" t="s">
        <v>530</v>
      </c>
      <c r="B53" s="115">
        <v>239</v>
      </c>
      <c r="C53" s="102">
        <v>1</v>
      </c>
      <c r="D53" s="102">
        <v>5</v>
      </c>
      <c r="E53" s="102" t="s">
        <v>531</v>
      </c>
      <c r="F53" s="104"/>
      <c r="G53" s="105">
        <f>G54</f>
        <v>14900</v>
      </c>
      <c r="H53" s="105">
        <f>H54</f>
        <v>8739</v>
      </c>
      <c r="I53" s="33"/>
    </row>
    <row r="54" spans="1:9" s="38" customFormat="1" ht="18.75" customHeight="1">
      <c r="A54" s="108" t="s">
        <v>532</v>
      </c>
      <c r="B54" s="115">
        <v>239</v>
      </c>
      <c r="C54" s="102">
        <v>1</v>
      </c>
      <c r="D54" s="102">
        <v>5</v>
      </c>
      <c r="E54" s="102" t="s">
        <v>531</v>
      </c>
      <c r="F54" s="104" t="s">
        <v>498</v>
      </c>
      <c r="G54" s="105">
        <v>14900</v>
      </c>
      <c r="H54" s="105">
        <v>8739</v>
      </c>
      <c r="I54" s="33"/>
    </row>
    <row r="55" spans="1:9" s="40" customFormat="1" ht="18">
      <c r="A55" s="108" t="s">
        <v>431</v>
      </c>
      <c r="B55" s="115">
        <v>239</v>
      </c>
      <c r="C55" s="102">
        <v>1</v>
      </c>
      <c r="D55" s="104" t="s">
        <v>533</v>
      </c>
      <c r="E55" s="102"/>
      <c r="F55" s="104"/>
      <c r="G55" s="105">
        <f aca="true" t="shared" si="0" ref="G55:H57">G56</f>
        <v>295125</v>
      </c>
      <c r="H55" s="105">
        <f t="shared" si="0"/>
        <v>295125</v>
      </c>
      <c r="I55" s="33"/>
    </row>
    <row r="56" spans="1:9" s="40" customFormat="1" ht="18">
      <c r="A56" s="108" t="s">
        <v>534</v>
      </c>
      <c r="B56" s="115">
        <v>239</v>
      </c>
      <c r="C56" s="102">
        <v>1</v>
      </c>
      <c r="D56" s="104" t="s">
        <v>533</v>
      </c>
      <c r="E56" s="102" t="s">
        <v>535</v>
      </c>
      <c r="F56" s="104"/>
      <c r="G56" s="105">
        <f t="shared" si="0"/>
        <v>295125</v>
      </c>
      <c r="H56" s="105">
        <f t="shared" si="0"/>
        <v>295125</v>
      </c>
      <c r="I56" s="33"/>
    </row>
    <row r="57" spans="1:8" ht="25.5">
      <c r="A57" s="108" t="s">
        <v>536</v>
      </c>
      <c r="B57" s="115">
        <v>239</v>
      </c>
      <c r="C57" s="102">
        <v>1</v>
      </c>
      <c r="D57" s="104" t="s">
        <v>533</v>
      </c>
      <c r="E57" s="102" t="s">
        <v>537</v>
      </c>
      <c r="F57" s="104"/>
      <c r="G57" s="105">
        <f t="shared" si="0"/>
        <v>295125</v>
      </c>
      <c r="H57" s="105">
        <f t="shared" si="0"/>
        <v>295125</v>
      </c>
    </row>
    <row r="58" spans="1:9" s="38" customFormat="1" ht="15.75" customHeight="1">
      <c r="A58" s="108" t="s">
        <v>497</v>
      </c>
      <c r="B58" s="115">
        <v>239</v>
      </c>
      <c r="C58" s="102">
        <v>1</v>
      </c>
      <c r="D58" s="104" t="s">
        <v>533</v>
      </c>
      <c r="E58" s="102" t="s">
        <v>537</v>
      </c>
      <c r="F58" s="104" t="s">
        <v>498</v>
      </c>
      <c r="G58" s="105">
        <v>295125</v>
      </c>
      <c r="H58" s="105">
        <v>295125</v>
      </c>
      <c r="I58" s="33"/>
    </row>
    <row r="59" spans="1:8" ht="18">
      <c r="A59" s="107" t="s">
        <v>432</v>
      </c>
      <c r="B59" s="115">
        <v>239</v>
      </c>
      <c r="C59" s="102">
        <v>1</v>
      </c>
      <c r="D59" s="117">
        <v>13</v>
      </c>
      <c r="E59" s="102"/>
      <c r="F59" s="104"/>
      <c r="G59" s="105">
        <f>G63+G60</f>
        <v>116634.63</v>
      </c>
      <c r="H59" s="105">
        <f>H63+H60</f>
        <v>116634.63</v>
      </c>
    </row>
    <row r="60" spans="1:8" ht="18">
      <c r="A60" s="107" t="s">
        <v>538</v>
      </c>
      <c r="B60" s="115">
        <v>239</v>
      </c>
      <c r="C60" s="102">
        <v>1</v>
      </c>
      <c r="D60" s="117">
        <v>13</v>
      </c>
      <c r="E60" s="102" t="s">
        <v>539</v>
      </c>
      <c r="F60" s="104"/>
      <c r="G60" s="105">
        <f>G61+G62</f>
        <v>96634.63</v>
      </c>
      <c r="H60" s="105">
        <f>H61+H62</f>
        <v>96634.63</v>
      </c>
    </row>
    <row r="61" spans="1:9" ht="18">
      <c r="A61" s="107" t="s">
        <v>540</v>
      </c>
      <c r="B61" s="115">
        <v>239</v>
      </c>
      <c r="C61" s="102">
        <v>1</v>
      </c>
      <c r="D61" s="117">
        <v>13</v>
      </c>
      <c r="E61" s="102" t="s">
        <v>539</v>
      </c>
      <c r="F61" s="104" t="s">
        <v>541</v>
      </c>
      <c r="G61" s="105">
        <v>19598.03</v>
      </c>
      <c r="H61" s="105">
        <v>19598.03</v>
      </c>
      <c r="I61" s="33">
        <v>500</v>
      </c>
    </row>
    <row r="62" spans="1:8" ht="18">
      <c r="A62" s="107" t="s">
        <v>426</v>
      </c>
      <c r="B62" s="115">
        <v>239</v>
      </c>
      <c r="C62" s="102">
        <v>1</v>
      </c>
      <c r="D62" s="117">
        <v>13</v>
      </c>
      <c r="E62" s="102" t="s">
        <v>539</v>
      </c>
      <c r="F62" s="104" t="s">
        <v>542</v>
      </c>
      <c r="G62" s="105">
        <v>77036.6</v>
      </c>
      <c r="H62" s="105">
        <v>77036.6</v>
      </c>
    </row>
    <row r="63" spans="1:9" s="38" customFormat="1" ht="18">
      <c r="A63" s="107" t="s">
        <v>526</v>
      </c>
      <c r="B63" s="115">
        <v>239</v>
      </c>
      <c r="C63" s="102">
        <v>1</v>
      </c>
      <c r="D63" s="104" t="s">
        <v>54</v>
      </c>
      <c r="E63" s="102" t="s">
        <v>527</v>
      </c>
      <c r="F63" s="104"/>
      <c r="G63" s="105">
        <f>G64</f>
        <v>20000</v>
      </c>
      <c r="H63" s="105">
        <f>H64</f>
        <v>20000</v>
      </c>
      <c r="I63" s="33"/>
    </row>
    <row r="64" spans="1:8" ht="27" customHeight="1">
      <c r="A64" s="108" t="s">
        <v>543</v>
      </c>
      <c r="B64" s="115">
        <v>239</v>
      </c>
      <c r="C64" s="102">
        <v>1</v>
      </c>
      <c r="D64" s="104" t="s">
        <v>54</v>
      </c>
      <c r="E64" s="102" t="s">
        <v>544</v>
      </c>
      <c r="F64" s="104"/>
      <c r="G64" s="105">
        <f>G65</f>
        <v>20000</v>
      </c>
      <c r="H64" s="105">
        <f>H65</f>
        <v>20000</v>
      </c>
    </row>
    <row r="65" spans="1:8" ht="18.75" customHeight="1">
      <c r="A65" s="108" t="s">
        <v>497</v>
      </c>
      <c r="B65" s="115">
        <v>239</v>
      </c>
      <c r="C65" s="102">
        <v>1</v>
      </c>
      <c r="D65" s="104" t="s">
        <v>54</v>
      </c>
      <c r="E65" s="102" t="s">
        <v>544</v>
      </c>
      <c r="F65" s="104" t="s">
        <v>498</v>
      </c>
      <c r="G65" s="105">
        <v>20000</v>
      </c>
      <c r="H65" s="105">
        <v>20000</v>
      </c>
    </row>
    <row r="66" spans="1:8" ht="25.5">
      <c r="A66" s="108" t="s">
        <v>545</v>
      </c>
      <c r="B66" s="115">
        <v>239</v>
      </c>
      <c r="C66" s="102">
        <v>3</v>
      </c>
      <c r="D66" s="102">
        <v>0</v>
      </c>
      <c r="E66" s="102"/>
      <c r="F66" s="104"/>
      <c r="G66" s="105">
        <f aca="true" t="shared" si="1" ref="G66:H69">G67</f>
        <v>86327.31</v>
      </c>
      <c r="H66" s="105">
        <f t="shared" si="1"/>
        <v>86327.31</v>
      </c>
    </row>
    <row r="67" spans="1:8" ht="38.25">
      <c r="A67" s="108" t="s">
        <v>546</v>
      </c>
      <c r="B67" s="115">
        <v>239</v>
      </c>
      <c r="C67" s="102">
        <v>3</v>
      </c>
      <c r="D67" s="102">
        <v>9</v>
      </c>
      <c r="E67" s="102"/>
      <c r="F67" s="104"/>
      <c r="G67" s="105">
        <f t="shared" si="1"/>
        <v>86327.31</v>
      </c>
      <c r="H67" s="105">
        <f t="shared" si="1"/>
        <v>86327.31</v>
      </c>
    </row>
    <row r="68" spans="1:9" s="38" customFormat="1" ht="27.75" customHeight="1">
      <c r="A68" s="108" t="s">
        <v>547</v>
      </c>
      <c r="B68" s="115">
        <v>239</v>
      </c>
      <c r="C68" s="102">
        <v>3</v>
      </c>
      <c r="D68" s="102">
        <v>9</v>
      </c>
      <c r="E68" s="102" t="s">
        <v>548</v>
      </c>
      <c r="F68" s="104"/>
      <c r="G68" s="105">
        <f t="shared" si="1"/>
        <v>86327.31</v>
      </c>
      <c r="H68" s="105">
        <f t="shared" si="1"/>
        <v>86327.31</v>
      </c>
      <c r="I68" s="33"/>
    </row>
    <row r="69" spans="1:9" s="42" customFormat="1" ht="38.25" customHeight="1">
      <c r="A69" s="108" t="s">
        <v>549</v>
      </c>
      <c r="B69" s="115">
        <v>239</v>
      </c>
      <c r="C69" s="102">
        <v>3</v>
      </c>
      <c r="D69" s="102">
        <v>9</v>
      </c>
      <c r="E69" s="102" t="s">
        <v>550</v>
      </c>
      <c r="F69" s="104"/>
      <c r="G69" s="105">
        <f t="shared" si="1"/>
        <v>86327.31</v>
      </c>
      <c r="H69" s="105">
        <f t="shared" si="1"/>
        <v>86327.31</v>
      </c>
      <c r="I69" s="41"/>
    </row>
    <row r="70" spans="1:9" s="43" customFormat="1" ht="15.75" customHeight="1">
      <c r="A70" s="108" t="s">
        <v>497</v>
      </c>
      <c r="B70" s="115">
        <v>239</v>
      </c>
      <c r="C70" s="102">
        <v>3</v>
      </c>
      <c r="D70" s="102">
        <v>9</v>
      </c>
      <c r="E70" s="102" t="s">
        <v>550</v>
      </c>
      <c r="F70" s="104" t="s">
        <v>498</v>
      </c>
      <c r="G70" s="105">
        <v>86327.31</v>
      </c>
      <c r="H70" s="105">
        <v>86327.31</v>
      </c>
      <c r="I70" s="41"/>
    </row>
    <row r="71" spans="1:9" s="43" customFormat="1" ht="18">
      <c r="A71" s="100" t="s">
        <v>551</v>
      </c>
      <c r="B71" s="115">
        <v>239</v>
      </c>
      <c r="C71" s="102">
        <v>5</v>
      </c>
      <c r="D71" s="102">
        <v>0</v>
      </c>
      <c r="E71" s="102"/>
      <c r="F71" s="104"/>
      <c r="G71" s="105">
        <f aca="true" t="shared" si="2" ref="G71:H74">G72</f>
        <v>100000</v>
      </c>
      <c r="H71" s="105">
        <f t="shared" si="2"/>
        <v>100000</v>
      </c>
      <c r="I71" s="41"/>
    </row>
    <row r="72" spans="1:9" s="43" customFormat="1" ht="18">
      <c r="A72" s="118" t="s">
        <v>436</v>
      </c>
      <c r="B72" s="115">
        <v>239</v>
      </c>
      <c r="C72" s="102">
        <v>5</v>
      </c>
      <c r="D72" s="102">
        <v>2</v>
      </c>
      <c r="E72" s="102"/>
      <c r="F72" s="104"/>
      <c r="G72" s="105">
        <f t="shared" si="2"/>
        <v>100000</v>
      </c>
      <c r="H72" s="105">
        <f t="shared" si="2"/>
        <v>100000</v>
      </c>
      <c r="I72" s="41"/>
    </row>
    <row r="73" spans="1:9" s="42" customFormat="1" ht="18">
      <c r="A73" s="107" t="s">
        <v>552</v>
      </c>
      <c r="B73" s="115">
        <v>239</v>
      </c>
      <c r="C73" s="102">
        <v>5</v>
      </c>
      <c r="D73" s="102">
        <v>2</v>
      </c>
      <c r="E73" s="102" t="s">
        <v>553</v>
      </c>
      <c r="F73" s="104"/>
      <c r="G73" s="105">
        <f t="shared" si="2"/>
        <v>100000</v>
      </c>
      <c r="H73" s="105">
        <f t="shared" si="2"/>
        <v>100000</v>
      </c>
      <c r="I73" s="41"/>
    </row>
    <row r="74" spans="1:9" s="43" customFormat="1" ht="18">
      <c r="A74" s="107" t="s">
        <v>554</v>
      </c>
      <c r="B74" s="115">
        <v>239</v>
      </c>
      <c r="C74" s="102">
        <v>5</v>
      </c>
      <c r="D74" s="102">
        <v>2</v>
      </c>
      <c r="E74" s="102" t="s">
        <v>555</v>
      </c>
      <c r="F74" s="104"/>
      <c r="G74" s="105">
        <f t="shared" si="2"/>
        <v>100000</v>
      </c>
      <c r="H74" s="105">
        <f t="shared" si="2"/>
        <v>100000</v>
      </c>
      <c r="I74" s="41"/>
    </row>
    <row r="75" spans="1:9" s="43" customFormat="1" ht="18">
      <c r="A75" s="107" t="s">
        <v>556</v>
      </c>
      <c r="B75" s="115">
        <v>239</v>
      </c>
      <c r="C75" s="102">
        <v>5</v>
      </c>
      <c r="D75" s="102">
        <v>2</v>
      </c>
      <c r="E75" s="102" t="s">
        <v>555</v>
      </c>
      <c r="F75" s="104" t="s">
        <v>541</v>
      </c>
      <c r="G75" s="105">
        <v>100000</v>
      </c>
      <c r="H75" s="105">
        <v>100000</v>
      </c>
      <c r="I75" s="41"/>
    </row>
    <row r="76" spans="1:9" s="43" customFormat="1" ht="18">
      <c r="A76" s="109" t="s">
        <v>557</v>
      </c>
      <c r="B76" s="115">
        <v>239</v>
      </c>
      <c r="C76" s="102">
        <v>6</v>
      </c>
      <c r="D76" s="104" t="s">
        <v>558</v>
      </c>
      <c r="E76" s="103"/>
      <c r="F76" s="119"/>
      <c r="G76" s="105">
        <f aca="true" t="shared" si="3" ref="G76:H79">G77</f>
        <v>134720.23</v>
      </c>
      <c r="H76" s="105">
        <f t="shared" si="3"/>
        <v>134720.23</v>
      </c>
      <c r="I76" s="41"/>
    </row>
    <row r="77" spans="1:9" s="43" customFormat="1" ht="25.5">
      <c r="A77" s="109" t="s">
        <v>439</v>
      </c>
      <c r="B77" s="115">
        <v>239</v>
      </c>
      <c r="C77" s="102">
        <v>6</v>
      </c>
      <c r="D77" s="104" t="s">
        <v>559</v>
      </c>
      <c r="E77" s="103"/>
      <c r="F77" s="119"/>
      <c r="G77" s="105">
        <f t="shared" si="3"/>
        <v>134720.23</v>
      </c>
      <c r="H77" s="105">
        <f t="shared" si="3"/>
        <v>134720.23</v>
      </c>
      <c r="I77" s="41"/>
    </row>
    <row r="78" spans="1:9" s="43" customFormat="1" ht="18">
      <c r="A78" s="107" t="s">
        <v>560</v>
      </c>
      <c r="B78" s="115">
        <v>239</v>
      </c>
      <c r="C78" s="102">
        <v>6</v>
      </c>
      <c r="D78" s="104" t="s">
        <v>559</v>
      </c>
      <c r="E78" s="103" t="s">
        <v>561</v>
      </c>
      <c r="F78" s="119"/>
      <c r="G78" s="105">
        <f t="shared" si="3"/>
        <v>134720.23</v>
      </c>
      <c r="H78" s="105">
        <f t="shared" si="3"/>
        <v>134720.23</v>
      </c>
      <c r="I78" s="41"/>
    </row>
    <row r="79" spans="1:9" s="43" customFormat="1" ht="18">
      <c r="A79" s="107" t="s">
        <v>562</v>
      </c>
      <c r="B79" s="115">
        <v>239</v>
      </c>
      <c r="C79" s="102">
        <v>6</v>
      </c>
      <c r="D79" s="104" t="s">
        <v>559</v>
      </c>
      <c r="E79" s="103" t="s">
        <v>563</v>
      </c>
      <c r="F79" s="119"/>
      <c r="G79" s="105">
        <f t="shared" si="3"/>
        <v>134720.23</v>
      </c>
      <c r="H79" s="105">
        <f t="shared" si="3"/>
        <v>134720.23</v>
      </c>
      <c r="I79" s="41"/>
    </row>
    <row r="80" spans="1:9" s="43" customFormat="1" ht="18">
      <c r="A80" s="108" t="s">
        <v>497</v>
      </c>
      <c r="B80" s="115">
        <v>239</v>
      </c>
      <c r="C80" s="102">
        <v>6</v>
      </c>
      <c r="D80" s="104" t="s">
        <v>559</v>
      </c>
      <c r="E80" s="103" t="s">
        <v>563</v>
      </c>
      <c r="F80" s="119" t="s">
        <v>498</v>
      </c>
      <c r="G80" s="105">
        <v>134720.23</v>
      </c>
      <c r="H80" s="105">
        <v>134720.23</v>
      </c>
      <c r="I80" s="41"/>
    </row>
    <row r="81" spans="1:9" s="43" customFormat="1" ht="21" customHeight="1">
      <c r="A81" s="109" t="s">
        <v>564</v>
      </c>
      <c r="B81" s="115">
        <v>239</v>
      </c>
      <c r="C81" s="104" t="s">
        <v>565</v>
      </c>
      <c r="D81" s="104" t="s">
        <v>558</v>
      </c>
      <c r="E81" s="104"/>
      <c r="F81" s="104"/>
      <c r="G81" s="105">
        <f>G82+G88+G100+G103+G111</f>
        <v>35250186.23</v>
      </c>
      <c r="H81" s="105">
        <f>H82+H88+H100+H103+H111</f>
        <v>35250186.23</v>
      </c>
      <c r="I81" s="41"/>
    </row>
    <row r="82" spans="1:9" s="43" customFormat="1" ht="18">
      <c r="A82" s="107" t="s">
        <v>446</v>
      </c>
      <c r="B82" s="115">
        <v>239</v>
      </c>
      <c r="C82" s="104" t="s">
        <v>565</v>
      </c>
      <c r="D82" s="104" t="s">
        <v>566</v>
      </c>
      <c r="E82" s="104"/>
      <c r="F82" s="104"/>
      <c r="G82" s="105">
        <f>G83+G85</f>
        <v>11957627.77</v>
      </c>
      <c r="H82" s="105">
        <f>H83+H85</f>
        <v>11957627.77</v>
      </c>
      <c r="I82" s="41"/>
    </row>
    <row r="83" spans="1:9" s="42" customFormat="1" ht="26.25">
      <c r="A83" s="120" t="s">
        <v>567</v>
      </c>
      <c r="B83" s="115">
        <v>239</v>
      </c>
      <c r="C83" s="104" t="s">
        <v>565</v>
      </c>
      <c r="D83" s="104" t="s">
        <v>566</v>
      </c>
      <c r="E83" s="104" t="s">
        <v>568</v>
      </c>
      <c r="F83" s="119"/>
      <c r="G83" s="105">
        <f>G84</f>
        <v>10567175.07</v>
      </c>
      <c r="H83" s="105">
        <f>H84</f>
        <v>10567175.07</v>
      </c>
      <c r="I83" s="41"/>
    </row>
    <row r="84" spans="1:9" s="43" customFormat="1" ht="38.25">
      <c r="A84" s="121" t="s">
        <v>569</v>
      </c>
      <c r="B84" s="115">
        <v>239</v>
      </c>
      <c r="C84" s="104" t="s">
        <v>565</v>
      </c>
      <c r="D84" s="104" t="s">
        <v>566</v>
      </c>
      <c r="E84" s="104" t="s">
        <v>568</v>
      </c>
      <c r="F84" s="119" t="s">
        <v>570</v>
      </c>
      <c r="G84" s="105">
        <v>10567175.07</v>
      </c>
      <c r="H84" s="105">
        <v>10567175.07</v>
      </c>
      <c r="I84" s="41"/>
    </row>
    <row r="85" spans="1:9" s="43" customFormat="1" ht="18.75" customHeight="1">
      <c r="A85" s="121" t="s">
        <v>571</v>
      </c>
      <c r="B85" s="115">
        <v>239</v>
      </c>
      <c r="C85" s="104" t="s">
        <v>565</v>
      </c>
      <c r="D85" s="104" t="s">
        <v>566</v>
      </c>
      <c r="E85" s="104" t="s">
        <v>572</v>
      </c>
      <c r="F85" s="119"/>
      <c r="G85" s="105">
        <f>G86+G87</f>
        <v>1390452.7000000002</v>
      </c>
      <c r="H85" s="105">
        <f>H86+H87</f>
        <v>1390452.7000000002</v>
      </c>
      <c r="I85" s="41"/>
    </row>
    <row r="86" spans="1:9" s="42" customFormat="1" ht="18">
      <c r="A86" s="121" t="s">
        <v>573</v>
      </c>
      <c r="B86" s="115">
        <v>239</v>
      </c>
      <c r="C86" s="104" t="s">
        <v>565</v>
      </c>
      <c r="D86" s="104" t="s">
        <v>566</v>
      </c>
      <c r="E86" s="104" t="s">
        <v>572</v>
      </c>
      <c r="F86" s="119" t="s">
        <v>574</v>
      </c>
      <c r="G86" s="105">
        <v>310799.62</v>
      </c>
      <c r="H86" s="105">
        <v>310799.62</v>
      </c>
      <c r="I86" s="41"/>
    </row>
    <row r="87" spans="1:9" s="43" customFormat="1" ht="18">
      <c r="A87" s="121" t="s">
        <v>575</v>
      </c>
      <c r="B87" s="115">
        <v>239</v>
      </c>
      <c r="C87" s="104" t="s">
        <v>565</v>
      </c>
      <c r="D87" s="104" t="s">
        <v>566</v>
      </c>
      <c r="E87" s="104" t="s">
        <v>572</v>
      </c>
      <c r="F87" s="119" t="s">
        <v>576</v>
      </c>
      <c r="G87" s="105">
        <v>1079653.08</v>
      </c>
      <c r="H87" s="105">
        <v>1079653.08</v>
      </c>
      <c r="I87" s="41"/>
    </row>
    <row r="88" spans="1:9" s="43" customFormat="1" ht="18">
      <c r="A88" s="107" t="s">
        <v>447</v>
      </c>
      <c r="B88" s="115">
        <v>239</v>
      </c>
      <c r="C88" s="104" t="s">
        <v>565</v>
      </c>
      <c r="D88" s="104" t="s">
        <v>577</v>
      </c>
      <c r="E88" s="104"/>
      <c r="F88" s="119"/>
      <c r="G88" s="105">
        <f>G89+G94+G97+G91</f>
        <v>15427606.02</v>
      </c>
      <c r="H88" s="105">
        <f>H89+H94+H97+H91</f>
        <v>15427606.02</v>
      </c>
      <c r="I88" s="41"/>
    </row>
    <row r="89" spans="1:9" s="43" customFormat="1" ht="14.25" customHeight="1">
      <c r="A89" s="120" t="s">
        <v>571</v>
      </c>
      <c r="B89" s="115">
        <v>239</v>
      </c>
      <c r="C89" s="104" t="s">
        <v>565</v>
      </c>
      <c r="D89" s="104" t="s">
        <v>577</v>
      </c>
      <c r="E89" s="104" t="s">
        <v>568</v>
      </c>
      <c r="F89" s="119"/>
      <c r="G89" s="105">
        <f>G90</f>
        <v>9562351.74</v>
      </c>
      <c r="H89" s="105">
        <f>H90</f>
        <v>9562351.74</v>
      </c>
      <c r="I89" s="41"/>
    </row>
    <row r="90" spans="1:9" s="43" customFormat="1" ht="38.25">
      <c r="A90" s="121" t="s">
        <v>569</v>
      </c>
      <c r="B90" s="115">
        <v>239</v>
      </c>
      <c r="C90" s="104" t="s">
        <v>565</v>
      </c>
      <c r="D90" s="104" t="s">
        <v>577</v>
      </c>
      <c r="E90" s="104" t="s">
        <v>568</v>
      </c>
      <c r="F90" s="119" t="s">
        <v>570</v>
      </c>
      <c r="G90" s="105">
        <v>9562351.74</v>
      </c>
      <c r="H90" s="105">
        <v>9562351.74</v>
      </c>
      <c r="I90" s="41"/>
    </row>
    <row r="91" spans="1:9" s="43" customFormat="1" ht="20.25" customHeight="1">
      <c r="A91" s="121" t="s">
        <v>571</v>
      </c>
      <c r="B91" s="115">
        <v>239</v>
      </c>
      <c r="C91" s="104" t="s">
        <v>565</v>
      </c>
      <c r="D91" s="104" t="s">
        <v>577</v>
      </c>
      <c r="E91" s="104" t="s">
        <v>572</v>
      </c>
      <c r="F91" s="119"/>
      <c r="G91" s="105">
        <f>G92+G93</f>
        <v>2945814.0300000003</v>
      </c>
      <c r="H91" s="105">
        <f>H92+H93</f>
        <v>2945814.0300000003</v>
      </c>
      <c r="I91" s="41"/>
    </row>
    <row r="92" spans="1:9" s="43" customFormat="1" ht="18">
      <c r="A92" s="121" t="s">
        <v>573</v>
      </c>
      <c r="B92" s="115">
        <v>239</v>
      </c>
      <c r="C92" s="104" t="s">
        <v>565</v>
      </c>
      <c r="D92" s="104" t="s">
        <v>577</v>
      </c>
      <c r="E92" s="104" t="s">
        <v>572</v>
      </c>
      <c r="F92" s="119" t="s">
        <v>574</v>
      </c>
      <c r="G92" s="105">
        <v>1572459.42</v>
      </c>
      <c r="H92" s="105">
        <v>1572459.42</v>
      </c>
      <c r="I92" s="41"/>
    </row>
    <row r="93" spans="1:9" s="38" customFormat="1" ht="18">
      <c r="A93" s="121" t="s">
        <v>575</v>
      </c>
      <c r="B93" s="115">
        <v>239</v>
      </c>
      <c r="C93" s="104" t="s">
        <v>565</v>
      </c>
      <c r="D93" s="104" t="s">
        <v>577</v>
      </c>
      <c r="E93" s="104" t="s">
        <v>572</v>
      </c>
      <c r="F93" s="119" t="s">
        <v>576</v>
      </c>
      <c r="G93" s="105">
        <v>1373354.61</v>
      </c>
      <c r="H93" s="105">
        <v>1373354.61</v>
      </c>
      <c r="I93" s="33"/>
    </row>
    <row r="94" spans="1:9" s="38" customFormat="1" ht="18">
      <c r="A94" s="109" t="s">
        <v>501</v>
      </c>
      <c r="B94" s="115">
        <v>239</v>
      </c>
      <c r="C94" s="104" t="s">
        <v>565</v>
      </c>
      <c r="D94" s="104" t="s">
        <v>577</v>
      </c>
      <c r="E94" s="104" t="s">
        <v>502</v>
      </c>
      <c r="F94" s="119"/>
      <c r="G94" s="105">
        <f>G95</f>
        <v>1119440.25</v>
      </c>
      <c r="H94" s="105">
        <f>H95</f>
        <v>1119440.25</v>
      </c>
      <c r="I94" s="33"/>
    </row>
    <row r="95" spans="1:9" s="38" customFormat="1" ht="41.25" customHeight="1">
      <c r="A95" s="107" t="s">
        <v>578</v>
      </c>
      <c r="B95" s="115">
        <v>239</v>
      </c>
      <c r="C95" s="104" t="s">
        <v>565</v>
      </c>
      <c r="D95" s="104" t="s">
        <v>577</v>
      </c>
      <c r="E95" s="104" t="s">
        <v>579</v>
      </c>
      <c r="F95" s="119"/>
      <c r="G95" s="105">
        <f>G96</f>
        <v>1119440.25</v>
      </c>
      <c r="H95" s="105">
        <f>H96</f>
        <v>1119440.25</v>
      </c>
      <c r="I95" s="33"/>
    </row>
    <row r="96" spans="1:9" s="38" customFormat="1" ht="18">
      <c r="A96" s="121" t="s">
        <v>575</v>
      </c>
      <c r="B96" s="115">
        <v>239</v>
      </c>
      <c r="C96" s="104" t="s">
        <v>565</v>
      </c>
      <c r="D96" s="104" t="s">
        <v>577</v>
      </c>
      <c r="E96" s="104" t="s">
        <v>579</v>
      </c>
      <c r="F96" s="119" t="s">
        <v>576</v>
      </c>
      <c r="G96" s="105">
        <v>1119440.25</v>
      </c>
      <c r="H96" s="105">
        <v>1119440.25</v>
      </c>
      <c r="I96" s="33"/>
    </row>
    <row r="97" spans="1:9" s="38" customFormat="1" ht="18">
      <c r="A97" s="109" t="s">
        <v>508</v>
      </c>
      <c r="B97" s="115">
        <v>239</v>
      </c>
      <c r="C97" s="104" t="s">
        <v>565</v>
      </c>
      <c r="D97" s="104" t="s">
        <v>577</v>
      </c>
      <c r="E97" s="104" t="s">
        <v>509</v>
      </c>
      <c r="F97" s="119"/>
      <c r="G97" s="105">
        <f>G98</f>
        <v>1800000</v>
      </c>
      <c r="H97" s="105">
        <f>H98</f>
        <v>1800000</v>
      </c>
      <c r="I97" s="33"/>
    </row>
    <row r="98" spans="1:9" s="38" customFormat="1" ht="30" customHeight="1">
      <c r="A98" s="107" t="s">
        <v>580</v>
      </c>
      <c r="B98" s="115">
        <v>239</v>
      </c>
      <c r="C98" s="104" t="s">
        <v>565</v>
      </c>
      <c r="D98" s="104" t="s">
        <v>577</v>
      </c>
      <c r="E98" s="104" t="s">
        <v>581</v>
      </c>
      <c r="F98" s="119"/>
      <c r="G98" s="105">
        <f>G99</f>
        <v>1800000</v>
      </c>
      <c r="H98" s="105">
        <f>H99</f>
        <v>1800000</v>
      </c>
      <c r="I98" s="33"/>
    </row>
    <row r="99" spans="1:9" s="38" customFormat="1" ht="18">
      <c r="A99" s="121" t="s">
        <v>575</v>
      </c>
      <c r="B99" s="115">
        <v>239</v>
      </c>
      <c r="C99" s="104" t="s">
        <v>565</v>
      </c>
      <c r="D99" s="104" t="s">
        <v>577</v>
      </c>
      <c r="E99" s="104" t="s">
        <v>581</v>
      </c>
      <c r="F99" s="119" t="s">
        <v>576</v>
      </c>
      <c r="G99" s="105">
        <v>1800000</v>
      </c>
      <c r="H99" s="105">
        <v>1800000</v>
      </c>
      <c r="I99" s="33"/>
    </row>
    <row r="100" spans="1:9" s="38" customFormat="1" ht="17.25" customHeight="1">
      <c r="A100" s="107" t="s">
        <v>448</v>
      </c>
      <c r="B100" s="115">
        <v>239</v>
      </c>
      <c r="C100" s="104" t="s">
        <v>565</v>
      </c>
      <c r="D100" s="104" t="s">
        <v>559</v>
      </c>
      <c r="E100" s="104"/>
      <c r="F100" s="104"/>
      <c r="G100" s="105">
        <f>G101</f>
        <v>208686.15</v>
      </c>
      <c r="H100" s="105">
        <f>H101</f>
        <v>208686.15</v>
      </c>
      <c r="I100" s="33"/>
    </row>
    <row r="101" spans="1:9" s="38" customFormat="1" ht="18" customHeight="1">
      <c r="A101" s="120" t="s">
        <v>571</v>
      </c>
      <c r="B101" s="115">
        <v>239</v>
      </c>
      <c r="C101" s="104" t="s">
        <v>565</v>
      </c>
      <c r="D101" s="104" t="s">
        <v>559</v>
      </c>
      <c r="E101" s="104" t="s">
        <v>568</v>
      </c>
      <c r="F101" s="104"/>
      <c r="G101" s="105">
        <f>G102</f>
        <v>208686.15</v>
      </c>
      <c r="H101" s="105">
        <f>H102</f>
        <v>208686.15</v>
      </c>
      <c r="I101" s="33"/>
    </row>
    <row r="102" spans="1:9" s="38" customFormat="1" ht="38.25">
      <c r="A102" s="121" t="s">
        <v>569</v>
      </c>
      <c r="B102" s="115">
        <v>239</v>
      </c>
      <c r="C102" s="104" t="s">
        <v>565</v>
      </c>
      <c r="D102" s="104" t="s">
        <v>559</v>
      </c>
      <c r="E102" s="104" t="s">
        <v>568</v>
      </c>
      <c r="F102" s="104" t="s">
        <v>570</v>
      </c>
      <c r="G102" s="105">
        <v>208686.15</v>
      </c>
      <c r="H102" s="105">
        <v>208686.15</v>
      </c>
      <c r="I102" s="33"/>
    </row>
    <row r="103" spans="1:8" ht="18">
      <c r="A103" s="107" t="s">
        <v>582</v>
      </c>
      <c r="B103" s="115">
        <v>239</v>
      </c>
      <c r="C103" s="104" t="s">
        <v>565</v>
      </c>
      <c r="D103" s="104" t="s">
        <v>583</v>
      </c>
      <c r="E103" s="104"/>
      <c r="F103" s="104"/>
      <c r="G103" s="105">
        <f>G104+G108+G106</f>
        <v>6914624.49</v>
      </c>
      <c r="H103" s="105">
        <f>H104+H108+H106</f>
        <v>6914624.49</v>
      </c>
    </row>
    <row r="104" spans="1:8" ht="16.5" customHeight="1">
      <c r="A104" s="120" t="s">
        <v>571</v>
      </c>
      <c r="B104" s="115">
        <v>239</v>
      </c>
      <c r="C104" s="104" t="s">
        <v>565</v>
      </c>
      <c r="D104" s="104" t="s">
        <v>583</v>
      </c>
      <c r="E104" s="104" t="s">
        <v>568</v>
      </c>
      <c r="F104" s="119"/>
      <c r="G104" s="105">
        <f>G105</f>
        <v>5852587.04</v>
      </c>
      <c r="H104" s="105">
        <f>H105</f>
        <v>5852587.04</v>
      </c>
    </row>
    <row r="105" spans="1:8" ht="38.25">
      <c r="A105" s="121" t="s">
        <v>569</v>
      </c>
      <c r="B105" s="115">
        <v>239</v>
      </c>
      <c r="C105" s="104" t="s">
        <v>565</v>
      </c>
      <c r="D105" s="104" t="s">
        <v>583</v>
      </c>
      <c r="E105" s="104" t="s">
        <v>568</v>
      </c>
      <c r="F105" s="119" t="s">
        <v>570</v>
      </c>
      <c r="G105" s="105">
        <v>5852587.04</v>
      </c>
      <c r="H105" s="105">
        <v>5852587.04</v>
      </c>
    </row>
    <row r="106" spans="1:9" s="38" customFormat="1" ht="17.25" customHeight="1">
      <c r="A106" s="121" t="s">
        <v>571</v>
      </c>
      <c r="B106" s="115">
        <v>239</v>
      </c>
      <c r="C106" s="104" t="s">
        <v>565</v>
      </c>
      <c r="D106" s="104" t="s">
        <v>583</v>
      </c>
      <c r="E106" s="104" t="s">
        <v>572</v>
      </c>
      <c r="F106" s="119"/>
      <c r="G106" s="105">
        <v>382377.7</v>
      </c>
      <c r="H106" s="105">
        <v>382377.7</v>
      </c>
      <c r="I106" s="33"/>
    </row>
    <row r="107" spans="1:8" ht="18">
      <c r="A107" s="121" t="s">
        <v>575</v>
      </c>
      <c r="B107" s="115">
        <v>239</v>
      </c>
      <c r="C107" s="104" t="s">
        <v>565</v>
      </c>
      <c r="D107" s="104" t="s">
        <v>583</v>
      </c>
      <c r="E107" s="104" t="s">
        <v>572</v>
      </c>
      <c r="F107" s="119" t="s">
        <v>576</v>
      </c>
      <c r="G107" s="105">
        <v>382377.7</v>
      </c>
      <c r="H107" s="105">
        <v>382377.7</v>
      </c>
    </row>
    <row r="108" spans="1:8" ht="18">
      <c r="A108" s="108" t="s">
        <v>501</v>
      </c>
      <c r="B108" s="115">
        <v>239</v>
      </c>
      <c r="C108" s="104" t="s">
        <v>565</v>
      </c>
      <c r="D108" s="104" t="s">
        <v>583</v>
      </c>
      <c r="E108" s="104" t="s">
        <v>502</v>
      </c>
      <c r="F108" s="119"/>
      <c r="G108" s="105">
        <f>G109</f>
        <v>679659.75</v>
      </c>
      <c r="H108" s="105">
        <f>H109</f>
        <v>679659.75</v>
      </c>
    </row>
    <row r="109" spans="1:8" ht="39.75" customHeight="1">
      <c r="A109" s="107" t="s">
        <v>578</v>
      </c>
      <c r="B109" s="115">
        <v>239</v>
      </c>
      <c r="C109" s="104" t="s">
        <v>565</v>
      </c>
      <c r="D109" s="104" t="s">
        <v>583</v>
      </c>
      <c r="E109" s="104" t="s">
        <v>579</v>
      </c>
      <c r="F109" s="119"/>
      <c r="G109" s="105">
        <f>G110</f>
        <v>679659.75</v>
      </c>
      <c r="H109" s="105">
        <f>H110</f>
        <v>679659.75</v>
      </c>
    </row>
    <row r="110" spans="1:8" ht="18">
      <c r="A110" s="121" t="s">
        <v>575</v>
      </c>
      <c r="B110" s="115">
        <v>239</v>
      </c>
      <c r="C110" s="104" t="s">
        <v>565</v>
      </c>
      <c r="D110" s="104" t="s">
        <v>583</v>
      </c>
      <c r="E110" s="104" t="s">
        <v>579</v>
      </c>
      <c r="F110" s="119" t="s">
        <v>576</v>
      </c>
      <c r="G110" s="105">
        <v>679659.75</v>
      </c>
      <c r="H110" s="105">
        <v>679659.75</v>
      </c>
    </row>
    <row r="111" spans="1:8" ht="18">
      <c r="A111" s="109" t="s">
        <v>449</v>
      </c>
      <c r="B111" s="115">
        <v>239</v>
      </c>
      <c r="C111" s="104" t="s">
        <v>565</v>
      </c>
      <c r="D111" s="104" t="s">
        <v>565</v>
      </c>
      <c r="E111" s="104"/>
      <c r="F111" s="104"/>
      <c r="G111" s="105">
        <f>G112+G114+G116+G118</f>
        <v>741641.8</v>
      </c>
      <c r="H111" s="105">
        <f>H112+H114+H116+H118</f>
        <v>741641.8</v>
      </c>
    </row>
    <row r="112" spans="1:9" s="38" customFormat="1" ht="25.5">
      <c r="A112" s="109" t="s">
        <v>584</v>
      </c>
      <c r="B112" s="115">
        <v>239</v>
      </c>
      <c r="C112" s="104" t="s">
        <v>565</v>
      </c>
      <c r="D112" s="104" t="s">
        <v>565</v>
      </c>
      <c r="E112" s="104" t="s">
        <v>585</v>
      </c>
      <c r="F112" s="104"/>
      <c r="G112" s="105">
        <f>G113</f>
        <v>250000</v>
      </c>
      <c r="H112" s="105">
        <f>H113</f>
        <v>250000</v>
      </c>
      <c r="I112" s="33"/>
    </row>
    <row r="113" spans="1:8" ht="18">
      <c r="A113" s="121" t="s">
        <v>575</v>
      </c>
      <c r="B113" s="115">
        <v>239</v>
      </c>
      <c r="C113" s="104" t="s">
        <v>565</v>
      </c>
      <c r="D113" s="104" t="s">
        <v>565</v>
      </c>
      <c r="E113" s="104" t="s">
        <v>585</v>
      </c>
      <c r="F113" s="104" t="s">
        <v>576</v>
      </c>
      <c r="G113" s="105">
        <v>250000</v>
      </c>
      <c r="H113" s="105">
        <v>250000</v>
      </c>
    </row>
    <row r="114" spans="1:8" ht="25.5">
      <c r="A114" s="109" t="s">
        <v>586</v>
      </c>
      <c r="B114" s="115">
        <v>239</v>
      </c>
      <c r="C114" s="104" t="s">
        <v>565</v>
      </c>
      <c r="D114" s="104" t="s">
        <v>565</v>
      </c>
      <c r="E114" s="104" t="s">
        <v>587</v>
      </c>
      <c r="F114" s="104"/>
      <c r="G114" s="105">
        <f>G115</f>
        <v>88000</v>
      </c>
      <c r="H114" s="105">
        <f>H115</f>
        <v>88000</v>
      </c>
    </row>
    <row r="115" spans="1:8" ht="18">
      <c r="A115" s="121" t="s">
        <v>575</v>
      </c>
      <c r="B115" s="115">
        <v>239</v>
      </c>
      <c r="C115" s="104" t="s">
        <v>565</v>
      </c>
      <c r="D115" s="104" t="s">
        <v>565</v>
      </c>
      <c r="E115" s="104" t="s">
        <v>587</v>
      </c>
      <c r="F115" s="104" t="s">
        <v>576</v>
      </c>
      <c r="G115" s="105">
        <v>88000</v>
      </c>
      <c r="H115" s="105">
        <v>88000</v>
      </c>
    </row>
    <row r="116" spans="1:8" ht="17.25" customHeight="1">
      <c r="A116" s="116" t="s">
        <v>571</v>
      </c>
      <c r="B116" s="115">
        <v>239</v>
      </c>
      <c r="C116" s="104" t="s">
        <v>565</v>
      </c>
      <c r="D116" s="104" t="s">
        <v>565</v>
      </c>
      <c r="E116" s="104" t="s">
        <v>572</v>
      </c>
      <c r="F116" s="104"/>
      <c r="G116" s="105">
        <f>G117</f>
        <v>283641.8</v>
      </c>
      <c r="H116" s="105">
        <f>H117</f>
        <v>283641.8</v>
      </c>
    </row>
    <row r="117" spans="1:9" s="37" customFormat="1" ht="20.25" customHeight="1">
      <c r="A117" s="122" t="s">
        <v>588</v>
      </c>
      <c r="B117" s="115">
        <v>239</v>
      </c>
      <c r="C117" s="104" t="s">
        <v>565</v>
      </c>
      <c r="D117" s="104" t="s">
        <v>565</v>
      </c>
      <c r="E117" s="104" t="s">
        <v>572</v>
      </c>
      <c r="F117" s="104" t="s">
        <v>576</v>
      </c>
      <c r="G117" s="105">
        <v>283641.8</v>
      </c>
      <c r="H117" s="105">
        <v>283641.8</v>
      </c>
      <c r="I117" s="36"/>
    </row>
    <row r="118" spans="1:8" ht="25.5">
      <c r="A118" s="109" t="s">
        <v>589</v>
      </c>
      <c r="B118" s="115">
        <v>239</v>
      </c>
      <c r="C118" s="104" t="s">
        <v>565</v>
      </c>
      <c r="D118" s="104" t="s">
        <v>565</v>
      </c>
      <c r="E118" s="104" t="s">
        <v>590</v>
      </c>
      <c r="F118" s="123"/>
      <c r="G118" s="105">
        <f>G119</f>
        <v>120000</v>
      </c>
      <c r="H118" s="105">
        <f>H119</f>
        <v>120000</v>
      </c>
    </row>
    <row r="119" spans="1:8" ht="25.5">
      <c r="A119" s="109" t="s">
        <v>591</v>
      </c>
      <c r="B119" s="115">
        <v>239</v>
      </c>
      <c r="C119" s="104" t="s">
        <v>565</v>
      </c>
      <c r="D119" s="104" t="s">
        <v>565</v>
      </c>
      <c r="E119" s="104" t="s">
        <v>592</v>
      </c>
      <c r="F119" s="123"/>
      <c r="G119" s="105">
        <f>G120</f>
        <v>120000</v>
      </c>
      <c r="H119" s="105">
        <f>H120</f>
        <v>120000</v>
      </c>
    </row>
    <row r="120" spans="1:8" ht="25.5">
      <c r="A120" s="118" t="s">
        <v>593</v>
      </c>
      <c r="B120" s="115">
        <v>239</v>
      </c>
      <c r="C120" s="104" t="s">
        <v>565</v>
      </c>
      <c r="D120" s="104" t="s">
        <v>565</v>
      </c>
      <c r="E120" s="104" t="s">
        <v>592</v>
      </c>
      <c r="F120" s="123" t="s">
        <v>594</v>
      </c>
      <c r="G120" s="105">
        <v>120000</v>
      </c>
      <c r="H120" s="105">
        <v>120000</v>
      </c>
    </row>
    <row r="121" spans="1:8" ht="18">
      <c r="A121" s="121" t="s">
        <v>595</v>
      </c>
      <c r="B121" s="115">
        <v>239</v>
      </c>
      <c r="C121" s="104" t="s">
        <v>51</v>
      </c>
      <c r="D121" s="104" t="s">
        <v>558</v>
      </c>
      <c r="E121" s="104"/>
      <c r="F121" s="124"/>
      <c r="G121" s="105">
        <f>G126+G122</f>
        <v>95957.7</v>
      </c>
      <c r="H121" s="105">
        <f>H126+H122</f>
        <v>95957.7</v>
      </c>
    </row>
    <row r="122" spans="1:9" s="37" customFormat="1" ht="18">
      <c r="A122" s="121" t="s">
        <v>450</v>
      </c>
      <c r="B122" s="115">
        <v>239</v>
      </c>
      <c r="C122" s="104" t="s">
        <v>51</v>
      </c>
      <c r="D122" s="104" t="s">
        <v>566</v>
      </c>
      <c r="E122" s="104"/>
      <c r="F122" s="124"/>
      <c r="G122" s="105">
        <f aca="true" t="shared" si="4" ref="G122:H124">G123</f>
        <v>12704.7</v>
      </c>
      <c r="H122" s="105">
        <f t="shared" si="4"/>
        <v>12704.7</v>
      </c>
      <c r="I122" s="36"/>
    </row>
    <row r="123" spans="1:8" ht="25.5">
      <c r="A123" s="121" t="s">
        <v>596</v>
      </c>
      <c r="B123" s="115">
        <v>239</v>
      </c>
      <c r="C123" s="104" t="s">
        <v>51</v>
      </c>
      <c r="D123" s="104" t="s">
        <v>566</v>
      </c>
      <c r="E123" s="104" t="s">
        <v>597</v>
      </c>
      <c r="F123" s="124"/>
      <c r="G123" s="105">
        <f t="shared" si="4"/>
        <v>12704.7</v>
      </c>
      <c r="H123" s="105">
        <f t="shared" si="4"/>
        <v>12704.7</v>
      </c>
    </row>
    <row r="124" spans="1:8" ht="25.5">
      <c r="A124" s="121" t="s">
        <v>598</v>
      </c>
      <c r="B124" s="115">
        <v>239</v>
      </c>
      <c r="C124" s="104" t="s">
        <v>51</v>
      </c>
      <c r="D124" s="104" t="s">
        <v>566</v>
      </c>
      <c r="E124" s="104" t="s">
        <v>599</v>
      </c>
      <c r="F124" s="124"/>
      <c r="G124" s="105">
        <f t="shared" si="4"/>
        <v>12704.7</v>
      </c>
      <c r="H124" s="105">
        <f t="shared" si="4"/>
        <v>12704.7</v>
      </c>
    </row>
    <row r="125" spans="1:8" ht="18">
      <c r="A125" s="121" t="s">
        <v>600</v>
      </c>
      <c r="B125" s="115">
        <v>239</v>
      </c>
      <c r="C125" s="104" t="s">
        <v>51</v>
      </c>
      <c r="D125" s="104" t="s">
        <v>566</v>
      </c>
      <c r="E125" s="104" t="s">
        <v>599</v>
      </c>
      <c r="F125" s="124">
        <v>5</v>
      </c>
      <c r="G125" s="105">
        <v>12704.7</v>
      </c>
      <c r="H125" s="105">
        <v>12704.7</v>
      </c>
    </row>
    <row r="126" spans="1:8" ht="18">
      <c r="A126" s="118" t="s">
        <v>453</v>
      </c>
      <c r="B126" s="115">
        <v>239</v>
      </c>
      <c r="C126" s="104" t="s">
        <v>51</v>
      </c>
      <c r="D126" s="104" t="s">
        <v>601</v>
      </c>
      <c r="E126" s="104"/>
      <c r="F126" s="124"/>
      <c r="G126" s="105">
        <f aca="true" t="shared" si="5" ref="G126:H128">G127</f>
        <v>83253</v>
      </c>
      <c r="H126" s="105">
        <f t="shared" si="5"/>
        <v>83253</v>
      </c>
    </row>
    <row r="127" spans="1:9" s="32" customFormat="1" ht="25.5" customHeight="1">
      <c r="A127" s="125" t="s">
        <v>602</v>
      </c>
      <c r="B127" s="115">
        <v>239</v>
      </c>
      <c r="C127" s="104" t="s">
        <v>51</v>
      </c>
      <c r="D127" s="104" t="s">
        <v>601</v>
      </c>
      <c r="E127" s="104" t="s">
        <v>603</v>
      </c>
      <c r="F127" s="104"/>
      <c r="G127" s="105">
        <f t="shared" si="5"/>
        <v>83253</v>
      </c>
      <c r="H127" s="105">
        <f t="shared" si="5"/>
        <v>83253</v>
      </c>
      <c r="I127" s="44"/>
    </row>
    <row r="128" spans="1:9" s="32" customFormat="1" ht="25.5">
      <c r="A128" s="125" t="s">
        <v>604</v>
      </c>
      <c r="B128" s="115">
        <v>239</v>
      </c>
      <c r="C128" s="104" t="s">
        <v>51</v>
      </c>
      <c r="D128" s="104" t="s">
        <v>601</v>
      </c>
      <c r="E128" s="104" t="s">
        <v>605</v>
      </c>
      <c r="F128" s="104"/>
      <c r="G128" s="105">
        <f t="shared" si="5"/>
        <v>83253</v>
      </c>
      <c r="H128" s="105">
        <f t="shared" si="5"/>
        <v>83253</v>
      </c>
      <c r="I128" s="44"/>
    </row>
    <row r="129" spans="1:9" s="32" customFormat="1" ht="18.75">
      <c r="A129" s="125" t="s">
        <v>606</v>
      </c>
      <c r="B129" s="115">
        <v>239</v>
      </c>
      <c r="C129" s="104" t="s">
        <v>51</v>
      </c>
      <c r="D129" s="104" t="s">
        <v>601</v>
      </c>
      <c r="E129" s="104" t="s">
        <v>605</v>
      </c>
      <c r="F129" s="104" t="s">
        <v>607</v>
      </c>
      <c r="G129" s="105">
        <v>83253</v>
      </c>
      <c r="H129" s="105">
        <v>83253</v>
      </c>
      <c r="I129" s="44"/>
    </row>
    <row r="130" spans="1:9" s="32" customFormat="1" ht="27">
      <c r="A130" s="126" t="s">
        <v>608</v>
      </c>
      <c r="B130" s="127" t="s">
        <v>609</v>
      </c>
      <c r="C130" s="112"/>
      <c r="D130" s="113"/>
      <c r="E130" s="112"/>
      <c r="F130" s="113"/>
      <c r="G130" s="114">
        <f>G131</f>
        <v>3607873.57</v>
      </c>
      <c r="H130" s="114">
        <f>H131</f>
        <v>3607873.57</v>
      </c>
      <c r="I130" s="44"/>
    </row>
    <row r="131" spans="1:9" s="32" customFormat="1" ht="18.75">
      <c r="A131" s="100" t="s">
        <v>491</v>
      </c>
      <c r="B131" s="119" t="s">
        <v>609</v>
      </c>
      <c r="C131" s="102">
        <v>1</v>
      </c>
      <c r="D131" s="104" t="s">
        <v>558</v>
      </c>
      <c r="E131" s="102"/>
      <c r="F131" s="104"/>
      <c r="G131" s="105">
        <f>G132</f>
        <v>3607873.57</v>
      </c>
      <c r="H131" s="105">
        <f>H132</f>
        <v>3607873.57</v>
      </c>
      <c r="I131" s="44"/>
    </row>
    <row r="132" spans="1:9" s="32" customFormat="1" ht="39.75">
      <c r="A132" s="107" t="s">
        <v>430</v>
      </c>
      <c r="B132" s="119" t="s">
        <v>609</v>
      </c>
      <c r="C132" s="102">
        <v>1</v>
      </c>
      <c r="D132" s="102">
        <v>6</v>
      </c>
      <c r="E132" s="102"/>
      <c r="F132" s="104"/>
      <c r="G132" s="105">
        <f>G133+G136</f>
        <v>3607873.57</v>
      </c>
      <c r="H132" s="105">
        <f>H133+H136</f>
        <v>3607873.57</v>
      </c>
      <c r="I132" s="44"/>
    </row>
    <row r="133" spans="1:9" s="32" customFormat="1" ht="40.5" customHeight="1">
      <c r="A133" s="107" t="s">
        <v>493</v>
      </c>
      <c r="B133" s="119" t="s">
        <v>609</v>
      </c>
      <c r="C133" s="102">
        <v>1</v>
      </c>
      <c r="D133" s="102">
        <v>6</v>
      </c>
      <c r="E133" s="102" t="s">
        <v>494</v>
      </c>
      <c r="F133" s="104"/>
      <c r="G133" s="105">
        <f>G134</f>
        <v>3561423.57</v>
      </c>
      <c r="H133" s="105">
        <f>H134</f>
        <v>3561423.57</v>
      </c>
      <c r="I133" s="44"/>
    </row>
    <row r="134" spans="1:9" s="32" customFormat="1" ht="18.75">
      <c r="A134" s="106" t="s">
        <v>495</v>
      </c>
      <c r="B134" s="119" t="s">
        <v>609</v>
      </c>
      <c r="C134" s="102">
        <v>1</v>
      </c>
      <c r="D134" s="102">
        <v>6</v>
      </c>
      <c r="E134" s="102" t="s">
        <v>496</v>
      </c>
      <c r="F134" s="104"/>
      <c r="G134" s="105">
        <f>G135</f>
        <v>3561423.57</v>
      </c>
      <c r="H134" s="105">
        <f>H135</f>
        <v>3561423.57</v>
      </c>
      <c r="I134" s="44"/>
    </row>
    <row r="135" spans="1:9" s="32" customFormat="1" ht="17.25" customHeight="1">
      <c r="A135" s="108" t="s">
        <v>497</v>
      </c>
      <c r="B135" s="119" t="s">
        <v>609</v>
      </c>
      <c r="C135" s="102">
        <v>1</v>
      </c>
      <c r="D135" s="102">
        <v>6</v>
      </c>
      <c r="E135" s="102" t="s">
        <v>496</v>
      </c>
      <c r="F135" s="104" t="s">
        <v>498</v>
      </c>
      <c r="G135" s="105">
        <v>3561423.57</v>
      </c>
      <c r="H135" s="105">
        <v>3561423.57</v>
      </c>
      <c r="I135" s="44"/>
    </row>
    <row r="136" spans="1:9" s="32" customFormat="1" ht="18.75">
      <c r="A136" s="109" t="s">
        <v>501</v>
      </c>
      <c r="B136" s="119" t="s">
        <v>609</v>
      </c>
      <c r="C136" s="102">
        <v>1</v>
      </c>
      <c r="D136" s="102">
        <v>6</v>
      </c>
      <c r="E136" s="102" t="s">
        <v>502</v>
      </c>
      <c r="F136" s="104"/>
      <c r="G136" s="105">
        <f>G137</f>
        <v>46450</v>
      </c>
      <c r="H136" s="105">
        <f>H137</f>
        <v>46450</v>
      </c>
      <c r="I136" s="44"/>
    </row>
    <row r="137" spans="1:9" s="32" customFormat="1" ht="25.5">
      <c r="A137" s="108" t="s">
        <v>503</v>
      </c>
      <c r="B137" s="119" t="s">
        <v>609</v>
      </c>
      <c r="C137" s="102">
        <v>1</v>
      </c>
      <c r="D137" s="102">
        <v>6</v>
      </c>
      <c r="E137" s="102" t="s">
        <v>504</v>
      </c>
      <c r="F137" s="104"/>
      <c r="G137" s="105">
        <f>G138</f>
        <v>46450</v>
      </c>
      <c r="H137" s="105">
        <f>H138</f>
        <v>46450</v>
      </c>
      <c r="I137" s="44"/>
    </row>
    <row r="138" spans="1:9" s="32" customFormat="1" ht="15.75" customHeight="1">
      <c r="A138" s="108" t="s">
        <v>497</v>
      </c>
      <c r="B138" s="119" t="s">
        <v>609</v>
      </c>
      <c r="C138" s="102">
        <v>1</v>
      </c>
      <c r="D138" s="102">
        <v>6</v>
      </c>
      <c r="E138" s="102" t="s">
        <v>504</v>
      </c>
      <c r="F138" s="104" t="s">
        <v>498</v>
      </c>
      <c r="G138" s="105">
        <v>46450</v>
      </c>
      <c r="H138" s="105">
        <v>46450</v>
      </c>
      <c r="I138" s="44"/>
    </row>
    <row r="139" spans="1:9" s="32" customFormat="1" ht="25.5">
      <c r="A139" s="110" t="s">
        <v>610</v>
      </c>
      <c r="B139" s="111">
        <v>243</v>
      </c>
      <c r="C139" s="112"/>
      <c r="D139" s="112"/>
      <c r="E139" s="112"/>
      <c r="F139" s="113"/>
      <c r="G139" s="114">
        <f>G141</f>
        <v>2443101.34</v>
      </c>
      <c r="H139" s="114">
        <f>H141</f>
        <v>2443101.34</v>
      </c>
      <c r="I139" s="44"/>
    </row>
    <row r="140" spans="1:9" s="32" customFormat="1" ht="18.75">
      <c r="A140" s="100" t="s">
        <v>611</v>
      </c>
      <c r="B140" s="101">
        <v>243</v>
      </c>
      <c r="C140" s="102">
        <v>4</v>
      </c>
      <c r="D140" s="102">
        <v>0</v>
      </c>
      <c r="E140" s="103"/>
      <c r="F140" s="104"/>
      <c r="G140" s="105">
        <f>G141</f>
        <v>2443101.34</v>
      </c>
      <c r="H140" s="105">
        <f>H141</f>
        <v>2443101.34</v>
      </c>
      <c r="I140" s="44"/>
    </row>
    <row r="141" spans="1:251" s="48" customFormat="1" ht="18.75">
      <c r="A141" s="106" t="s">
        <v>433</v>
      </c>
      <c r="B141" s="101">
        <v>243</v>
      </c>
      <c r="C141" s="102">
        <v>4</v>
      </c>
      <c r="D141" s="102">
        <v>5</v>
      </c>
      <c r="E141" s="102"/>
      <c r="F141" s="104"/>
      <c r="G141" s="105">
        <f>G142+G145+G148</f>
        <v>2443101.34</v>
      </c>
      <c r="H141" s="105">
        <f>H142+H145+H148</f>
        <v>2443101.34</v>
      </c>
      <c r="I141" s="46"/>
      <c r="J141" s="45"/>
      <c r="K141" s="45"/>
      <c r="L141" s="45"/>
      <c r="M141" s="45"/>
      <c r="N141" s="45"/>
      <c r="O141" s="45"/>
      <c r="P141" s="45"/>
      <c r="Q141" s="47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  <c r="IQ141" s="32"/>
    </row>
    <row r="142" spans="1:9" s="32" customFormat="1" ht="42" customHeight="1">
      <c r="A142" s="107" t="s">
        <v>493</v>
      </c>
      <c r="B142" s="101">
        <v>243</v>
      </c>
      <c r="C142" s="102">
        <v>4</v>
      </c>
      <c r="D142" s="102">
        <v>5</v>
      </c>
      <c r="E142" s="102" t="s">
        <v>494</v>
      </c>
      <c r="F142" s="104"/>
      <c r="G142" s="105">
        <f>G143</f>
        <v>747367.34</v>
      </c>
      <c r="H142" s="105">
        <f>H143</f>
        <v>747367.34</v>
      </c>
      <c r="I142" s="44"/>
    </row>
    <row r="143" spans="1:9" s="32" customFormat="1" ht="18.75">
      <c r="A143" s="108" t="s">
        <v>495</v>
      </c>
      <c r="B143" s="101">
        <v>243</v>
      </c>
      <c r="C143" s="102">
        <v>4</v>
      </c>
      <c r="D143" s="102">
        <v>5</v>
      </c>
      <c r="E143" s="102" t="s">
        <v>496</v>
      </c>
      <c r="F143" s="104"/>
      <c r="G143" s="105">
        <f>G144</f>
        <v>747367.34</v>
      </c>
      <c r="H143" s="105">
        <f>H144</f>
        <v>747367.34</v>
      </c>
      <c r="I143" s="44"/>
    </row>
    <row r="144" spans="1:9" s="32" customFormat="1" ht="15" customHeight="1">
      <c r="A144" s="108" t="s">
        <v>497</v>
      </c>
      <c r="B144" s="101">
        <v>243</v>
      </c>
      <c r="C144" s="102">
        <v>4</v>
      </c>
      <c r="D144" s="102">
        <v>5</v>
      </c>
      <c r="E144" s="102" t="s">
        <v>496</v>
      </c>
      <c r="F144" s="104" t="s">
        <v>498</v>
      </c>
      <c r="G144" s="105">
        <v>747367.34</v>
      </c>
      <c r="H144" s="105">
        <v>747367.34</v>
      </c>
      <c r="I144" s="44"/>
    </row>
    <row r="145" spans="1:9" s="32" customFormat="1" ht="18.75">
      <c r="A145" s="109" t="s">
        <v>501</v>
      </c>
      <c r="B145" s="101">
        <v>243</v>
      </c>
      <c r="C145" s="102">
        <v>4</v>
      </c>
      <c r="D145" s="102">
        <v>5</v>
      </c>
      <c r="E145" s="102" t="s">
        <v>502</v>
      </c>
      <c r="F145" s="104"/>
      <c r="G145" s="105">
        <f>G146</f>
        <v>37634</v>
      </c>
      <c r="H145" s="105">
        <f>H146</f>
        <v>37634</v>
      </c>
      <c r="I145" s="44"/>
    </row>
    <row r="146" spans="1:9" s="32" customFormat="1" ht="25.5">
      <c r="A146" s="108" t="s">
        <v>503</v>
      </c>
      <c r="B146" s="101">
        <v>243</v>
      </c>
      <c r="C146" s="102">
        <v>4</v>
      </c>
      <c r="D146" s="102">
        <v>5</v>
      </c>
      <c r="E146" s="102" t="s">
        <v>504</v>
      </c>
      <c r="F146" s="104"/>
      <c r="G146" s="105">
        <f>G147</f>
        <v>37634</v>
      </c>
      <c r="H146" s="105">
        <f>H147</f>
        <v>37634</v>
      </c>
      <c r="I146" s="44"/>
    </row>
    <row r="147" spans="1:9" s="32" customFormat="1" ht="18" customHeight="1">
      <c r="A147" s="108" t="s">
        <v>497</v>
      </c>
      <c r="B147" s="119" t="s">
        <v>612</v>
      </c>
      <c r="C147" s="102">
        <v>4</v>
      </c>
      <c r="D147" s="102">
        <v>5</v>
      </c>
      <c r="E147" s="102" t="s">
        <v>504</v>
      </c>
      <c r="F147" s="104" t="s">
        <v>498</v>
      </c>
      <c r="G147" s="105">
        <v>37634</v>
      </c>
      <c r="H147" s="105">
        <v>37634</v>
      </c>
      <c r="I147" s="44"/>
    </row>
    <row r="148" spans="1:9" s="32" customFormat="1" ht="18.75">
      <c r="A148" s="109" t="s">
        <v>512</v>
      </c>
      <c r="B148" s="101">
        <v>243</v>
      </c>
      <c r="C148" s="102">
        <v>4</v>
      </c>
      <c r="D148" s="102">
        <v>5</v>
      </c>
      <c r="E148" s="102" t="s">
        <v>513</v>
      </c>
      <c r="F148" s="104"/>
      <c r="G148" s="105">
        <f>G149</f>
        <v>1658100</v>
      </c>
      <c r="H148" s="105">
        <f>H149</f>
        <v>1658100</v>
      </c>
      <c r="I148" s="44"/>
    </row>
    <row r="149" spans="1:9" s="32" customFormat="1" ht="25.5">
      <c r="A149" s="109" t="s">
        <v>613</v>
      </c>
      <c r="B149" s="101">
        <v>243</v>
      </c>
      <c r="C149" s="102">
        <v>4</v>
      </c>
      <c r="D149" s="102">
        <v>5</v>
      </c>
      <c r="E149" s="102" t="s">
        <v>614</v>
      </c>
      <c r="F149" s="104"/>
      <c r="G149" s="105">
        <f>G150</f>
        <v>1658100</v>
      </c>
      <c r="H149" s="105">
        <f>H150</f>
        <v>1658100</v>
      </c>
      <c r="I149" s="44"/>
    </row>
    <row r="150" spans="1:9" s="32" customFormat="1" ht="20.25" customHeight="1">
      <c r="A150" s="108" t="s">
        <v>497</v>
      </c>
      <c r="B150" s="101">
        <v>243</v>
      </c>
      <c r="C150" s="102">
        <v>4</v>
      </c>
      <c r="D150" s="102">
        <v>5</v>
      </c>
      <c r="E150" s="102" t="s">
        <v>614</v>
      </c>
      <c r="F150" s="104" t="s">
        <v>498</v>
      </c>
      <c r="G150" s="105">
        <v>1658100</v>
      </c>
      <c r="H150" s="105">
        <v>1658100</v>
      </c>
      <c r="I150" s="44"/>
    </row>
    <row r="151" spans="1:9" s="32" customFormat="1" ht="25.5">
      <c r="A151" s="128" t="s">
        <v>615</v>
      </c>
      <c r="B151" s="129">
        <v>165</v>
      </c>
      <c r="C151" s="102"/>
      <c r="D151" s="102"/>
      <c r="E151" s="102"/>
      <c r="F151" s="113"/>
      <c r="G151" s="114">
        <f>G152+G157</f>
        <v>1969776.99</v>
      </c>
      <c r="H151" s="114">
        <f>H152+H157</f>
        <v>1969776.99</v>
      </c>
      <c r="I151" s="44"/>
    </row>
    <row r="152" spans="1:9" s="32" customFormat="1" ht="18.75">
      <c r="A152" s="100" t="s">
        <v>611</v>
      </c>
      <c r="B152" s="130">
        <v>165</v>
      </c>
      <c r="C152" s="102">
        <v>4</v>
      </c>
      <c r="D152" s="102">
        <v>0</v>
      </c>
      <c r="E152" s="102"/>
      <c r="F152" s="104"/>
      <c r="G152" s="105">
        <f aca="true" t="shared" si="6" ref="G152:H155">G153</f>
        <v>1915484.99</v>
      </c>
      <c r="H152" s="105">
        <f t="shared" si="6"/>
        <v>1915484.99</v>
      </c>
      <c r="I152" s="44"/>
    </row>
    <row r="153" spans="1:9" s="32" customFormat="1" ht="18.75">
      <c r="A153" s="109" t="s">
        <v>435</v>
      </c>
      <c r="B153" s="131">
        <v>165</v>
      </c>
      <c r="C153" s="102">
        <v>4</v>
      </c>
      <c r="D153" s="117">
        <v>12</v>
      </c>
      <c r="E153" s="103"/>
      <c r="F153" s="119"/>
      <c r="G153" s="105">
        <f t="shared" si="6"/>
        <v>1915484.99</v>
      </c>
      <c r="H153" s="105">
        <f t="shared" si="6"/>
        <v>1915484.99</v>
      </c>
      <c r="I153" s="44"/>
    </row>
    <row r="154" spans="1:9" s="32" customFormat="1" ht="39.75" customHeight="1">
      <c r="A154" s="107" t="s">
        <v>493</v>
      </c>
      <c r="B154" s="131">
        <v>165</v>
      </c>
      <c r="C154" s="102">
        <v>4</v>
      </c>
      <c r="D154" s="117">
        <v>12</v>
      </c>
      <c r="E154" s="103" t="s">
        <v>494</v>
      </c>
      <c r="F154" s="119"/>
      <c r="G154" s="105">
        <f t="shared" si="6"/>
        <v>1915484.99</v>
      </c>
      <c r="H154" s="105">
        <f t="shared" si="6"/>
        <v>1915484.99</v>
      </c>
      <c r="I154" s="44"/>
    </row>
    <row r="155" spans="1:9" s="32" customFormat="1" ht="18.75">
      <c r="A155" s="108" t="s">
        <v>495</v>
      </c>
      <c r="B155" s="131">
        <v>165</v>
      </c>
      <c r="C155" s="102">
        <v>4</v>
      </c>
      <c r="D155" s="117">
        <v>12</v>
      </c>
      <c r="E155" s="103" t="s">
        <v>496</v>
      </c>
      <c r="F155" s="119"/>
      <c r="G155" s="105">
        <f t="shared" si="6"/>
        <v>1915484.99</v>
      </c>
      <c r="H155" s="105">
        <f t="shared" si="6"/>
        <v>1915484.99</v>
      </c>
      <c r="I155" s="44"/>
    </row>
    <row r="156" spans="1:9" s="32" customFormat="1" ht="21" customHeight="1">
      <c r="A156" s="108" t="s">
        <v>497</v>
      </c>
      <c r="B156" s="131">
        <v>165</v>
      </c>
      <c r="C156" s="102">
        <v>4</v>
      </c>
      <c r="D156" s="117">
        <v>12</v>
      </c>
      <c r="E156" s="103" t="s">
        <v>496</v>
      </c>
      <c r="F156" s="119" t="s">
        <v>498</v>
      </c>
      <c r="G156" s="105">
        <v>1915484.99</v>
      </c>
      <c r="H156" s="105">
        <v>1915484.99</v>
      </c>
      <c r="I156" s="44"/>
    </row>
    <row r="157" spans="1:9" s="32" customFormat="1" ht="19.5" customHeight="1">
      <c r="A157" s="109" t="s">
        <v>501</v>
      </c>
      <c r="B157" s="119" t="s">
        <v>616</v>
      </c>
      <c r="C157" s="102">
        <v>4</v>
      </c>
      <c r="D157" s="117">
        <v>12</v>
      </c>
      <c r="E157" s="102" t="s">
        <v>502</v>
      </c>
      <c r="F157" s="104"/>
      <c r="G157" s="105">
        <f>G158</f>
        <v>54292</v>
      </c>
      <c r="H157" s="105">
        <f>H158</f>
        <v>54292</v>
      </c>
      <c r="I157" s="44"/>
    </row>
    <row r="158" spans="1:9" s="32" customFormat="1" ht="25.5">
      <c r="A158" s="108" t="s">
        <v>503</v>
      </c>
      <c r="B158" s="119" t="s">
        <v>616</v>
      </c>
      <c r="C158" s="102">
        <v>4</v>
      </c>
      <c r="D158" s="117">
        <v>12</v>
      </c>
      <c r="E158" s="102" t="s">
        <v>504</v>
      </c>
      <c r="F158" s="104"/>
      <c r="G158" s="105">
        <f>G159</f>
        <v>54292</v>
      </c>
      <c r="H158" s="105">
        <f>H159</f>
        <v>54292</v>
      </c>
      <c r="I158" s="44"/>
    </row>
    <row r="159" spans="1:9" s="32" customFormat="1" ht="19.5" customHeight="1">
      <c r="A159" s="108" t="s">
        <v>497</v>
      </c>
      <c r="B159" s="119" t="s">
        <v>616</v>
      </c>
      <c r="C159" s="102">
        <v>4</v>
      </c>
      <c r="D159" s="117">
        <v>12</v>
      </c>
      <c r="E159" s="102" t="s">
        <v>504</v>
      </c>
      <c r="F159" s="104" t="s">
        <v>498</v>
      </c>
      <c r="G159" s="105">
        <v>54292</v>
      </c>
      <c r="H159" s="105">
        <v>54292</v>
      </c>
      <c r="I159" s="44"/>
    </row>
    <row r="160" spans="1:9" s="32" customFormat="1" ht="38.25">
      <c r="A160" s="110" t="s">
        <v>617</v>
      </c>
      <c r="B160" s="111">
        <v>246</v>
      </c>
      <c r="C160" s="112"/>
      <c r="D160" s="132"/>
      <c r="E160" s="133"/>
      <c r="F160" s="127"/>
      <c r="G160" s="114">
        <f>G161+G167+G193+G188</f>
        <v>78540154.06</v>
      </c>
      <c r="H160" s="114">
        <f>H161+H167+H193+H188</f>
        <v>78540154.06</v>
      </c>
      <c r="I160" s="44"/>
    </row>
    <row r="161" spans="1:9" s="32" customFormat="1" ht="24" customHeight="1">
      <c r="A161" s="100" t="s">
        <v>611</v>
      </c>
      <c r="B161" s="115">
        <v>246</v>
      </c>
      <c r="C161" s="102">
        <v>4</v>
      </c>
      <c r="D161" s="104" t="s">
        <v>558</v>
      </c>
      <c r="E161" s="102"/>
      <c r="F161" s="104"/>
      <c r="G161" s="105">
        <f aca="true" t="shared" si="7" ref="G161:H165">G162</f>
        <v>3181978.72</v>
      </c>
      <c r="H161" s="105">
        <f t="shared" si="7"/>
        <v>3181978.72</v>
      </c>
      <c r="I161" s="44"/>
    </row>
    <row r="162" spans="1:9" s="32" customFormat="1" ht="18.75">
      <c r="A162" s="125" t="s">
        <v>434</v>
      </c>
      <c r="B162" s="115">
        <v>246</v>
      </c>
      <c r="C162" s="102">
        <v>4</v>
      </c>
      <c r="D162" s="104" t="s">
        <v>565</v>
      </c>
      <c r="E162" s="102"/>
      <c r="F162" s="104"/>
      <c r="G162" s="105">
        <f t="shared" si="7"/>
        <v>3181978.72</v>
      </c>
      <c r="H162" s="105">
        <f t="shared" si="7"/>
        <v>3181978.72</v>
      </c>
      <c r="I162" s="44"/>
    </row>
    <row r="163" spans="1:9" s="32" customFormat="1" ht="18.75">
      <c r="A163" s="125" t="s">
        <v>618</v>
      </c>
      <c r="B163" s="115">
        <v>246</v>
      </c>
      <c r="C163" s="102">
        <v>4</v>
      </c>
      <c r="D163" s="104" t="s">
        <v>565</v>
      </c>
      <c r="E163" s="102" t="s">
        <v>619</v>
      </c>
      <c r="F163" s="104"/>
      <c r="G163" s="105">
        <f t="shared" si="7"/>
        <v>3181978.72</v>
      </c>
      <c r="H163" s="105">
        <f t="shared" si="7"/>
        <v>3181978.72</v>
      </c>
      <c r="I163" s="44"/>
    </row>
    <row r="164" spans="1:9" s="32" customFormat="1" ht="18" customHeight="1">
      <c r="A164" s="109" t="s">
        <v>620</v>
      </c>
      <c r="B164" s="115">
        <v>246</v>
      </c>
      <c r="C164" s="102">
        <v>4</v>
      </c>
      <c r="D164" s="104" t="s">
        <v>565</v>
      </c>
      <c r="E164" s="102" t="s">
        <v>621</v>
      </c>
      <c r="F164" s="104"/>
      <c r="G164" s="105">
        <f t="shared" si="7"/>
        <v>3181978.72</v>
      </c>
      <c r="H164" s="105">
        <f t="shared" si="7"/>
        <v>3181978.72</v>
      </c>
      <c r="I164" s="44"/>
    </row>
    <row r="165" spans="1:9" s="32" customFormat="1" ht="38.25">
      <c r="A165" s="125" t="s">
        <v>622</v>
      </c>
      <c r="B165" s="115">
        <v>246</v>
      </c>
      <c r="C165" s="102">
        <v>4</v>
      </c>
      <c r="D165" s="102">
        <v>9</v>
      </c>
      <c r="E165" s="104" t="s">
        <v>623</v>
      </c>
      <c r="F165" s="104"/>
      <c r="G165" s="105">
        <f t="shared" si="7"/>
        <v>3181978.72</v>
      </c>
      <c r="H165" s="105">
        <f t="shared" si="7"/>
        <v>3181978.72</v>
      </c>
      <c r="I165" s="44"/>
    </row>
    <row r="166" spans="1:9" s="32" customFormat="1" ht="18.75">
      <c r="A166" s="107" t="s">
        <v>58</v>
      </c>
      <c r="B166" s="115">
        <v>246</v>
      </c>
      <c r="C166" s="102">
        <v>4</v>
      </c>
      <c r="D166" s="102">
        <v>9</v>
      </c>
      <c r="E166" s="104" t="s">
        <v>623</v>
      </c>
      <c r="F166" s="104" t="s">
        <v>624</v>
      </c>
      <c r="G166" s="105">
        <v>3181978.72</v>
      </c>
      <c r="H166" s="105">
        <v>3181978.72</v>
      </c>
      <c r="I166" s="44"/>
    </row>
    <row r="167" spans="1:9" s="32" customFormat="1" ht="18.75">
      <c r="A167" s="100" t="s">
        <v>625</v>
      </c>
      <c r="B167" s="134">
        <v>246</v>
      </c>
      <c r="C167" s="135">
        <v>5</v>
      </c>
      <c r="D167" s="119" t="s">
        <v>558</v>
      </c>
      <c r="E167" s="101"/>
      <c r="F167" s="119"/>
      <c r="G167" s="136">
        <f>G168+G181+G174</f>
        <v>19598846.38</v>
      </c>
      <c r="H167" s="136">
        <f>H168+H181+H174</f>
        <v>19598846.38</v>
      </c>
      <c r="I167" s="44"/>
    </row>
    <row r="168" spans="1:9" s="32" customFormat="1" ht="18.75">
      <c r="A168" s="118" t="s">
        <v>436</v>
      </c>
      <c r="B168" s="134">
        <v>246</v>
      </c>
      <c r="C168" s="102">
        <v>5</v>
      </c>
      <c r="D168" s="104" t="s">
        <v>577</v>
      </c>
      <c r="E168" s="103"/>
      <c r="F168" s="119"/>
      <c r="G168" s="105">
        <f>G169+G172</f>
        <v>360300</v>
      </c>
      <c r="H168" s="105">
        <f>H169+H172</f>
        <v>360300</v>
      </c>
      <c r="I168" s="44"/>
    </row>
    <row r="169" spans="1:9" s="32" customFormat="1" ht="23.25" customHeight="1">
      <c r="A169" s="107" t="s">
        <v>552</v>
      </c>
      <c r="B169" s="134">
        <v>246</v>
      </c>
      <c r="C169" s="102">
        <v>5</v>
      </c>
      <c r="D169" s="104" t="s">
        <v>577</v>
      </c>
      <c r="E169" s="103" t="s">
        <v>553</v>
      </c>
      <c r="F169" s="119"/>
      <c r="G169" s="105">
        <f>G170</f>
        <v>3600</v>
      </c>
      <c r="H169" s="105">
        <f>H170</f>
        <v>3600</v>
      </c>
      <c r="I169" s="44"/>
    </row>
    <row r="170" spans="1:9" s="32" customFormat="1" ht="21" customHeight="1">
      <c r="A170" s="107" t="s">
        <v>554</v>
      </c>
      <c r="B170" s="134">
        <v>246</v>
      </c>
      <c r="C170" s="102">
        <v>5</v>
      </c>
      <c r="D170" s="104" t="s">
        <v>577</v>
      </c>
      <c r="E170" s="103" t="s">
        <v>555</v>
      </c>
      <c r="F170" s="119"/>
      <c r="G170" s="105">
        <f>G171</f>
        <v>3600</v>
      </c>
      <c r="H170" s="105">
        <f>H171</f>
        <v>3600</v>
      </c>
      <c r="I170" s="44"/>
    </row>
    <row r="171" spans="1:9" s="32" customFormat="1" ht="18.75">
      <c r="A171" s="107" t="s">
        <v>556</v>
      </c>
      <c r="B171" s="115">
        <v>246</v>
      </c>
      <c r="C171" s="102">
        <v>5</v>
      </c>
      <c r="D171" s="104" t="s">
        <v>577</v>
      </c>
      <c r="E171" s="103" t="s">
        <v>555</v>
      </c>
      <c r="F171" s="119" t="s">
        <v>541</v>
      </c>
      <c r="G171" s="105">
        <v>3600</v>
      </c>
      <c r="H171" s="105">
        <v>3600</v>
      </c>
      <c r="I171" s="44"/>
    </row>
    <row r="172" spans="1:9" s="32" customFormat="1" ht="18.75">
      <c r="A172" s="107" t="s">
        <v>626</v>
      </c>
      <c r="B172" s="115">
        <v>246</v>
      </c>
      <c r="C172" s="102">
        <v>5</v>
      </c>
      <c r="D172" s="104" t="s">
        <v>577</v>
      </c>
      <c r="E172" s="103" t="s">
        <v>627</v>
      </c>
      <c r="F172" s="119"/>
      <c r="G172" s="105">
        <f>G173</f>
        <v>356700</v>
      </c>
      <c r="H172" s="105">
        <f>H173</f>
        <v>356700</v>
      </c>
      <c r="I172" s="44"/>
    </row>
    <row r="173" spans="1:9" s="32" customFormat="1" ht="18.75">
      <c r="A173" s="107" t="s">
        <v>556</v>
      </c>
      <c r="B173" s="115">
        <v>246</v>
      </c>
      <c r="C173" s="102">
        <v>5</v>
      </c>
      <c r="D173" s="104" t="s">
        <v>577</v>
      </c>
      <c r="E173" s="103" t="s">
        <v>627</v>
      </c>
      <c r="F173" s="119" t="s">
        <v>541</v>
      </c>
      <c r="G173" s="105">
        <v>356700</v>
      </c>
      <c r="H173" s="105">
        <v>356700</v>
      </c>
      <c r="I173" s="44"/>
    </row>
    <row r="174" spans="1:9" s="32" customFormat="1" ht="18.75">
      <c r="A174" s="108" t="s">
        <v>437</v>
      </c>
      <c r="B174" s="115">
        <v>246</v>
      </c>
      <c r="C174" s="137">
        <v>5</v>
      </c>
      <c r="D174" s="104" t="s">
        <v>559</v>
      </c>
      <c r="E174" s="102"/>
      <c r="F174" s="104"/>
      <c r="G174" s="105">
        <f>G178+G175</f>
        <v>16586524.73</v>
      </c>
      <c r="H174" s="105">
        <f>H178+H175</f>
        <v>16586524.73</v>
      </c>
      <c r="I174" s="44"/>
    </row>
    <row r="175" spans="1:9" s="32" customFormat="1" ht="18.75">
      <c r="A175" s="118" t="s">
        <v>508</v>
      </c>
      <c r="B175" s="115">
        <v>246</v>
      </c>
      <c r="C175" s="137">
        <v>5</v>
      </c>
      <c r="D175" s="104" t="s">
        <v>559</v>
      </c>
      <c r="E175" s="102" t="s">
        <v>509</v>
      </c>
      <c r="F175" s="104"/>
      <c r="G175" s="105">
        <f>G176</f>
        <v>16260788.48</v>
      </c>
      <c r="H175" s="105">
        <f>H176</f>
        <v>16260788.48</v>
      </c>
      <c r="I175" s="44"/>
    </row>
    <row r="176" spans="1:9" s="32" customFormat="1" ht="39.75">
      <c r="A176" s="116" t="s">
        <v>510</v>
      </c>
      <c r="B176" s="115">
        <v>246</v>
      </c>
      <c r="C176" s="137">
        <v>5</v>
      </c>
      <c r="D176" s="104" t="s">
        <v>559</v>
      </c>
      <c r="E176" s="102" t="s">
        <v>511</v>
      </c>
      <c r="F176" s="104"/>
      <c r="G176" s="105">
        <f>G177</f>
        <v>16260788.48</v>
      </c>
      <c r="H176" s="105">
        <f>H177</f>
        <v>16260788.48</v>
      </c>
      <c r="I176" s="44"/>
    </row>
    <row r="177" spans="1:9" s="32" customFormat="1" ht="18.75">
      <c r="A177" s="138" t="s">
        <v>556</v>
      </c>
      <c r="B177" s="115">
        <v>246</v>
      </c>
      <c r="C177" s="137">
        <v>5</v>
      </c>
      <c r="D177" s="104" t="s">
        <v>559</v>
      </c>
      <c r="E177" s="102" t="s">
        <v>511</v>
      </c>
      <c r="F177" s="104" t="s">
        <v>541</v>
      </c>
      <c r="G177" s="105">
        <v>16260788.48</v>
      </c>
      <c r="H177" s="105">
        <v>16260788.48</v>
      </c>
      <c r="I177" s="44"/>
    </row>
    <row r="178" spans="1:9" s="32" customFormat="1" ht="18.75">
      <c r="A178" s="138" t="s">
        <v>437</v>
      </c>
      <c r="B178" s="115">
        <v>246</v>
      </c>
      <c r="C178" s="137">
        <v>5</v>
      </c>
      <c r="D178" s="104" t="s">
        <v>559</v>
      </c>
      <c r="E178" s="102" t="s">
        <v>628</v>
      </c>
      <c r="F178" s="104"/>
      <c r="G178" s="105">
        <f>G179</f>
        <v>325736.25</v>
      </c>
      <c r="H178" s="105">
        <f>H179</f>
        <v>325736.25</v>
      </c>
      <c r="I178" s="44"/>
    </row>
    <row r="179" spans="1:9" s="32" customFormat="1" ht="39.75">
      <c r="A179" s="138" t="s">
        <v>629</v>
      </c>
      <c r="B179" s="115">
        <v>246</v>
      </c>
      <c r="C179" s="137">
        <v>5</v>
      </c>
      <c r="D179" s="104" t="s">
        <v>559</v>
      </c>
      <c r="E179" s="102" t="s">
        <v>630</v>
      </c>
      <c r="F179" s="104"/>
      <c r="G179" s="105">
        <f>G180</f>
        <v>325736.25</v>
      </c>
      <c r="H179" s="105">
        <f>H180</f>
        <v>325736.25</v>
      </c>
      <c r="I179" s="44"/>
    </row>
    <row r="180" spans="1:9" s="32" customFormat="1" ht="18.75">
      <c r="A180" s="138" t="s">
        <v>556</v>
      </c>
      <c r="B180" s="115">
        <v>246</v>
      </c>
      <c r="C180" s="137">
        <v>5</v>
      </c>
      <c r="D180" s="104" t="s">
        <v>559</v>
      </c>
      <c r="E180" s="102" t="s">
        <v>630</v>
      </c>
      <c r="F180" s="104" t="s">
        <v>541</v>
      </c>
      <c r="G180" s="105">
        <v>325736.25</v>
      </c>
      <c r="H180" s="105">
        <v>325736.25</v>
      </c>
      <c r="I180" s="44"/>
    </row>
    <row r="181" spans="1:9" s="32" customFormat="1" ht="25.5">
      <c r="A181" s="118" t="s">
        <v>438</v>
      </c>
      <c r="B181" s="115">
        <v>246</v>
      </c>
      <c r="C181" s="137">
        <v>5</v>
      </c>
      <c r="D181" s="104" t="s">
        <v>631</v>
      </c>
      <c r="E181" s="103"/>
      <c r="F181" s="119"/>
      <c r="G181" s="105">
        <f>G182+G185</f>
        <v>2652021.65</v>
      </c>
      <c r="H181" s="105">
        <f>H182+H185</f>
        <v>2652021.65</v>
      </c>
      <c r="I181" s="44"/>
    </row>
    <row r="182" spans="1:9" s="32" customFormat="1" ht="39.75" customHeight="1">
      <c r="A182" s="107" t="s">
        <v>493</v>
      </c>
      <c r="B182" s="115">
        <v>246</v>
      </c>
      <c r="C182" s="102">
        <v>5</v>
      </c>
      <c r="D182" s="104" t="s">
        <v>631</v>
      </c>
      <c r="E182" s="103" t="s">
        <v>494</v>
      </c>
      <c r="F182" s="104"/>
      <c r="G182" s="105">
        <f>G183</f>
        <v>2631539.65</v>
      </c>
      <c r="H182" s="105">
        <f>H183</f>
        <v>2631539.65</v>
      </c>
      <c r="I182" s="44"/>
    </row>
    <row r="183" spans="1:9" s="32" customFormat="1" ht="18.75">
      <c r="A183" s="108" t="s">
        <v>495</v>
      </c>
      <c r="B183" s="115">
        <v>246</v>
      </c>
      <c r="C183" s="102">
        <v>5</v>
      </c>
      <c r="D183" s="104" t="s">
        <v>631</v>
      </c>
      <c r="E183" s="103" t="s">
        <v>496</v>
      </c>
      <c r="F183" s="104"/>
      <c r="G183" s="105">
        <f>G184</f>
        <v>2631539.65</v>
      </c>
      <c r="H183" s="105">
        <f>H184</f>
        <v>2631539.65</v>
      </c>
      <c r="I183" s="44"/>
    </row>
    <row r="184" spans="1:9" s="32" customFormat="1" ht="18.75" customHeight="1">
      <c r="A184" s="108" t="s">
        <v>497</v>
      </c>
      <c r="B184" s="115">
        <v>246</v>
      </c>
      <c r="C184" s="102">
        <v>5</v>
      </c>
      <c r="D184" s="104" t="s">
        <v>631</v>
      </c>
      <c r="E184" s="103" t="s">
        <v>496</v>
      </c>
      <c r="F184" s="104" t="s">
        <v>498</v>
      </c>
      <c r="G184" s="105">
        <v>2631539.65</v>
      </c>
      <c r="H184" s="105">
        <v>2631539.65</v>
      </c>
      <c r="I184" s="44"/>
    </row>
    <row r="185" spans="1:9" s="32" customFormat="1" ht="18.75">
      <c r="A185" s="139" t="s">
        <v>501</v>
      </c>
      <c r="B185" s="115">
        <v>246</v>
      </c>
      <c r="C185" s="102">
        <v>5</v>
      </c>
      <c r="D185" s="104" t="s">
        <v>631</v>
      </c>
      <c r="E185" s="102" t="s">
        <v>502</v>
      </c>
      <c r="F185" s="104"/>
      <c r="G185" s="105">
        <f>G186</f>
        <v>20482</v>
      </c>
      <c r="H185" s="105">
        <f>H186</f>
        <v>20482</v>
      </c>
      <c r="I185" s="44"/>
    </row>
    <row r="186" spans="1:8" ht="25.5">
      <c r="A186" s="108" t="s">
        <v>503</v>
      </c>
      <c r="B186" s="115">
        <v>246</v>
      </c>
      <c r="C186" s="102">
        <v>5</v>
      </c>
      <c r="D186" s="104" t="s">
        <v>631</v>
      </c>
      <c r="E186" s="102" t="s">
        <v>504</v>
      </c>
      <c r="F186" s="104"/>
      <c r="G186" s="105">
        <f>G187</f>
        <v>20482</v>
      </c>
      <c r="H186" s="105">
        <f>H187</f>
        <v>20482</v>
      </c>
    </row>
    <row r="187" spans="1:8" ht="19.5" customHeight="1">
      <c r="A187" s="108" t="s">
        <v>497</v>
      </c>
      <c r="B187" s="115">
        <v>246</v>
      </c>
      <c r="C187" s="102">
        <v>5</v>
      </c>
      <c r="D187" s="104" t="s">
        <v>631</v>
      </c>
      <c r="E187" s="102" t="s">
        <v>504</v>
      </c>
      <c r="F187" s="104" t="s">
        <v>498</v>
      </c>
      <c r="G187" s="105">
        <v>20482</v>
      </c>
      <c r="H187" s="105">
        <v>20482</v>
      </c>
    </row>
    <row r="188" spans="1:8" ht="18">
      <c r="A188" s="108" t="s">
        <v>443</v>
      </c>
      <c r="B188" s="115">
        <v>246</v>
      </c>
      <c r="C188" s="102">
        <v>7</v>
      </c>
      <c r="D188" s="104" t="s">
        <v>565</v>
      </c>
      <c r="E188" s="103"/>
      <c r="F188" s="104"/>
      <c r="G188" s="105">
        <f>G191+G189</f>
        <v>10560372.96</v>
      </c>
      <c r="H188" s="105">
        <f>H191+H189</f>
        <v>10560372.96</v>
      </c>
    </row>
    <row r="189" spans="1:8" ht="26.25">
      <c r="A189" s="116" t="s">
        <v>632</v>
      </c>
      <c r="B189" s="115">
        <v>246</v>
      </c>
      <c r="C189" s="102">
        <v>7</v>
      </c>
      <c r="D189" s="104" t="s">
        <v>565</v>
      </c>
      <c r="E189" s="103" t="s">
        <v>633</v>
      </c>
      <c r="F189" s="104"/>
      <c r="G189" s="105">
        <f>G190</f>
        <v>229172.96</v>
      </c>
      <c r="H189" s="105">
        <f>H190</f>
        <v>229172.96</v>
      </c>
    </row>
    <row r="190" spans="1:8" ht="18">
      <c r="A190" s="138" t="s">
        <v>556</v>
      </c>
      <c r="B190" s="115">
        <v>246</v>
      </c>
      <c r="C190" s="102">
        <v>7</v>
      </c>
      <c r="D190" s="104" t="s">
        <v>565</v>
      </c>
      <c r="E190" s="103" t="s">
        <v>633</v>
      </c>
      <c r="F190" s="104" t="s">
        <v>541</v>
      </c>
      <c r="G190" s="105">
        <v>229172.96</v>
      </c>
      <c r="H190" s="105">
        <v>229172.96</v>
      </c>
    </row>
    <row r="191" spans="1:8" ht="25.5">
      <c r="A191" s="108" t="s">
        <v>634</v>
      </c>
      <c r="B191" s="115">
        <v>246</v>
      </c>
      <c r="C191" s="102">
        <v>7</v>
      </c>
      <c r="D191" s="104" t="s">
        <v>565</v>
      </c>
      <c r="E191" s="103" t="s">
        <v>511</v>
      </c>
      <c r="F191" s="104"/>
      <c r="G191" s="105">
        <f>G192</f>
        <v>10331200</v>
      </c>
      <c r="H191" s="105">
        <f>H192</f>
        <v>10331200</v>
      </c>
    </row>
    <row r="192" spans="1:9" s="32" customFormat="1" ht="18.75">
      <c r="A192" s="108" t="s">
        <v>540</v>
      </c>
      <c r="B192" s="115">
        <v>246</v>
      </c>
      <c r="C192" s="102">
        <v>7</v>
      </c>
      <c r="D192" s="104" t="s">
        <v>565</v>
      </c>
      <c r="E192" s="103" t="s">
        <v>511</v>
      </c>
      <c r="F192" s="104" t="s">
        <v>541</v>
      </c>
      <c r="G192" s="105">
        <v>10331200</v>
      </c>
      <c r="H192" s="105">
        <v>10331200</v>
      </c>
      <c r="I192" s="44"/>
    </row>
    <row r="193" spans="1:9" s="32" customFormat="1" ht="18.75">
      <c r="A193" s="121" t="s">
        <v>595</v>
      </c>
      <c r="B193" s="115">
        <v>246</v>
      </c>
      <c r="C193" s="104" t="s">
        <v>51</v>
      </c>
      <c r="D193" s="104" t="s">
        <v>558</v>
      </c>
      <c r="E193" s="104"/>
      <c r="F193" s="104"/>
      <c r="G193" s="105">
        <f>G194</f>
        <v>45198956</v>
      </c>
      <c r="H193" s="105">
        <f>H194</f>
        <v>45198956</v>
      </c>
      <c r="I193" s="44"/>
    </row>
    <row r="194" spans="1:9" s="32" customFormat="1" ht="18.75">
      <c r="A194" s="140" t="s">
        <v>451</v>
      </c>
      <c r="B194" s="115">
        <v>246</v>
      </c>
      <c r="C194" s="104" t="s">
        <v>51</v>
      </c>
      <c r="D194" s="104" t="s">
        <v>559</v>
      </c>
      <c r="E194" s="104"/>
      <c r="F194" s="104"/>
      <c r="G194" s="105">
        <f>G195+G204+G210+G216</f>
        <v>45198956</v>
      </c>
      <c r="H194" s="105">
        <f>H195+H204+H210+H216</f>
        <v>45198956</v>
      </c>
      <c r="I194" s="44"/>
    </row>
    <row r="195" spans="1:9" s="32" customFormat="1" ht="18.75">
      <c r="A195" s="138" t="s">
        <v>635</v>
      </c>
      <c r="B195" s="115">
        <v>246</v>
      </c>
      <c r="C195" s="104" t="s">
        <v>51</v>
      </c>
      <c r="D195" s="104" t="s">
        <v>559</v>
      </c>
      <c r="E195" s="104" t="s">
        <v>636</v>
      </c>
      <c r="F195" s="104"/>
      <c r="G195" s="105">
        <f>G196+G201</f>
        <v>2642037</v>
      </c>
      <c r="H195" s="105">
        <f>H196+H201</f>
        <v>2642037</v>
      </c>
      <c r="I195" s="44"/>
    </row>
    <row r="196" spans="1:9" s="32" customFormat="1" ht="18.75">
      <c r="A196" s="138" t="s">
        <v>637</v>
      </c>
      <c r="B196" s="115">
        <v>246</v>
      </c>
      <c r="C196" s="104" t="s">
        <v>51</v>
      </c>
      <c r="D196" s="104" t="s">
        <v>559</v>
      </c>
      <c r="E196" s="104" t="s">
        <v>638</v>
      </c>
      <c r="F196" s="104"/>
      <c r="G196" s="105">
        <f>G197+G199</f>
        <v>2489037</v>
      </c>
      <c r="H196" s="105">
        <f>H197+H199</f>
        <v>2489037</v>
      </c>
      <c r="I196" s="44"/>
    </row>
    <row r="197" spans="1:9" s="32" customFormat="1" ht="27">
      <c r="A197" s="138" t="s">
        <v>639</v>
      </c>
      <c r="B197" s="115">
        <v>246</v>
      </c>
      <c r="C197" s="104" t="s">
        <v>51</v>
      </c>
      <c r="D197" s="104" t="s">
        <v>559</v>
      </c>
      <c r="E197" s="104" t="s">
        <v>640</v>
      </c>
      <c r="F197" s="104"/>
      <c r="G197" s="105">
        <f>G198</f>
        <v>1650372</v>
      </c>
      <c r="H197" s="105">
        <f>H198</f>
        <v>1650372</v>
      </c>
      <c r="I197" s="44"/>
    </row>
    <row r="198" spans="1:9" s="32" customFormat="1" ht="39.75">
      <c r="A198" s="138" t="s">
        <v>641</v>
      </c>
      <c r="B198" s="115">
        <v>246</v>
      </c>
      <c r="C198" s="104" t="s">
        <v>51</v>
      </c>
      <c r="D198" s="104" t="s">
        <v>559</v>
      </c>
      <c r="E198" s="104" t="s">
        <v>640</v>
      </c>
      <c r="F198" s="104" t="s">
        <v>642</v>
      </c>
      <c r="G198" s="105">
        <v>1650372</v>
      </c>
      <c r="H198" s="105">
        <v>1650372</v>
      </c>
      <c r="I198" s="44"/>
    </row>
    <row r="199" spans="1:9" s="32" customFormat="1" ht="27">
      <c r="A199" s="138" t="s">
        <v>643</v>
      </c>
      <c r="B199" s="115">
        <v>246</v>
      </c>
      <c r="C199" s="104" t="s">
        <v>51</v>
      </c>
      <c r="D199" s="104" t="s">
        <v>559</v>
      </c>
      <c r="E199" s="104" t="s">
        <v>644</v>
      </c>
      <c r="F199" s="104"/>
      <c r="G199" s="105">
        <f>G200</f>
        <v>838665</v>
      </c>
      <c r="H199" s="105">
        <f>H200</f>
        <v>838665</v>
      </c>
      <c r="I199" s="44"/>
    </row>
    <row r="200" spans="1:9" s="32" customFormat="1" ht="39.75">
      <c r="A200" s="138" t="s">
        <v>641</v>
      </c>
      <c r="B200" s="115">
        <v>246</v>
      </c>
      <c r="C200" s="104" t="s">
        <v>51</v>
      </c>
      <c r="D200" s="104" t="s">
        <v>559</v>
      </c>
      <c r="E200" s="104" t="s">
        <v>644</v>
      </c>
      <c r="F200" s="104" t="s">
        <v>642</v>
      </c>
      <c r="G200" s="105">
        <v>838665</v>
      </c>
      <c r="H200" s="105">
        <v>838665</v>
      </c>
      <c r="I200" s="44"/>
    </row>
    <row r="201" spans="1:9" s="32" customFormat="1" ht="18.75">
      <c r="A201" s="138" t="s">
        <v>645</v>
      </c>
      <c r="B201" s="115">
        <v>246</v>
      </c>
      <c r="C201" s="104" t="s">
        <v>51</v>
      </c>
      <c r="D201" s="104" t="s">
        <v>559</v>
      </c>
      <c r="E201" s="104" t="s">
        <v>646</v>
      </c>
      <c r="F201" s="104"/>
      <c r="G201" s="105">
        <f>G202</f>
        <v>153000</v>
      </c>
      <c r="H201" s="105">
        <f>H202</f>
        <v>153000</v>
      </c>
      <c r="I201" s="44"/>
    </row>
    <row r="202" spans="1:9" s="32" customFormat="1" ht="18.75">
      <c r="A202" s="138" t="s">
        <v>647</v>
      </c>
      <c r="B202" s="115">
        <v>246</v>
      </c>
      <c r="C202" s="104" t="s">
        <v>51</v>
      </c>
      <c r="D202" s="104" t="s">
        <v>559</v>
      </c>
      <c r="E202" s="104" t="s">
        <v>648</v>
      </c>
      <c r="F202" s="104"/>
      <c r="G202" s="105">
        <f>G203</f>
        <v>153000</v>
      </c>
      <c r="H202" s="105">
        <f>H203</f>
        <v>153000</v>
      </c>
      <c r="I202" s="44"/>
    </row>
    <row r="203" spans="1:9" s="32" customFormat="1" ht="18.75">
      <c r="A203" s="138" t="s">
        <v>649</v>
      </c>
      <c r="B203" s="115">
        <v>246</v>
      </c>
      <c r="C203" s="104" t="s">
        <v>51</v>
      </c>
      <c r="D203" s="104" t="s">
        <v>559</v>
      </c>
      <c r="E203" s="104" t="s">
        <v>648</v>
      </c>
      <c r="F203" s="104" t="s">
        <v>650</v>
      </c>
      <c r="G203" s="105">
        <v>153000</v>
      </c>
      <c r="H203" s="105">
        <v>153000</v>
      </c>
      <c r="I203" s="44"/>
    </row>
    <row r="204" spans="1:9" s="32" customFormat="1" ht="18.75">
      <c r="A204" s="138" t="s">
        <v>651</v>
      </c>
      <c r="B204" s="115">
        <v>246</v>
      </c>
      <c r="C204" s="104" t="s">
        <v>51</v>
      </c>
      <c r="D204" s="104" t="s">
        <v>559</v>
      </c>
      <c r="E204" s="104" t="s">
        <v>652</v>
      </c>
      <c r="F204" s="104"/>
      <c r="G204" s="105">
        <f>G205+G207</f>
        <v>40054099</v>
      </c>
      <c r="H204" s="105">
        <f>H205+H207</f>
        <v>40054099</v>
      </c>
      <c r="I204" s="44"/>
    </row>
    <row r="205" spans="1:9" s="32" customFormat="1" ht="18.75">
      <c r="A205" s="109" t="s">
        <v>653</v>
      </c>
      <c r="B205" s="115">
        <v>246</v>
      </c>
      <c r="C205" s="104" t="s">
        <v>51</v>
      </c>
      <c r="D205" s="104" t="s">
        <v>559</v>
      </c>
      <c r="E205" s="104" t="s">
        <v>654</v>
      </c>
      <c r="F205" s="104"/>
      <c r="G205" s="105">
        <f>G206</f>
        <v>265099</v>
      </c>
      <c r="H205" s="105">
        <f>H206</f>
        <v>265099</v>
      </c>
      <c r="I205" s="44"/>
    </row>
    <row r="206" spans="1:9" s="32" customFormat="1" ht="38.25">
      <c r="A206" s="118" t="s">
        <v>641</v>
      </c>
      <c r="B206" s="115">
        <v>246</v>
      </c>
      <c r="C206" s="104" t="s">
        <v>51</v>
      </c>
      <c r="D206" s="104" t="s">
        <v>559</v>
      </c>
      <c r="E206" s="104" t="s">
        <v>654</v>
      </c>
      <c r="F206" s="104" t="s">
        <v>642</v>
      </c>
      <c r="G206" s="105">
        <v>265099</v>
      </c>
      <c r="H206" s="105">
        <v>265099</v>
      </c>
      <c r="I206" s="44"/>
    </row>
    <row r="207" spans="1:9" s="32" customFormat="1" ht="68.25" customHeight="1">
      <c r="A207" s="109" t="s">
        <v>655</v>
      </c>
      <c r="B207" s="115">
        <v>246</v>
      </c>
      <c r="C207" s="104" t="s">
        <v>51</v>
      </c>
      <c r="D207" s="104" t="s">
        <v>559</v>
      </c>
      <c r="E207" s="104" t="s">
        <v>656</v>
      </c>
      <c r="F207" s="104"/>
      <c r="G207" s="105">
        <f>G208</f>
        <v>39789000</v>
      </c>
      <c r="H207" s="105">
        <f>H208</f>
        <v>39789000</v>
      </c>
      <c r="I207" s="44"/>
    </row>
    <row r="208" spans="1:9" s="32" customFormat="1" ht="63.75">
      <c r="A208" s="109" t="s">
        <v>0</v>
      </c>
      <c r="B208" s="115">
        <v>246</v>
      </c>
      <c r="C208" s="104" t="s">
        <v>51</v>
      </c>
      <c r="D208" s="104" t="s">
        <v>559</v>
      </c>
      <c r="E208" s="104" t="s">
        <v>1</v>
      </c>
      <c r="F208" s="104"/>
      <c r="G208" s="105">
        <f>G209</f>
        <v>39789000</v>
      </c>
      <c r="H208" s="105">
        <f>H209</f>
        <v>39789000</v>
      </c>
      <c r="I208" s="44"/>
    </row>
    <row r="209" spans="1:9" s="32" customFormat="1" ht="18.75">
      <c r="A209" s="118" t="s">
        <v>600</v>
      </c>
      <c r="B209" s="115">
        <v>246</v>
      </c>
      <c r="C209" s="104" t="s">
        <v>51</v>
      </c>
      <c r="D209" s="104" t="s">
        <v>559</v>
      </c>
      <c r="E209" s="104" t="s">
        <v>1</v>
      </c>
      <c r="F209" s="104" t="s">
        <v>2</v>
      </c>
      <c r="G209" s="105">
        <v>39789000</v>
      </c>
      <c r="H209" s="105">
        <v>39789000</v>
      </c>
      <c r="I209" s="44"/>
    </row>
    <row r="210" spans="1:9" s="32" customFormat="1" ht="18.75">
      <c r="A210" s="109" t="s">
        <v>508</v>
      </c>
      <c r="B210" s="115">
        <v>246</v>
      </c>
      <c r="C210" s="104" t="s">
        <v>51</v>
      </c>
      <c r="D210" s="104" t="s">
        <v>559</v>
      </c>
      <c r="E210" s="104" t="s">
        <v>509</v>
      </c>
      <c r="F210" s="104"/>
      <c r="G210" s="105">
        <f>G211+G213</f>
        <v>2319220</v>
      </c>
      <c r="H210" s="105">
        <f>H211+H213</f>
        <v>2319220</v>
      </c>
      <c r="I210" s="44"/>
    </row>
    <row r="211" spans="1:9" s="32" customFormat="1" ht="30" customHeight="1">
      <c r="A211" s="109" t="s">
        <v>3</v>
      </c>
      <c r="B211" s="115">
        <v>246</v>
      </c>
      <c r="C211" s="104" t="s">
        <v>51</v>
      </c>
      <c r="D211" s="104" t="s">
        <v>559</v>
      </c>
      <c r="E211" s="104" t="s">
        <v>4</v>
      </c>
      <c r="F211" s="104"/>
      <c r="G211" s="105">
        <f>G212</f>
        <v>198900</v>
      </c>
      <c r="H211" s="105">
        <f>H212</f>
        <v>198900</v>
      </c>
      <c r="I211" s="44"/>
    </row>
    <row r="212" spans="1:9" s="32" customFormat="1" ht="18.75">
      <c r="A212" s="118" t="s">
        <v>5</v>
      </c>
      <c r="B212" s="115">
        <v>246</v>
      </c>
      <c r="C212" s="104" t="s">
        <v>51</v>
      </c>
      <c r="D212" s="104" t="s">
        <v>559</v>
      </c>
      <c r="E212" s="104" t="s">
        <v>4</v>
      </c>
      <c r="F212" s="104" t="s">
        <v>6</v>
      </c>
      <c r="G212" s="105">
        <v>198900</v>
      </c>
      <c r="H212" s="105">
        <v>198900</v>
      </c>
      <c r="I212" s="44"/>
    </row>
    <row r="213" spans="1:9" s="32" customFormat="1" ht="25.5">
      <c r="A213" s="109" t="s">
        <v>7</v>
      </c>
      <c r="B213" s="115">
        <v>246</v>
      </c>
      <c r="C213" s="104" t="s">
        <v>51</v>
      </c>
      <c r="D213" s="104" t="s">
        <v>559</v>
      </c>
      <c r="E213" s="104" t="s">
        <v>8</v>
      </c>
      <c r="F213" s="104"/>
      <c r="G213" s="105">
        <f>G214</f>
        <v>2120320</v>
      </c>
      <c r="H213" s="105">
        <f>H214</f>
        <v>2120320</v>
      </c>
      <c r="I213" s="44"/>
    </row>
    <row r="214" spans="1:9" s="32" customFormat="1" ht="25.5">
      <c r="A214" s="109" t="s">
        <v>9</v>
      </c>
      <c r="B214" s="115">
        <v>246</v>
      </c>
      <c r="C214" s="104" t="s">
        <v>51</v>
      </c>
      <c r="D214" s="104" t="s">
        <v>559</v>
      </c>
      <c r="E214" s="104" t="s">
        <v>10</v>
      </c>
      <c r="F214" s="104"/>
      <c r="G214" s="105">
        <f>G215</f>
        <v>2120320</v>
      </c>
      <c r="H214" s="105">
        <f>H215</f>
        <v>2120320</v>
      </c>
      <c r="I214" s="44"/>
    </row>
    <row r="215" spans="1:9" s="32" customFormat="1" ht="51" customHeight="1">
      <c r="A215" s="118" t="s">
        <v>641</v>
      </c>
      <c r="B215" s="115">
        <v>246</v>
      </c>
      <c r="C215" s="104" t="s">
        <v>51</v>
      </c>
      <c r="D215" s="104" t="s">
        <v>559</v>
      </c>
      <c r="E215" s="104" t="s">
        <v>10</v>
      </c>
      <c r="F215" s="104" t="s">
        <v>642</v>
      </c>
      <c r="G215" s="105">
        <v>2120320</v>
      </c>
      <c r="H215" s="105">
        <v>2120320</v>
      </c>
      <c r="I215" s="44"/>
    </row>
    <row r="216" spans="1:9" s="32" customFormat="1" ht="17.25" customHeight="1">
      <c r="A216" s="109" t="s">
        <v>526</v>
      </c>
      <c r="B216" s="115">
        <v>246</v>
      </c>
      <c r="C216" s="104" t="s">
        <v>51</v>
      </c>
      <c r="D216" s="104" t="s">
        <v>559</v>
      </c>
      <c r="E216" s="104" t="s">
        <v>527</v>
      </c>
      <c r="F216" s="104"/>
      <c r="G216" s="105">
        <f>G217</f>
        <v>183600</v>
      </c>
      <c r="H216" s="105">
        <f>H217</f>
        <v>183600</v>
      </c>
      <c r="I216" s="44"/>
    </row>
    <row r="217" spans="1:9" s="32" customFormat="1" ht="21" customHeight="1">
      <c r="A217" s="109" t="s">
        <v>11</v>
      </c>
      <c r="B217" s="115">
        <v>246</v>
      </c>
      <c r="C217" s="104" t="s">
        <v>51</v>
      </c>
      <c r="D217" s="104" t="s">
        <v>559</v>
      </c>
      <c r="E217" s="104" t="s">
        <v>12</v>
      </c>
      <c r="F217" s="104"/>
      <c r="G217" s="105">
        <f>G218</f>
        <v>183600</v>
      </c>
      <c r="H217" s="105">
        <f>H218</f>
        <v>183600</v>
      </c>
      <c r="I217" s="44"/>
    </row>
    <row r="218" spans="1:9" s="32" customFormat="1" ht="18.75">
      <c r="A218" s="118" t="s">
        <v>5</v>
      </c>
      <c r="B218" s="115">
        <v>246</v>
      </c>
      <c r="C218" s="104" t="s">
        <v>51</v>
      </c>
      <c r="D218" s="104" t="s">
        <v>559</v>
      </c>
      <c r="E218" s="104" t="s">
        <v>12</v>
      </c>
      <c r="F218" s="104" t="s">
        <v>6</v>
      </c>
      <c r="G218" s="105">
        <v>183600</v>
      </c>
      <c r="H218" s="105">
        <v>183600</v>
      </c>
      <c r="I218" s="44"/>
    </row>
    <row r="219" spans="1:9" s="32" customFormat="1" ht="25.5">
      <c r="A219" s="110" t="s">
        <v>13</v>
      </c>
      <c r="B219" s="111">
        <v>242</v>
      </c>
      <c r="C219" s="112"/>
      <c r="D219" s="113"/>
      <c r="E219" s="133"/>
      <c r="F219" s="127"/>
      <c r="G219" s="114">
        <f>G220+G288</f>
        <v>209251010.72000003</v>
      </c>
      <c r="H219" s="114">
        <f>H220+H288</f>
        <v>209230815.82000002</v>
      </c>
      <c r="I219" s="44"/>
    </row>
    <row r="220" spans="1:9" s="49" customFormat="1" ht="18.75">
      <c r="A220" s="141" t="s">
        <v>14</v>
      </c>
      <c r="B220" s="93">
        <v>242</v>
      </c>
      <c r="C220" s="113" t="s">
        <v>533</v>
      </c>
      <c r="D220" s="113" t="s">
        <v>558</v>
      </c>
      <c r="E220" s="113"/>
      <c r="F220" s="113"/>
      <c r="G220" s="114">
        <f>G221+G232+G256+G261</f>
        <v>194782988.72000003</v>
      </c>
      <c r="H220" s="114">
        <f>H221+H232+H256+H261</f>
        <v>194765659.62000003</v>
      </c>
      <c r="I220" s="50"/>
    </row>
    <row r="221" spans="1:9" s="32" customFormat="1" ht="18.75">
      <c r="A221" s="107" t="s">
        <v>440</v>
      </c>
      <c r="B221" s="101">
        <v>242</v>
      </c>
      <c r="C221" s="104" t="s">
        <v>533</v>
      </c>
      <c r="D221" s="104" t="s">
        <v>566</v>
      </c>
      <c r="E221" s="104"/>
      <c r="F221" s="104"/>
      <c r="G221" s="142">
        <f>G222+G225+G228</f>
        <v>40365809.1</v>
      </c>
      <c r="H221" s="142">
        <f>H222+H225+H228</f>
        <v>40365809.1</v>
      </c>
      <c r="I221" s="44"/>
    </row>
    <row r="222" spans="1:9" s="32" customFormat="1" ht="18.75">
      <c r="A222" s="107" t="s">
        <v>15</v>
      </c>
      <c r="B222" s="101">
        <v>242</v>
      </c>
      <c r="C222" s="104" t="s">
        <v>533</v>
      </c>
      <c r="D222" s="104" t="s">
        <v>566</v>
      </c>
      <c r="E222" s="104" t="s">
        <v>16</v>
      </c>
      <c r="F222" s="113"/>
      <c r="G222" s="105">
        <f>G223+G224</f>
        <v>40174009.1</v>
      </c>
      <c r="H222" s="105">
        <f>H223+H224</f>
        <v>40174009.1</v>
      </c>
      <c r="I222" s="44"/>
    </row>
    <row r="223" spans="1:9" s="32" customFormat="1" ht="39.75">
      <c r="A223" s="107" t="s">
        <v>17</v>
      </c>
      <c r="B223" s="101">
        <v>242</v>
      </c>
      <c r="C223" s="104" t="s">
        <v>533</v>
      </c>
      <c r="D223" s="104" t="s">
        <v>566</v>
      </c>
      <c r="E223" s="104" t="s">
        <v>16</v>
      </c>
      <c r="F223" s="104" t="s">
        <v>570</v>
      </c>
      <c r="G223" s="105">
        <v>39944911.15</v>
      </c>
      <c r="H223" s="105">
        <v>39944911.15</v>
      </c>
      <c r="I223" s="44"/>
    </row>
    <row r="224" spans="1:9" s="32" customFormat="1" ht="18.75">
      <c r="A224" s="122" t="s">
        <v>588</v>
      </c>
      <c r="B224" s="101">
        <v>242</v>
      </c>
      <c r="C224" s="104" t="s">
        <v>533</v>
      </c>
      <c r="D224" s="104" t="s">
        <v>566</v>
      </c>
      <c r="E224" s="104" t="s">
        <v>16</v>
      </c>
      <c r="F224" s="104" t="s">
        <v>576</v>
      </c>
      <c r="G224" s="105">
        <v>229097.95</v>
      </c>
      <c r="H224" s="105">
        <v>229097.95</v>
      </c>
      <c r="I224" s="44"/>
    </row>
    <row r="225" spans="1:9" s="32" customFormat="1" ht="18.75">
      <c r="A225" s="109" t="s">
        <v>501</v>
      </c>
      <c r="B225" s="101">
        <v>242</v>
      </c>
      <c r="C225" s="104" t="s">
        <v>533</v>
      </c>
      <c r="D225" s="104" t="s">
        <v>566</v>
      </c>
      <c r="E225" s="102" t="s">
        <v>502</v>
      </c>
      <c r="F225" s="104"/>
      <c r="G225" s="105">
        <f>G226</f>
        <v>156800</v>
      </c>
      <c r="H225" s="105">
        <f>H226</f>
        <v>156800</v>
      </c>
      <c r="I225" s="44"/>
    </row>
    <row r="226" spans="1:9" s="32" customFormat="1" ht="25.5">
      <c r="A226" s="108" t="s">
        <v>503</v>
      </c>
      <c r="B226" s="101">
        <v>242</v>
      </c>
      <c r="C226" s="104" t="s">
        <v>533</v>
      </c>
      <c r="D226" s="104" t="s">
        <v>566</v>
      </c>
      <c r="E226" s="102" t="s">
        <v>504</v>
      </c>
      <c r="F226" s="104"/>
      <c r="G226" s="105">
        <f>G227</f>
        <v>156800</v>
      </c>
      <c r="H226" s="105">
        <f>H227</f>
        <v>156800</v>
      </c>
      <c r="I226" s="44"/>
    </row>
    <row r="227" spans="1:9" s="32" customFormat="1" ht="39.75">
      <c r="A227" s="107" t="s">
        <v>17</v>
      </c>
      <c r="B227" s="101">
        <v>242</v>
      </c>
      <c r="C227" s="104" t="s">
        <v>533</v>
      </c>
      <c r="D227" s="104" t="s">
        <v>566</v>
      </c>
      <c r="E227" s="102" t="s">
        <v>504</v>
      </c>
      <c r="F227" s="104" t="s">
        <v>570</v>
      </c>
      <c r="G227" s="105">
        <v>156800</v>
      </c>
      <c r="H227" s="105">
        <v>156800</v>
      </c>
      <c r="I227" s="44"/>
    </row>
    <row r="228" spans="1:9" s="32" customFormat="1" ht="18" customHeight="1">
      <c r="A228" s="109" t="s">
        <v>512</v>
      </c>
      <c r="B228" s="101">
        <v>242</v>
      </c>
      <c r="C228" s="104" t="s">
        <v>533</v>
      </c>
      <c r="D228" s="104" t="s">
        <v>566</v>
      </c>
      <c r="E228" s="143" t="s">
        <v>513</v>
      </c>
      <c r="F228" s="104"/>
      <c r="G228" s="105">
        <f aca="true" t="shared" si="8" ref="G228:H230">G229</f>
        <v>35000</v>
      </c>
      <c r="H228" s="105">
        <f t="shared" si="8"/>
        <v>35000</v>
      </c>
      <c r="I228" s="44"/>
    </row>
    <row r="229" spans="1:9" s="32" customFormat="1" ht="25.5">
      <c r="A229" s="109" t="s">
        <v>18</v>
      </c>
      <c r="B229" s="101">
        <v>242</v>
      </c>
      <c r="C229" s="104" t="s">
        <v>533</v>
      </c>
      <c r="D229" s="104" t="s">
        <v>566</v>
      </c>
      <c r="E229" s="144" t="s">
        <v>19</v>
      </c>
      <c r="F229" s="104"/>
      <c r="G229" s="105">
        <f t="shared" si="8"/>
        <v>35000</v>
      </c>
      <c r="H229" s="105">
        <f t="shared" si="8"/>
        <v>35000</v>
      </c>
      <c r="I229" s="44"/>
    </row>
    <row r="230" spans="1:9" s="32" customFormat="1" ht="54.75" customHeight="1">
      <c r="A230" s="109" t="s">
        <v>20</v>
      </c>
      <c r="B230" s="101">
        <v>242</v>
      </c>
      <c r="C230" s="104" t="s">
        <v>533</v>
      </c>
      <c r="D230" s="104" t="s">
        <v>566</v>
      </c>
      <c r="E230" s="144" t="s">
        <v>21</v>
      </c>
      <c r="F230" s="104"/>
      <c r="G230" s="105">
        <f t="shared" si="8"/>
        <v>35000</v>
      </c>
      <c r="H230" s="105">
        <f t="shared" si="8"/>
        <v>35000</v>
      </c>
      <c r="I230" s="44"/>
    </row>
    <row r="231" spans="1:9" s="32" customFormat="1" ht="39.75">
      <c r="A231" s="107" t="s">
        <v>17</v>
      </c>
      <c r="B231" s="101">
        <v>242</v>
      </c>
      <c r="C231" s="104" t="s">
        <v>533</v>
      </c>
      <c r="D231" s="104" t="s">
        <v>566</v>
      </c>
      <c r="E231" s="144" t="s">
        <v>21</v>
      </c>
      <c r="F231" s="104" t="s">
        <v>570</v>
      </c>
      <c r="G231" s="105">
        <v>35000</v>
      </c>
      <c r="H231" s="105">
        <v>35000</v>
      </c>
      <c r="I231" s="44"/>
    </row>
    <row r="232" spans="1:9" s="32" customFormat="1" ht="18.75">
      <c r="A232" s="107" t="s">
        <v>441</v>
      </c>
      <c r="B232" s="101">
        <v>242</v>
      </c>
      <c r="C232" s="104" t="s">
        <v>533</v>
      </c>
      <c r="D232" s="104" t="s">
        <v>577</v>
      </c>
      <c r="E232" s="104"/>
      <c r="F232" s="119"/>
      <c r="G232" s="105">
        <f>G233+G236+G239+G242+G247</f>
        <v>136811748.36</v>
      </c>
      <c r="H232" s="105">
        <f>H233+H236+H239+H242+H247</f>
        <v>136794448.36</v>
      </c>
      <c r="I232" s="44"/>
    </row>
    <row r="233" spans="1:9" s="51" customFormat="1" ht="27.75" customHeight="1">
      <c r="A233" s="107" t="s">
        <v>22</v>
      </c>
      <c r="B233" s="101">
        <v>242</v>
      </c>
      <c r="C233" s="104" t="s">
        <v>533</v>
      </c>
      <c r="D233" s="104" t="s">
        <v>577</v>
      </c>
      <c r="E233" s="104" t="s">
        <v>633</v>
      </c>
      <c r="F233" s="104"/>
      <c r="G233" s="105">
        <f>G234+G235</f>
        <v>118296572.29</v>
      </c>
      <c r="H233" s="105">
        <f>H234+H235</f>
        <v>118296572.29</v>
      </c>
      <c r="I233" s="44"/>
    </row>
    <row r="234" spans="1:9" s="32" customFormat="1" ht="39.75">
      <c r="A234" s="107" t="s">
        <v>17</v>
      </c>
      <c r="B234" s="101">
        <v>242</v>
      </c>
      <c r="C234" s="104" t="s">
        <v>533</v>
      </c>
      <c r="D234" s="104" t="s">
        <v>577</v>
      </c>
      <c r="E234" s="104" t="s">
        <v>633</v>
      </c>
      <c r="F234" s="104" t="s">
        <v>570</v>
      </c>
      <c r="G234" s="105">
        <v>116305499.78</v>
      </c>
      <c r="H234" s="105">
        <v>116305499.78</v>
      </c>
      <c r="I234" s="44"/>
    </row>
    <row r="235" spans="1:9" s="32" customFormat="1" ht="21" customHeight="1">
      <c r="A235" s="122" t="s">
        <v>588</v>
      </c>
      <c r="B235" s="101">
        <v>242</v>
      </c>
      <c r="C235" s="104" t="s">
        <v>533</v>
      </c>
      <c r="D235" s="104" t="s">
        <v>577</v>
      </c>
      <c r="E235" s="104" t="s">
        <v>633</v>
      </c>
      <c r="F235" s="104" t="s">
        <v>576</v>
      </c>
      <c r="G235" s="105">
        <v>1991072.51</v>
      </c>
      <c r="H235" s="105">
        <v>1991072.51</v>
      </c>
      <c r="I235" s="44"/>
    </row>
    <row r="236" spans="1:8" ht="18">
      <c r="A236" s="107" t="s">
        <v>23</v>
      </c>
      <c r="B236" s="101">
        <v>242</v>
      </c>
      <c r="C236" s="104" t="s">
        <v>533</v>
      </c>
      <c r="D236" s="104" t="s">
        <v>577</v>
      </c>
      <c r="E236" s="104" t="s">
        <v>24</v>
      </c>
      <c r="F236" s="104"/>
      <c r="G236" s="105">
        <f>G237+G238</f>
        <v>5351156.28</v>
      </c>
      <c r="H236" s="105">
        <f>H237+H238</f>
        <v>5351156.28</v>
      </c>
    </row>
    <row r="237" spans="1:8" ht="39">
      <c r="A237" s="107" t="s">
        <v>17</v>
      </c>
      <c r="B237" s="101">
        <v>242</v>
      </c>
      <c r="C237" s="104" t="s">
        <v>533</v>
      </c>
      <c r="D237" s="104" t="s">
        <v>577</v>
      </c>
      <c r="E237" s="104" t="s">
        <v>24</v>
      </c>
      <c r="F237" s="104" t="s">
        <v>570</v>
      </c>
      <c r="G237" s="105">
        <v>5350181.88</v>
      </c>
      <c r="H237" s="105">
        <v>5350181.88</v>
      </c>
    </row>
    <row r="238" spans="1:8" ht="18">
      <c r="A238" s="122" t="s">
        <v>588</v>
      </c>
      <c r="B238" s="101">
        <v>242</v>
      </c>
      <c r="C238" s="104" t="s">
        <v>533</v>
      </c>
      <c r="D238" s="104" t="s">
        <v>577</v>
      </c>
      <c r="E238" s="104" t="s">
        <v>24</v>
      </c>
      <c r="F238" s="104" t="s">
        <v>576</v>
      </c>
      <c r="G238" s="105">
        <v>974.4</v>
      </c>
      <c r="H238" s="105">
        <v>974.4</v>
      </c>
    </row>
    <row r="239" spans="1:8" ht="18">
      <c r="A239" s="121" t="s">
        <v>25</v>
      </c>
      <c r="B239" s="101">
        <v>242</v>
      </c>
      <c r="C239" s="104" t="s">
        <v>533</v>
      </c>
      <c r="D239" s="104" t="s">
        <v>577</v>
      </c>
      <c r="E239" s="143" t="s">
        <v>26</v>
      </c>
      <c r="F239" s="104"/>
      <c r="G239" s="105">
        <f>G240+G241</f>
        <v>273358.91000000003</v>
      </c>
      <c r="H239" s="105">
        <f>H240+H241</f>
        <v>273358.91000000003</v>
      </c>
    </row>
    <row r="240" spans="1:8" ht="39">
      <c r="A240" s="107" t="s">
        <v>17</v>
      </c>
      <c r="B240" s="101">
        <v>242</v>
      </c>
      <c r="C240" s="104" t="s">
        <v>533</v>
      </c>
      <c r="D240" s="104" t="s">
        <v>577</v>
      </c>
      <c r="E240" s="143" t="s">
        <v>26</v>
      </c>
      <c r="F240" s="104" t="s">
        <v>570</v>
      </c>
      <c r="G240" s="105">
        <v>267425.46</v>
      </c>
      <c r="H240" s="105">
        <v>267425.46</v>
      </c>
    </row>
    <row r="241" spans="1:8" ht="21" customHeight="1">
      <c r="A241" s="122" t="s">
        <v>588</v>
      </c>
      <c r="B241" s="101">
        <v>242</v>
      </c>
      <c r="C241" s="104" t="s">
        <v>533</v>
      </c>
      <c r="D241" s="104" t="s">
        <v>577</v>
      </c>
      <c r="E241" s="143" t="s">
        <v>26</v>
      </c>
      <c r="F241" s="104" t="s">
        <v>576</v>
      </c>
      <c r="G241" s="105">
        <v>5933.45</v>
      </c>
      <c r="H241" s="105">
        <v>5933.45</v>
      </c>
    </row>
    <row r="242" spans="1:8" ht="18">
      <c r="A242" s="116" t="s">
        <v>501</v>
      </c>
      <c r="B242" s="101">
        <v>242</v>
      </c>
      <c r="C242" s="104" t="s">
        <v>533</v>
      </c>
      <c r="D242" s="104" t="s">
        <v>577</v>
      </c>
      <c r="E242" s="143" t="s">
        <v>502</v>
      </c>
      <c r="F242" s="104"/>
      <c r="G242" s="105">
        <f>G243+G245</f>
        <v>1974427.88</v>
      </c>
      <c r="H242" s="105">
        <f>H243+H245</f>
        <v>1957127.88</v>
      </c>
    </row>
    <row r="243" spans="1:8" ht="18">
      <c r="A243" s="145" t="s">
        <v>27</v>
      </c>
      <c r="B243" s="101">
        <v>242</v>
      </c>
      <c r="C243" s="104" t="s">
        <v>533</v>
      </c>
      <c r="D243" s="104" t="s">
        <v>577</v>
      </c>
      <c r="E243" s="143" t="s">
        <v>28</v>
      </c>
      <c r="F243" s="104"/>
      <c r="G243" s="105">
        <f>G244</f>
        <v>1882400</v>
      </c>
      <c r="H243" s="105">
        <f>H244</f>
        <v>1865100</v>
      </c>
    </row>
    <row r="244" spans="1:8" ht="18">
      <c r="A244" s="122" t="s">
        <v>588</v>
      </c>
      <c r="B244" s="101">
        <v>242</v>
      </c>
      <c r="C244" s="104" t="s">
        <v>533</v>
      </c>
      <c r="D244" s="104" t="s">
        <v>577</v>
      </c>
      <c r="E244" s="143" t="s">
        <v>28</v>
      </c>
      <c r="F244" s="104" t="s">
        <v>576</v>
      </c>
      <c r="G244" s="105">
        <v>1882400</v>
      </c>
      <c r="H244" s="105">
        <v>1865100</v>
      </c>
    </row>
    <row r="245" spans="1:8" ht="25.5">
      <c r="A245" s="108" t="s">
        <v>503</v>
      </c>
      <c r="B245" s="101">
        <v>242</v>
      </c>
      <c r="C245" s="104" t="s">
        <v>533</v>
      </c>
      <c r="D245" s="104" t="s">
        <v>577</v>
      </c>
      <c r="E245" s="143" t="s">
        <v>504</v>
      </c>
      <c r="F245" s="104"/>
      <c r="G245" s="105">
        <f>G246</f>
        <v>92027.88</v>
      </c>
      <c r="H245" s="105">
        <f>H246</f>
        <v>92027.88</v>
      </c>
    </row>
    <row r="246" spans="1:8" ht="39">
      <c r="A246" s="107" t="s">
        <v>17</v>
      </c>
      <c r="B246" s="101">
        <v>242</v>
      </c>
      <c r="C246" s="104" t="s">
        <v>533</v>
      </c>
      <c r="D246" s="104" t="s">
        <v>577</v>
      </c>
      <c r="E246" s="143" t="s">
        <v>504</v>
      </c>
      <c r="F246" s="104" t="s">
        <v>570</v>
      </c>
      <c r="G246" s="105">
        <v>92027.88</v>
      </c>
      <c r="H246" s="105">
        <v>92027.88</v>
      </c>
    </row>
    <row r="247" spans="1:8" ht="18">
      <c r="A247" s="109" t="s">
        <v>512</v>
      </c>
      <c r="B247" s="101">
        <v>242</v>
      </c>
      <c r="C247" s="104" t="s">
        <v>533</v>
      </c>
      <c r="D247" s="104" t="s">
        <v>577</v>
      </c>
      <c r="E247" s="104" t="s">
        <v>513</v>
      </c>
      <c r="F247" s="104"/>
      <c r="G247" s="105">
        <f>G248+G254</f>
        <v>10916233</v>
      </c>
      <c r="H247" s="105">
        <f>H248+H254</f>
        <v>10916233</v>
      </c>
    </row>
    <row r="248" spans="1:8" ht="25.5">
      <c r="A248" s="109" t="s">
        <v>18</v>
      </c>
      <c r="B248" s="101">
        <v>242</v>
      </c>
      <c r="C248" s="104" t="s">
        <v>533</v>
      </c>
      <c r="D248" s="104" t="s">
        <v>577</v>
      </c>
      <c r="E248" s="104" t="s">
        <v>19</v>
      </c>
      <c r="F248" s="104"/>
      <c r="G248" s="105">
        <f>G249+G251</f>
        <v>10689433</v>
      </c>
      <c r="H248" s="105">
        <f>H249+H251</f>
        <v>10689433</v>
      </c>
    </row>
    <row r="249" spans="1:8" ht="67.5" customHeight="1">
      <c r="A249" s="109" t="s">
        <v>29</v>
      </c>
      <c r="B249" s="101">
        <v>242</v>
      </c>
      <c r="C249" s="104" t="s">
        <v>533</v>
      </c>
      <c r="D249" s="104" t="s">
        <v>577</v>
      </c>
      <c r="E249" s="104" t="s">
        <v>30</v>
      </c>
      <c r="F249" s="104"/>
      <c r="G249" s="105">
        <f>G250</f>
        <v>54733</v>
      </c>
      <c r="H249" s="105">
        <f>H250</f>
        <v>54733</v>
      </c>
    </row>
    <row r="250" spans="1:8" ht="19.5" customHeight="1">
      <c r="A250" s="108" t="s">
        <v>497</v>
      </c>
      <c r="B250" s="101">
        <v>242</v>
      </c>
      <c r="C250" s="104" t="s">
        <v>533</v>
      </c>
      <c r="D250" s="104" t="s">
        <v>577</v>
      </c>
      <c r="E250" s="104" t="s">
        <v>30</v>
      </c>
      <c r="F250" s="104" t="s">
        <v>498</v>
      </c>
      <c r="G250" s="105">
        <v>54733</v>
      </c>
      <c r="H250" s="105">
        <v>54733</v>
      </c>
    </row>
    <row r="251" spans="1:8" ht="76.5">
      <c r="A251" s="108" t="s">
        <v>31</v>
      </c>
      <c r="B251" s="101">
        <v>242</v>
      </c>
      <c r="C251" s="104" t="s">
        <v>533</v>
      </c>
      <c r="D251" s="104" t="s">
        <v>577</v>
      </c>
      <c r="E251" s="104" t="s">
        <v>32</v>
      </c>
      <c r="F251" s="104"/>
      <c r="G251" s="105">
        <f>G252+G253</f>
        <v>10634700</v>
      </c>
      <c r="H251" s="105">
        <f>H252+H253</f>
        <v>10634700</v>
      </c>
    </row>
    <row r="252" spans="1:8" ht="39">
      <c r="A252" s="107" t="s">
        <v>17</v>
      </c>
      <c r="B252" s="101">
        <v>242</v>
      </c>
      <c r="C252" s="104" t="s">
        <v>533</v>
      </c>
      <c r="D252" s="104" t="s">
        <v>577</v>
      </c>
      <c r="E252" s="104" t="s">
        <v>32</v>
      </c>
      <c r="F252" s="104" t="s">
        <v>570</v>
      </c>
      <c r="G252" s="105">
        <v>9842454.39</v>
      </c>
      <c r="H252" s="105">
        <v>9842454.39</v>
      </c>
    </row>
    <row r="253" spans="1:8" ht="18">
      <c r="A253" s="122" t="s">
        <v>588</v>
      </c>
      <c r="B253" s="101">
        <v>242</v>
      </c>
      <c r="C253" s="104" t="s">
        <v>533</v>
      </c>
      <c r="D253" s="104" t="s">
        <v>577</v>
      </c>
      <c r="E253" s="104" t="s">
        <v>32</v>
      </c>
      <c r="F253" s="104" t="s">
        <v>576</v>
      </c>
      <c r="G253" s="105">
        <v>792245.61</v>
      </c>
      <c r="H253" s="105">
        <v>792245.61</v>
      </c>
    </row>
    <row r="254" spans="1:8" ht="63.75">
      <c r="A254" s="122" t="s">
        <v>33</v>
      </c>
      <c r="B254" s="101">
        <v>242</v>
      </c>
      <c r="C254" s="104" t="s">
        <v>533</v>
      </c>
      <c r="D254" s="104" t="s">
        <v>577</v>
      </c>
      <c r="E254" s="104" t="s">
        <v>34</v>
      </c>
      <c r="F254" s="104"/>
      <c r="G254" s="105">
        <f>G255</f>
        <v>226800</v>
      </c>
      <c r="H254" s="105">
        <f>H255</f>
        <v>226800</v>
      </c>
    </row>
    <row r="255" spans="1:8" ht="39">
      <c r="A255" s="107" t="s">
        <v>17</v>
      </c>
      <c r="B255" s="101">
        <v>242</v>
      </c>
      <c r="C255" s="104" t="s">
        <v>533</v>
      </c>
      <c r="D255" s="104" t="s">
        <v>577</v>
      </c>
      <c r="E255" s="104" t="s">
        <v>34</v>
      </c>
      <c r="F255" s="104" t="s">
        <v>570</v>
      </c>
      <c r="G255" s="105">
        <v>226800</v>
      </c>
      <c r="H255" s="105">
        <v>226800</v>
      </c>
    </row>
    <row r="256" spans="1:9" s="38" customFormat="1" ht="18">
      <c r="A256" s="107" t="s">
        <v>442</v>
      </c>
      <c r="B256" s="101">
        <v>242</v>
      </c>
      <c r="C256" s="104" t="s">
        <v>533</v>
      </c>
      <c r="D256" s="104" t="s">
        <v>533</v>
      </c>
      <c r="E256" s="104"/>
      <c r="F256" s="104"/>
      <c r="G256" s="105">
        <f aca="true" t="shared" si="9" ref="G256:H259">G257</f>
        <v>676032.8</v>
      </c>
      <c r="H256" s="105">
        <f t="shared" si="9"/>
        <v>676032.8</v>
      </c>
      <c r="I256" s="33"/>
    </row>
    <row r="257" spans="1:8" ht="18">
      <c r="A257" s="109" t="s">
        <v>512</v>
      </c>
      <c r="B257" s="101">
        <v>242</v>
      </c>
      <c r="C257" s="104" t="s">
        <v>533</v>
      </c>
      <c r="D257" s="104" t="s">
        <v>533</v>
      </c>
      <c r="E257" s="104" t="s">
        <v>513</v>
      </c>
      <c r="F257" s="104"/>
      <c r="G257" s="105">
        <f t="shared" si="9"/>
        <v>676032.8</v>
      </c>
      <c r="H257" s="105">
        <f t="shared" si="9"/>
        <v>676032.8</v>
      </c>
    </row>
    <row r="258" spans="1:8" ht="25.5">
      <c r="A258" s="109" t="s">
        <v>18</v>
      </c>
      <c r="B258" s="101">
        <v>242</v>
      </c>
      <c r="C258" s="104" t="s">
        <v>533</v>
      </c>
      <c r="D258" s="104" t="s">
        <v>533</v>
      </c>
      <c r="E258" s="104" t="s">
        <v>19</v>
      </c>
      <c r="F258" s="104"/>
      <c r="G258" s="105">
        <f t="shared" si="9"/>
        <v>676032.8</v>
      </c>
      <c r="H258" s="105">
        <f t="shared" si="9"/>
        <v>676032.8</v>
      </c>
    </row>
    <row r="259" spans="1:8" ht="63" customHeight="1">
      <c r="A259" s="109" t="s">
        <v>29</v>
      </c>
      <c r="B259" s="101">
        <v>242</v>
      </c>
      <c r="C259" s="104" t="s">
        <v>533</v>
      </c>
      <c r="D259" s="104" t="s">
        <v>533</v>
      </c>
      <c r="E259" s="104" t="s">
        <v>30</v>
      </c>
      <c r="F259" s="104"/>
      <c r="G259" s="105">
        <f t="shared" si="9"/>
        <v>676032.8</v>
      </c>
      <c r="H259" s="105">
        <f t="shared" si="9"/>
        <v>676032.8</v>
      </c>
    </row>
    <row r="260" spans="1:8" ht="18">
      <c r="A260" s="118" t="s">
        <v>35</v>
      </c>
      <c r="B260" s="101">
        <v>242</v>
      </c>
      <c r="C260" s="104" t="s">
        <v>533</v>
      </c>
      <c r="D260" s="104" t="s">
        <v>533</v>
      </c>
      <c r="E260" s="104" t="s">
        <v>30</v>
      </c>
      <c r="F260" s="104" t="s">
        <v>36</v>
      </c>
      <c r="G260" s="105">
        <v>676032.8</v>
      </c>
      <c r="H260" s="105">
        <v>676032.8</v>
      </c>
    </row>
    <row r="261" spans="1:8" ht="17.25" customHeight="1">
      <c r="A261" s="121" t="s">
        <v>443</v>
      </c>
      <c r="B261" s="101">
        <v>242</v>
      </c>
      <c r="C261" s="104" t="s">
        <v>533</v>
      </c>
      <c r="D261" s="104" t="s">
        <v>565</v>
      </c>
      <c r="E261" s="104"/>
      <c r="F261" s="104"/>
      <c r="G261" s="105">
        <f>G262+G267+G273+G279+G285+G265+G269</f>
        <v>16929398.46</v>
      </c>
      <c r="H261" s="105">
        <f>H262+H267+H273+H279+H285+H265+H269</f>
        <v>16929369.360000003</v>
      </c>
    </row>
    <row r="262" spans="1:8" ht="39" customHeight="1">
      <c r="A262" s="107" t="s">
        <v>493</v>
      </c>
      <c r="B262" s="101">
        <v>242</v>
      </c>
      <c r="C262" s="104" t="s">
        <v>37</v>
      </c>
      <c r="D262" s="104" t="s">
        <v>565</v>
      </c>
      <c r="E262" s="104" t="s">
        <v>494</v>
      </c>
      <c r="F262" s="104"/>
      <c r="G262" s="105">
        <f>G263</f>
        <v>2220522.87</v>
      </c>
      <c r="H262" s="105">
        <f>H263</f>
        <v>2220522.87</v>
      </c>
    </row>
    <row r="263" spans="1:8" ht="22.5" customHeight="1">
      <c r="A263" s="107" t="s">
        <v>495</v>
      </c>
      <c r="B263" s="101">
        <v>242</v>
      </c>
      <c r="C263" s="104" t="s">
        <v>533</v>
      </c>
      <c r="D263" s="104" t="s">
        <v>565</v>
      </c>
      <c r="E263" s="104" t="s">
        <v>496</v>
      </c>
      <c r="F263" s="104"/>
      <c r="G263" s="105">
        <f>G264</f>
        <v>2220522.87</v>
      </c>
      <c r="H263" s="105">
        <f>H264</f>
        <v>2220522.87</v>
      </c>
    </row>
    <row r="264" spans="1:8" ht="18" customHeight="1">
      <c r="A264" s="108" t="s">
        <v>497</v>
      </c>
      <c r="B264" s="101">
        <v>242</v>
      </c>
      <c r="C264" s="104" t="s">
        <v>533</v>
      </c>
      <c r="D264" s="104" t="s">
        <v>565</v>
      </c>
      <c r="E264" s="104" t="s">
        <v>496</v>
      </c>
      <c r="F264" s="104" t="s">
        <v>498</v>
      </c>
      <c r="G264" s="105">
        <v>2220522.87</v>
      </c>
      <c r="H264" s="105">
        <v>2220522.87</v>
      </c>
    </row>
    <row r="265" spans="1:8" ht="18" customHeight="1">
      <c r="A265" s="107" t="s">
        <v>15</v>
      </c>
      <c r="B265" s="101">
        <v>242</v>
      </c>
      <c r="C265" s="104" t="s">
        <v>533</v>
      </c>
      <c r="D265" s="104" t="s">
        <v>565</v>
      </c>
      <c r="E265" s="104" t="s">
        <v>16</v>
      </c>
      <c r="F265" s="104"/>
      <c r="G265" s="105">
        <f>G266</f>
        <v>101260</v>
      </c>
      <c r="H265" s="105">
        <f>H266</f>
        <v>101260</v>
      </c>
    </row>
    <row r="266" spans="1:8" ht="18">
      <c r="A266" s="122" t="s">
        <v>588</v>
      </c>
      <c r="B266" s="101">
        <v>242</v>
      </c>
      <c r="C266" s="104" t="s">
        <v>533</v>
      </c>
      <c r="D266" s="104" t="s">
        <v>565</v>
      </c>
      <c r="E266" s="104" t="s">
        <v>16</v>
      </c>
      <c r="F266" s="104" t="s">
        <v>576</v>
      </c>
      <c r="G266" s="105">
        <v>101260</v>
      </c>
      <c r="H266" s="105">
        <v>101260</v>
      </c>
    </row>
    <row r="267" spans="1:8" ht="54" customHeight="1">
      <c r="A267" s="145" t="s">
        <v>38</v>
      </c>
      <c r="B267" s="101">
        <v>242</v>
      </c>
      <c r="C267" s="104" t="s">
        <v>533</v>
      </c>
      <c r="D267" s="104" t="s">
        <v>565</v>
      </c>
      <c r="E267" s="104" t="s">
        <v>39</v>
      </c>
      <c r="F267" s="104"/>
      <c r="G267" s="105">
        <f>G268</f>
        <v>9870149.15</v>
      </c>
      <c r="H267" s="105">
        <f>H268</f>
        <v>9870149.15</v>
      </c>
    </row>
    <row r="268" spans="1:9" s="38" customFormat="1" ht="18">
      <c r="A268" s="122" t="s">
        <v>40</v>
      </c>
      <c r="B268" s="101">
        <v>242</v>
      </c>
      <c r="C268" s="104" t="s">
        <v>533</v>
      </c>
      <c r="D268" s="104" t="s">
        <v>565</v>
      </c>
      <c r="E268" s="104" t="s">
        <v>41</v>
      </c>
      <c r="F268" s="104" t="s">
        <v>42</v>
      </c>
      <c r="G268" s="105">
        <v>9870149.15</v>
      </c>
      <c r="H268" s="105">
        <v>9870149.15</v>
      </c>
      <c r="I268" s="33"/>
    </row>
    <row r="269" spans="1:8" ht="17.25" customHeight="1">
      <c r="A269" s="109" t="s">
        <v>501</v>
      </c>
      <c r="B269" s="101">
        <v>242</v>
      </c>
      <c r="C269" s="104" t="s">
        <v>533</v>
      </c>
      <c r="D269" s="104" t="s">
        <v>565</v>
      </c>
      <c r="E269" s="104" t="s">
        <v>502</v>
      </c>
      <c r="F269" s="104"/>
      <c r="G269" s="105">
        <f>G270</f>
        <v>55854.12</v>
      </c>
      <c r="H269" s="105">
        <f>H270</f>
        <v>55854.12</v>
      </c>
    </row>
    <row r="270" spans="1:8" ht="33" customHeight="1">
      <c r="A270" s="108" t="s">
        <v>503</v>
      </c>
      <c r="B270" s="101">
        <v>242</v>
      </c>
      <c r="C270" s="104" t="s">
        <v>533</v>
      </c>
      <c r="D270" s="104" t="s">
        <v>565</v>
      </c>
      <c r="E270" s="104" t="s">
        <v>504</v>
      </c>
      <c r="F270" s="104"/>
      <c r="G270" s="105">
        <f>G271+G272</f>
        <v>55854.12</v>
      </c>
      <c r="H270" s="105">
        <f>H271+H272</f>
        <v>55854.12</v>
      </c>
    </row>
    <row r="271" spans="1:8" ht="19.5" customHeight="1">
      <c r="A271" s="108" t="s">
        <v>497</v>
      </c>
      <c r="B271" s="101">
        <v>242</v>
      </c>
      <c r="C271" s="104" t="s">
        <v>533</v>
      </c>
      <c r="D271" s="104" t="s">
        <v>565</v>
      </c>
      <c r="E271" s="104" t="s">
        <v>504</v>
      </c>
      <c r="F271" s="104" t="s">
        <v>498</v>
      </c>
      <c r="G271" s="105">
        <v>46922.4</v>
      </c>
      <c r="H271" s="105">
        <v>46922.4</v>
      </c>
    </row>
    <row r="272" spans="1:8" ht="18">
      <c r="A272" s="122" t="s">
        <v>40</v>
      </c>
      <c r="B272" s="101">
        <v>242</v>
      </c>
      <c r="C272" s="104" t="s">
        <v>533</v>
      </c>
      <c r="D272" s="104" t="s">
        <v>565</v>
      </c>
      <c r="E272" s="104" t="s">
        <v>504</v>
      </c>
      <c r="F272" s="104" t="s">
        <v>42</v>
      </c>
      <c r="G272" s="105">
        <v>8931.72</v>
      </c>
      <c r="H272" s="105">
        <v>8931.72</v>
      </c>
    </row>
    <row r="273" spans="1:8" ht="18">
      <c r="A273" s="107" t="s">
        <v>526</v>
      </c>
      <c r="B273" s="101">
        <v>242</v>
      </c>
      <c r="C273" s="104" t="s">
        <v>533</v>
      </c>
      <c r="D273" s="104" t="s">
        <v>565</v>
      </c>
      <c r="E273" s="104" t="s">
        <v>527</v>
      </c>
      <c r="F273" s="104"/>
      <c r="G273" s="105">
        <f>G274+G277</f>
        <v>2947712.3200000003</v>
      </c>
      <c r="H273" s="105">
        <f>H274+H277</f>
        <v>2947712.3200000003</v>
      </c>
    </row>
    <row r="274" spans="1:8" ht="18">
      <c r="A274" s="107" t="s">
        <v>43</v>
      </c>
      <c r="B274" s="101">
        <v>242</v>
      </c>
      <c r="C274" s="104" t="s">
        <v>533</v>
      </c>
      <c r="D274" s="104" t="s">
        <v>565</v>
      </c>
      <c r="E274" s="104" t="s">
        <v>44</v>
      </c>
      <c r="F274" s="104"/>
      <c r="G274" s="105">
        <f>G276+G275</f>
        <v>2003762.32</v>
      </c>
      <c r="H274" s="105">
        <f>H276+H275</f>
        <v>2003762.32</v>
      </c>
    </row>
    <row r="275" spans="1:8" ht="18">
      <c r="A275" s="122" t="s">
        <v>35</v>
      </c>
      <c r="B275" s="101">
        <v>242</v>
      </c>
      <c r="C275" s="104" t="s">
        <v>533</v>
      </c>
      <c r="D275" s="104" t="s">
        <v>565</v>
      </c>
      <c r="E275" s="104" t="s">
        <v>44</v>
      </c>
      <c r="F275" s="104" t="s">
        <v>36</v>
      </c>
      <c r="G275" s="105">
        <v>235304.95</v>
      </c>
      <c r="H275" s="105">
        <v>235304.95</v>
      </c>
    </row>
    <row r="276" spans="1:8" ht="18">
      <c r="A276" s="122" t="s">
        <v>588</v>
      </c>
      <c r="B276" s="101">
        <v>242</v>
      </c>
      <c r="C276" s="104" t="s">
        <v>533</v>
      </c>
      <c r="D276" s="104" t="s">
        <v>565</v>
      </c>
      <c r="E276" s="104" t="s">
        <v>44</v>
      </c>
      <c r="F276" s="104" t="s">
        <v>576</v>
      </c>
      <c r="G276" s="105">
        <v>1768457.37</v>
      </c>
      <c r="H276" s="105">
        <v>1768457.37</v>
      </c>
    </row>
    <row r="277" spans="1:9" s="38" customFormat="1" ht="25.5">
      <c r="A277" s="122" t="s">
        <v>528</v>
      </c>
      <c r="B277" s="101">
        <v>242</v>
      </c>
      <c r="C277" s="104" t="s">
        <v>533</v>
      </c>
      <c r="D277" s="104" t="s">
        <v>565</v>
      </c>
      <c r="E277" s="104" t="s">
        <v>529</v>
      </c>
      <c r="F277" s="104"/>
      <c r="G277" s="105">
        <f>G278</f>
        <v>943950</v>
      </c>
      <c r="H277" s="105">
        <f>H278</f>
        <v>943950</v>
      </c>
      <c r="I277" s="33"/>
    </row>
    <row r="278" spans="1:8" ht="18">
      <c r="A278" s="122" t="s">
        <v>588</v>
      </c>
      <c r="B278" s="101">
        <v>242</v>
      </c>
      <c r="C278" s="104" t="s">
        <v>533</v>
      </c>
      <c r="D278" s="104" t="s">
        <v>565</v>
      </c>
      <c r="E278" s="104" t="s">
        <v>529</v>
      </c>
      <c r="F278" s="104" t="s">
        <v>576</v>
      </c>
      <c r="G278" s="105">
        <v>943950</v>
      </c>
      <c r="H278" s="105">
        <v>943950</v>
      </c>
    </row>
    <row r="279" spans="1:8" ht="18">
      <c r="A279" s="107" t="s">
        <v>508</v>
      </c>
      <c r="B279" s="101">
        <v>242</v>
      </c>
      <c r="C279" s="104" t="s">
        <v>533</v>
      </c>
      <c r="D279" s="104" t="s">
        <v>565</v>
      </c>
      <c r="E279" s="104" t="s">
        <v>509</v>
      </c>
      <c r="F279" s="104"/>
      <c r="G279" s="105">
        <f>G280+G283</f>
        <v>1238100</v>
      </c>
      <c r="H279" s="105">
        <f>H280+H283</f>
        <v>1238070.9</v>
      </c>
    </row>
    <row r="280" spans="1:8" ht="30" customHeight="1">
      <c r="A280" s="109" t="s">
        <v>45</v>
      </c>
      <c r="B280" s="101">
        <v>242</v>
      </c>
      <c r="C280" s="104" t="s">
        <v>533</v>
      </c>
      <c r="D280" s="104" t="s">
        <v>565</v>
      </c>
      <c r="E280" s="104" t="s">
        <v>46</v>
      </c>
      <c r="F280" s="104"/>
      <c r="G280" s="105">
        <f>G281</f>
        <v>664300</v>
      </c>
      <c r="H280" s="105">
        <f>H281</f>
        <v>664270.9</v>
      </c>
    </row>
    <row r="281" spans="1:8" ht="61.5" customHeight="1">
      <c r="A281" s="109" t="s">
        <v>47</v>
      </c>
      <c r="B281" s="101">
        <v>242</v>
      </c>
      <c r="C281" s="104" t="s">
        <v>533</v>
      </c>
      <c r="D281" s="104" t="s">
        <v>565</v>
      </c>
      <c r="E281" s="104" t="s">
        <v>48</v>
      </c>
      <c r="F281" s="104"/>
      <c r="G281" s="105">
        <f>G282</f>
        <v>664300</v>
      </c>
      <c r="H281" s="105">
        <f>H282</f>
        <v>664270.9</v>
      </c>
    </row>
    <row r="282" spans="1:8" ht="18">
      <c r="A282" s="122" t="s">
        <v>588</v>
      </c>
      <c r="B282" s="101">
        <v>242</v>
      </c>
      <c r="C282" s="104" t="s">
        <v>533</v>
      </c>
      <c r="D282" s="104" t="s">
        <v>565</v>
      </c>
      <c r="E282" s="104" t="s">
        <v>48</v>
      </c>
      <c r="F282" s="104" t="s">
        <v>576</v>
      </c>
      <c r="G282" s="105">
        <v>664300</v>
      </c>
      <c r="H282" s="105">
        <v>664270.9</v>
      </c>
    </row>
    <row r="283" spans="1:9" s="43" customFormat="1" ht="51">
      <c r="A283" s="145" t="s">
        <v>49</v>
      </c>
      <c r="B283" s="101">
        <v>242</v>
      </c>
      <c r="C283" s="104" t="s">
        <v>533</v>
      </c>
      <c r="D283" s="104" t="s">
        <v>565</v>
      </c>
      <c r="E283" s="104" t="s">
        <v>50</v>
      </c>
      <c r="F283" s="104"/>
      <c r="G283" s="105">
        <f>G284</f>
        <v>573800</v>
      </c>
      <c r="H283" s="105">
        <f>H284</f>
        <v>573800</v>
      </c>
      <c r="I283" s="41"/>
    </row>
    <row r="284" spans="1:8" ht="18">
      <c r="A284" s="122" t="s">
        <v>588</v>
      </c>
      <c r="B284" s="101">
        <v>242</v>
      </c>
      <c r="C284" s="104" t="s">
        <v>533</v>
      </c>
      <c r="D284" s="104" t="s">
        <v>565</v>
      </c>
      <c r="E284" s="104" t="s">
        <v>50</v>
      </c>
      <c r="F284" s="104" t="s">
        <v>576</v>
      </c>
      <c r="G284" s="105">
        <v>573800</v>
      </c>
      <c r="H284" s="105">
        <v>573800</v>
      </c>
    </row>
    <row r="285" spans="1:9" s="43" customFormat="1" ht="18.75" customHeight="1">
      <c r="A285" s="109" t="s">
        <v>512</v>
      </c>
      <c r="B285" s="101">
        <v>242</v>
      </c>
      <c r="C285" s="104" t="s">
        <v>533</v>
      </c>
      <c r="D285" s="104" t="s">
        <v>565</v>
      </c>
      <c r="E285" s="104" t="s">
        <v>513</v>
      </c>
      <c r="F285" s="104"/>
      <c r="G285" s="105">
        <f>G286</f>
        <v>495800</v>
      </c>
      <c r="H285" s="105">
        <f>H286</f>
        <v>495800</v>
      </c>
      <c r="I285" s="41"/>
    </row>
    <row r="286" spans="1:8" ht="25.5">
      <c r="A286" s="109" t="s">
        <v>341</v>
      </c>
      <c r="B286" s="101">
        <v>242</v>
      </c>
      <c r="C286" s="104" t="s">
        <v>533</v>
      </c>
      <c r="D286" s="104" t="s">
        <v>565</v>
      </c>
      <c r="E286" s="104" t="s">
        <v>342</v>
      </c>
      <c r="F286" s="104"/>
      <c r="G286" s="105">
        <f>G287</f>
        <v>495800</v>
      </c>
      <c r="H286" s="105">
        <f>H287</f>
        <v>495800</v>
      </c>
    </row>
    <row r="287" spans="1:8" ht="18" customHeight="1">
      <c r="A287" s="108" t="s">
        <v>497</v>
      </c>
      <c r="B287" s="101">
        <v>242</v>
      </c>
      <c r="C287" s="104" t="s">
        <v>533</v>
      </c>
      <c r="D287" s="104" t="s">
        <v>565</v>
      </c>
      <c r="E287" s="104" t="s">
        <v>342</v>
      </c>
      <c r="F287" s="104" t="s">
        <v>498</v>
      </c>
      <c r="G287" s="105">
        <v>495800</v>
      </c>
      <c r="H287" s="105">
        <v>495800</v>
      </c>
    </row>
    <row r="288" spans="1:8" ht="18">
      <c r="A288" s="121" t="s">
        <v>595</v>
      </c>
      <c r="B288" s="101">
        <v>242</v>
      </c>
      <c r="C288" s="104" t="s">
        <v>51</v>
      </c>
      <c r="D288" s="104" t="s">
        <v>558</v>
      </c>
      <c r="E288" s="104"/>
      <c r="F288" s="104"/>
      <c r="G288" s="105">
        <f>G289+G302</f>
        <v>14468022</v>
      </c>
      <c r="H288" s="105">
        <f>H289+H302</f>
        <v>14465156.200000001</v>
      </c>
    </row>
    <row r="289" spans="1:8" ht="16.5" customHeight="1">
      <c r="A289" s="107" t="s">
        <v>451</v>
      </c>
      <c r="B289" s="101">
        <v>242</v>
      </c>
      <c r="C289" s="104" t="s">
        <v>51</v>
      </c>
      <c r="D289" s="104" t="s">
        <v>559</v>
      </c>
      <c r="E289" s="104"/>
      <c r="F289" s="104"/>
      <c r="G289" s="105">
        <f>G294+G292+G290</f>
        <v>1873922</v>
      </c>
      <c r="H289" s="105">
        <f>H294+H292+H290</f>
        <v>1873837.8</v>
      </c>
    </row>
    <row r="290" spans="1:8" ht="28.5" customHeight="1">
      <c r="A290" s="138" t="s">
        <v>343</v>
      </c>
      <c r="B290" s="101">
        <v>242</v>
      </c>
      <c r="C290" s="104" t="s">
        <v>51</v>
      </c>
      <c r="D290" s="104" t="s">
        <v>559</v>
      </c>
      <c r="E290" s="104" t="s">
        <v>344</v>
      </c>
      <c r="F290" s="104"/>
      <c r="G290" s="105">
        <f>G291</f>
        <v>206452.8</v>
      </c>
      <c r="H290" s="105">
        <f>H291</f>
        <v>206452.8</v>
      </c>
    </row>
    <row r="291" spans="1:8" ht="39">
      <c r="A291" s="138" t="s">
        <v>345</v>
      </c>
      <c r="B291" s="101">
        <v>242</v>
      </c>
      <c r="C291" s="104" t="s">
        <v>51</v>
      </c>
      <c r="D291" s="104" t="s">
        <v>559</v>
      </c>
      <c r="E291" s="104" t="s">
        <v>344</v>
      </c>
      <c r="F291" s="104" t="s">
        <v>570</v>
      </c>
      <c r="G291" s="105">
        <v>206452.8</v>
      </c>
      <c r="H291" s="105">
        <v>206452.8</v>
      </c>
    </row>
    <row r="292" spans="1:8" ht="26.25">
      <c r="A292" s="138" t="s">
        <v>346</v>
      </c>
      <c r="B292" s="101">
        <v>242</v>
      </c>
      <c r="C292" s="104" t="s">
        <v>51</v>
      </c>
      <c r="D292" s="104" t="s">
        <v>559</v>
      </c>
      <c r="E292" s="104" t="s">
        <v>347</v>
      </c>
      <c r="F292" s="104"/>
      <c r="G292" s="105">
        <f>G293</f>
        <v>125100</v>
      </c>
      <c r="H292" s="105">
        <f>H293</f>
        <v>125100</v>
      </c>
    </row>
    <row r="293" spans="1:8" ht="18">
      <c r="A293" s="138" t="s">
        <v>600</v>
      </c>
      <c r="B293" s="101">
        <v>242</v>
      </c>
      <c r="C293" s="104" t="s">
        <v>51</v>
      </c>
      <c r="D293" s="104" t="s">
        <v>559</v>
      </c>
      <c r="E293" s="104" t="s">
        <v>347</v>
      </c>
      <c r="F293" s="104" t="s">
        <v>2</v>
      </c>
      <c r="G293" s="105">
        <v>125100</v>
      </c>
      <c r="H293" s="105">
        <v>125100</v>
      </c>
    </row>
    <row r="294" spans="1:8" ht="18">
      <c r="A294" s="109" t="s">
        <v>512</v>
      </c>
      <c r="B294" s="101">
        <v>242</v>
      </c>
      <c r="C294" s="104" t="s">
        <v>51</v>
      </c>
      <c r="D294" s="104" t="s">
        <v>559</v>
      </c>
      <c r="E294" s="104" t="s">
        <v>513</v>
      </c>
      <c r="F294" s="104"/>
      <c r="G294" s="105">
        <f>G295+G300</f>
        <v>1542369.2</v>
      </c>
      <c r="H294" s="105">
        <f>H295+H300</f>
        <v>1542285</v>
      </c>
    </row>
    <row r="295" spans="1:8" ht="25.5">
      <c r="A295" s="109" t="s">
        <v>348</v>
      </c>
      <c r="B295" s="101">
        <v>242</v>
      </c>
      <c r="C295" s="104" t="s">
        <v>51</v>
      </c>
      <c r="D295" s="104" t="s">
        <v>559</v>
      </c>
      <c r="E295" s="104" t="s">
        <v>19</v>
      </c>
      <c r="F295" s="104"/>
      <c r="G295" s="105">
        <f>G296+G298</f>
        <v>1142634.2</v>
      </c>
      <c r="H295" s="105">
        <f>H296+H298</f>
        <v>1142550</v>
      </c>
    </row>
    <row r="296" spans="1:8" ht="64.5" customHeight="1">
      <c r="A296" s="109" t="s">
        <v>29</v>
      </c>
      <c r="B296" s="101">
        <v>242</v>
      </c>
      <c r="C296" s="104" t="s">
        <v>51</v>
      </c>
      <c r="D296" s="104" t="s">
        <v>559</v>
      </c>
      <c r="E296" s="104" t="s">
        <v>30</v>
      </c>
      <c r="F296" s="104"/>
      <c r="G296" s="105">
        <f>G297</f>
        <v>98634.2</v>
      </c>
      <c r="H296" s="105">
        <f>H297</f>
        <v>98600</v>
      </c>
    </row>
    <row r="297" spans="1:9" s="38" customFormat="1" ht="18">
      <c r="A297" s="118" t="s">
        <v>600</v>
      </c>
      <c r="B297" s="101">
        <v>242</v>
      </c>
      <c r="C297" s="104" t="s">
        <v>51</v>
      </c>
      <c r="D297" s="104" t="s">
        <v>559</v>
      </c>
      <c r="E297" s="104" t="s">
        <v>30</v>
      </c>
      <c r="F297" s="104" t="s">
        <v>2</v>
      </c>
      <c r="G297" s="105">
        <v>98634.2</v>
      </c>
      <c r="H297" s="105">
        <v>98600</v>
      </c>
      <c r="I297" s="33"/>
    </row>
    <row r="298" spans="1:9" s="38" customFormat="1" ht="65.25" customHeight="1">
      <c r="A298" s="109" t="s">
        <v>349</v>
      </c>
      <c r="B298" s="101">
        <v>242</v>
      </c>
      <c r="C298" s="104" t="s">
        <v>51</v>
      </c>
      <c r="D298" s="104" t="s">
        <v>559</v>
      </c>
      <c r="E298" s="104" t="s">
        <v>350</v>
      </c>
      <c r="F298" s="104"/>
      <c r="G298" s="105">
        <f>G299</f>
        <v>1044000</v>
      </c>
      <c r="H298" s="105">
        <f>H299</f>
        <v>1043950</v>
      </c>
      <c r="I298" s="33"/>
    </row>
    <row r="299" spans="1:8" ht="18">
      <c r="A299" s="118" t="s">
        <v>600</v>
      </c>
      <c r="B299" s="101">
        <v>242</v>
      </c>
      <c r="C299" s="104" t="s">
        <v>51</v>
      </c>
      <c r="D299" s="104" t="s">
        <v>559</v>
      </c>
      <c r="E299" s="104" t="s">
        <v>350</v>
      </c>
      <c r="F299" s="104" t="s">
        <v>2</v>
      </c>
      <c r="G299" s="105">
        <v>1044000</v>
      </c>
      <c r="H299" s="105">
        <v>1043950</v>
      </c>
    </row>
    <row r="300" spans="1:8" ht="63.75" customHeight="1">
      <c r="A300" s="109" t="s">
        <v>33</v>
      </c>
      <c r="B300" s="101">
        <v>242</v>
      </c>
      <c r="C300" s="104" t="s">
        <v>51</v>
      </c>
      <c r="D300" s="104" t="s">
        <v>559</v>
      </c>
      <c r="E300" s="104" t="s">
        <v>34</v>
      </c>
      <c r="F300" s="104"/>
      <c r="G300" s="105">
        <f>G301</f>
        <v>399735</v>
      </c>
      <c r="H300" s="105">
        <f>H301</f>
        <v>399735</v>
      </c>
    </row>
    <row r="301" spans="1:8" ht="38.25">
      <c r="A301" s="118" t="s">
        <v>345</v>
      </c>
      <c r="B301" s="101">
        <v>242</v>
      </c>
      <c r="C301" s="104" t="s">
        <v>51</v>
      </c>
      <c r="D301" s="104" t="s">
        <v>559</v>
      </c>
      <c r="E301" s="104" t="s">
        <v>34</v>
      </c>
      <c r="F301" s="104" t="s">
        <v>570</v>
      </c>
      <c r="G301" s="105">
        <v>399735</v>
      </c>
      <c r="H301" s="105">
        <v>399735</v>
      </c>
    </row>
    <row r="302" spans="1:8" ht="18">
      <c r="A302" s="109" t="s">
        <v>452</v>
      </c>
      <c r="B302" s="101">
        <v>242</v>
      </c>
      <c r="C302" s="104" t="s">
        <v>51</v>
      </c>
      <c r="D302" s="104" t="s">
        <v>583</v>
      </c>
      <c r="E302" s="104"/>
      <c r="F302" s="104"/>
      <c r="G302" s="105">
        <f>G303</f>
        <v>12594100</v>
      </c>
      <c r="H302" s="105">
        <f>H303</f>
        <v>12591318.4</v>
      </c>
    </row>
    <row r="303" spans="1:8" ht="18">
      <c r="A303" s="109" t="s">
        <v>501</v>
      </c>
      <c r="B303" s="101">
        <v>242</v>
      </c>
      <c r="C303" s="104" t="s">
        <v>51</v>
      </c>
      <c r="D303" s="104" t="s">
        <v>583</v>
      </c>
      <c r="E303" s="104" t="s">
        <v>502</v>
      </c>
      <c r="F303" s="104"/>
      <c r="G303" s="105">
        <f>G304+G306</f>
        <v>12594100</v>
      </c>
      <c r="H303" s="105">
        <f>H304+H306</f>
        <v>12591318.4</v>
      </c>
    </row>
    <row r="304" spans="1:8" ht="63.75" customHeight="1">
      <c r="A304" s="109" t="s">
        <v>351</v>
      </c>
      <c r="B304" s="101">
        <v>242</v>
      </c>
      <c r="C304" s="104" t="s">
        <v>51</v>
      </c>
      <c r="D304" s="104" t="s">
        <v>583</v>
      </c>
      <c r="E304" s="104" t="s">
        <v>352</v>
      </c>
      <c r="F304" s="104"/>
      <c r="G304" s="105">
        <f>G305</f>
        <v>2226800</v>
      </c>
      <c r="H304" s="105">
        <f>H305</f>
        <v>2226547.4</v>
      </c>
    </row>
    <row r="305" spans="1:8" ht="18">
      <c r="A305" s="118" t="s">
        <v>600</v>
      </c>
      <c r="B305" s="101">
        <v>242</v>
      </c>
      <c r="C305" s="104" t="s">
        <v>51</v>
      </c>
      <c r="D305" s="104" t="s">
        <v>583</v>
      </c>
      <c r="E305" s="104" t="s">
        <v>352</v>
      </c>
      <c r="F305" s="104" t="s">
        <v>2</v>
      </c>
      <c r="G305" s="105">
        <v>2226800</v>
      </c>
      <c r="H305" s="105">
        <v>2226547.4</v>
      </c>
    </row>
    <row r="306" spans="1:8" ht="38.25">
      <c r="A306" s="109" t="s">
        <v>353</v>
      </c>
      <c r="B306" s="101">
        <v>242</v>
      </c>
      <c r="C306" s="104" t="s">
        <v>51</v>
      </c>
      <c r="D306" s="104" t="s">
        <v>583</v>
      </c>
      <c r="E306" s="104" t="s">
        <v>354</v>
      </c>
      <c r="F306" s="104"/>
      <c r="G306" s="105">
        <f>G307</f>
        <v>10367300</v>
      </c>
      <c r="H306" s="105">
        <f>H307</f>
        <v>10364771</v>
      </c>
    </row>
    <row r="307" spans="1:8" ht="18">
      <c r="A307" s="118" t="s">
        <v>600</v>
      </c>
      <c r="B307" s="101">
        <v>242</v>
      </c>
      <c r="C307" s="104" t="s">
        <v>51</v>
      </c>
      <c r="D307" s="104" t="s">
        <v>583</v>
      </c>
      <c r="E307" s="104" t="s">
        <v>354</v>
      </c>
      <c r="F307" s="104" t="s">
        <v>2</v>
      </c>
      <c r="G307" s="105">
        <v>10367300</v>
      </c>
      <c r="H307" s="105">
        <v>10364771</v>
      </c>
    </row>
    <row r="308" spans="1:8" ht="40.5" customHeight="1">
      <c r="A308" s="146" t="s">
        <v>355</v>
      </c>
      <c r="B308" s="94">
        <v>249</v>
      </c>
      <c r="C308" s="104"/>
      <c r="D308" s="104"/>
      <c r="E308" s="104"/>
      <c r="F308" s="104"/>
      <c r="G308" s="114">
        <f>G309+G320+G341+G347</f>
        <v>12925443.53</v>
      </c>
      <c r="H308" s="114">
        <f>H309+H320+H341+H347</f>
        <v>12925443.53</v>
      </c>
    </row>
    <row r="309" spans="1:8" ht="18">
      <c r="A309" s="100" t="s">
        <v>14</v>
      </c>
      <c r="B309" s="101">
        <v>249</v>
      </c>
      <c r="C309" s="104" t="s">
        <v>533</v>
      </c>
      <c r="D309" s="104" t="s">
        <v>558</v>
      </c>
      <c r="E309" s="104"/>
      <c r="F309" s="104"/>
      <c r="G309" s="105">
        <f>G310+G316</f>
        <v>3545683.87</v>
      </c>
      <c r="H309" s="105">
        <f>H310+H316</f>
        <v>3545683.87</v>
      </c>
    </row>
    <row r="310" spans="1:9" s="38" customFormat="1" ht="18">
      <c r="A310" s="107" t="s">
        <v>441</v>
      </c>
      <c r="B310" s="101">
        <v>249</v>
      </c>
      <c r="C310" s="104" t="s">
        <v>533</v>
      </c>
      <c r="D310" s="104" t="s">
        <v>577</v>
      </c>
      <c r="E310" s="104"/>
      <c r="F310" s="104"/>
      <c r="G310" s="105">
        <f>G311+G313</f>
        <v>3295683.87</v>
      </c>
      <c r="H310" s="105">
        <f>H311+H313</f>
        <v>3295683.87</v>
      </c>
      <c r="I310" s="33"/>
    </row>
    <row r="311" spans="1:8" ht="18">
      <c r="A311" s="107" t="s">
        <v>23</v>
      </c>
      <c r="B311" s="101">
        <v>249</v>
      </c>
      <c r="C311" s="104" t="s">
        <v>533</v>
      </c>
      <c r="D311" s="104" t="s">
        <v>577</v>
      </c>
      <c r="E311" s="104" t="s">
        <v>24</v>
      </c>
      <c r="F311" s="104"/>
      <c r="G311" s="105">
        <f>G312</f>
        <v>3285963.87</v>
      </c>
      <c r="H311" s="105">
        <f>H312</f>
        <v>3285963.87</v>
      </c>
    </row>
    <row r="312" spans="1:8" ht="39">
      <c r="A312" s="107" t="s">
        <v>17</v>
      </c>
      <c r="B312" s="101">
        <v>249</v>
      </c>
      <c r="C312" s="104" t="s">
        <v>533</v>
      </c>
      <c r="D312" s="104" t="s">
        <v>577</v>
      </c>
      <c r="E312" s="104" t="s">
        <v>24</v>
      </c>
      <c r="F312" s="104" t="s">
        <v>570</v>
      </c>
      <c r="G312" s="105">
        <v>3285963.87</v>
      </c>
      <c r="H312" s="105">
        <v>3285963.87</v>
      </c>
    </row>
    <row r="313" spans="1:8" ht="18">
      <c r="A313" s="109" t="s">
        <v>512</v>
      </c>
      <c r="B313" s="101">
        <v>249</v>
      </c>
      <c r="C313" s="104" t="s">
        <v>533</v>
      </c>
      <c r="D313" s="104" t="s">
        <v>577</v>
      </c>
      <c r="E313" s="104" t="s">
        <v>513</v>
      </c>
      <c r="F313" s="104"/>
      <c r="G313" s="105">
        <f>G314</f>
        <v>9720</v>
      </c>
      <c r="H313" s="105">
        <f>H314</f>
        <v>9720</v>
      </c>
    </row>
    <row r="314" spans="1:8" ht="63.75">
      <c r="A314" s="122" t="s">
        <v>33</v>
      </c>
      <c r="B314" s="101">
        <v>249</v>
      </c>
      <c r="C314" s="104" t="s">
        <v>533</v>
      </c>
      <c r="D314" s="104" t="s">
        <v>577</v>
      </c>
      <c r="E314" s="104" t="s">
        <v>34</v>
      </c>
      <c r="F314" s="104"/>
      <c r="G314" s="105">
        <f>G315</f>
        <v>9720</v>
      </c>
      <c r="H314" s="105">
        <f>H315</f>
        <v>9720</v>
      </c>
    </row>
    <row r="315" spans="1:8" ht="18">
      <c r="A315" s="122" t="s">
        <v>588</v>
      </c>
      <c r="B315" s="101">
        <v>249</v>
      </c>
      <c r="C315" s="104" t="s">
        <v>533</v>
      </c>
      <c r="D315" s="104" t="s">
        <v>577</v>
      </c>
      <c r="E315" s="104" t="s">
        <v>34</v>
      </c>
      <c r="F315" s="104" t="s">
        <v>576</v>
      </c>
      <c r="G315" s="105">
        <v>9720</v>
      </c>
      <c r="H315" s="105">
        <v>9720</v>
      </c>
    </row>
    <row r="316" spans="1:8" ht="18">
      <c r="A316" s="107" t="s">
        <v>442</v>
      </c>
      <c r="B316" s="101">
        <v>249</v>
      </c>
      <c r="C316" s="104" t="s">
        <v>533</v>
      </c>
      <c r="D316" s="104" t="s">
        <v>533</v>
      </c>
      <c r="E316" s="104"/>
      <c r="F316" s="104"/>
      <c r="G316" s="105">
        <f aca="true" t="shared" si="10" ref="G316:H318">G317</f>
        <v>250000</v>
      </c>
      <c r="H316" s="105">
        <f t="shared" si="10"/>
        <v>250000</v>
      </c>
    </row>
    <row r="317" spans="1:9" s="38" customFormat="1" ht="18">
      <c r="A317" s="107" t="s">
        <v>356</v>
      </c>
      <c r="B317" s="101">
        <v>249</v>
      </c>
      <c r="C317" s="104" t="s">
        <v>533</v>
      </c>
      <c r="D317" s="104" t="s">
        <v>533</v>
      </c>
      <c r="E317" s="104" t="s">
        <v>357</v>
      </c>
      <c r="F317" s="104"/>
      <c r="G317" s="105">
        <f t="shared" si="10"/>
        <v>250000</v>
      </c>
      <c r="H317" s="105">
        <f t="shared" si="10"/>
        <v>250000</v>
      </c>
      <c r="I317" s="33"/>
    </row>
    <row r="318" spans="1:9" s="38" customFormat="1" ht="18">
      <c r="A318" s="121" t="s">
        <v>358</v>
      </c>
      <c r="B318" s="101">
        <v>249</v>
      </c>
      <c r="C318" s="104" t="s">
        <v>533</v>
      </c>
      <c r="D318" s="104" t="s">
        <v>533</v>
      </c>
      <c r="E318" s="104" t="s">
        <v>359</v>
      </c>
      <c r="F318" s="104"/>
      <c r="G318" s="105">
        <f t="shared" si="10"/>
        <v>250000</v>
      </c>
      <c r="H318" s="105">
        <f t="shared" si="10"/>
        <v>250000</v>
      </c>
      <c r="I318" s="33"/>
    </row>
    <row r="319" spans="1:8" ht="18">
      <c r="A319" s="122" t="s">
        <v>360</v>
      </c>
      <c r="B319" s="101">
        <v>249</v>
      </c>
      <c r="C319" s="104" t="s">
        <v>533</v>
      </c>
      <c r="D319" s="104" t="s">
        <v>533</v>
      </c>
      <c r="E319" s="104" t="s">
        <v>359</v>
      </c>
      <c r="F319" s="104" t="s">
        <v>361</v>
      </c>
      <c r="G319" s="105">
        <v>250000</v>
      </c>
      <c r="H319" s="105">
        <v>250000</v>
      </c>
    </row>
    <row r="320" spans="1:8" ht="18">
      <c r="A320" s="100" t="s">
        <v>362</v>
      </c>
      <c r="B320" s="101">
        <v>249</v>
      </c>
      <c r="C320" s="104" t="s">
        <v>363</v>
      </c>
      <c r="D320" s="104" t="s">
        <v>558</v>
      </c>
      <c r="E320" s="104"/>
      <c r="F320" s="104"/>
      <c r="G320" s="105">
        <f>G321+G331</f>
        <v>9024009.219999999</v>
      </c>
      <c r="H320" s="105">
        <f>H321+H331</f>
        <v>9024009.219999999</v>
      </c>
    </row>
    <row r="321" spans="1:8" ht="18">
      <c r="A321" s="107" t="s">
        <v>444</v>
      </c>
      <c r="B321" s="101">
        <v>249</v>
      </c>
      <c r="C321" s="104" t="s">
        <v>363</v>
      </c>
      <c r="D321" s="104" t="s">
        <v>566</v>
      </c>
      <c r="E321" s="104"/>
      <c r="F321" s="104"/>
      <c r="G321" s="105">
        <f>G322+G325+G328</f>
        <v>6818808.97</v>
      </c>
      <c r="H321" s="105">
        <f>H322+H325+H328</f>
        <v>6818808.97</v>
      </c>
    </row>
    <row r="322" spans="1:8" ht="26.25">
      <c r="A322" s="107" t="s">
        <v>364</v>
      </c>
      <c r="B322" s="101">
        <v>249</v>
      </c>
      <c r="C322" s="104" t="s">
        <v>363</v>
      </c>
      <c r="D322" s="104" t="s">
        <v>566</v>
      </c>
      <c r="E322" s="104" t="s">
        <v>365</v>
      </c>
      <c r="F322" s="104"/>
      <c r="G322" s="105">
        <f>G323+G324</f>
        <v>3924064.83</v>
      </c>
      <c r="H322" s="105">
        <f>H323+H324</f>
        <v>3924064.83</v>
      </c>
    </row>
    <row r="323" spans="1:8" ht="39">
      <c r="A323" s="107" t="s">
        <v>17</v>
      </c>
      <c r="B323" s="101">
        <v>249</v>
      </c>
      <c r="C323" s="104" t="s">
        <v>363</v>
      </c>
      <c r="D323" s="104" t="s">
        <v>566</v>
      </c>
      <c r="E323" s="104" t="s">
        <v>365</v>
      </c>
      <c r="F323" s="104" t="s">
        <v>570</v>
      </c>
      <c r="G323" s="105">
        <v>3872510.58</v>
      </c>
      <c r="H323" s="105">
        <v>3872510.58</v>
      </c>
    </row>
    <row r="324" spans="1:8" ht="18">
      <c r="A324" s="122" t="s">
        <v>588</v>
      </c>
      <c r="B324" s="101">
        <v>249</v>
      </c>
      <c r="C324" s="104" t="s">
        <v>363</v>
      </c>
      <c r="D324" s="104" t="s">
        <v>566</v>
      </c>
      <c r="E324" s="104" t="s">
        <v>365</v>
      </c>
      <c r="F324" s="104" t="s">
        <v>576</v>
      </c>
      <c r="G324" s="105">
        <v>51554.25</v>
      </c>
      <c r="H324" s="105">
        <v>51554.25</v>
      </c>
    </row>
    <row r="325" spans="1:8" ht="18">
      <c r="A325" s="107" t="s">
        <v>366</v>
      </c>
      <c r="B325" s="101">
        <v>249</v>
      </c>
      <c r="C325" s="104" t="s">
        <v>363</v>
      </c>
      <c r="D325" s="104" t="s">
        <v>566</v>
      </c>
      <c r="E325" s="104" t="s">
        <v>367</v>
      </c>
      <c r="F325" s="104"/>
      <c r="G325" s="105">
        <f>G326+G327</f>
        <v>2889815.58</v>
      </c>
      <c r="H325" s="105">
        <f>H326+H327</f>
        <v>2889815.58</v>
      </c>
    </row>
    <row r="326" spans="1:8" ht="39">
      <c r="A326" s="107" t="s">
        <v>17</v>
      </c>
      <c r="B326" s="101">
        <v>249</v>
      </c>
      <c r="C326" s="104" t="s">
        <v>363</v>
      </c>
      <c r="D326" s="104" t="s">
        <v>566</v>
      </c>
      <c r="E326" s="104" t="s">
        <v>367</v>
      </c>
      <c r="F326" s="104" t="s">
        <v>570</v>
      </c>
      <c r="G326" s="105">
        <v>2751812.08</v>
      </c>
      <c r="H326" s="105">
        <v>2751812.08</v>
      </c>
    </row>
    <row r="327" spans="1:8" ht="18">
      <c r="A327" s="122" t="s">
        <v>588</v>
      </c>
      <c r="B327" s="101">
        <v>249</v>
      </c>
      <c r="C327" s="104" t="s">
        <v>363</v>
      </c>
      <c r="D327" s="104" t="s">
        <v>566</v>
      </c>
      <c r="E327" s="104" t="s">
        <v>367</v>
      </c>
      <c r="F327" s="104" t="s">
        <v>576</v>
      </c>
      <c r="G327" s="105">
        <v>138003.5</v>
      </c>
      <c r="H327" s="105">
        <v>138003.5</v>
      </c>
    </row>
    <row r="328" spans="1:8" ht="18">
      <c r="A328" s="145" t="s">
        <v>526</v>
      </c>
      <c r="B328" s="101">
        <v>249</v>
      </c>
      <c r="C328" s="104" t="s">
        <v>363</v>
      </c>
      <c r="D328" s="104" t="s">
        <v>566</v>
      </c>
      <c r="E328" s="104" t="s">
        <v>527</v>
      </c>
      <c r="F328" s="104"/>
      <c r="G328" s="105">
        <f>G329</f>
        <v>4928.56</v>
      </c>
      <c r="H328" s="105">
        <f>H329</f>
        <v>4928.56</v>
      </c>
    </row>
    <row r="329" spans="1:8" ht="18">
      <c r="A329" s="145" t="s">
        <v>368</v>
      </c>
      <c r="B329" s="101">
        <v>249</v>
      </c>
      <c r="C329" s="104" t="s">
        <v>363</v>
      </c>
      <c r="D329" s="104" t="s">
        <v>566</v>
      </c>
      <c r="E329" s="104" t="s">
        <v>369</v>
      </c>
      <c r="F329" s="104"/>
      <c r="G329" s="105">
        <f>G330</f>
        <v>4928.56</v>
      </c>
      <c r="H329" s="105">
        <f>H330</f>
        <v>4928.56</v>
      </c>
    </row>
    <row r="330" spans="1:8" ht="18">
      <c r="A330" s="122" t="s">
        <v>588</v>
      </c>
      <c r="B330" s="101">
        <v>249</v>
      </c>
      <c r="C330" s="104" t="s">
        <v>363</v>
      </c>
      <c r="D330" s="104" t="s">
        <v>566</v>
      </c>
      <c r="E330" s="104" t="s">
        <v>369</v>
      </c>
      <c r="F330" s="104" t="s">
        <v>576</v>
      </c>
      <c r="G330" s="105">
        <v>4928.56</v>
      </c>
      <c r="H330" s="105">
        <v>4928.56</v>
      </c>
    </row>
    <row r="331" spans="1:8" ht="22.5" customHeight="1">
      <c r="A331" s="109" t="s">
        <v>445</v>
      </c>
      <c r="B331" s="101">
        <v>249</v>
      </c>
      <c r="C331" s="104" t="s">
        <v>363</v>
      </c>
      <c r="D331" s="104" t="s">
        <v>583</v>
      </c>
      <c r="E331" s="104"/>
      <c r="F331" s="104"/>
      <c r="G331" s="105">
        <f>G332+G335+G338</f>
        <v>2205200.25</v>
      </c>
      <c r="H331" s="105">
        <f>H332+H335+H338</f>
        <v>2205200.25</v>
      </c>
    </row>
    <row r="332" spans="1:8" ht="45" customHeight="1">
      <c r="A332" s="107" t="s">
        <v>493</v>
      </c>
      <c r="B332" s="101">
        <v>249</v>
      </c>
      <c r="C332" s="104" t="s">
        <v>363</v>
      </c>
      <c r="D332" s="104" t="s">
        <v>583</v>
      </c>
      <c r="E332" s="104" t="s">
        <v>494</v>
      </c>
      <c r="F332" s="104"/>
      <c r="G332" s="105">
        <f>G333</f>
        <v>2059258.25</v>
      </c>
      <c r="H332" s="105">
        <f>H333</f>
        <v>2059258.25</v>
      </c>
    </row>
    <row r="333" spans="1:8" ht="18.75" customHeight="1">
      <c r="A333" s="108" t="s">
        <v>495</v>
      </c>
      <c r="B333" s="101">
        <v>249</v>
      </c>
      <c r="C333" s="104" t="s">
        <v>363</v>
      </c>
      <c r="D333" s="104" t="s">
        <v>583</v>
      </c>
      <c r="E333" s="104" t="s">
        <v>496</v>
      </c>
      <c r="F333" s="104"/>
      <c r="G333" s="105">
        <f>G334</f>
        <v>2059258.25</v>
      </c>
      <c r="H333" s="105">
        <f>H334</f>
        <v>2059258.25</v>
      </c>
    </row>
    <row r="334" spans="1:8" ht="16.5" customHeight="1">
      <c r="A334" s="108" t="s">
        <v>497</v>
      </c>
      <c r="B334" s="101">
        <v>249</v>
      </c>
      <c r="C334" s="104" t="s">
        <v>363</v>
      </c>
      <c r="D334" s="104" t="s">
        <v>583</v>
      </c>
      <c r="E334" s="104" t="s">
        <v>496</v>
      </c>
      <c r="F334" s="104" t="s">
        <v>498</v>
      </c>
      <c r="G334" s="105">
        <v>2059258.25</v>
      </c>
      <c r="H334" s="105">
        <v>2059258.25</v>
      </c>
    </row>
    <row r="335" spans="1:8" ht="18">
      <c r="A335" s="147" t="s">
        <v>501</v>
      </c>
      <c r="B335" s="101">
        <v>249</v>
      </c>
      <c r="C335" s="104" t="s">
        <v>363</v>
      </c>
      <c r="D335" s="104" t="s">
        <v>583</v>
      </c>
      <c r="E335" s="102" t="s">
        <v>502</v>
      </c>
      <c r="F335" s="104"/>
      <c r="G335" s="105">
        <f>G336</f>
        <v>39592</v>
      </c>
      <c r="H335" s="105">
        <f>H336</f>
        <v>39592</v>
      </c>
    </row>
    <row r="336" spans="1:8" ht="25.5">
      <c r="A336" s="108" t="s">
        <v>503</v>
      </c>
      <c r="B336" s="101">
        <v>249</v>
      </c>
      <c r="C336" s="104" t="s">
        <v>363</v>
      </c>
      <c r="D336" s="104" t="s">
        <v>583</v>
      </c>
      <c r="E336" s="102" t="s">
        <v>504</v>
      </c>
      <c r="F336" s="104"/>
      <c r="G336" s="105">
        <f>G337</f>
        <v>39592</v>
      </c>
      <c r="H336" s="105">
        <f>H337</f>
        <v>39592</v>
      </c>
    </row>
    <row r="337" spans="1:8" ht="18.75" customHeight="1">
      <c r="A337" s="108" t="s">
        <v>497</v>
      </c>
      <c r="B337" s="101">
        <v>249</v>
      </c>
      <c r="C337" s="104" t="s">
        <v>363</v>
      </c>
      <c r="D337" s="104" t="s">
        <v>583</v>
      </c>
      <c r="E337" s="102" t="s">
        <v>504</v>
      </c>
      <c r="F337" s="104" t="s">
        <v>498</v>
      </c>
      <c r="G337" s="105">
        <v>39592</v>
      </c>
      <c r="H337" s="105">
        <v>39592</v>
      </c>
    </row>
    <row r="338" spans="1:8" ht="18">
      <c r="A338" s="145" t="s">
        <v>526</v>
      </c>
      <c r="B338" s="101">
        <v>249</v>
      </c>
      <c r="C338" s="104" t="s">
        <v>363</v>
      </c>
      <c r="D338" s="104" t="s">
        <v>583</v>
      </c>
      <c r="E338" s="102" t="s">
        <v>527</v>
      </c>
      <c r="F338" s="104"/>
      <c r="G338" s="105">
        <f>G339</f>
        <v>106350</v>
      </c>
      <c r="H338" s="105">
        <f>H339</f>
        <v>106350</v>
      </c>
    </row>
    <row r="339" spans="1:8" ht="25.5">
      <c r="A339" s="125" t="s">
        <v>528</v>
      </c>
      <c r="B339" s="101">
        <v>249</v>
      </c>
      <c r="C339" s="104" t="s">
        <v>363</v>
      </c>
      <c r="D339" s="104" t="s">
        <v>583</v>
      </c>
      <c r="E339" s="102" t="s">
        <v>529</v>
      </c>
      <c r="F339" s="104"/>
      <c r="G339" s="105">
        <f>G340</f>
        <v>106350</v>
      </c>
      <c r="H339" s="105">
        <f>H340</f>
        <v>106350</v>
      </c>
    </row>
    <row r="340" spans="1:8" ht="18">
      <c r="A340" s="122" t="s">
        <v>588</v>
      </c>
      <c r="B340" s="101">
        <v>249</v>
      </c>
      <c r="C340" s="104" t="s">
        <v>363</v>
      </c>
      <c r="D340" s="104" t="s">
        <v>583</v>
      </c>
      <c r="E340" s="102" t="s">
        <v>529</v>
      </c>
      <c r="F340" s="104" t="s">
        <v>576</v>
      </c>
      <c r="G340" s="105">
        <v>106350</v>
      </c>
      <c r="H340" s="105">
        <v>106350</v>
      </c>
    </row>
    <row r="341" spans="1:9" s="38" customFormat="1" ht="18">
      <c r="A341" s="145" t="s">
        <v>370</v>
      </c>
      <c r="B341" s="101">
        <v>249</v>
      </c>
      <c r="C341" s="104" t="s">
        <v>51</v>
      </c>
      <c r="D341" s="104" t="s">
        <v>558</v>
      </c>
      <c r="E341" s="102"/>
      <c r="F341" s="104"/>
      <c r="G341" s="105">
        <f>G342</f>
        <v>18000</v>
      </c>
      <c r="H341" s="105">
        <f>H342</f>
        <v>18000</v>
      </c>
      <c r="I341" s="33"/>
    </row>
    <row r="342" spans="1:9" s="38" customFormat="1" ht="18">
      <c r="A342" s="125" t="s">
        <v>451</v>
      </c>
      <c r="B342" s="101">
        <v>249</v>
      </c>
      <c r="C342" s="104" t="s">
        <v>51</v>
      </c>
      <c r="D342" s="104" t="s">
        <v>559</v>
      </c>
      <c r="E342" s="104"/>
      <c r="F342" s="104"/>
      <c r="G342" s="105">
        <f>G345</f>
        <v>18000</v>
      </c>
      <c r="H342" s="105">
        <f>H345</f>
        <v>18000</v>
      </c>
      <c r="I342" s="33"/>
    </row>
    <row r="343" spans="1:9" s="38" customFormat="1" ht="25.5">
      <c r="A343" s="125" t="s">
        <v>371</v>
      </c>
      <c r="B343" s="101">
        <v>249</v>
      </c>
      <c r="C343" s="104" t="s">
        <v>51</v>
      </c>
      <c r="D343" s="104" t="s">
        <v>559</v>
      </c>
      <c r="E343" s="104" t="s">
        <v>372</v>
      </c>
      <c r="F343" s="104"/>
      <c r="G343" s="105">
        <f aca="true" t="shared" si="11" ref="G343:H345">G344</f>
        <v>18000</v>
      </c>
      <c r="H343" s="105">
        <f t="shared" si="11"/>
        <v>18000</v>
      </c>
      <c r="I343" s="33"/>
    </row>
    <row r="344" spans="1:9" s="38" customFormat="1" ht="18">
      <c r="A344" s="109" t="s">
        <v>373</v>
      </c>
      <c r="B344" s="101">
        <v>249</v>
      </c>
      <c r="C344" s="104" t="s">
        <v>51</v>
      </c>
      <c r="D344" s="104" t="s">
        <v>559</v>
      </c>
      <c r="E344" s="104" t="s">
        <v>374</v>
      </c>
      <c r="F344" s="104"/>
      <c r="G344" s="105">
        <f t="shared" si="11"/>
        <v>18000</v>
      </c>
      <c r="H344" s="105">
        <f t="shared" si="11"/>
        <v>18000</v>
      </c>
      <c r="I344" s="33"/>
    </row>
    <row r="345" spans="1:9" s="38" customFormat="1" ht="26.25" customHeight="1">
      <c r="A345" s="125" t="s">
        <v>346</v>
      </c>
      <c r="B345" s="101">
        <v>249</v>
      </c>
      <c r="C345" s="104" t="s">
        <v>51</v>
      </c>
      <c r="D345" s="104" t="s">
        <v>559</v>
      </c>
      <c r="E345" s="104" t="s">
        <v>347</v>
      </c>
      <c r="F345" s="104"/>
      <c r="G345" s="105">
        <f t="shared" si="11"/>
        <v>18000</v>
      </c>
      <c r="H345" s="105">
        <f t="shared" si="11"/>
        <v>18000</v>
      </c>
      <c r="I345" s="33"/>
    </row>
    <row r="346" spans="1:9" s="38" customFormat="1" ht="15" customHeight="1">
      <c r="A346" s="125" t="s">
        <v>600</v>
      </c>
      <c r="B346" s="101">
        <v>249</v>
      </c>
      <c r="C346" s="104" t="s">
        <v>51</v>
      </c>
      <c r="D346" s="104" t="s">
        <v>559</v>
      </c>
      <c r="E346" s="104" t="s">
        <v>347</v>
      </c>
      <c r="F346" s="104" t="s">
        <v>2</v>
      </c>
      <c r="G346" s="105">
        <v>18000</v>
      </c>
      <c r="H346" s="105">
        <v>18000</v>
      </c>
      <c r="I346" s="33"/>
    </row>
    <row r="347" spans="1:8" ht="18">
      <c r="A347" s="109" t="s">
        <v>375</v>
      </c>
      <c r="B347" s="101">
        <v>249</v>
      </c>
      <c r="C347" s="104" t="s">
        <v>52</v>
      </c>
      <c r="D347" s="104" t="s">
        <v>558</v>
      </c>
      <c r="E347" s="104"/>
      <c r="F347" s="104"/>
      <c r="G347" s="105">
        <f aca="true" t="shared" si="12" ref="G347:H350">G348</f>
        <v>337750.44</v>
      </c>
      <c r="H347" s="105">
        <f t="shared" si="12"/>
        <v>337750.44</v>
      </c>
    </row>
    <row r="348" spans="1:8" ht="18.75" customHeight="1">
      <c r="A348" s="109" t="s">
        <v>454</v>
      </c>
      <c r="B348" s="101">
        <v>249</v>
      </c>
      <c r="C348" s="104" t="s">
        <v>52</v>
      </c>
      <c r="D348" s="104" t="s">
        <v>577</v>
      </c>
      <c r="E348" s="104"/>
      <c r="F348" s="104"/>
      <c r="G348" s="105">
        <f t="shared" si="12"/>
        <v>337750.44</v>
      </c>
      <c r="H348" s="105">
        <f t="shared" si="12"/>
        <v>337750.44</v>
      </c>
    </row>
    <row r="349" spans="1:8" ht="25.5">
      <c r="A349" s="109" t="s">
        <v>376</v>
      </c>
      <c r="B349" s="101">
        <v>249</v>
      </c>
      <c r="C349" s="104" t="s">
        <v>52</v>
      </c>
      <c r="D349" s="104" t="s">
        <v>577</v>
      </c>
      <c r="E349" s="104" t="s">
        <v>377</v>
      </c>
      <c r="F349" s="104"/>
      <c r="G349" s="105">
        <f t="shared" si="12"/>
        <v>337750.44</v>
      </c>
      <c r="H349" s="105">
        <f t="shared" si="12"/>
        <v>337750.44</v>
      </c>
    </row>
    <row r="350" spans="1:8" ht="18">
      <c r="A350" s="109" t="s">
        <v>373</v>
      </c>
      <c r="B350" s="101">
        <v>249</v>
      </c>
      <c r="C350" s="104" t="s">
        <v>52</v>
      </c>
      <c r="D350" s="104" t="s">
        <v>577</v>
      </c>
      <c r="E350" s="104" t="s">
        <v>378</v>
      </c>
      <c r="F350" s="104"/>
      <c r="G350" s="105">
        <f t="shared" si="12"/>
        <v>337750.44</v>
      </c>
      <c r="H350" s="105">
        <f t="shared" si="12"/>
        <v>337750.44</v>
      </c>
    </row>
    <row r="351" spans="1:8" ht="26.25">
      <c r="A351" s="107" t="s">
        <v>379</v>
      </c>
      <c r="B351" s="101">
        <v>249</v>
      </c>
      <c r="C351" s="104" t="s">
        <v>52</v>
      </c>
      <c r="D351" s="104" t="s">
        <v>577</v>
      </c>
      <c r="E351" s="104" t="s">
        <v>378</v>
      </c>
      <c r="F351" s="104" t="s">
        <v>380</v>
      </c>
      <c r="G351" s="105">
        <v>337750.44</v>
      </c>
      <c r="H351" s="105">
        <v>337750.44</v>
      </c>
    </row>
    <row r="352" spans="1:8" ht="25.5">
      <c r="A352" s="146" t="s">
        <v>381</v>
      </c>
      <c r="B352" s="94">
        <v>244</v>
      </c>
      <c r="C352" s="113"/>
      <c r="D352" s="113"/>
      <c r="E352" s="113"/>
      <c r="F352" s="148"/>
      <c r="G352" s="114">
        <f>G353</f>
        <v>46424917.6</v>
      </c>
      <c r="H352" s="114">
        <f>H353</f>
        <v>46287671.6</v>
      </c>
    </row>
    <row r="353" spans="1:8" ht="18">
      <c r="A353" s="121" t="s">
        <v>595</v>
      </c>
      <c r="B353" s="101">
        <v>244</v>
      </c>
      <c r="C353" s="104" t="s">
        <v>51</v>
      </c>
      <c r="D353" s="104" t="s">
        <v>558</v>
      </c>
      <c r="E353" s="104"/>
      <c r="F353" s="104"/>
      <c r="G353" s="105">
        <f>G354+G362+G382</f>
        <v>46424917.6</v>
      </c>
      <c r="H353" s="105">
        <f>H354+H362+H382</f>
        <v>46287671.6</v>
      </c>
    </row>
    <row r="354" spans="1:8" ht="18">
      <c r="A354" s="120" t="s">
        <v>382</v>
      </c>
      <c r="B354" s="101">
        <v>244</v>
      </c>
      <c r="C354" s="104" t="s">
        <v>51</v>
      </c>
      <c r="D354" s="104" t="s">
        <v>577</v>
      </c>
      <c r="E354" s="104"/>
      <c r="F354" s="104"/>
      <c r="G354" s="105">
        <f>G355+G357+G359</f>
        <v>28026296.42</v>
      </c>
      <c r="H354" s="105">
        <f>H355+H357+H359</f>
        <v>28026296.42</v>
      </c>
    </row>
    <row r="355" spans="1:8" ht="21.75" customHeight="1">
      <c r="A355" s="107" t="s">
        <v>383</v>
      </c>
      <c r="B355" s="101">
        <v>244</v>
      </c>
      <c r="C355" s="103">
        <v>10</v>
      </c>
      <c r="D355" s="104" t="s">
        <v>577</v>
      </c>
      <c r="E355" s="104" t="s">
        <v>384</v>
      </c>
      <c r="F355" s="104"/>
      <c r="G355" s="105">
        <f>G356</f>
        <v>22422.05</v>
      </c>
      <c r="H355" s="105">
        <f>H356</f>
        <v>22422.05</v>
      </c>
    </row>
    <row r="356" spans="1:8" ht="18">
      <c r="A356" s="122" t="s">
        <v>588</v>
      </c>
      <c r="B356" s="101">
        <v>244</v>
      </c>
      <c r="C356" s="103">
        <v>10</v>
      </c>
      <c r="D356" s="104" t="s">
        <v>577</v>
      </c>
      <c r="E356" s="104" t="s">
        <v>384</v>
      </c>
      <c r="F356" s="104" t="s">
        <v>576</v>
      </c>
      <c r="G356" s="105">
        <v>22422.05</v>
      </c>
      <c r="H356" s="105">
        <v>22422.05</v>
      </c>
    </row>
    <row r="357" spans="1:8" ht="18">
      <c r="A357" s="120" t="s">
        <v>385</v>
      </c>
      <c r="B357" s="101">
        <v>244</v>
      </c>
      <c r="C357" s="103">
        <v>10</v>
      </c>
      <c r="D357" s="104" t="s">
        <v>577</v>
      </c>
      <c r="E357" s="104" t="s">
        <v>386</v>
      </c>
      <c r="F357" s="104"/>
      <c r="G357" s="105">
        <f>G358</f>
        <v>646974.37</v>
      </c>
      <c r="H357" s="105">
        <f>H358</f>
        <v>646974.37</v>
      </c>
    </row>
    <row r="358" spans="1:8" ht="18">
      <c r="A358" s="122" t="s">
        <v>588</v>
      </c>
      <c r="B358" s="101">
        <v>244</v>
      </c>
      <c r="C358" s="103">
        <v>10</v>
      </c>
      <c r="D358" s="104" t="s">
        <v>577</v>
      </c>
      <c r="E358" s="104" t="s">
        <v>386</v>
      </c>
      <c r="F358" s="104" t="s">
        <v>576</v>
      </c>
      <c r="G358" s="105">
        <v>646974.37</v>
      </c>
      <c r="H358" s="105">
        <v>646974.37</v>
      </c>
    </row>
    <row r="359" spans="1:8" ht="18">
      <c r="A359" s="109" t="s">
        <v>512</v>
      </c>
      <c r="B359" s="101">
        <v>244</v>
      </c>
      <c r="C359" s="103">
        <v>10</v>
      </c>
      <c r="D359" s="104" t="s">
        <v>577</v>
      </c>
      <c r="E359" s="104" t="s">
        <v>513</v>
      </c>
      <c r="F359" s="104"/>
      <c r="G359" s="105">
        <f>G360</f>
        <v>27356900</v>
      </c>
      <c r="H359" s="105">
        <f>H360</f>
        <v>27356900</v>
      </c>
    </row>
    <row r="360" spans="1:8" ht="65.25" customHeight="1">
      <c r="A360" s="109" t="s">
        <v>33</v>
      </c>
      <c r="B360" s="101">
        <v>244</v>
      </c>
      <c r="C360" s="103">
        <v>10</v>
      </c>
      <c r="D360" s="104" t="s">
        <v>577</v>
      </c>
      <c r="E360" s="104" t="s">
        <v>34</v>
      </c>
      <c r="F360" s="104"/>
      <c r="G360" s="105">
        <f>G361</f>
        <v>27356900</v>
      </c>
      <c r="H360" s="105">
        <f>H361</f>
        <v>27356900</v>
      </c>
    </row>
    <row r="361" spans="1:9" s="38" customFormat="1" ht="39">
      <c r="A361" s="107" t="s">
        <v>17</v>
      </c>
      <c r="B361" s="101">
        <v>244</v>
      </c>
      <c r="C361" s="103">
        <v>10</v>
      </c>
      <c r="D361" s="104" t="s">
        <v>577</v>
      </c>
      <c r="E361" s="104" t="s">
        <v>34</v>
      </c>
      <c r="F361" s="104" t="s">
        <v>570</v>
      </c>
      <c r="G361" s="105">
        <v>27356900</v>
      </c>
      <c r="H361" s="105">
        <v>27356900</v>
      </c>
      <c r="I361" s="33"/>
    </row>
    <row r="362" spans="1:8" ht="18">
      <c r="A362" s="107" t="s">
        <v>451</v>
      </c>
      <c r="B362" s="101">
        <v>244</v>
      </c>
      <c r="C362" s="104" t="s">
        <v>51</v>
      </c>
      <c r="D362" s="104" t="s">
        <v>559</v>
      </c>
      <c r="E362" s="104"/>
      <c r="F362" s="104"/>
      <c r="G362" s="105">
        <f>G363+G368+G376+G366</f>
        <v>10063621.18</v>
      </c>
      <c r="H362" s="105">
        <f>H363+H368+H376+H366</f>
        <v>9926375.18</v>
      </c>
    </row>
    <row r="363" spans="1:8" ht="25.5">
      <c r="A363" s="145" t="s">
        <v>387</v>
      </c>
      <c r="B363" s="101">
        <v>244</v>
      </c>
      <c r="C363" s="104" t="s">
        <v>51</v>
      </c>
      <c r="D363" s="104" t="s">
        <v>559</v>
      </c>
      <c r="E363" s="104" t="s">
        <v>388</v>
      </c>
      <c r="F363" s="104"/>
      <c r="G363" s="105">
        <f>G364</f>
        <v>1429547.2</v>
      </c>
      <c r="H363" s="105">
        <f>H364</f>
        <v>1429547.2</v>
      </c>
    </row>
    <row r="364" spans="1:8" ht="18">
      <c r="A364" s="145" t="s">
        <v>389</v>
      </c>
      <c r="B364" s="101">
        <v>244</v>
      </c>
      <c r="C364" s="104" t="s">
        <v>51</v>
      </c>
      <c r="D364" s="104" t="s">
        <v>559</v>
      </c>
      <c r="E364" s="104" t="s">
        <v>344</v>
      </c>
      <c r="F364" s="104"/>
      <c r="G364" s="105">
        <f>G365</f>
        <v>1429547.2</v>
      </c>
      <c r="H364" s="105">
        <f>H365</f>
        <v>1429547.2</v>
      </c>
    </row>
    <row r="365" spans="1:8" ht="18">
      <c r="A365" s="122" t="s">
        <v>653</v>
      </c>
      <c r="B365" s="101">
        <v>244</v>
      </c>
      <c r="C365" s="104" t="s">
        <v>51</v>
      </c>
      <c r="D365" s="104" t="s">
        <v>559</v>
      </c>
      <c r="E365" s="104" t="s">
        <v>344</v>
      </c>
      <c r="F365" s="104" t="s">
        <v>390</v>
      </c>
      <c r="G365" s="105">
        <v>1429547.2</v>
      </c>
      <c r="H365" s="105">
        <v>1429547.2</v>
      </c>
    </row>
    <row r="366" spans="1:8" ht="25.5">
      <c r="A366" s="145" t="s">
        <v>346</v>
      </c>
      <c r="B366" s="101">
        <v>244</v>
      </c>
      <c r="C366" s="104" t="s">
        <v>51</v>
      </c>
      <c r="D366" s="104" t="s">
        <v>559</v>
      </c>
      <c r="E366" s="104" t="s">
        <v>347</v>
      </c>
      <c r="F366" s="104"/>
      <c r="G366" s="105">
        <f>G367</f>
        <v>33804</v>
      </c>
      <c r="H366" s="105">
        <f>H367</f>
        <v>33804</v>
      </c>
    </row>
    <row r="367" spans="1:8" ht="18">
      <c r="A367" s="145" t="s">
        <v>575</v>
      </c>
      <c r="B367" s="101">
        <v>244</v>
      </c>
      <c r="C367" s="104" t="s">
        <v>51</v>
      </c>
      <c r="D367" s="104" t="s">
        <v>559</v>
      </c>
      <c r="E367" s="104" t="s">
        <v>347</v>
      </c>
      <c r="F367" s="104" t="s">
        <v>576</v>
      </c>
      <c r="G367" s="105">
        <v>33804</v>
      </c>
      <c r="H367" s="105">
        <v>33804</v>
      </c>
    </row>
    <row r="368" spans="1:8" ht="18">
      <c r="A368" s="109" t="s">
        <v>651</v>
      </c>
      <c r="B368" s="101">
        <v>244</v>
      </c>
      <c r="C368" s="104" t="s">
        <v>391</v>
      </c>
      <c r="D368" s="104" t="s">
        <v>559</v>
      </c>
      <c r="E368" s="104" t="s">
        <v>652</v>
      </c>
      <c r="F368" s="104"/>
      <c r="G368" s="105">
        <f>G369+G371+G374</f>
        <v>2712024.98</v>
      </c>
      <c r="H368" s="105">
        <f>H369+H371+H374</f>
        <v>2574781.98</v>
      </c>
    </row>
    <row r="369" spans="1:8" ht="31.5" customHeight="1">
      <c r="A369" s="109" t="s">
        <v>392</v>
      </c>
      <c r="B369" s="101">
        <v>244</v>
      </c>
      <c r="C369" s="104" t="s">
        <v>51</v>
      </c>
      <c r="D369" s="104" t="s">
        <v>559</v>
      </c>
      <c r="E369" s="104" t="s">
        <v>393</v>
      </c>
      <c r="F369" s="104"/>
      <c r="G369" s="105">
        <f>G370</f>
        <v>1766400</v>
      </c>
      <c r="H369" s="105">
        <f>H370</f>
        <v>1631500</v>
      </c>
    </row>
    <row r="370" spans="1:8" ht="18">
      <c r="A370" s="118" t="s">
        <v>600</v>
      </c>
      <c r="B370" s="101">
        <v>244</v>
      </c>
      <c r="C370" s="104" t="s">
        <v>51</v>
      </c>
      <c r="D370" s="104" t="s">
        <v>559</v>
      </c>
      <c r="E370" s="104" t="s">
        <v>393</v>
      </c>
      <c r="F370" s="104" t="s">
        <v>2</v>
      </c>
      <c r="G370" s="105">
        <v>1766400</v>
      </c>
      <c r="H370" s="105">
        <v>1631500</v>
      </c>
    </row>
    <row r="371" spans="1:8" ht="25.5">
      <c r="A371" s="109" t="s">
        <v>394</v>
      </c>
      <c r="B371" s="101">
        <v>244</v>
      </c>
      <c r="C371" s="104" t="s">
        <v>51</v>
      </c>
      <c r="D371" s="104" t="s">
        <v>559</v>
      </c>
      <c r="E371" s="104" t="s">
        <v>395</v>
      </c>
      <c r="F371" s="104"/>
      <c r="G371" s="105">
        <f>G372+G373</f>
        <v>813300</v>
      </c>
      <c r="H371" s="105">
        <f>H372+H373</f>
        <v>810957</v>
      </c>
    </row>
    <row r="372" spans="1:8" ht="18">
      <c r="A372" s="118" t="s">
        <v>600</v>
      </c>
      <c r="B372" s="101">
        <v>244</v>
      </c>
      <c r="C372" s="104" t="s">
        <v>51</v>
      </c>
      <c r="D372" s="104" t="s">
        <v>559</v>
      </c>
      <c r="E372" s="104" t="s">
        <v>395</v>
      </c>
      <c r="F372" s="104" t="s">
        <v>2</v>
      </c>
      <c r="G372" s="105">
        <v>377900</v>
      </c>
      <c r="H372" s="105">
        <v>375557</v>
      </c>
    </row>
    <row r="373" spans="1:8" ht="18">
      <c r="A373" s="108" t="s">
        <v>497</v>
      </c>
      <c r="B373" s="101">
        <v>244</v>
      </c>
      <c r="C373" s="104" t="s">
        <v>51</v>
      </c>
      <c r="D373" s="104" t="s">
        <v>559</v>
      </c>
      <c r="E373" s="104" t="s">
        <v>395</v>
      </c>
      <c r="F373" s="104" t="s">
        <v>498</v>
      </c>
      <c r="G373" s="105">
        <v>435400</v>
      </c>
      <c r="H373" s="105">
        <v>435400</v>
      </c>
    </row>
    <row r="374" spans="1:8" ht="18">
      <c r="A374" s="125" t="s">
        <v>396</v>
      </c>
      <c r="B374" s="101">
        <v>244</v>
      </c>
      <c r="C374" s="104" t="s">
        <v>51</v>
      </c>
      <c r="D374" s="104" t="s">
        <v>559</v>
      </c>
      <c r="E374" s="104" t="s">
        <v>397</v>
      </c>
      <c r="F374" s="104"/>
      <c r="G374" s="105">
        <f>G375</f>
        <v>132324.98</v>
      </c>
      <c r="H374" s="105">
        <f>H375</f>
        <v>132324.98</v>
      </c>
    </row>
    <row r="375" spans="1:8" ht="18">
      <c r="A375" s="118" t="s">
        <v>600</v>
      </c>
      <c r="B375" s="101">
        <v>244</v>
      </c>
      <c r="C375" s="104" t="s">
        <v>51</v>
      </c>
      <c r="D375" s="104" t="s">
        <v>559</v>
      </c>
      <c r="E375" s="104" t="s">
        <v>397</v>
      </c>
      <c r="F375" s="104" t="s">
        <v>2</v>
      </c>
      <c r="G375" s="105">
        <v>132324.98</v>
      </c>
      <c r="H375" s="105">
        <v>132324.98</v>
      </c>
    </row>
    <row r="376" spans="1:8" ht="18">
      <c r="A376" s="109" t="s">
        <v>512</v>
      </c>
      <c r="B376" s="101">
        <v>244</v>
      </c>
      <c r="C376" s="104" t="s">
        <v>51</v>
      </c>
      <c r="D376" s="104" t="s">
        <v>559</v>
      </c>
      <c r="E376" s="104" t="s">
        <v>513</v>
      </c>
      <c r="F376" s="104"/>
      <c r="G376" s="105">
        <f>G377+G380</f>
        <v>5888245</v>
      </c>
      <c r="H376" s="105">
        <f>H377+H380</f>
        <v>5888242</v>
      </c>
    </row>
    <row r="377" spans="1:8" ht="36.75" customHeight="1">
      <c r="A377" s="109" t="s">
        <v>33</v>
      </c>
      <c r="B377" s="101">
        <v>244</v>
      </c>
      <c r="C377" s="104" t="s">
        <v>51</v>
      </c>
      <c r="D377" s="104" t="s">
        <v>559</v>
      </c>
      <c r="E377" s="104" t="s">
        <v>34</v>
      </c>
      <c r="F377" s="104"/>
      <c r="G377" s="105">
        <f>G378+G379</f>
        <v>5857545</v>
      </c>
      <c r="H377" s="105">
        <f>H378+H379</f>
        <v>5857545</v>
      </c>
    </row>
    <row r="378" spans="1:8" ht="22.5" customHeight="1">
      <c r="A378" s="118" t="s">
        <v>600</v>
      </c>
      <c r="B378" s="101">
        <v>244</v>
      </c>
      <c r="C378" s="104" t="s">
        <v>51</v>
      </c>
      <c r="D378" s="104" t="s">
        <v>559</v>
      </c>
      <c r="E378" s="104" t="s">
        <v>34</v>
      </c>
      <c r="F378" s="104" t="s">
        <v>2</v>
      </c>
      <c r="G378" s="105">
        <v>4020445</v>
      </c>
      <c r="H378" s="105">
        <v>4020445</v>
      </c>
    </row>
    <row r="379" spans="1:8" ht="18">
      <c r="A379" s="122" t="s">
        <v>588</v>
      </c>
      <c r="B379" s="101">
        <v>244</v>
      </c>
      <c r="C379" s="104" t="s">
        <v>51</v>
      </c>
      <c r="D379" s="104" t="s">
        <v>559</v>
      </c>
      <c r="E379" s="104" t="s">
        <v>34</v>
      </c>
      <c r="F379" s="104" t="s">
        <v>576</v>
      </c>
      <c r="G379" s="105">
        <v>1837100</v>
      </c>
      <c r="H379" s="105">
        <v>1837100</v>
      </c>
    </row>
    <row r="380" spans="1:8" ht="63.75">
      <c r="A380" s="109" t="s">
        <v>398</v>
      </c>
      <c r="B380" s="101">
        <v>244</v>
      </c>
      <c r="C380" s="104" t="s">
        <v>51</v>
      </c>
      <c r="D380" s="104" t="s">
        <v>559</v>
      </c>
      <c r="E380" s="104" t="s">
        <v>399</v>
      </c>
      <c r="F380" s="104"/>
      <c r="G380" s="105">
        <f>G381</f>
        <v>30700</v>
      </c>
      <c r="H380" s="105">
        <f>H381</f>
        <v>30697</v>
      </c>
    </row>
    <row r="381" spans="1:8" ht="18">
      <c r="A381" s="118" t="s">
        <v>600</v>
      </c>
      <c r="B381" s="101">
        <v>244</v>
      </c>
      <c r="C381" s="104" t="s">
        <v>51</v>
      </c>
      <c r="D381" s="104" t="s">
        <v>559</v>
      </c>
      <c r="E381" s="104" t="s">
        <v>399</v>
      </c>
      <c r="F381" s="104" t="s">
        <v>2</v>
      </c>
      <c r="G381" s="105">
        <v>30700</v>
      </c>
      <c r="H381" s="105">
        <v>30697</v>
      </c>
    </row>
    <row r="382" spans="1:8" ht="18">
      <c r="A382" s="107" t="s">
        <v>453</v>
      </c>
      <c r="B382" s="101">
        <v>244</v>
      </c>
      <c r="C382" s="104" t="s">
        <v>51</v>
      </c>
      <c r="D382" s="104" t="s">
        <v>601</v>
      </c>
      <c r="E382" s="104"/>
      <c r="F382" s="104"/>
      <c r="G382" s="105">
        <f>G386+G392+G383</f>
        <v>8335000</v>
      </c>
      <c r="H382" s="105">
        <f>H386+H392+H383</f>
        <v>8335000</v>
      </c>
    </row>
    <row r="383" spans="1:8" ht="51.75">
      <c r="A383" s="107" t="s">
        <v>493</v>
      </c>
      <c r="B383" s="101">
        <v>244</v>
      </c>
      <c r="C383" s="104" t="s">
        <v>51</v>
      </c>
      <c r="D383" s="104" t="s">
        <v>601</v>
      </c>
      <c r="E383" s="104" t="s">
        <v>494</v>
      </c>
      <c r="F383" s="104"/>
      <c r="G383" s="105">
        <f>G384</f>
        <v>24000</v>
      </c>
      <c r="H383" s="105">
        <f>H384</f>
        <v>24000</v>
      </c>
    </row>
    <row r="384" spans="1:8" ht="18">
      <c r="A384" s="108" t="s">
        <v>495</v>
      </c>
      <c r="B384" s="101">
        <v>244</v>
      </c>
      <c r="C384" s="104" t="s">
        <v>51</v>
      </c>
      <c r="D384" s="104" t="s">
        <v>601</v>
      </c>
      <c r="E384" s="104" t="s">
        <v>496</v>
      </c>
      <c r="F384" s="104"/>
      <c r="G384" s="105">
        <f>G385</f>
        <v>24000</v>
      </c>
      <c r="H384" s="105">
        <f>H385</f>
        <v>24000</v>
      </c>
    </row>
    <row r="385" spans="1:8" ht="18">
      <c r="A385" s="108" t="s">
        <v>497</v>
      </c>
      <c r="B385" s="101">
        <v>244</v>
      </c>
      <c r="C385" s="104" t="s">
        <v>51</v>
      </c>
      <c r="D385" s="104" t="s">
        <v>601</v>
      </c>
      <c r="E385" s="104" t="s">
        <v>496</v>
      </c>
      <c r="F385" s="104" t="s">
        <v>498</v>
      </c>
      <c r="G385" s="105">
        <v>24000</v>
      </c>
      <c r="H385" s="105">
        <v>24000</v>
      </c>
    </row>
    <row r="386" spans="1:8" ht="18">
      <c r="A386" s="109" t="s">
        <v>508</v>
      </c>
      <c r="B386" s="101">
        <v>244</v>
      </c>
      <c r="C386" s="104" t="s">
        <v>51</v>
      </c>
      <c r="D386" s="104" t="s">
        <v>601</v>
      </c>
      <c r="E386" s="104" t="s">
        <v>509</v>
      </c>
      <c r="F386" s="104"/>
      <c r="G386" s="105">
        <f>G387+G390</f>
        <v>597400</v>
      </c>
      <c r="H386" s="105">
        <f>H387+H390</f>
        <v>597400</v>
      </c>
    </row>
    <row r="387" spans="1:8" ht="25.5">
      <c r="A387" s="145" t="s">
        <v>400</v>
      </c>
      <c r="B387" s="101">
        <v>244</v>
      </c>
      <c r="C387" s="104" t="s">
        <v>51</v>
      </c>
      <c r="D387" s="104" t="s">
        <v>601</v>
      </c>
      <c r="E387" s="104" t="s">
        <v>401</v>
      </c>
      <c r="F387" s="104"/>
      <c r="G387" s="105">
        <f>G388+G389</f>
        <v>527400</v>
      </c>
      <c r="H387" s="105">
        <f>H388+H389</f>
        <v>527400</v>
      </c>
    </row>
    <row r="388" spans="1:8" ht="18">
      <c r="A388" s="108" t="s">
        <v>497</v>
      </c>
      <c r="B388" s="101">
        <v>244</v>
      </c>
      <c r="C388" s="104" t="s">
        <v>51</v>
      </c>
      <c r="D388" s="104" t="s">
        <v>601</v>
      </c>
      <c r="E388" s="104" t="s">
        <v>401</v>
      </c>
      <c r="F388" s="104" t="s">
        <v>498</v>
      </c>
      <c r="G388" s="105">
        <v>177400</v>
      </c>
      <c r="H388" s="105">
        <v>177400</v>
      </c>
    </row>
    <row r="389" spans="1:8" ht="18">
      <c r="A389" s="122" t="s">
        <v>588</v>
      </c>
      <c r="B389" s="101">
        <v>244</v>
      </c>
      <c r="C389" s="104" t="s">
        <v>51</v>
      </c>
      <c r="D389" s="104" t="s">
        <v>601</v>
      </c>
      <c r="E389" s="104" t="s">
        <v>401</v>
      </c>
      <c r="F389" s="104" t="s">
        <v>576</v>
      </c>
      <c r="G389" s="105">
        <v>350000</v>
      </c>
      <c r="H389" s="105">
        <v>350000</v>
      </c>
    </row>
    <row r="390" spans="1:8" ht="51">
      <c r="A390" s="145" t="s">
        <v>402</v>
      </c>
      <c r="B390" s="101">
        <v>244</v>
      </c>
      <c r="C390" s="104" t="s">
        <v>51</v>
      </c>
      <c r="D390" s="104" t="s">
        <v>601</v>
      </c>
      <c r="E390" s="104" t="s">
        <v>403</v>
      </c>
      <c r="F390" s="104"/>
      <c r="G390" s="105">
        <f>G391</f>
        <v>70000</v>
      </c>
      <c r="H390" s="105">
        <f>H391</f>
        <v>70000</v>
      </c>
    </row>
    <row r="391" spans="1:8" ht="18">
      <c r="A391" s="122" t="s">
        <v>588</v>
      </c>
      <c r="B391" s="101">
        <v>244</v>
      </c>
      <c r="C391" s="104" t="s">
        <v>51</v>
      </c>
      <c r="D391" s="104" t="s">
        <v>601</v>
      </c>
      <c r="E391" s="104" t="s">
        <v>403</v>
      </c>
      <c r="F391" s="104" t="s">
        <v>576</v>
      </c>
      <c r="G391" s="105">
        <v>70000</v>
      </c>
      <c r="H391" s="105">
        <v>70000</v>
      </c>
    </row>
    <row r="392" spans="1:8" ht="18">
      <c r="A392" s="145" t="s">
        <v>512</v>
      </c>
      <c r="B392" s="101">
        <v>244</v>
      </c>
      <c r="C392" s="104" t="s">
        <v>51</v>
      </c>
      <c r="D392" s="104" t="s">
        <v>601</v>
      </c>
      <c r="E392" s="104" t="s">
        <v>513</v>
      </c>
      <c r="F392" s="104"/>
      <c r="G392" s="105">
        <f>G393+G395</f>
        <v>7713600</v>
      </c>
      <c r="H392" s="105">
        <f>H393+H395</f>
        <v>7713600</v>
      </c>
    </row>
    <row r="393" spans="1:8" ht="69.75" customHeight="1">
      <c r="A393" s="109" t="s">
        <v>33</v>
      </c>
      <c r="B393" s="101">
        <v>244</v>
      </c>
      <c r="C393" s="104" t="s">
        <v>51</v>
      </c>
      <c r="D393" s="104" t="s">
        <v>601</v>
      </c>
      <c r="E393" s="104" t="s">
        <v>34</v>
      </c>
      <c r="F393" s="104"/>
      <c r="G393" s="105">
        <f>G394</f>
        <v>6407700</v>
      </c>
      <c r="H393" s="105">
        <f>H394</f>
        <v>6407700</v>
      </c>
    </row>
    <row r="394" spans="1:8" ht="18">
      <c r="A394" s="108" t="s">
        <v>497</v>
      </c>
      <c r="B394" s="101">
        <v>244</v>
      </c>
      <c r="C394" s="104" t="s">
        <v>51</v>
      </c>
      <c r="D394" s="104" t="s">
        <v>601</v>
      </c>
      <c r="E394" s="104" t="s">
        <v>34</v>
      </c>
      <c r="F394" s="104" t="s">
        <v>498</v>
      </c>
      <c r="G394" s="105">
        <v>6407700</v>
      </c>
      <c r="H394" s="105">
        <v>6407700</v>
      </c>
    </row>
    <row r="395" spans="1:8" ht="38.25">
      <c r="A395" s="109" t="s">
        <v>404</v>
      </c>
      <c r="B395" s="101">
        <v>244</v>
      </c>
      <c r="C395" s="104" t="s">
        <v>51</v>
      </c>
      <c r="D395" s="104" t="s">
        <v>601</v>
      </c>
      <c r="E395" s="104" t="s">
        <v>405</v>
      </c>
      <c r="F395" s="104"/>
      <c r="G395" s="105">
        <f>G396</f>
        <v>1305900</v>
      </c>
      <c r="H395" s="105">
        <f>H396</f>
        <v>1305900</v>
      </c>
    </row>
    <row r="396" spans="1:8" ht="18">
      <c r="A396" s="108" t="s">
        <v>497</v>
      </c>
      <c r="B396" s="101">
        <v>244</v>
      </c>
      <c r="C396" s="104" t="s">
        <v>51</v>
      </c>
      <c r="D396" s="104" t="s">
        <v>601</v>
      </c>
      <c r="E396" s="104" t="s">
        <v>405</v>
      </c>
      <c r="F396" s="104" t="s">
        <v>498</v>
      </c>
      <c r="G396" s="105">
        <v>1305900</v>
      </c>
      <c r="H396" s="105">
        <v>1305900</v>
      </c>
    </row>
    <row r="397" spans="1:8" ht="18">
      <c r="A397" s="149" t="s">
        <v>406</v>
      </c>
      <c r="B397" s="93"/>
      <c r="C397" s="104"/>
      <c r="D397" s="104"/>
      <c r="E397" s="150"/>
      <c r="F397" s="104"/>
      <c r="G397" s="151">
        <f>G6+G17+G130+G139+G151+G160+G219+G308+G352</f>
        <v>412042140.23</v>
      </c>
      <c r="H397" s="151">
        <f>H6+H17+H130+H139+H151+H160+H219+H308+H352</f>
        <v>411878538.3</v>
      </c>
    </row>
    <row r="398" spans="1:8" ht="18">
      <c r="A398" s="38"/>
      <c r="B398" s="38"/>
      <c r="C398" s="38"/>
      <c r="D398" s="38"/>
      <c r="E398" s="38"/>
      <c r="F398" s="38"/>
      <c r="G398" s="38"/>
      <c r="H398" s="38"/>
    </row>
    <row r="399" spans="1:8" ht="18">
      <c r="A399" s="152"/>
      <c r="B399" s="152"/>
      <c r="C399" s="153"/>
      <c r="D399" s="153"/>
      <c r="E399" s="153"/>
      <c r="F399" s="153"/>
      <c r="G399" s="154"/>
      <c r="H399" s="154"/>
    </row>
    <row r="400" spans="1:8" ht="18">
      <c r="A400" s="152"/>
      <c r="B400" s="152"/>
      <c r="C400" s="153"/>
      <c r="D400" s="153"/>
      <c r="E400" s="153"/>
      <c r="F400" s="153"/>
      <c r="G400" s="154"/>
      <c r="H400" s="154"/>
    </row>
    <row r="401" spans="1:8" ht="18">
      <c r="A401" s="152"/>
      <c r="B401" s="152"/>
      <c r="C401" s="153"/>
      <c r="D401" s="153"/>
      <c r="E401" s="153"/>
      <c r="F401" s="153"/>
      <c r="G401" s="154"/>
      <c r="H401" s="154"/>
    </row>
    <row r="402" spans="1:8" ht="18">
      <c r="A402" s="152"/>
      <c r="B402" s="152"/>
      <c r="C402" s="153"/>
      <c r="D402" s="153"/>
      <c r="E402" s="153"/>
      <c r="F402" s="153"/>
      <c r="G402" s="154"/>
      <c r="H402" s="154"/>
    </row>
    <row r="403" spans="7:8" ht="18.75">
      <c r="G403" s="52"/>
      <c r="H403" s="52"/>
    </row>
    <row r="404" spans="7:8" ht="18.75">
      <c r="G404" s="52"/>
      <c r="H404" s="52"/>
    </row>
    <row r="405" spans="7:8" ht="18.75">
      <c r="G405" s="52"/>
      <c r="H405" s="52"/>
    </row>
    <row r="406" spans="7:8" ht="18.75">
      <c r="G406" s="52"/>
      <c r="H406" s="52"/>
    </row>
    <row r="407" spans="7:8" ht="18.75">
      <c r="G407" s="52"/>
      <c r="H407" s="52"/>
    </row>
    <row r="408" spans="1:8" ht="18.75">
      <c r="A408" s="34"/>
      <c r="B408" s="34"/>
      <c r="C408" s="34"/>
      <c r="D408" s="34"/>
      <c r="E408" s="34"/>
      <c r="F408" s="34"/>
      <c r="G408" s="52"/>
      <c r="H408" s="52"/>
    </row>
    <row r="409" spans="1:8" ht="18.75">
      <c r="A409" s="34"/>
      <c r="B409" s="34"/>
      <c r="C409" s="34"/>
      <c r="D409" s="34"/>
      <c r="E409" s="34"/>
      <c r="F409" s="34"/>
      <c r="G409" s="52"/>
      <c r="H409" s="52"/>
    </row>
    <row r="410" spans="1:8" ht="18.75">
      <c r="A410" s="34"/>
      <c r="B410" s="34"/>
      <c r="C410" s="34"/>
      <c r="D410" s="34"/>
      <c r="E410" s="34"/>
      <c r="F410" s="34"/>
      <c r="G410" s="52"/>
      <c r="H410" s="52"/>
    </row>
    <row r="411" spans="1:8" ht="18.75">
      <c r="A411" s="34"/>
      <c r="B411" s="34"/>
      <c r="C411" s="34"/>
      <c r="D411" s="34"/>
      <c r="E411" s="34"/>
      <c r="F411" s="34"/>
      <c r="G411" s="52"/>
      <c r="H411" s="52"/>
    </row>
    <row r="412" spans="1:8" ht="18.75">
      <c r="A412" s="34"/>
      <c r="B412" s="34"/>
      <c r="C412" s="34"/>
      <c r="D412" s="34"/>
      <c r="E412" s="34"/>
      <c r="F412" s="34"/>
      <c r="G412" s="52"/>
      <c r="H412" s="52"/>
    </row>
    <row r="413" spans="1:8" ht="18.75">
      <c r="A413" s="34"/>
      <c r="B413" s="34"/>
      <c r="C413" s="34"/>
      <c r="D413" s="34"/>
      <c r="E413" s="34"/>
      <c r="F413" s="34"/>
      <c r="G413" s="52"/>
      <c r="H413" s="52"/>
    </row>
    <row r="414" spans="1:8" ht="18.75">
      <c r="A414" s="34"/>
      <c r="B414" s="34"/>
      <c r="C414" s="34"/>
      <c r="D414" s="34"/>
      <c r="E414" s="34"/>
      <c r="F414" s="34"/>
      <c r="G414" s="52"/>
      <c r="H414" s="52"/>
    </row>
    <row r="415" spans="1:8" ht="18.75">
      <c r="A415" s="34"/>
      <c r="B415" s="34"/>
      <c r="C415" s="34"/>
      <c r="D415" s="34"/>
      <c r="E415" s="34"/>
      <c r="F415" s="34"/>
      <c r="G415" s="52"/>
      <c r="H415" s="52"/>
    </row>
    <row r="416" spans="1:8" ht="18.75">
      <c r="A416" s="34"/>
      <c r="B416" s="34"/>
      <c r="C416" s="34"/>
      <c r="D416" s="34"/>
      <c r="E416" s="34"/>
      <c r="F416" s="34"/>
      <c r="G416" s="52"/>
      <c r="H416" s="52"/>
    </row>
    <row r="417" spans="1:8" ht="18.75">
      <c r="A417" s="34"/>
      <c r="B417" s="34"/>
      <c r="C417" s="34"/>
      <c r="D417" s="34"/>
      <c r="E417" s="34"/>
      <c r="F417" s="34"/>
      <c r="G417" s="52"/>
      <c r="H417" s="52"/>
    </row>
    <row r="418" spans="1:8" ht="18.75">
      <c r="A418" s="34"/>
      <c r="B418" s="34"/>
      <c r="C418" s="34"/>
      <c r="D418" s="34"/>
      <c r="E418" s="34"/>
      <c r="F418" s="34"/>
      <c r="G418" s="52"/>
      <c r="H418" s="52"/>
    </row>
    <row r="419" spans="1:8" ht="18.75">
      <c r="A419" s="34"/>
      <c r="B419" s="34"/>
      <c r="C419" s="34"/>
      <c r="D419" s="34"/>
      <c r="E419" s="34"/>
      <c r="F419" s="34"/>
      <c r="G419" s="52"/>
      <c r="H419" s="52"/>
    </row>
    <row r="420" spans="1:8" ht="18.75">
      <c r="A420" s="34"/>
      <c r="B420" s="34"/>
      <c r="C420" s="34"/>
      <c r="D420" s="34"/>
      <c r="E420" s="34"/>
      <c r="F420" s="34"/>
      <c r="G420" s="52"/>
      <c r="H420" s="52"/>
    </row>
    <row r="421" spans="1:8" ht="18.75">
      <c r="A421" s="34"/>
      <c r="B421" s="34"/>
      <c r="C421" s="34"/>
      <c r="D421" s="34"/>
      <c r="E421" s="34"/>
      <c r="F421" s="34"/>
      <c r="G421" s="52"/>
      <c r="H421" s="52"/>
    </row>
    <row r="422" spans="1:8" ht="18.75">
      <c r="A422" s="34"/>
      <c r="B422" s="34"/>
      <c r="C422" s="34"/>
      <c r="D422" s="34"/>
      <c r="E422" s="34"/>
      <c r="F422" s="34"/>
      <c r="G422" s="52"/>
      <c r="H422" s="52"/>
    </row>
    <row r="423" spans="1:8" ht="18.75">
      <c r="A423" s="34"/>
      <c r="B423" s="34"/>
      <c r="C423" s="34"/>
      <c r="D423" s="34"/>
      <c r="E423" s="34"/>
      <c r="F423" s="34"/>
      <c r="G423" s="52"/>
      <c r="H423" s="52"/>
    </row>
    <row r="424" spans="1:8" ht="18.75">
      <c r="A424" s="34"/>
      <c r="B424" s="34"/>
      <c r="C424" s="34"/>
      <c r="D424" s="34"/>
      <c r="E424" s="34"/>
      <c r="F424" s="34"/>
      <c r="G424" s="52"/>
      <c r="H424" s="52"/>
    </row>
  </sheetData>
  <sheetProtection/>
  <mergeCells count="4">
    <mergeCell ref="A4:H4"/>
    <mergeCell ref="F1:H1"/>
    <mergeCell ref="F2:H2"/>
    <mergeCell ref="F3:H3"/>
  </mergeCells>
  <printOptions/>
  <pageMargins left="0.35433070866141736" right="0.15748031496062992" top="0.5118110236220472" bottom="0.2755905511811024" header="0.5118110236220472" footer="0.3149606299212598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305"/>
  <sheetViews>
    <sheetView tabSelected="1" view="pageBreakPreview" zoomScale="90" zoomScaleNormal="75" zoomScaleSheetLayoutView="90" zoomScalePageLayoutView="0" workbookViewId="0" topLeftCell="A35">
      <selection activeCell="A3" sqref="A3"/>
    </sheetView>
  </sheetViews>
  <sheetFormatPr defaultColWidth="9.00390625" defaultRowHeight="12.75"/>
  <cols>
    <col min="1" max="1" width="64.625" style="53" customWidth="1"/>
    <col min="2" max="2" width="8.125" style="54" customWidth="1"/>
    <col min="3" max="3" width="8.375" style="54" customWidth="1"/>
    <col min="4" max="5" width="21.25390625" style="54" customWidth="1"/>
    <col min="6" max="16384" width="9.125" style="55" customWidth="1"/>
  </cols>
  <sheetData>
    <row r="1" spans="1:5" ht="18.75">
      <c r="A1" s="91"/>
      <c r="B1" s="92" t="s">
        <v>407</v>
      </c>
      <c r="C1" s="92"/>
      <c r="D1" s="92"/>
      <c r="E1" s="92"/>
    </row>
    <row r="2" spans="1:5" ht="18.75">
      <c r="A2" s="91"/>
      <c r="B2" s="171" t="s">
        <v>481</v>
      </c>
      <c r="C2" s="171"/>
      <c r="D2" s="171"/>
      <c r="E2" s="171"/>
    </row>
    <row r="3" spans="1:5" ht="18.75">
      <c r="A3" s="91"/>
      <c r="B3" s="171" t="s">
        <v>659</v>
      </c>
      <c r="C3" s="171"/>
      <c r="D3" s="171"/>
      <c r="E3" s="171"/>
    </row>
    <row r="4" spans="1:5" ht="19.5" customHeight="1">
      <c r="A4" s="172" t="s">
        <v>417</v>
      </c>
      <c r="B4" s="172"/>
      <c r="C4" s="172"/>
      <c r="D4" s="172"/>
      <c r="E4" s="172"/>
    </row>
    <row r="5" spans="1:5" ht="42.75" customHeight="1">
      <c r="A5" s="56" t="s">
        <v>484</v>
      </c>
      <c r="B5" s="56" t="s">
        <v>408</v>
      </c>
      <c r="C5" s="56" t="s">
        <v>409</v>
      </c>
      <c r="D5" s="90" t="s">
        <v>412</v>
      </c>
      <c r="E5" s="90" t="s">
        <v>414</v>
      </c>
    </row>
    <row r="6" spans="1:5" s="59" customFormat="1" ht="22.5" customHeight="1">
      <c r="A6" s="57" t="s">
        <v>491</v>
      </c>
      <c r="B6" s="58">
        <v>1</v>
      </c>
      <c r="C6" s="58">
        <v>0</v>
      </c>
      <c r="D6" s="86">
        <f>D7+D8+D9+D10+D12+D13+D14+D11</f>
        <v>24820544.52</v>
      </c>
      <c r="E6" s="161">
        <f>E7+E8+E9+E10+E12+E13+E14+E11</f>
        <v>24814383.49</v>
      </c>
    </row>
    <row r="7" spans="1:5" s="59" customFormat="1" ht="58.5" customHeight="1">
      <c r="A7" s="39" t="s">
        <v>427</v>
      </c>
      <c r="B7" s="60">
        <v>1</v>
      </c>
      <c r="C7" s="60">
        <v>2</v>
      </c>
      <c r="D7" s="87">
        <v>901618.28</v>
      </c>
      <c r="E7" s="162">
        <v>901618.28</v>
      </c>
    </row>
    <row r="8" spans="1:5" s="59" customFormat="1" ht="66" customHeight="1">
      <c r="A8" s="61" t="s">
        <v>492</v>
      </c>
      <c r="B8" s="60">
        <v>1</v>
      </c>
      <c r="C8" s="60">
        <v>3</v>
      </c>
      <c r="D8" s="87">
        <v>1954726.05</v>
      </c>
      <c r="E8" s="162">
        <v>1954726.05</v>
      </c>
    </row>
    <row r="9" spans="1:5" s="59" customFormat="1" ht="74.25" customHeight="1">
      <c r="A9" s="62" t="s">
        <v>428</v>
      </c>
      <c r="B9" s="60">
        <v>1</v>
      </c>
      <c r="C9" s="60">
        <v>4</v>
      </c>
      <c r="D9" s="87">
        <v>17929666.99</v>
      </c>
      <c r="E9" s="162">
        <v>17929666.96</v>
      </c>
    </row>
    <row r="10" spans="1:5" s="59" customFormat="1" ht="18.75" hidden="1">
      <c r="A10" s="62" t="s">
        <v>429</v>
      </c>
      <c r="B10" s="60">
        <v>1</v>
      </c>
      <c r="C10" s="60">
        <v>5</v>
      </c>
      <c r="D10" s="87"/>
      <c r="E10" s="162"/>
    </row>
    <row r="11" spans="1:5" s="59" customFormat="1" ht="18.75">
      <c r="A11" s="62" t="s">
        <v>429</v>
      </c>
      <c r="B11" s="60">
        <v>1</v>
      </c>
      <c r="C11" s="60">
        <v>5</v>
      </c>
      <c r="D11" s="87">
        <v>14900</v>
      </c>
      <c r="E11" s="162">
        <v>8739</v>
      </c>
    </row>
    <row r="12" spans="1:5" s="59" customFormat="1" ht="56.25">
      <c r="A12" s="62" t="s">
        <v>430</v>
      </c>
      <c r="B12" s="60">
        <v>1</v>
      </c>
      <c r="C12" s="60">
        <v>6</v>
      </c>
      <c r="D12" s="87">
        <v>3607873.57</v>
      </c>
      <c r="E12" s="162">
        <v>3607873.57</v>
      </c>
    </row>
    <row r="13" spans="1:5" s="59" customFormat="1" ht="18.75">
      <c r="A13" s="62" t="s">
        <v>431</v>
      </c>
      <c r="B13" s="60">
        <v>1</v>
      </c>
      <c r="C13" s="60">
        <v>7</v>
      </c>
      <c r="D13" s="87">
        <v>295125</v>
      </c>
      <c r="E13" s="162">
        <v>295125</v>
      </c>
    </row>
    <row r="14" spans="1:5" s="59" customFormat="1" ht="19.5" customHeight="1">
      <c r="A14" s="62" t="s">
        <v>432</v>
      </c>
      <c r="B14" s="60">
        <v>1</v>
      </c>
      <c r="C14" s="63">
        <v>13</v>
      </c>
      <c r="D14" s="87">
        <v>116634.63</v>
      </c>
      <c r="E14" s="162">
        <v>116634.63</v>
      </c>
    </row>
    <row r="15" spans="1:5" s="59" customFormat="1" ht="42" customHeight="1">
      <c r="A15" s="64" t="s">
        <v>545</v>
      </c>
      <c r="B15" s="58">
        <v>3</v>
      </c>
      <c r="C15" s="58">
        <v>0</v>
      </c>
      <c r="D15" s="86">
        <f>D16</f>
        <v>86327.31</v>
      </c>
      <c r="E15" s="161">
        <f>E16</f>
        <v>86327.31</v>
      </c>
    </row>
    <row r="16" spans="1:5" s="59" customFormat="1" ht="56.25">
      <c r="A16" s="65" t="s">
        <v>546</v>
      </c>
      <c r="B16" s="60">
        <v>3</v>
      </c>
      <c r="C16" s="60">
        <v>9</v>
      </c>
      <c r="D16" s="87">
        <v>86327.31</v>
      </c>
      <c r="E16" s="162">
        <v>86327.31</v>
      </c>
    </row>
    <row r="17" spans="1:5" s="59" customFormat="1" ht="20.25" customHeight="1">
      <c r="A17" s="57" t="s">
        <v>611</v>
      </c>
      <c r="B17" s="58">
        <v>4</v>
      </c>
      <c r="C17" s="58">
        <v>0</v>
      </c>
      <c r="D17" s="88">
        <f>D18+D19+D20</f>
        <v>7594857.050000001</v>
      </c>
      <c r="E17" s="163">
        <f>E18+E19+E20</f>
        <v>7594857.050000001</v>
      </c>
    </row>
    <row r="18" spans="1:5" s="59" customFormat="1" ht="18.75">
      <c r="A18" s="61" t="s">
        <v>433</v>
      </c>
      <c r="B18" s="60">
        <v>4</v>
      </c>
      <c r="C18" s="60">
        <v>5</v>
      </c>
      <c r="D18" s="87">
        <v>2443101.34</v>
      </c>
      <c r="E18" s="162">
        <v>2443101.34</v>
      </c>
    </row>
    <row r="19" spans="1:5" s="59" customFormat="1" ht="18.75">
      <c r="A19" s="61" t="s">
        <v>410</v>
      </c>
      <c r="B19" s="60">
        <v>4</v>
      </c>
      <c r="C19" s="60">
        <v>9</v>
      </c>
      <c r="D19" s="87">
        <v>3181978.72</v>
      </c>
      <c r="E19" s="162">
        <v>3181978.72</v>
      </c>
    </row>
    <row r="20" spans="1:5" s="59" customFormat="1" ht="21.75" customHeight="1">
      <c r="A20" s="62" t="s">
        <v>435</v>
      </c>
      <c r="B20" s="60">
        <v>4</v>
      </c>
      <c r="C20" s="63">
        <v>12</v>
      </c>
      <c r="D20" s="87">
        <v>1969776.99</v>
      </c>
      <c r="E20" s="162">
        <v>1969776.99</v>
      </c>
    </row>
    <row r="21" spans="1:5" s="59" customFormat="1" ht="24" customHeight="1">
      <c r="A21" s="57" t="s">
        <v>625</v>
      </c>
      <c r="B21" s="66">
        <v>5</v>
      </c>
      <c r="C21" s="67" t="s">
        <v>558</v>
      </c>
      <c r="D21" s="86">
        <f>D22+D24+D23</f>
        <v>19698846.38</v>
      </c>
      <c r="E21" s="161">
        <f>E22+E24+E23</f>
        <v>19698846.38</v>
      </c>
    </row>
    <row r="22" spans="1:5" s="59" customFormat="1" ht="18.75">
      <c r="A22" s="68" t="s">
        <v>436</v>
      </c>
      <c r="B22" s="60">
        <v>5</v>
      </c>
      <c r="C22" s="69" t="s">
        <v>577</v>
      </c>
      <c r="D22" s="87">
        <v>460300</v>
      </c>
      <c r="E22" s="162">
        <v>460300</v>
      </c>
    </row>
    <row r="23" spans="1:5" s="70" customFormat="1" ht="24" customHeight="1">
      <c r="A23" s="68" t="s">
        <v>437</v>
      </c>
      <c r="B23" s="60">
        <v>5</v>
      </c>
      <c r="C23" s="69" t="s">
        <v>559</v>
      </c>
      <c r="D23" s="87">
        <v>16586524.73</v>
      </c>
      <c r="E23" s="162">
        <v>16586524.73</v>
      </c>
    </row>
    <row r="24" spans="1:5" s="59" customFormat="1" ht="37.5">
      <c r="A24" s="68" t="s">
        <v>438</v>
      </c>
      <c r="B24" s="60">
        <v>5</v>
      </c>
      <c r="C24" s="69" t="s">
        <v>631</v>
      </c>
      <c r="D24" s="87">
        <v>2652021.65</v>
      </c>
      <c r="E24" s="162">
        <v>2652021.65</v>
      </c>
    </row>
    <row r="25" spans="1:5" s="59" customFormat="1" ht="36.75" customHeight="1">
      <c r="A25" s="57" t="s">
        <v>557</v>
      </c>
      <c r="B25" s="58">
        <v>6</v>
      </c>
      <c r="C25" s="71" t="s">
        <v>558</v>
      </c>
      <c r="D25" s="86">
        <f>D26</f>
        <v>134720.23</v>
      </c>
      <c r="E25" s="161">
        <f>E26</f>
        <v>134720.23</v>
      </c>
    </row>
    <row r="26" spans="1:5" s="59" customFormat="1" ht="37.5">
      <c r="A26" s="62" t="s">
        <v>439</v>
      </c>
      <c r="B26" s="60">
        <v>6</v>
      </c>
      <c r="C26" s="69" t="s">
        <v>559</v>
      </c>
      <c r="D26" s="87">
        <v>134720.23</v>
      </c>
      <c r="E26" s="162">
        <v>134720.23</v>
      </c>
    </row>
    <row r="27" spans="1:5" s="59" customFormat="1" ht="18" customHeight="1">
      <c r="A27" s="57" t="s">
        <v>14</v>
      </c>
      <c r="B27" s="71" t="s">
        <v>533</v>
      </c>
      <c r="C27" s="71" t="s">
        <v>558</v>
      </c>
      <c r="D27" s="86">
        <f>D28+D29+D30+D31</f>
        <v>208889045.55</v>
      </c>
      <c r="E27" s="161">
        <f>E28+E29+E30+E31</f>
        <v>208871716.45</v>
      </c>
    </row>
    <row r="28" spans="1:5" s="59" customFormat="1" ht="18.75">
      <c r="A28" s="62" t="s">
        <v>440</v>
      </c>
      <c r="B28" s="69" t="s">
        <v>533</v>
      </c>
      <c r="C28" s="69" t="s">
        <v>566</v>
      </c>
      <c r="D28" s="87">
        <v>40365809.1</v>
      </c>
      <c r="E28" s="162">
        <v>40365809.1</v>
      </c>
    </row>
    <row r="29" spans="1:5" s="59" customFormat="1" ht="19.5" customHeight="1">
      <c r="A29" s="62" t="s">
        <v>441</v>
      </c>
      <c r="B29" s="69" t="s">
        <v>533</v>
      </c>
      <c r="C29" s="69" t="s">
        <v>577</v>
      </c>
      <c r="D29" s="87">
        <v>140107432.23</v>
      </c>
      <c r="E29" s="162">
        <v>140090132.23</v>
      </c>
    </row>
    <row r="30" spans="1:5" s="59" customFormat="1" ht="18.75">
      <c r="A30" s="62" t="s">
        <v>442</v>
      </c>
      <c r="B30" s="69" t="s">
        <v>533</v>
      </c>
      <c r="C30" s="69" t="s">
        <v>533</v>
      </c>
      <c r="D30" s="87">
        <v>926032.8</v>
      </c>
      <c r="E30" s="162">
        <v>926032.8</v>
      </c>
    </row>
    <row r="31" spans="1:5" s="59" customFormat="1" ht="23.25" customHeight="1">
      <c r="A31" s="68" t="s">
        <v>443</v>
      </c>
      <c r="B31" s="69" t="s">
        <v>533</v>
      </c>
      <c r="C31" s="69" t="s">
        <v>565</v>
      </c>
      <c r="D31" s="87">
        <v>27489771.42</v>
      </c>
      <c r="E31" s="162">
        <v>27489742.32</v>
      </c>
    </row>
    <row r="32" spans="1:5" s="59" customFormat="1" ht="18.75">
      <c r="A32" s="57" t="s">
        <v>362</v>
      </c>
      <c r="B32" s="71" t="s">
        <v>363</v>
      </c>
      <c r="C32" s="71" t="s">
        <v>558</v>
      </c>
      <c r="D32" s="86">
        <f>D33+D34</f>
        <v>9024009.219999999</v>
      </c>
      <c r="E32" s="161">
        <f>E33+E34</f>
        <v>9024009.219999999</v>
      </c>
    </row>
    <row r="33" spans="1:5" s="59" customFormat="1" ht="21.75" customHeight="1">
      <c r="A33" s="62" t="s">
        <v>444</v>
      </c>
      <c r="B33" s="69" t="s">
        <v>363</v>
      </c>
      <c r="C33" s="69" t="s">
        <v>566</v>
      </c>
      <c r="D33" s="87">
        <v>6818808.97</v>
      </c>
      <c r="E33" s="162">
        <v>6818808.97</v>
      </c>
    </row>
    <row r="34" spans="1:5" s="59" customFormat="1" ht="22.5" customHeight="1">
      <c r="A34" s="62" t="s">
        <v>445</v>
      </c>
      <c r="B34" s="69" t="s">
        <v>363</v>
      </c>
      <c r="C34" s="69" t="s">
        <v>583</v>
      </c>
      <c r="D34" s="87">
        <v>2205200.25</v>
      </c>
      <c r="E34" s="162">
        <v>2205200.25</v>
      </c>
    </row>
    <row r="35" spans="1:5" s="59" customFormat="1" ht="18.75">
      <c r="A35" s="57" t="s">
        <v>564</v>
      </c>
      <c r="B35" s="71" t="s">
        <v>565</v>
      </c>
      <c r="C35" s="71" t="s">
        <v>558</v>
      </c>
      <c r="D35" s="86">
        <f>D36+D37+D38+D39+D40</f>
        <v>35250186.23</v>
      </c>
      <c r="E35" s="161">
        <f>E36+E37+E38+E39+E40</f>
        <v>35250186.23</v>
      </c>
    </row>
    <row r="36" spans="1:5" s="59" customFormat="1" ht="18.75">
      <c r="A36" s="62" t="s">
        <v>446</v>
      </c>
      <c r="B36" s="69" t="s">
        <v>565</v>
      </c>
      <c r="C36" s="69" t="s">
        <v>566</v>
      </c>
      <c r="D36" s="87">
        <v>11957627.77</v>
      </c>
      <c r="E36" s="162">
        <v>11957627.77</v>
      </c>
    </row>
    <row r="37" spans="1:5" s="59" customFormat="1" ht="18.75">
      <c r="A37" s="62" t="s">
        <v>447</v>
      </c>
      <c r="B37" s="69" t="s">
        <v>565</v>
      </c>
      <c r="C37" s="69" t="s">
        <v>577</v>
      </c>
      <c r="D37" s="87">
        <v>15427606.02</v>
      </c>
      <c r="E37" s="162">
        <v>15427606.02</v>
      </c>
    </row>
    <row r="38" spans="1:5" s="59" customFormat="1" ht="37.5">
      <c r="A38" s="62" t="s">
        <v>448</v>
      </c>
      <c r="B38" s="69" t="s">
        <v>565</v>
      </c>
      <c r="C38" s="69" t="s">
        <v>559</v>
      </c>
      <c r="D38" s="87">
        <v>208686.15</v>
      </c>
      <c r="E38" s="162">
        <v>208686.15</v>
      </c>
    </row>
    <row r="39" spans="1:5" s="59" customFormat="1" ht="18.75">
      <c r="A39" s="62" t="s">
        <v>582</v>
      </c>
      <c r="B39" s="69" t="s">
        <v>565</v>
      </c>
      <c r="C39" s="69" t="s">
        <v>583</v>
      </c>
      <c r="D39" s="87">
        <v>6914624.49</v>
      </c>
      <c r="E39" s="162">
        <v>6914624.49</v>
      </c>
    </row>
    <row r="40" spans="1:5" s="59" customFormat="1" ht="18.75" customHeight="1">
      <c r="A40" s="62" t="s">
        <v>449</v>
      </c>
      <c r="B40" s="69" t="s">
        <v>565</v>
      </c>
      <c r="C40" s="69" t="s">
        <v>565</v>
      </c>
      <c r="D40" s="87">
        <v>741641.8</v>
      </c>
      <c r="E40" s="162">
        <v>741641.8</v>
      </c>
    </row>
    <row r="41" spans="1:5" s="59" customFormat="1" ht="18.75">
      <c r="A41" s="72" t="s">
        <v>595</v>
      </c>
      <c r="B41" s="71" t="s">
        <v>51</v>
      </c>
      <c r="C41" s="71" t="s">
        <v>558</v>
      </c>
      <c r="D41" s="88">
        <f>D43+D45+D46+D44+D42</f>
        <v>106205853.3</v>
      </c>
      <c r="E41" s="163">
        <f>E43+E45+E46+E44+E42</f>
        <v>106065741.5</v>
      </c>
    </row>
    <row r="42" spans="1:5" s="59" customFormat="1" ht="18.75">
      <c r="A42" s="68" t="s">
        <v>450</v>
      </c>
      <c r="B42" s="69" t="s">
        <v>51</v>
      </c>
      <c r="C42" s="69" t="s">
        <v>566</v>
      </c>
      <c r="D42" s="89">
        <v>12704.7</v>
      </c>
      <c r="E42" s="164">
        <v>12704.7</v>
      </c>
    </row>
    <row r="43" spans="1:5" s="59" customFormat="1" ht="18.75">
      <c r="A43" s="73" t="s">
        <v>382</v>
      </c>
      <c r="B43" s="69" t="s">
        <v>51</v>
      </c>
      <c r="C43" s="69" t="s">
        <v>577</v>
      </c>
      <c r="D43" s="87">
        <v>28026296.42</v>
      </c>
      <c r="E43" s="162">
        <v>28026296.42</v>
      </c>
    </row>
    <row r="44" spans="1:5" s="59" customFormat="1" ht="18.75">
      <c r="A44" s="62" t="s">
        <v>451</v>
      </c>
      <c r="B44" s="69" t="s">
        <v>51</v>
      </c>
      <c r="C44" s="69" t="s">
        <v>559</v>
      </c>
      <c r="D44" s="87">
        <v>57154499.18</v>
      </c>
      <c r="E44" s="162">
        <v>57017168.98</v>
      </c>
    </row>
    <row r="45" spans="1:5" s="74" customFormat="1" ht="18.75">
      <c r="A45" s="62" t="s">
        <v>452</v>
      </c>
      <c r="B45" s="69" t="s">
        <v>51</v>
      </c>
      <c r="C45" s="69" t="s">
        <v>583</v>
      </c>
      <c r="D45" s="87">
        <v>12594100</v>
      </c>
      <c r="E45" s="162">
        <v>12591318.4</v>
      </c>
    </row>
    <row r="46" spans="1:5" s="74" customFormat="1" ht="18.75">
      <c r="A46" s="62" t="s">
        <v>453</v>
      </c>
      <c r="B46" s="69" t="s">
        <v>51</v>
      </c>
      <c r="C46" s="69" t="s">
        <v>601</v>
      </c>
      <c r="D46" s="87">
        <v>8418253</v>
      </c>
      <c r="E46" s="162">
        <v>8418253</v>
      </c>
    </row>
    <row r="47" spans="1:5" s="74" customFormat="1" ht="21" customHeight="1">
      <c r="A47" s="75" t="s">
        <v>375</v>
      </c>
      <c r="B47" s="71" t="s">
        <v>52</v>
      </c>
      <c r="C47" s="71" t="s">
        <v>558</v>
      </c>
      <c r="D47" s="86">
        <f>D48</f>
        <v>337750.44</v>
      </c>
      <c r="E47" s="161">
        <f>E48</f>
        <v>337750.44</v>
      </c>
    </row>
    <row r="48" spans="1:5" s="74" customFormat="1" ht="18.75">
      <c r="A48" s="62" t="s">
        <v>454</v>
      </c>
      <c r="B48" s="69" t="s">
        <v>52</v>
      </c>
      <c r="C48" s="69" t="s">
        <v>577</v>
      </c>
      <c r="D48" s="87">
        <v>337750.44</v>
      </c>
      <c r="E48" s="162">
        <v>337750.44</v>
      </c>
    </row>
    <row r="49" spans="1:5" s="74" customFormat="1" ht="36.75" customHeight="1">
      <c r="A49" s="57" t="s">
        <v>411</v>
      </c>
      <c r="B49" s="57"/>
      <c r="C49" s="57"/>
      <c r="D49" s="86">
        <f>D6+D15+D17+D21+D25+D27+D32+D35+D41+D47</f>
        <v>412042140.23</v>
      </c>
      <c r="E49" s="161">
        <f>E6+E15+E17+E21+E25+E27+E32+E35+E41+E47</f>
        <v>411878538.3</v>
      </c>
    </row>
    <row r="50" spans="1:5" s="77" customFormat="1" ht="18.75">
      <c r="A50" s="53"/>
      <c r="B50" s="54"/>
      <c r="C50" s="54"/>
      <c r="D50" s="76"/>
      <c r="E50" s="76"/>
    </row>
    <row r="51" spans="1:5" s="77" customFormat="1" ht="18.75">
      <c r="A51" s="53"/>
      <c r="B51" s="54"/>
      <c r="C51" s="54"/>
      <c r="D51" s="76"/>
      <c r="E51" s="76"/>
    </row>
    <row r="52" spans="4:5" ht="18.75">
      <c r="D52" s="76"/>
      <c r="E52" s="76"/>
    </row>
    <row r="53" spans="4:5" ht="18.75">
      <c r="D53" s="76"/>
      <c r="E53" s="76"/>
    </row>
    <row r="54" spans="4:5" ht="18.75">
      <c r="D54" s="76"/>
      <c r="E54" s="76"/>
    </row>
    <row r="55" spans="4:5" ht="18.75">
      <c r="D55" s="76"/>
      <c r="E55" s="76"/>
    </row>
    <row r="56" spans="1:5" s="78" customFormat="1" ht="18.75">
      <c r="A56" s="53"/>
      <c r="B56" s="54"/>
      <c r="C56" s="54"/>
      <c r="D56" s="76"/>
      <c r="E56" s="76"/>
    </row>
    <row r="57" spans="4:5" ht="18.75">
      <c r="D57" s="76"/>
      <c r="E57" s="76"/>
    </row>
    <row r="58" spans="4:5" ht="18.75">
      <c r="D58" s="76"/>
      <c r="E58" s="76"/>
    </row>
    <row r="59" spans="4:5" ht="18.75">
      <c r="D59" s="76"/>
      <c r="E59" s="76"/>
    </row>
    <row r="60" spans="4:5" ht="26.25" customHeight="1">
      <c r="D60" s="76"/>
      <c r="E60" s="76"/>
    </row>
    <row r="61" spans="4:5" ht="18.75">
      <c r="D61" s="76"/>
      <c r="E61" s="76"/>
    </row>
    <row r="62" spans="4:5" ht="18.75">
      <c r="D62" s="76"/>
      <c r="E62" s="76"/>
    </row>
    <row r="63" spans="4:5" ht="18.75">
      <c r="D63" s="76"/>
      <c r="E63" s="76"/>
    </row>
    <row r="64" spans="4:5" ht="18.75">
      <c r="D64" s="76"/>
      <c r="E64" s="76"/>
    </row>
    <row r="66" spans="1:5" s="79" customFormat="1" ht="18.75">
      <c r="A66" s="53"/>
      <c r="B66" s="54"/>
      <c r="C66" s="54"/>
      <c r="D66" s="54"/>
      <c r="E66" s="54"/>
    </row>
    <row r="67" s="54" customFormat="1" ht="18.75">
      <c r="A67" s="53"/>
    </row>
    <row r="68" s="54" customFormat="1" ht="18.75">
      <c r="A68" s="53"/>
    </row>
    <row r="69" s="54" customFormat="1" ht="18.75">
      <c r="A69" s="53"/>
    </row>
    <row r="70" s="54" customFormat="1" ht="18.75">
      <c r="A70" s="53"/>
    </row>
    <row r="71" s="54" customFormat="1" ht="18.75">
      <c r="A71" s="53"/>
    </row>
    <row r="72" s="54" customFormat="1" ht="18.75">
      <c r="A72" s="53"/>
    </row>
    <row r="73" s="54" customFormat="1" ht="18.75">
      <c r="A73" s="53"/>
    </row>
    <row r="74" s="54" customFormat="1" ht="18.75">
      <c r="A74" s="53"/>
    </row>
    <row r="75" s="54" customFormat="1" ht="36" customHeight="1">
      <c r="A75" s="53"/>
    </row>
    <row r="76" s="54" customFormat="1" ht="25.5" customHeight="1">
      <c r="A76" s="53"/>
    </row>
    <row r="77" s="54" customFormat="1" ht="18.75">
      <c r="A77" s="53"/>
    </row>
    <row r="78" s="54" customFormat="1" ht="18.75">
      <c r="A78" s="53"/>
    </row>
    <row r="79" s="54" customFormat="1" ht="38.25" customHeight="1">
      <c r="A79" s="53"/>
    </row>
    <row r="80" s="54" customFormat="1" ht="38.25" customHeight="1">
      <c r="A80" s="53"/>
    </row>
    <row r="81" spans="1:252" s="82" customFormat="1" ht="22.5" customHeight="1">
      <c r="A81" s="53"/>
      <c r="B81" s="54"/>
      <c r="C81" s="54"/>
      <c r="D81" s="54"/>
      <c r="E81" s="54"/>
      <c r="F81" s="80"/>
      <c r="G81" s="80"/>
      <c r="H81" s="80"/>
      <c r="I81" s="80"/>
      <c r="J81" s="80"/>
      <c r="K81" s="80"/>
      <c r="L81" s="80"/>
      <c r="M81" s="80"/>
      <c r="N81" s="80"/>
      <c r="O81" s="81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</row>
    <row r="82" ht="38.25" customHeight="1"/>
    <row r="91" ht="36.75" customHeight="1"/>
    <row r="94" ht="37.5" customHeight="1"/>
    <row r="95" ht="37.5" customHeight="1"/>
    <row r="98" ht="53.25" customHeight="1"/>
    <row r="107" ht="21.75" customHeight="1"/>
    <row r="109" ht="178.5" customHeight="1"/>
    <row r="143" ht="78" customHeight="1"/>
    <row r="146" ht="44.25" customHeight="1"/>
    <row r="149" ht="19.5" customHeight="1"/>
    <row r="151" ht="43.5" customHeight="1"/>
    <row r="152" ht="22.5" customHeight="1"/>
    <row r="153" ht="39" customHeight="1"/>
    <row r="154" spans="1:5" s="78" customFormat="1" ht="18.75">
      <c r="A154" s="53"/>
      <c r="B154" s="54"/>
      <c r="C154" s="54"/>
      <c r="D154" s="54"/>
      <c r="E154" s="54"/>
    </row>
    <row r="167" ht="73.5" customHeight="1"/>
    <row r="168" ht="42" customHeight="1"/>
    <row r="169" ht="54" customHeight="1"/>
    <row r="170" ht="77.25" customHeight="1"/>
    <row r="171" ht="41.25" customHeight="1"/>
    <row r="172" ht="23.25" customHeight="1"/>
    <row r="173" ht="41.25" customHeight="1"/>
    <row r="174" ht="45.75" customHeight="1"/>
    <row r="175" spans="1:5" s="78" customFormat="1" ht="42.75" customHeight="1">
      <c r="A175" s="53"/>
      <c r="B175" s="54"/>
      <c r="C175" s="54"/>
      <c r="D175" s="54"/>
      <c r="E175" s="54"/>
    </row>
    <row r="176" s="54" customFormat="1" ht="40.5" customHeight="1">
      <c r="A176" s="53"/>
    </row>
    <row r="177" spans="1:5" s="83" customFormat="1" ht="75.75" customHeight="1">
      <c r="A177" s="53"/>
      <c r="B177" s="54"/>
      <c r="C177" s="54"/>
      <c r="D177" s="54"/>
      <c r="E177" s="54"/>
    </row>
    <row r="178" spans="1:5" s="83" customFormat="1" ht="18.75">
      <c r="A178" s="53"/>
      <c r="B178" s="54"/>
      <c r="C178" s="54"/>
      <c r="D178" s="54"/>
      <c r="E178" s="54"/>
    </row>
    <row r="179" spans="1:5" s="83" customFormat="1" ht="194.25" customHeight="1">
      <c r="A179" s="53"/>
      <c r="B179" s="54"/>
      <c r="C179" s="54"/>
      <c r="D179" s="54"/>
      <c r="E179" s="54"/>
    </row>
    <row r="180" spans="1:5" s="83" customFormat="1" ht="44.25" customHeight="1">
      <c r="A180" s="53"/>
      <c r="B180" s="54"/>
      <c r="C180" s="54"/>
      <c r="D180" s="54"/>
      <c r="E180" s="54"/>
    </row>
    <row r="181" spans="1:5" s="83" customFormat="1" ht="18.75">
      <c r="A181" s="53"/>
      <c r="B181" s="54"/>
      <c r="C181" s="54"/>
      <c r="D181" s="54"/>
      <c r="E181" s="54"/>
    </row>
    <row r="182" spans="1:5" s="83" customFormat="1" ht="18.75">
      <c r="A182" s="53"/>
      <c r="B182" s="54"/>
      <c r="C182" s="54"/>
      <c r="D182" s="54"/>
      <c r="E182" s="54"/>
    </row>
    <row r="183" spans="1:5" s="83" customFormat="1" ht="18.75">
      <c r="A183" s="53"/>
      <c r="B183" s="54"/>
      <c r="C183" s="54"/>
      <c r="D183" s="54"/>
      <c r="E183" s="54"/>
    </row>
    <row r="184" spans="1:5" s="83" customFormat="1" ht="39" customHeight="1">
      <c r="A184" s="53"/>
      <c r="B184" s="54"/>
      <c r="C184" s="54"/>
      <c r="D184" s="54"/>
      <c r="E184" s="54"/>
    </row>
    <row r="185" spans="1:5" s="83" customFormat="1" ht="39" customHeight="1">
      <c r="A185" s="53"/>
      <c r="B185" s="54"/>
      <c r="C185" s="54"/>
      <c r="D185" s="54"/>
      <c r="E185" s="54"/>
    </row>
    <row r="186" spans="1:5" s="83" customFormat="1" ht="24" customHeight="1">
      <c r="A186" s="53"/>
      <c r="B186" s="54"/>
      <c r="C186" s="54"/>
      <c r="D186" s="54"/>
      <c r="E186" s="54"/>
    </row>
    <row r="187" spans="1:5" s="83" customFormat="1" ht="57.75" customHeight="1">
      <c r="A187" s="53"/>
      <c r="B187" s="54"/>
      <c r="C187" s="54"/>
      <c r="D187" s="54"/>
      <c r="E187" s="54"/>
    </row>
    <row r="188" spans="1:5" s="83" customFormat="1" ht="39.75" customHeight="1">
      <c r="A188" s="53"/>
      <c r="B188" s="54"/>
      <c r="C188" s="54"/>
      <c r="D188" s="54"/>
      <c r="E188" s="54"/>
    </row>
    <row r="189" spans="1:5" s="83" customFormat="1" ht="58.5" customHeight="1">
      <c r="A189" s="53"/>
      <c r="B189" s="54"/>
      <c r="C189" s="54"/>
      <c r="D189" s="54"/>
      <c r="E189" s="54"/>
    </row>
    <row r="190" spans="1:5" s="83" customFormat="1" ht="41.25" customHeight="1">
      <c r="A190" s="53"/>
      <c r="B190" s="54"/>
      <c r="C190" s="54"/>
      <c r="D190" s="54"/>
      <c r="E190" s="54"/>
    </row>
    <row r="191" spans="1:5" s="83" customFormat="1" ht="18.75">
      <c r="A191" s="53"/>
      <c r="B191" s="54"/>
      <c r="C191" s="54"/>
      <c r="D191" s="54"/>
      <c r="E191" s="54"/>
    </row>
    <row r="192" spans="1:5" s="83" customFormat="1" ht="18.75">
      <c r="A192" s="53"/>
      <c r="B192" s="54"/>
      <c r="C192" s="54"/>
      <c r="D192" s="54"/>
      <c r="E192" s="54"/>
    </row>
    <row r="193" spans="1:5" s="83" customFormat="1" ht="18.75">
      <c r="A193" s="53"/>
      <c r="B193" s="54"/>
      <c r="C193" s="54"/>
      <c r="D193" s="54"/>
      <c r="E193" s="54"/>
    </row>
    <row r="194" spans="1:5" s="83" customFormat="1" ht="18.75">
      <c r="A194" s="53"/>
      <c r="B194" s="54"/>
      <c r="C194" s="54"/>
      <c r="D194" s="54"/>
      <c r="E194" s="54"/>
    </row>
    <row r="195" spans="1:5" s="83" customFormat="1" ht="18.75">
      <c r="A195" s="53"/>
      <c r="B195" s="54"/>
      <c r="C195" s="54"/>
      <c r="D195" s="54"/>
      <c r="E195" s="54"/>
    </row>
    <row r="196" spans="1:5" s="83" customFormat="1" ht="18.75">
      <c r="A196" s="53"/>
      <c r="B196" s="54"/>
      <c r="C196" s="54"/>
      <c r="D196" s="54"/>
      <c r="E196" s="54"/>
    </row>
    <row r="197" spans="1:5" s="83" customFormat="1" ht="18.75">
      <c r="A197" s="53"/>
      <c r="B197" s="54"/>
      <c r="C197" s="54"/>
      <c r="D197" s="54"/>
      <c r="E197" s="54"/>
    </row>
    <row r="198" s="54" customFormat="1" ht="18.75">
      <c r="A198" s="53"/>
    </row>
    <row r="199" spans="1:5" s="83" customFormat="1" ht="72.75" customHeight="1">
      <c r="A199" s="53"/>
      <c r="B199" s="54"/>
      <c r="C199" s="54"/>
      <c r="D199" s="54"/>
      <c r="E199" s="54"/>
    </row>
    <row r="200" spans="1:5" s="83" customFormat="1" ht="43.5" customHeight="1">
      <c r="A200" s="53"/>
      <c r="B200" s="54"/>
      <c r="C200" s="54"/>
      <c r="D200" s="54"/>
      <c r="E200" s="54"/>
    </row>
    <row r="201" spans="1:5" s="83" customFormat="1" ht="41.25" customHeight="1">
      <c r="A201" s="53"/>
      <c r="B201" s="54"/>
      <c r="C201" s="54"/>
      <c r="D201" s="54"/>
      <c r="E201" s="54"/>
    </row>
    <row r="202" spans="1:5" s="83" customFormat="1" ht="81" customHeight="1">
      <c r="A202" s="53"/>
      <c r="B202" s="54"/>
      <c r="C202" s="54"/>
      <c r="D202" s="54"/>
      <c r="E202" s="54"/>
    </row>
    <row r="203" spans="1:5" s="83" customFormat="1" ht="42.75" customHeight="1">
      <c r="A203" s="53"/>
      <c r="B203" s="54"/>
      <c r="C203" s="54"/>
      <c r="D203" s="54"/>
      <c r="E203" s="54"/>
    </row>
    <row r="204" spans="1:5" s="83" customFormat="1" ht="34.5" customHeight="1">
      <c r="A204" s="53"/>
      <c r="B204" s="54"/>
      <c r="C204" s="54"/>
      <c r="D204" s="54"/>
      <c r="E204" s="54"/>
    </row>
    <row r="205" spans="1:5" s="83" customFormat="1" ht="18.75">
      <c r="A205" s="53"/>
      <c r="B205" s="54"/>
      <c r="C205" s="54"/>
      <c r="D205" s="54"/>
      <c r="E205" s="54"/>
    </row>
    <row r="206" spans="1:5" s="78" customFormat="1" ht="18.75">
      <c r="A206" s="53"/>
      <c r="B206" s="54"/>
      <c r="C206" s="54"/>
      <c r="D206" s="54"/>
      <c r="E206" s="54"/>
    </row>
    <row r="207" spans="1:5" s="78" customFormat="1" ht="18.75">
      <c r="A207" s="53"/>
      <c r="B207" s="54"/>
      <c r="C207" s="54"/>
      <c r="D207" s="54"/>
      <c r="E207" s="54"/>
    </row>
    <row r="208" spans="1:5" s="78" customFormat="1" ht="18.75">
      <c r="A208" s="53"/>
      <c r="B208" s="54"/>
      <c r="C208" s="54"/>
      <c r="D208" s="54"/>
      <c r="E208" s="54"/>
    </row>
    <row r="216" ht="40.5" customHeight="1"/>
    <row r="224" ht="23.25" customHeight="1"/>
    <row r="228" ht="39.75" customHeight="1"/>
    <row r="232" ht="75.75" customHeight="1"/>
    <row r="235" ht="62.25" customHeight="1"/>
    <row r="237" ht="61.5" customHeight="1"/>
    <row r="246" ht="21.75" customHeight="1"/>
    <row r="250" ht="134.25" customHeight="1"/>
    <row r="257" ht="57.75" customHeight="1"/>
    <row r="261" ht="112.5" customHeight="1"/>
    <row r="263" ht="186.75" customHeight="1"/>
    <row r="272" ht="57.75" customHeight="1"/>
    <row r="276" ht="22.5" customHeight="1"/>
    <row r="279" ht="35.25" customHeight="1"/>
    <row r="281" ht="39" customHeight="1"/>
    <row r="289" spans="1:5" s="84" customFormat="1" ht="23.25" customHeight="1">
      <c r="A289" s="53"/>
      <c r="B289" s="54"/>
      <c r="C289" s="54"/>
      <c r="D289" s="54"/>
      <c r="E289" s="54"/>
    </row>
    <row r="290" spans="1:5" s="84" customFormat="1" ht="18.75">
      <c r="A290" s="53"/>
      <c r="B290" s="54"/>
      <c r="C290" s="54"/>
      <c r="D290" s="54"/>
      <c r="E290" s="54"/>
    </row>
    <row r="291" s="54" customFormat="1" ht="79.5" customHeight="1">
      <c r="A291" s="53"/>
    </row>
    <row r="292" s="54" customFormat="1" ht="18.75">
      <c r="A292" s="53"/>
    </row>
    <row r="293" s="54" customFormat="1" ht="18.75">
      <c r="A293" s="53"/>
    </row>
    <row r="294" s="54" customFormat="1" ht="18.75">
      <c r="A294" s="53"/>
    </row>
    <row r="295" s="54" customFormat="1" ht="18.75">
      <c r="A295" s="53"/>
    </row>
    <row r="296" s="54" customFormat="1" ht="18.75">
      <c r="A296" s="53"/>
    </row>
    <row r="297" s="54" customFormat="1" ht="18.75" customHeight="1">
      <c r="A297" s="53"/>
    </row>
    <row r="298" s="54" customFormat="1" ht="18.75">
      <c r="A298" s="53"/>
    </row>
    <row r="299" s="54" customFormat="1" ht="18.75">
      <c r="A299" s="53"/>
    </row>
    <row r="300" s="54" customFormat="1" ht="97.5" customHeight="1">
      <c r="A300" s="53"/>
    </row>
    <row r="301" s="54" customFormat="1" ht="18.75">
      <c r="A301" s="53"/>
    </row>
    <row r="302" s="54" customFormat="1" ht="18.75">
      <c r="A302" s="53"/>
    </row>
    <row r="303" s="54" customFormat="1" ht="41.25" customHeight="1">
      <c r="A303" s="53"/>
    </row>
    <row r="304" s="54" customFormat="1" ht="18.75">
      <c r="A304" s="53"/>
    </row>
    <row r="305" spans="1:5" s="85" customFormat="1" ht="30" customHeight="1">
      <c r="A305" s="53"/>
      <c r="B305" s="54"/>
      <c r="C305" s="54"/>
      <c r="D305" s="54"/>
      <c r="E305" s="54"/>
    </row>
  </sheetData>
  <sheetProtection/>
  <mergeCells count="3">
    <mergeCell ref="B2:E2"/>
    <mergeCell ref="B3:E3"/>
    <mergeCell ref="A4:E4"/>
  </mergeCells>
  <printOptions/>
  <pageMargins left="0.7086614173228347" right="0.1968503937007874" top="0.5511811023622047" bottom="0.5511811023622047" header="0.5118110236220472" footer="0.31496062992125984"/>
  <pageSetup horizontalDpi="300" verticalDpi="300" orientation="portrait" paperSize="9" scale="76" r:id="rId1"/>
  <rowBreaks count="1" manualBreakCount="1">
    <brk id="3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9.625" style="17" customWidth="1"/>
    <col min="2" max="2" width="15.875" style="17" hidden="1" customWidth="1"/>
    <col min="3" max="3" width="21.625" style="17" customWidth="1"/>
    <col min="4" max="4" width="15.00390625" style="17" customWidth="1"/>
    <col min="5" max="5" width="14.375" style="17" customWidth="1"/>
    <col min="6" max="16384" width="9.125" style="17" customWidth="1"/>
  </cols>
  <sheetData>
    <row r="1" spans="1:5" ht="15">
      <c r="A1" s="13"/>
      <c r="B1" s="4"/>
      <c r="C1" s="3"/>
      <c r="D1" s="175" t="s">
        <v>483</v>
      </c>
      <c r="E1" s="175"/>
    </row>
    <row r="2" spans="1:5" ht="15">
      <c r="A2" s="13"/>
      <c r="B2" s="4"/>
      <c r="C2" s="3"/>
      <c r="D2" s="176" t="s">
        <v>481</v>
      </c>
      <c r="E2" s="176"/>
    </row>
    <row r="3" spans="1:5" ht="12.75">
      <c r="A3"/>
      <c r="B3" s="5"/>
      <c r="C3" s="6"/>
      <c r="D3" s="167" t="s">
        <v>657</v>
      </c>
      <c r="E3" s="167"/>
    </row>
    <row r="4" spans="1:5" ht="28.5" customHeight="1">
      <c r="A4" s="174" t="s">
        <v>482</v>
      </c>
      <c r="B4" s="174"/>
      <c r="C4" s="174"/>
      <c r="D4" s="174"/>
      <c r="E4" s="174"/>
    </row>
    <row r="5" spans="1:5" s="15" customFormat="1" ht="39.75" customHeight="1">
      <c r="A5" s="28" t="s">
        <v>53</v>
      </c>
      <c r="B5" s="25" t="s">
        <v>55</v>
      </c>
      <c r="C5" s="25" t="s">
        <v>56</v>
      </c>
      <c r="D5" s="29" t="s">
        <v>477</v>
      </c>
      <c r="E5" s="29" t="s">
        <v>478</v>
      </c>
    </row>
    <row r="6" spans="1:5" s="15" customFormat="1" ht="22.5">
      <c r="A6" s="27" t="s">
        <v>455</v>
      </c>
      <c r="B6" s="22" t="s">
        <v>456</v>
      </c>
      <c r="C6" s="24" t="str">
        <f aca="true" t="shared" si="0" ref="C6:C16">IF(OR(LEFT(B6,5)="000 9",LEFT(B6,5)="000 7"),"X",IF(OR(RIGHT(B6,1)="A",RIGHT(B6,1)="А"),LEFT(B6,LEN(B6)-1)&amp;"0",B6))</f>
        <v>X</v>
      </c>
      <c r="D6" s="26">
        <v>-1049767.26</v>
      </c>
      <c r="E6" s="26">
        <v>67767.14</v>
      </c>
    </row>
    <row r="7" spans="1:5" s="15" customFormat="1" ht="12.75">
      <c r="A7" s="27" t="s">
        <v>457</v>
      </c>
      <c r="B7" s="22" t="s">
        <v>458</v>
      </c>
      <c r="C7" s="24" t="str">
        <f t="shared" si="0"/>
        <v>000 01 00 00 00 00 0000 000</v>
      </c>
      <c r="D7" s="26">
        <v>-1049767.26</v>
      </c>
      <c r="E7" s="26">
        <v>67767.14</v>
      </c>
    </row>
    <row r="8" spans="1:5" s="15" customFormat="1" ht="22.5">
      <c r="A8" s="27" t="s">
        <v>459</v>
      </c>
      <c r="B8" s="22" t="s">
        <v>460</v>
      </c>
      <c r="C8" s="24" t="str">
        <f t="shared" si="0"/>
        <v>000 01 05 00 00 00 0000 000</v>
      </c>
      <c r="D8" s="26">
        <v>-1049767.26</v>
      </c>
      <c r="E8" s="26">
        <v>67767.14</v>
      </c>
    </row>
    <row r="9" spans="1:5" s="15" customFormat="1" ht="22.5">
      <c r="A9" s="27" t="s">
        <v>461</v>
      </c>
      <c r="B9" s="22" t="s">
        <v>462</v>
      </c>
      <c r="C9" s="24" t="str">
        <f t="shared" si="0"/>
        <v>000 01 05 00 00 00 0000 500</v>
      </c>
      <c r="D9" s="26">
        <v>-413091907.49</v>
      </c>
      <c r="E9" s="26">
        <v>-419743567.13</v>
      </c>
    </row>
    <row r="10" spans="1:5" s="15" customFormat="1" ht="22.5">
      <c r="A10" s="27" t="s">
        <v>463</v>
      </c>
      <c r="B10" s="22" t="s">
        <v>464</v>
      </c>
      <c r="C10" s="24" t="str">
        <f t="shared" si="0"/>
        <v>000 01 05 02 00 00 0000 500</v>
      </c>
      <c r="D10" s="26">
        <v>-413091907.49</v>
      </c>
      <c r="E10" s="26">
        <v>-419743567.13</v>
      </c>
    </row>
    <row r="11" spans="1:5" s="15" customFormat="1" ht="22.5">
      <c r="A11" s="27" t="s">
        <v>465</v>
      </c>
      <c r="B11" s="22" t="s">
        <v>466</v>
      </c>
      <c r="C11" s="24" t="str">
        <f t="shared" si="0"/>
        <v>000 01 05 02 01 00 0000 510</v>
      </c>
      <c r="D11" s="26">
        <v>-413091907.49</v>
      </c>
      <c r="E11" s="26">
        <v>-419743567.13</v>
      </c>
    </row>
    <row r="12" spans="1:5" s="15" customFormat="1" ht="33.75">
      <c r="A12" s="27" t="s">
        <v>467</v>
      </c>
      <c r="B12" s="22" t="s">
        <v>468</v>
      </c>
      <c r="C12" s="24" t="str">
        <f t="shared" si="0"/>
        <v>000 01 05 02 01 05 0000 510</v>
      </c>
      <c r="D12" s="26">
        <v>-413091907.49</v>
      </c>
      <c r="E12" s="26">
        <v>-419743567.13</v>
      </c>
    </row>
    <row r="13" spans="1:5" s="15" customFormat="1" ht="22.5">
      <c r="A13" s="27" t="s">
        <v>469</v>
      </c>
      <c r="B13" s="22" t="s">
        <v>470</v>
      </c>
      <c r="C13" s="24" t="str">
        <f t="shared" si="0"/>
        <v>000 01 05 00 00 00 0000 600</v>
      </c>
      <c r="D13" s="26">
        <v>412042140.23</v>
      </c>
      <c r="E13" s="26">
        <v>419811334.27</v>
      </c>
    </row>
    <row r="14" spans="1:5" s="15" customFormat="1" ht="22.5">
      <c r="A14" s="27" t="s">
        <v>471</v>
      </c>
      <c r="B14" s="22" t="s">
        <v>472</v>
      </c>
      <c r="C14" s="24" t="str">
        <f t="shared" si="0"/>
        <v>000 01 05 02 00 00 0000 600</v>
      </c>
      <c r="D14" s="26">
        <v>412042140.23</v>
      </c>
      <c r="E14" s="26">
        <v>419811334.27</v>
      </c>
    </row>
    <row r="15" spans="1:5" s="15" customFormat="1" ht="22.5">
      <c r="A15" s="27" t="s">
        <v>473</v>
      </c>
      <c r="B15" s="22" t="s">
        <v>474</v>
      </c>
      <c r="C15" s="24" t="str">
        <f t="shared" si="0"/>
        <v>000 01 05 02 01 00 0000 610</v>
      </c>
      <c r="D15" s="26">
        <v>412042140.23</v>
      </c>
      <c r="E15" s="26">
        <v>419811334.27</v>
      </c>
    </row>
    <row r="16" spans="1:5" s="15" customFormat="1" ht="33.75">
      <c r="A16" s="27" t="s">
        <v>475</v>
      </c>
      <c r="B16" s="22" t="s">
        <v>476</v>
      </c>
      <c r="C16" s="24" t="str">
        <f t="shared" si="0"/>
        <v>000 01 05 02 01 05 0000 610</v>
      </c>
      <c r="D16" s="26">
        <v>412042140.23</v>
      </c>
      <c r="E16" s="26">
        <v>419811334.27</v>
      </c>
    </row>
    <row r="17" spans="1:5" s="15" customFormat="1" ht="12.75">
      <c r="A17" s="18"/>
      <c r="B17" s="19"/>
      <c r="C17" s="23"/>
      <c r="D17" s="20"/>
      <c r="E17" s="21"/>
    </row>
    <row r="18" spans="1:4" s="15" customFormat="1" ht="12.75">
      <c r="A18" s="14"/>
      <c r="B18" s="10"/>
      <c r="C18" s="11"/>
      <c r="D18" s="12"/>
    </row>
    <row r="19" spans="1:3" ht="12.75">
      <c r="A19" s="173"/>
      <c r="B19" s="173"/>
      <c r="C19" s="9"/>
    </row>
    <row r="20" spans="1:3" ht="12.75">
      <c r="A20" s="2"/>
      <c r="B20" s="1"/>
      <c r="C20" s="1"/>
    </row>
    <row r="21" spans="1:3" ht="12.75">
      <c r="A21" s="173"/>
      <c r="B21" s="173"/>
      <c r="C21" s="1"/>
    </row>
    <row r="22" spans="1:3" ht="12.75">
      <c r="A22" s="2"/>
      <c r="B22" s="1"/>
      <c r="C22" s="1"/>
    </row>
    <row r="27" ht="11.25" customHeight="1"/>
  </sheetData>
  <sheetProtection/>
  <mergeCells count="6">
    <mergeCell ref="A19:B19"/>
    <mergeCell ref="A21:B21"/>
    <mergeCell ref="A4:E4"/>
    <mergeCell ref="D1:E1"/>
    <mergeCell ref="D2:E2"/>
    <mergeCell ref="D3:E3"/>
  </mergeCells>
  <printOptions/>
  <pageMargins left="1" right="1" top="1" bottom="1" header="0.5" footer="0.5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2013-05-08T10:57:00Z</cp:lastPrinted>
  <dcterms:created xsi:type="dcterms:W3CDTF">1999-06-18T11:49:53Z</dcterms:created>
  <dcterms:modified xsi:type="dcterms:W3CDTF">2013-05-08T10:57:54Z</dcterms:modified>
  <cp:category/>
  <cp:version/>
  <cp:contentType/>
  <cp:contentStatus/>
</cp:coreProperties>
</file>