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8105" windowHeight="85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6" i="1"/>
  <c r="D21"/>
  <c r="D19"/>
  <c r="D59"/>
  <c r="D80"/>
  <c r="D79" s="1"/>
  <c r="D77"/>
  <c r="D75"/>
  <c r="D61"/>
  <c r="D60" s="1"/>
  <c r="D54"/>
  <c r="D45"/>
  <c r="D49"/>
  <c r="D41"/>
  <c r="D34"/>
  <c r="D32"/>
  <c r="D30"/>
  <c r="D23"/>
  <c r="D11"/>
  <c r="D44" l="1"/>
  <c r="D40" s="1"/>
  <c r="D39" s="1"/>
  <c r="D13"/>
  <c r="D18"/>
  <c r="D10" l="1"/>
  <c r="D81" s="1"/>
</calcChain>
</file>

<file path=xl/sharedStrings.xml><?xml version="1.0" encoding="utf-8"?>
<sst xmlns="http://schemas.openxmlformats.org/spreadsheetml/2006/main" count="130" uniqueCount="130">
  <si>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</si>
  <si>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</si>
  <si>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</si>
  <si>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</si>
  <si>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</si>
  <si>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</si>
  <si>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</si>
  <si>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</si>
  <si>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</si>
  <si>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Единый налог, взимаемый в связи с применением упрощенной системы налогообложения по патенту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</si>
  <si>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</si>
  <si>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</si>
  <si>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</si>
  <si>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</si>
  <si>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</si>
  <si>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</si>
  <si>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</si>
  <si>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</si>
  <si>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</si>
  <si>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Налог, взимаемый в связи с применением упрощенной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</si>
  <si>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</si>
  <si>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</si>
  <si>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</si>
  <si>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</si>
  <si>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</si>
  <si>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</si>
  <si>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</si>
  <si>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1 12 01000 01 0000 120</t>
  </si>
  <si>
    <t>1 00 00000 00 0000 000</t>
  </si>
  <si>
    <t>1 01 02000 01 0000 110</t>
  </si>
  <si>
    <t>1 03 02230 01 0000 110</t>
  </si>
  <si>
    <t>1 03 02240 01 0000 110</t>
  </si>
  <si>
    <t>1 03 02250 01 0000 110</t>
  </si>
  <si>
    <t>1 03 02260 01 0000 110</t>
  </si>
  <si>
    <t>1 05 03000 01 0000 110</t>
  </si>
  <si>
    <t>1 11 00000 00 0000 000</t>
  </si>
  <si>
    <t>1 03 00000 00 0000 000</t>
  </si>
  <si>
    <t>1 01 00000 00 0000 000</t>
  </si>
  <si>
    <t>1 05 00000 00 0000 000</t>
  </si>
  <si>
    <t>1 08 03000 01 0000 110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</si>
  <si>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</si>
  <si>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</si>
  <si>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договоров аренды указанных земельных участков</t>
  </si>
  <si>
    <t>1 12 00000 00 0000 000</t>
  </si>
  <si>
    <t>1 16 00000 00 0000 000</t>
  </si>
  <si>
    <t>НАЛОГОВЫЕ И НЕНАЛОГОВЫЕ ДОХОДЫ</t>
  </si>
  <si>
    <t>Код бюджетной классификации Российской Федерации</t>
  </si>
  <si>
    <t>(тыс. рублей)</t>
  </si>
  <si>
    <t>Сумма</t>
  </si>
  <si>
    <t>Наименование групп, подгрупп и статей доходов</t>
  </si>
  <si>
    <t xml:space="preserve">Субвенции бюджетам бюджетной системы Российской Федерации </t>
  </si>
  <si>
    <t>Дотации бюджетам бюджетной системы Российской Федерации</t>
  </si>
  <si>
    <t>2 02 20000 00 0000 151</t>
  </si>
  <si>
    <t>2 02 29999 05 0000 151</t>
  </si>
  <si>
    <t>2 02 15002 05 0000 151</t>
  </si>
  <si>
    <t>2 02 30000 00 0000 151</t>
  </si>
  <si>
    <t>2 02 35135 05 0000 151</t>
  </si>
  <si>
    <t>2 02 10000 00 0000 151</t>
  </si>
  <si>
    <t>2 02 30024 05 0000 151</t>
  </si>
  <si>
    <t>Субвенции бюджетам муниципальных районов на выполнение передаваемых полномочий субъектов Российской  Федерации</t>
  </si>
  <si>
    <t>1 13 00000 00 0000 000</t>
  </si>
  <si>
    <t>1 14 00000 00 0000 000</t>
  </si>
  <si>
    <t>1 17 00000 00 0000 000</t>
  </si>
  <si>
    <t>1 05 01000 00 0000 110</t>
  </si>
  <si>
    <t>1 05 02000 02 0000 110</t>
  </si>
  <si>
    <t>1 05 04000 02 0000 110</t>
  </si>
  <si>
    <r>
      <rPr>
        <sz val="12"/>
        <rFont val="Times New Roman"/>
        <family val="1"/>
      </rPr>
  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  </r>
  </si>
  <si>
    <r>
      <t> </t>
    </r>
    <r>
      <rPr>
        <b/>
        <sz val="12"/>
        <rFont val="Times New Roman"/>
        <family val="1"/>
        <charset val="204"/>
      </rPr>
      <t>ИТОГО ДОХОДОВ</t>
    </r>
  </si>
  <si>
    <t>1 08 07150 01 0000 110</t>
  </si>
  <si>
    <t>Государственная пошлина за выдачу разрешения на установку рекламной конструкции</t>
  </si>
  <si>
    <t>1 11 05010 00 0000 120</t>
  </si>
  <si>
    <t>1 11 05030 05 0000 120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</si>
  <si>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</si>
  <si>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</si>
  <si>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</si>
  <si>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</si>
  <si>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</si>
  <si>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</si>
  <si>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</si>
  <si>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2 02 15001 05 0000 151</t>
  </si>
  <si>
    <t>Дотации бюджетам муниципальных районов на выравнивание бюджетной обеспеченности</t>
  </si>
  <si>
    <t>2 02 20051 05 0000 151</t>
  </si>
  <si>
    <t>Субсидии бюджетам муниципальных районов на реализацию федеральных целевых программ</t>
  </si>
  <si>
    <t>Субсидии на улучшение жилищных условий граждан, проживающих в сельской местности, в том числе молодых семей и молодых специалистов, в рамках ФЦП "Устойчивое развитие сельских территорий на 2014-2017 годы и плановый период до 2020 года" и подпрограммы "Устойчивое развитие сельских территорий Вологодской области на 2014-2017 годы и на плановый период до 2020 года" ГП "Развитие агропромышленного комплекса и потребительского рынка Вологодской области на 2013-2020 годы"</t>
  </si>
  <si>
    <t>Субсидии на комплексное обустройство объектами социальной и инженерной инфраструктуры населенных пунктов, расположенных в сельской местности, в рамках ФЦП "Устойчивое развитие сельских территорий на 2014-2017 годы и плановый период до 2020 года" и подпрограммы "Устойчивое развитие сельских территорий Вологодской области на 2014-2017 годы и на плановый период до 2020 года" ГП "Развитие агропромышленного комплекса и потребительского рынка Вологодской области на 2013-2020 годы"</t>
  </si>
  <si>
    <t>Субсидии бюджетам муниципальных образований в рамках федеральной целевой программы развития образования на 2017-2020 годы и подпрограммы «Развитие общего и дополнительного образования детей» государственной программы «Развитие образования Вологодской области на 2013-2020 годы»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</si>
  <si>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</si>
  <si>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</si>
  <si>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образований области  на капитальные вложения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</si>
  <si>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</si>
  <si>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</si>
  <si>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2 02 25519 05 0000 151</t>
  </si>
  <si>
    <t>Субсидия бюджетам муниципальных районов на поддержку отрасли культуры</t>
  </si>
  <si>
    <t>2 02 25558 05 0000 151</t>
  </si>
  <si>
    <r>
      <t xml:space="preserve">Субсидии бюджетам муниципальных районов </t>
    </r>
    <r>
      <rPr>
        <sz val="11"/>
        <color rgb="FF000000"/>
        <rFont val="Calibri"/>
        <family val="2"/>
        <charset val="204"/>
        <scheme val="minor"/>
      </rPr>
      <t xml:space="preserve"> </t>
    </r>
    <r>
      <rPr>
        <sz val="11"/>
        <color rgb="FF000000"/>
        <rFont val="Times New Roman"/>
        <family val="1"/>
        <charset val="204"/>
      </rPr>
      <t>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  </r>
  </si>
  <si>
    <t>Субсидии бюджетам муниципальных образований области на внедрение и (или) эксплуатацию аппаратно-программного комплекса "Безопасный город" в рамках подпрограммы в рамках подпрограммы "Построение и развитие аппаратно-программного комплекса "Безопасный город"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2013 - 2020 годах"</t>
  </si>
  <si>
    <t>Субсидии бюджетам муниципальных образований области на проведение мероприятий по предотвращению  распространения  сорного растения борщевик Сосновского в рамках подпрограммы  "Развитие подотрасли растениеводства Вологодской области на 2013-2020 годы" государственной программы "Развитие агропромышленного комплекса и потребительского рынка Вологодской области на 2013-2020 годы"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</si>
  <si>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подпрограммы"Развитие сети автомобильных дорог общего пользования"государственной программы "Развитие транспортной системы Вологодской области на 2014-2020 годы"</t>
  </si>
  <si>
    <t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</si>
  <si>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>Субсидии на реализацию проекта "Народный бюджет"</t>
  </si>
  <si>
    <t>Субвенции на 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t>
  </si>
  <si>
    <t>Субвенции на осуществление отдельных государственных полномочий в соответствии с законом области от 01.02.2013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</t>
  </si>
  <si>
    <t xml:space="preserve">Субвенции на осуществление отдельных государственных полномочий в соответствии с законом области от 06.12.2013 № 3223-ОЗ «О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бюджета» </t>
  </si>
  <si>
    <t xml:space="preserve">Субвенции на осуществление отдельных государственных полномочий в соответствии с законом области от 15.01.2013 № 2966-ОЗ «О наделении органов местного самоуправления отдельными государственными полномочиями по отлову и содержанию безнадзорных животных» </t>
  </si>
  <si>
    <t>Субвенции на осуществление отдельных государственных полномочий в соответствии с законом области от 17.12.2007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</t>
  </si>
  <si>
    <t>Субвенции на 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</si>
  <si>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Субвенции на осуществление отдельных государственных полномочий в соответствии с законом области от 17.12.2007  № 1719-ОЗ «О наделении органов местного самоуправления отдельными государственными полномочиями в сфере образования»</t>
  </si>
  <si>
    <t xml:space="preserve">Субвенции на 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</t>
  </si>
  <si>
    <t xml:space="preserve">Субвенции на осуществление отдельных государственных полномочий в соответствии с законом области от 28.06.2006 № 1465-ОЗ «О наделении органов местного самоуправления отдельными государственными полномочиями в сфере охраны окружающей среды» </t>
  </si>
  <si>
    <t xml:space="preserve">Субвенции на осуществление отдельных государственных полномочий в соответствии с законом области  от 28.04.2006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</t>
  </si>
  <si>
    <t xml:space="preserve">Субвенции на 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 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</si>
  <si>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</si>
  <si>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</si>
  <si>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2 02 40000 00 0000 151</t>
  </si>
  <si>
    <t>2 02 40014 05 0000 151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</si>
  <si>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</si>
  <si>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</si>
  <si>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НЕГОСУДАРСТВЕННЫХ ОРГАНИЗАЦИЙ</t>
  </si>
  <si>
    <t>ПРОЧИЕ БЕЗВОЗМЕЗДНЫЕ ПОСТУПЛЕНИЯ</t>
  </si>
  <si>
    <t>Прочие безвозмездные поступления от негосударственных организаций в бюджеты муниципальных районов</t>
  </si>
  <si>
    <t>Прочие безвозмездные поступления в бюджеты муниципальных районов</t>
  </si>
  <si>
    <t>2 04 05099 05 0000 180</t>
  </si>
  <si>
    <t>2 04 00000 00 0000 180</t>
  </si>
  <si>
    <t>2 07 05030 05 0000 180</t>
  </si>
  <si>
    <t>207 00000 00 0000 180</t>
  </si>
  <si>
    <t>Объем доходов местного бюджета района, формируемый за счет налоговых и неналоговых доходов,             а также безвозмездных поступлений на 2017 год</t>
  </si>
  <si>
    <t>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</si>
  <si>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</si>
  <si>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Приложение  2 к решению Земского Собрания района Устюженского муниципального района от 08.09.2017 № 51</t>
  </si>
  <si>
    <t>"Приложение  2 к решению Земского Собрания района Устюженского муниципального района от 22.12.2016 № 113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</si>
</sst>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1" applyFont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6" fillId="0" borderId="1" xfId="2" applyNumberFormat="1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wrapText="1"/>
    </xf>
    <xf numFmtId="0" fontId="11" fillId="0" borderId="7" xfId="0" applyFont="1" applyBorder="1" applyAlignment="1">
      <alignment horizontal="justify" vertical="top" wrapText="1"/>
    </xf>
    <xf numFmtId="4" fontId="4" fillId="0" borderId="8" xfId="2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top" wrapText="1"/>
    </xf>
    <xf numFmtId="4" fontId="14" fillId="0" borderId="10" xfId="2" applyNumberFormat="1" applyFont="1" applyBorder="1" applyAlignment="1">
      <alignment horizontal="center" vertical="center" wrapText="1"/>
    </xf>
    <xf numFmtId="4" fontId="14" fillId="0" borderId="1" xfId="2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4" fontId="4" fillId="0" borderId="14" xfId="2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8" fillId="0" borderId="12" xfId="0" applyFont="1" applyFill="1" applyBorder="1" applyAlignment="1">
      <alignment horizontal="left" vertical="top" wrapText="1"/>
    </xf>
    <xf numFmtId="0" fontId="9" fillId="0" borderId="7" xfId="0" applyFont="1" applyBorder="1" applyAlignment="1">
      <alignment horizontal="center" vertical="center"/>
    </xf>
    <xf numFmtId="0" fontId="4" fillId="0" borderId="15" xfId="2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1" applyFont="1" applyAlignment="1">
      <alignment horizontal="left" wrapText="1" indent="20"/>
    </xf>
    <xf numFmtId="0" fontId="4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91"/>
  <sheetViews>
    <sheetView tabSelected="1" topLeftCell="A97" workbookViewId="0">
      <selection activeCell="C26" sqref="C26"/>
    </sheetView>
  </sheetViews>
  <sheetFormatPr defaultRowHeight="15"/>
  <cols>
    <col min="1" max="1" width="5.7109375" customWidth="1"/>
    <col min="2" max="2" width="26.140625" customWidth="1"/>
    <col min="3" max="3" width="80.5703125" customWidth="1"/>
    <col min="4" max="4" width="12.7109375" customWidth="1"/>
  </cols>
  <sheetData>
    <row r="1" spans="2:5" ht="41.25" customHeight="1">
      <c r="C1" s="55" t="s">
        <v>128</v>
      </c>
      <c r="D1" s="55"/>
    </row>
    <row r="2" spans="2:5" ht="18.75" customHeight="1"/>
    <row r="3" spans="2:5" ht="48.75" customHeight="1">
      <c r="B3" s="4"/>
      <c r="C3" s="55" t="s">
        <v>129</v>
      </c>
      <c r="D3" s="55"/>
      <c r="E3" s="57"/>
    </row>
    <row r="4" spans="2:5" ht="18.75" customHeight="1">
      <c r="B4" s="59"/>
      <c r="C4" s="59"/>
      <c r="D4" s="59"/>
      <c r="E4" s="57"/>
    </row>
    <row r="5" spans="2:5" ht="42.75" customHeight="1">
      <c r="B5" s="59" t="s">
        <v>125</v>
      </c>
      <c r="C5" s="59"/>
      <c r="D5" s="59"/>
      <c r="E5" s="57"/>
    </row>
    <row r="6" spans="2:5" ht="15.75">
      <c r="B6" s="56" t="s">
        <v>47</v>
      </c>
      <c r="C6" s="56"/>
      <c r="D6" s="56"/>
      <c r="E6" s="57"/>
    </row>
    <row r="7" spans="2:5">
      <c r="B7" s="58" t="s">
        <v>46</v>
      </c>
      <c r="C7" s="58" t="s">
        <v>49</v>
      </c>
      <c r="D7" s="58" t="s">
        <v>48</v>
      </c>
      <c r="E7" s="1"/>
    </row>
    <row r="8" spans="2:5" ht="36.75" customHeight="1">
      <c r="B8" s="58"/>
      <c r="C8" s="58"/>
      <c r="D8" s="58"/>
      <c r="E8" s="1"/>
    </row>
    <row r="9" spans="2:5" ht="13.5" customHeight="1">
      <c r="B9" s="5">
        <v>1</v>
      </c>
      <c r="C9" s="5">
        <v>2</v>
      </c>
      <c r="D9" s="5">
        <v>3</v>
      </c>
      <c r="E9" s="1"/>
    </row>
    <row r="10" spans="2:5" ht="21.75" customHeight="1">
      <c r="B10" s="6" t="s">
        <v>28</v>
      </c>
      <c r="C10" s="7" t="s">
        <v>45</v>
      </c>
      <c r="D10" s="15">
        <f>D11+D13+D18+D23+D26+D30+D32+D34+D37+D38</f>
        <v>114901.9</v>
      </c>
      <c r="E10" s="1"/>
    </row>
    <row r="11" spans="2:5" ht="21.75" customHeight="1">
      <c r="B11" s="5" t="s">
        <v>37</v>
      </c>
      <c r="C11" s="8" t="s">
        <v>0</v>
      </c>
      <c r="D11" s="16">
        <f>D12</f>
        <v>76085</v>
      </c>
      <c r="E11" s="1"/>
    </row>
    <row r="12" spans="2:5" ht="20.25" customHeight="1">
      <c r="B12" s="5" t="s">
        <v>29</v>
      </c>
      <c r="C12" s="8" t="s">
        <v>1</v>
      </c>
      <c r="D12" s="16">
        <v>76085</v>
      </c>
      <c r="E12" s="1"/>
    </row>
    <row r="13" spans="2:5" ht="31.5">
      <c r="B13" s="5" t="s">
        <v>36</v>
      </c>
      <c r="C13" s="8" t="s">
        <v>2</v>
      </c>
      <c r="D13" s="16">
        <f>D14+D15+D16+D17</f>
        <v>10842</v>
      </c>
      <c r="E13" s="1"/>
    </row>
    <row r="14" spans="2:5" ht="63">
      <c r="B14" s="5" t="s">
        <v>30</v>
      </c>
      <c r="C14" s="8" t="s">
        <v>3</v>
      </c>
      <c r="D14" s="16">
        <v>3456</v>
      </c>
      <c r="E14" s="1"/>
    </row>
    <row r="15" spans="2:5" ht="78.75">
      <c r="B15" s="5" t="s">
        <v>31</v>
      </c>
      <c r="C15" s="8" t="s">
        <v>4</v>
      </c>
      <c r="D15" s="16">
        <v>52</v>
      </c>
      <c r="E15" s="1"/>
    </row>
    <row r="16" spans="2:5" ht="63">
      <c r="B16" s="5" t="s">
        <v>32</v>
      </c>
      <c r="C16" s="8" t="s">
        <v>5</v>
      </c>
      <c r="D16" s="16">
        <v>7334</v>
      </c>
      <c r="E16" s="1"/>
    </row>
    <row r="17" spans="2:5" ht="63">
      <c r="B17" s="5" t="s">
        <v>33</v>
      </c>
      <c r="C17" s="8" t="s">
        <v>20</v>
      </c>
      <c r="D17" s="16">
        <v>0</v>
      </c>
      <c r="E17" s="2"/>
    </row>
    <row r="18" spans="2:5" ht="21" customHeight="1">
      <c r="B18" s="5" t="s">
        <v>38</v>
      </c>
      <c r="C18" s="9" t="s">
        <v>6</v>
      </c>
      <c r="D18" s="16">
        <f>D19+D20+D21+D22</f>
        <v>14468.22</v>
      </c>
      <c r="E18" s="1"/>
    </row>
    <row r="19" spans="2:5" ht="31.5">
      <c r="B19" s="5" t="s">
        <v>63</v>
      </c>
      <c r="C19" s="8" t="s">
        <v>19</v>
      </c>
      <c r="D19" s="16">
        <f>8168</f>
        <v>8168</v>
      </c>
      <c r="E19" s="1"/>
    </row>
    <row r="20" spans="2:5" ht="24" customHeight="1">
      <c r="B20" s="5" t="s">
        <v>64</v>
      </c>
      <c r="C20" s="8" t="s">
        <v>7</v>
      </c>
      <c r="D20" s="16">
        <v>5557.05</v>
      </c>
      <c r="E20" s="1"/>
    </row>
    <row r="21" spans="2:5" ht="21.75" customHeight="1">
      <c r="B21" s="5" t="s">
        <v>34</v>
      </c>
      <c r="C21" s="8" t="s">
        <v>8</v>
      </c>
      <c r="D21" s="16">
        <f>725+5</f>
        <v>730</v>
      </c>
      <c r="E21" s="1"/>
    </row>
    <row r="22" spans="2:5" ht="31.5">
      <c r="B22" s="5" t="s">
        <v>65</v>
      </c>
      <c r="C22" s="8" t="s">
        <v>9</v>
      </c>
      <c r="D22" s="16">
        <v>13.17</v>
      </c>
      <c r="E22" s="1"/>
    </row>
    <row r="23" spans="2:5" ht="22.5" customHeight="1">
      <c r="B23" s="5" t="s">
        <v>40</v>
      </c>
      <c r="C23" s="8" t="s">
        <v>10</v>
      </c>
      <c r="D23" s="16">
        <f>D24+D25</f>
        <v>1223</v>
      </c>
      <c r="E23" s="1"/>
    </row>
    <row r="24" spans="2:5" ht="33.75" customHeight="1">
      <c r="B24" s="5" t="s">
        <v>39</v>
      </c>
      <c r="C24" s="8" t="s">
        <v>41</v>
      </c>
      <c r="D24" s="16">
        <v>1208</v>
      </c>
      <c r="E24" s="3"/>
    </row>
    <row r="25" spans="2:5" ht="33.75" customHeight="1">
      <c r="B25" s="17" t="s">
        <v>68</v>
      </c>
      <c r="C25" s="18" t="s">
        <v>69</v>
      </c>
      <c r="D25" s="16">
        <v>15</v>
      </c>
      <c r="E25" s="13"/>
    </row>
    <row r="26" spans="2:5" ht="31.5">
      <c r="B26" s="5" t="s">
        <v>35</v>
      </c>
      <c r="C26" s="8" t="s">
        <v>11</v>
      </c>
      <c r="D26" s="16">
        <f>D27+D28+D29</f>
        <v>3687</v>
      </c>
      <c r="E26" s="1"/>
    </row>
    <row r="27" spans="2:5" ht="47.25">
      <c r="B27" s="14" t="s">
        <v>70</v>
      </c>
      <c r="C27" s="8" t="s">
        <v>42</v>
      </c>
      <c r="D27" s="16">
        <v>2788</v>
      </c>
      <c r="E27" s="1"/>
    </row>
    <row r="28" spans="2:5" ht="78.75">
      <c r="B28" s="14" t="s">
        <v>71</v>
      </c>
      <c r="C28" s="8" t="s">
        <v>72</v>
      </c>
      <c r="D28" s="16">
        <v>884</v>
      </c>
      <c r="E28" s="1"/>
    </row>
    <row r="29" spans="2:5" ht="53.25" customHeight="1">
      <c r="B29" s="54" t="s">
        <v>126</v>
      </c>
      <c r="C29" s="8" t="s">
        <v>127</v>
      </c>
      <c r="D29" s="16">
        <v>15</v>
      </c>
      <c r="E29" s="53"/>
    </row>
    <row r="30" spans="2:5" ht="23.25" customHeight="1">
      <c r="B30" s="5" t="s">
        <v>43</v>
      </c>
      <c r="C30" s="8" t="s">
        <v>12</v>
      </c>
      <c r="D30" s="16">
        <f>D31</f>
        <v>284.39999999999998</v>
      </c>
      <c r="E30" s="1"/>
    </row>
    <row r="31" spans="2:5" ht="20.25" customHeight="1">
      <c r="B31" s="5" t="s">
        <v>27</v>
      </c>
      <c r="C31" s="8" t="s">
        <v>13</v>
      </c>
      <c r="D31" s="16">
        <v>284.39999999999998</v>
      </c>
      <c r="E31" s="1"/>
    </row>
    <row r="32" spans="2:5" ht="31.5">
      <c r="B32" s="5" t="s">
        <v>60</v>
      </c>
      <c r="C32" s="9" t="s">
        <v>14</v>
      </c>
      <c r="D32" s="16">
        <f>D33</f>
        <v>50</v>
      </c>
      <c r="E32" s="1"/>
    </row>
    <row r="33" spans="2:5" ht="16.5" customHeight="1">
      <c r="B33" s="14" t="s">
        <v>73</v>
      </c>
      <c r="C33" s="8" t="s">
        <v>74</v>
      </c>
      <c r="D33" s="16">
        <v>50</v>
      </c>
      <c r="E33" s="1"/>
    </row>
    <row r="34" spans="2:5" ht="31.5">
      <c r="B34" s="5" t="s">
        <v>61</v>
      </c>
      <c r="C34" s="8" t="s">
        <v>15</v>
      </c>
      <c r="D34" s="16">
        <f>D35+D36</f>
        <v>2563</v>
      </c>
      <c r="E34" s="1"/>
    </row>
    <row r="35" spans="2:5" ht="78.75">
      <c r="B35" s="14" t="s">
        <v>75</v>
      </c>
      <c r="C35" s="8" t="s">
        <v>76</v>
      </c>
      <c r="D35" s="16">
        <v>2563</v>
      </c>
      <c r="E35" s="1"/>
    </row>
    <row r="36" spans="2:5" ht="31.5">
      <c r="B36" s="14" t="s">
        <v>77</v>
      </c>
      <c r="C36" s="8" t="s">
        <v>78</v>
      </c>
      <c r="D36" s="16">
        <v>0</v>
      </c>
      <c r="E36" s="1"/>
    </row>
    <row r="37" spans="2:5" ht="21.75" customHeight="1">
      <c r="B37" s="5" t="s">
        <v>44</v>
      </c>
      <c r="C37" s="8" t="s">
        <v>16</v>
      </c>
      <c r="D37" s="16">
        <v>5691</v>
      </c>
      <c r="E37" s="1"/>
    </row>
    <row r="38" spans="2:5" ht="23.25" customHeight="1">
      <c r="B38" s="5" t="s">
        <v>62</v>
      </c>
      <c r="C38" s="8" t="s">
        <v>17</v>
      </c>
      <c r="D38" s="16">
        <v>8.2799999999999994</v>
      </c>
      <c r="E38" s="1"/>
    </row>
    <row r="39" spans="2:5" ht="23.25" customHeight="1">
      <c r="B39" s="6" t="s">
        <v>21</v>
      </c>
      <c r="C39" s="7" t="s">
        <v>18</v>
      </c>
      <c r="D39" s="15">
        <f>D40+D77+D79</f>
        <v>274867.40000000002</v>
      </c>
    </row>
    <row r="40" spans="2:5" ht="31.5">
      <c r="B40" s="5" t="s">
        <v>22</v>
      </c>
      <c r="C40" s="8" t="s">
        <v>23</v>
      </c>
      <c r="D40" s="16">
        <f>D41+D44+D60+D75</f>
        <v>274204.7</v>
      </c>
    </row>
    <row r="41" spans="2:5" ht="15.75">
      <c r="B41" s="20" t="s">
        <v>57</v>
      </c>
      <c r="C41" s="8" t="s">
        <v>51</v>
      </c>
      <c r="D41" s="16">
        <f>D42+D43</f>
        <v>56812.799999999996</v>
      </c>
    </row>
    <row r="42" spans="2:5" ht="31.5">
      <c r="B42" s="22" t="s">
        <v>79</v>
      </c>
      <c r="C42" s="19" t="s">
        <v>80</v>
      </c>
      <c r="D42" s="16">
        <v>37168.699999999997</v>
      </c>
    </row>
    <row r="43" spans="2:5" ht="31.5">
      <c r="B43" s="21" t="s">
        <v>54</v>
      </c>
      <c r="C43" s="8" t="s">
        <v>24</v>
      </c>
      <c r="D43" s="16">
        <v>19644.099999999999</v>
      </c>
    </row>
    <row r="44" spans="2:5" ht="31.5">
      <c r="B44" s="5" t="s">
        <v>52</v>
      </c>
      <c r="C44" s="8" t="s">
        <v>25</v>
      </c>
      <c r="D44" s="16">
        <f>D45+D49+D54+D51+D52+D53</f>
        <v>79442</v>
      </c>
    </row>
    <row r="45" spans="2:5" ht="31.5">
      <c r="B45" s="22" t="s">
        <v>81</v>
      </c>
      <c r="C45" s="18" t="s">
        <v>82</v>
      </c>
      <c r="D45" s="16">
        <f>D46+D47+D48</f>
        <v>6709.8</v>
      </c>
    </row>
    <row r="46" spans="2:5" ht="118.5" customHeight="1">
      <c r="B46" s="22"/>
      <c r="C46" s="24" t="s">
        <v>83</v>
      </c>
      <c r="D46" s="16">
        <v>1688.8</v>
      </c>
    </row>
    <row r="47" spans="2:5" ht="126">
      <c r="B47" s="22"/>
      <c r="C47" s="23" t="s">
        <v>84</v>
      </c>
      <c r="D47" s="16">
        <v>4221</v>
      </c>
    </row>
    <row r="48" spans="2:5" ht="63">
      <c r="B48" s="22"/>
      <c r="C48" s="24" t="s">
        <v>85</v>
      </c>
      <c r="D48" s="16">
        <v>800</v>
      </c>
    </row>
    <row r="49" spans="2:4" ht="31.5">
      <c r="B49" s="22" t="s">
        <v>86</v>
      </c>
      <c r="C49" s="25" t="s">
        <v>87</v>
      </c>
      <c r="D49" s="16">
        <f>D50</f>
        <v>62738.1</v>
      </c>
    </row>
    <row r="50" spans="2:4" ht="78.75">
      <c r="B50" s="22"/>
      <c r="C50" s="23" t="s">
        <v>88</v>
      </c>
      <c r="D50" s="16">
        <v>62738.1</v>
      </c>
    </row>
    <row r="51" spans="2:4" ht="47.25">
      <c r="B51" s="22" t="s">
        <v>89</v>
      </c>
      <c r="C51" s="26" t="s">
        <v>90</v>
      </c>
      <c r="D51" s="16">
        <v>2096.8000000000002</v>
      </c>
    </row>
    <row r="52" spans="2:4" ht="15.75">
      <c r="B52" s="17" t="s">
        <v>91</v>
      </c>
      <c r="C52" s="26" t="s">
        <v>92</v>
      </c>
      <c r="D52" s="16">
        <v>12.1</v>
      </c>
    </row>
    <row r="53" spans="2:4" ht="60">
      <c r="B53" s="27" t="s">
        <v>93</v>
      </c>
      <c r="C53" s="28" t="s">
        <v>94</v>
      </c>
      <c r="D53" s="16">
        <v>720</v>
      </c>
    </row>
    <row r="54" spans="2:4" ht="15.75">
      <c r="B54" s="5" t="s">
        <v>53</v>
      </c>
      <c r="C54" s="8" t="s">
        <v>26</v>
      </c>
      <c r="D54" s="16">
        <f>D55+D56+D57+D58+D59</f>
        <v>7165.2</v>
      </c>
    </row>
    <row r="55" spans="2:4" ht="110.25">
      <c r="B55" s="14"/>
      <c r="C55" s="23" t="s">
        <v>95</v>
      </c>
      <c r="D55" s="16">
        <v>45</v>
      </c>
    </row>
    <row r="56" spans="2:4" ht="94.5">
      <c r="B56" s="14"/>
      <c r="C56" s="24" t="s">
        <v>96</v>
      </c>
      <c r="D56" s="16">
        <v>280.5</v>
      </c>
    </row>
    <row r="57" spans="2:4" ht="94.5">
      <c r="B57" s="14"/>
      <c r="C57" s="23" t="s">
        <v>97</v>
      </c>
      <c r="D57" s="16">
        <v>4692.7</v>
      </c>
    </row>
    <row r="58" spans="2:4" ht="63">
      <c r="B58" s="14"/>
      <c r="C58" s="24" t="s">
        <v>98</v>
      </c>
      <c r="D58" s="16">
        <v>1189.3</v>
      </c>
    </row>
    <row r="59" spans="2:4" ht="15.75">
      <c r="B59" s="14"/>
      <c r="C59" s="23" t="s">
        <v>99</v>
      </c>
      <c r="D59" s="16">
        <f>889.8+67.9</f>
        <v>957.69999999999993</v>
      </c>
    </row>
    <row r="60" spans="2:4" ht="15.75">
      <c r="B60" s="29" t="s">
        <v>55</v>
      </c>
      <c r="C60" s="11" t="s">
        <v>50</v>
      </c>
      <c r="D60" s="16">
        <f>D61+D73+D74</f>
        <v>127572.7</v>
      </c>
    </row>
    <row r="61" spans="2:4" ht="31.5">
      <c r="B61" s="10" t="s">
        <v>58</v>
      </c>
      <c r="C61" s="31" t="s">
        <v>59</v>
      </c>
      <c r="D61" s="16">
        <f>D62+D63+D64+D65+D66+D67+D68+D69+D70+D71+D72</f>
        <v>126934.29999999999</v>
      </c>
    </row>
    <row r="62" spans="2:4" ht="78.75">
      <c r="B62" s="30"/>
      <c r="C62" s="32" t="s">
        <v>100</v>
      </c>
      <c r="D62" s="39">
        <v>2018.5</v>
      </c>
    </row>
    <row r="63" spans="2:4" ht="78.75">
      <c r="B63" s="30"/>
      <c r="C63" s="32" t="s">
        <v>101</v>
      </c>
      <c r="D63" s="39">
        <v>23.9</v>
      </c>
    </row>
    <row r="64" spans="2:4" ht="94.5">
      <c r="B64" s="10"/>
      <c r="C64" s="23" t="s">
        <v>102</v>
      </c>
      <c r="D64" s="40">
        <v>2032.1</v>
      </c>
    </row>
    <row r="65" spans="2:4" ht="63">
      <c r="B65" s="30"/>
      <c r="C65" s="24" t="s">
        <v>103</v>
      </c>
      <c r="D65" s="40">
        <v>108.2</v>
      </c>
    </row>
    <row r="66" spans="2:4" ht="126">
      <c r="B66" s="10"/>
      <c r="C66" s="23" t="s">
        <v>104</v>
      </c>
      <c r="D66" s="40">
        <v>1087.0999999999999</v>
      </c>
    </row>
    <row r="67" spans="2:4" ht="51" customHeight="1">
      <c r="B67" s="30"/>
      <c r="C67" s="34" t="s">
        <v>105</v>
      </c>
      <c r="D67" s="39">
        <v>110623.2</v>
      </c>
    </row>
    <row r="68" spans="2:4" ht="63">
      <c r="B68" s="30"/>
      <c r="C68" s="32" t="s">
        <v>106</v>
      </c>
      <c r="D68" s="39">
        <v>10102.5</v>
      </c>
    </row>
    <row r="69" spans="2:4" ht="78.75">
      <c r="B69" s="30"/>
      <c r="C69" s="33" t="s">
        <v>107</v>
      </c>
      <c r="D69" s="39">
        <v>34.4</v>
      </c>
    </row>
    <row r="70" spans="2:4" ht="63">
      <c r="B70" s="30"/>
      <c r="C70" s="35" t="s">
        <v>108</v>
      </c>
      <c r="D70" s="39">
        <v>69.400000000000006</v>
      </c>
    </row>
    <row r="71" spans="2:4" ht="78.75">
      <c r="B71" s="30"/>
      <c r="C71" s="33" t="s">
        <v>109</v>
      </c>
      <c r="D71" s="39">
        <v>327.3</v>
      </c>
    </row>
    <row r="72" spans="2:4" ht="78.75">
      <c r="B72" s="37"/>
      <c r="C72" s="33" t="s">
        <v>110</v>
      </c>
      <c r="D72" s="39">
        <v>507.7</v>
      </c>
    </row>
    <row r="73" spans="2:4" ht="47.25">
      <c r="B73" s="27" t="s">
        <v>111</v>
      </c>
      <c r="C73" s="38" t="s">
        <v>112</v>
      </c>
      <c r="D73" s="16">
        <v>1.6</v>
      </c>
    </row>
    <row r="74" spans="2:4" ht="78.75">
      <c r="B74" s="41" t="s">
        <v>56</v>
      </c>
      <c r="C74" s="44" t="s">
        <v>66</v>
      </c>
      <c r="D74" s="36">
        <v>636.79999999999995</v>
      </c>
    </row>
    <row r="75" spans="2:4" ht="15.75">
      <c r="B75" s="46" t="s">
        <v>113</v>
      </c>
      <c r="C75" s="42" t="s">
        <v>115</v>
      </c>
      <c r="D75" s="43">
        <f>D76</f>
        <v>10377.200000000001</v>
      </c>
    </row>
    <row r="76" spans="2:4" ht="63">
      <c r="B76" s="46" t="s">
        <v>114</v>
      </c>
      <c r="C76" s="25" t="s">
        <v>116</v>
      </c>
      <c r="D76" s="43">
        <v>10377.200000000001</v>
      </c>
    </row>
    <row r="77" spans="2:4" ht="31.5">
      <c r="B77" s="17" t="s">
        <v>122</v>
      </c>
      <c r="C77" s="25" t="s">
        <v>117</v>
      </c>
      <c r="D77" s="43">
        <f>D78</f>
        <v>51</v>
      </c>
    </row>
    <row r="78" spans="2:4" ht="31.5">
      <c r="B78" s="49" t="s">
        <v>121</v>
      </c>
      <c r="C78" s="25" t="s">
        <v>119</v>
      </c>
      <c r="D78" s="43">
        <v>51</v>
      </c>
    </row>
    <row r="79" spans="2:4" ht="15.75">
      <c r="B79" s="51" t="s">
        <v>124</v>
      </c>
      <c r="C79" s="47" t="s">
        <v>118</v>
      </c>
      <c r="D79" s="43">
        <f>D80</f>
        <v>611.70000000000005</v>
      </c>
    </row>
    <row r="80" spans="2:4" ht="15.75">
      <c r="B80" s="51" t="s">
        <v>123</v>
      </c>
      <c r="C80" s="48" t="s">
        <v>120</v>
      </c>
      <c r="D80" s="16">
        <f>602.7+1+8</f>
        <v>611.70000000000005</v>
      </c>
    </row>
    <row r="81" spans="2:4" ht="18.75" customHeight="1">
      <c r="B81" s="50" t="s">
        <v>67</v>
      </c>
      <c r="C81" s="12"/>
      <c r="D81" s="15">
        <f>D10+D39</f>
        <v>389769.30000000005</v>
      </c>
    </row>
    <row r="85" spans="2:4">
      <c r="D85" s="52"/>
    </row>
    <row r="91" spans="2:4">
      <c r="C91" s="45"/>
    </row>
  </sheetData>
  <mergeCells count="9">
    <mergeCell ref="C1:D1"/>
    <mergeCell ref="C3:D3"/>
    <mergeCell ref="B6:D6"/>
    <mergeCell ref="E3:E6"/>
    <mergeCell ref="B7:B8"/>
    <mergeCell ref="C7:C8"/>
    <mergeCell ref="D7:D8"/>
    <mergeCell ref="B4:D4"/>
    <mergeCell ref="B5:D5"/>
  </mergeCells>
  <pageMargins left="1.1811023622047245" right="0.39370078740157483" top="0.78740157480314965" bottom="0.78740157480314965" header="0.31496062992125984" footer="0.31496062992125984"/>
  <pageSetup paperSize="9" scale="63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Управление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Лариса Валентиновна</dc:creator>
  <cp:lastModifiedBy>Устинов</cp:lastModifiedBy>
  <cp:lastPrinted>2017-09-21T07:01:25Z</cp:lastPrinted>
  <dcterms:created xsi:type="dcterms:W3CDTF">2016-11-07T04:45:04Z</dcterms:created>
  <dcterms:modified xsi:type="dcterms:W3CDTF">2017-09-21T07:03:01Z</dcterms:modified>
</cp:coreProperties>
</file>