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9420" windowHeight="4245" activeTab="4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</sheets>
  <definedNames>
    <definedName name="_xlnm.Print_Area" localSheetId="0">'Приложение 1'!$A$1:$G$44</definedName>
    <definedName name="_xlnm.Print_Area" localSheetId="1">'приложение 2'!$A$1:$G$34</definedName>
    <definedName name="_xlnm.Print_Area" localSheetId="2">'приложение 3'!$A$1:$D$19</definedName>
    <definedName name="_xlnm.Print_Area" localSheetId="3">'приложение 4'!$A$1:$C$65</definedName>
  </definedNames>
  <calcPr fullCalcOnLoad="1"/>
</workbook>
</file>

<file path=xl/sharedStrings.xml><?xml version="1.0" encoding="utf-8"?>
<sst xmlns="http://schemas.openxmlformats.org/spreadsheetml/2006/main" count="265" uniqueCount="217">
  <si>
    <t>3</t>
  </si>
  <si>
    <t>Раз-</t>
  </si>
  <si>
    <t>дел</t>
  </si>
  <si>
    <t>Под</t>
  </si>
  <si>
    <t>раз</t>
  </si>
  <si>
    <t>01</t>
  </si>
  <si>
    <t>00</t>
  </si>
  <si>
    <t>03</t>
  </si>
  <si>
    <t>05</t>
  </si>
  <si>
    <t>08</t>
  </si>
  <si>
    <t>02</t>
  </si>
  <si>
    <t>04</t>
  </si>
  <si>
    <t>09</t>
  </si>
  <si>
    <t xml:space="preserve">ОБЩЕГОСУДАРСТВЕННЫЕ  ВОПРОСЫ  </t>
  </si>
  <si>
    <t>СОЦИАЛЬНАЯ ПОЛИТИКА</t>
  </si>
  <si>
    <t>10</t>
  </si>
  <si>
    <t xml:space="preserve">    ВСЕГО  РАСХОДОВ</t>
  </si>
  <si>
    <t>11</t>
  </si>
  <si>
    <t>ЖИЛИЩНО - КОММУНАЛЬНОЕ  ХОЗЯЙСТВО</t>
  </si>
  <si>
    <t>Пенсионное  обеспечение</t>
  </si>
  <si>
    <t>Благоустройство</t>
  </si>
  <si>
    <t xml:space="preserve">          Наименование показателя</t>
  </si>
  <si>
    <t>НАЦИОНАЛЬНАЯ ОБОРОНА</t>
  </si>
  <si>
    <t>Мобилизационная и вневойсковая подготовка</t>
  </si>
  <si>
    <t>Наименование передаваемого полномочия</t>
  </si>
  <si>
    <t>Функционирование органов власти местного самоуправления, в том числе:</t>
  </si>
  <si>
    <t xml:space="preserve"> ИТОГО:</t>
  </si>
  <si>
    <t>Код бюджетной классификации РФ</t>
  </si>
  <si>
    <t>Наименование доходов</t>
  </si>
  <si>
    <t>%</t>
  </si>
  <si>
    <t>1 00 00000 00 0000 000</t>
  </si>
  <si>
    <t>НАЛОГОВЫЕ И НЕНАЛОГОВЫЕ ДОХОДЫ</t>
  </si>
  <si>
    <t>1 06 01030 10 0000 110</t>
  </si>
  <si>
    <t>1 08 04020 01 0000 110</t>
  </si>
  <si>
    <t>2 00 00000 00 0000 000</t>
  </si>
  <si>
    <t>БЕЗВОЗМЕЗДНЫЕ    ПОСТУПЛЕНИЯ</t>
  </si>
  <si>
    <t>ИТОГО ДОХОДОВ:</t>
  </si>
  <si>
    <t>07</t>
  </si>
  <si>
    <t>НАЦИОНАЛЬНАЯ БЕЗОПАСНОСТЬ И ПРАВООХРАНИТЕЛЬНАЯ ДЕЯТЕЛЬНОСТЬ</t>
  </si>
  <si>
    <t>НАЦИОНАЛЬНАЯ ЭКОНОМИКА</t>
  </si>
  <si>
    <t xml:space="preserve">Культура </t>
  </si>
  <si>
    <t>Наименование показателей</t>
  </si>
  <si>
    <t>По обеспечению мер социальной поддержки в соответствии с ФЗ "О ветеранах" по категориям:</t>
  </si>
  <si>
    <t>- ветераны труда         в том числе:</t>
  </si>
  <si>
    <t>по видам льгот в натуральном выражении</t>
  </si>
  <si>
    <t xml:space="preserve"> - расходы по оплате ЖКУ</t>
  </si>
  <si>
    <t xml:space="preserve"> - проезд на городском и пригородном транспорте</t>
  </si>
  <si>
    <t xml:space="preserve"> - услуги связи</t>
  </si>
  <si>
    <t xml:space="preserve"> - зубопротезирование</t>
  </si>
  <si>
    <t xml:space="preserve"> - прочие</t>
  </si>
  <si>
    <t>по денежным выплатам</t>
  </si>
  <si>
    <t>- труженики тыла        в том числе:</t>
  </si>
  <si>
    <t xml:space="preserve"> - оплата лекарств</t>
  </si>
  <si>
    <t>Кредиторская задолженность по обязательствам, вытекающим из федеральных законов:</t>
  </si>
  <si>
    <t>-"О ветеранах" (в редакции Федерального закона от 2 января 2000 года № 40-ФЗ</t>
  </si>
  <si>
    <t>-"О государственных пособиях гражданам, имеющим детей" (от 19 мая 1995 года № 81-ФЗ)</t>
  </si>
  <si>
    <t>-"О реабилитации жертв политических репрессий" ( от 18 октяюря 1991 года № 1761-1)</t>
  </si>
  <si>
    <t>По обеспечению мер социальной поддержки реабилитированных лиц, за исключением выплат, предусмотренных статьями 15, 16.1     в том числе:</t>
  </si>
  <si>
    <t>По выплате государственного ежемесячного пособия на ребенка гражданам, имеющим детей</t>
  </si>
  <si>
    <t>По оплате ЖКУ отдельным категориям граждан (передаваемые федеральные полномочия):</t>
  </si>
  <si>
    <t>- по реализации ФЗ "О ветеранах"</t>
  </si>
  <si>
    <t>- по реализации ФЗ "О социальной защите инвалидов в Российской Федерации"</t>
  </si>
  <si>
    <t>- по реализации законов о социальной защите и гарантиях граждан, подвергшихся радиационному воздействию вследствие катастрофы на Чернобольской АЭС, аварии на ПО "Маяк" и сбросов радиоактивных отходов в реку "Теча", и ядерных испытаний на Семипалатинско</t>
  </si>
  <si>
    <t>По предоставлению субсидий на оплату жилья и коммунальных услуг (Фонд софинансирования):</t>
  </si>
  <si>
    <t>- раздел 05 функциональной классификации расходов, подраздел 04</t>
  </si>
  <si>
    <t>- раздел 10 функциональной классификации расходов, подраздел 03</t>
  </si>
  <si>
    <t>- теплоэнергия</t>
  </si>
  <si>
    <t>- электроэнергия</t>
  </si>
  <si>
    <t>- вода, канализация</t>
  </si>
  <si>
    <t>- прочие</t>
  </si>
  <si>
    <t>услуги связи</t>
  </si>
  <si>
    <t>транспортные услуги</t>
  </si>
  <si>
    <t>содержание имущества</t>
  </si>
  <si>
    <t>прочие расходы</t>
  </si>
  <si>
    <t>(просроченная)</t>
  </si>
  <si>
    <t>тыс.руб.</t>
  </si>
  <si>
    <t>Задолженность по расходам в бюджете за выполненные работы и оказанные услуги – всего:</t>
  </si>
  <si>
    <t xml:space="preserve">в том числе : </t>
  </si>
  <si>
    <t>начисления на оплату труда</t>
  </si>
  <si>
    <t>командировочные расходы</t>
  </si>
  <si>
    <t>коммунальные услуги : в т.ч.</t>
  </si>
  <si>
    <t>заработная плата работникам бюджетной сферы</t>
  </si>
  <si>
    <t>прочие работы, услуги</t>
  </si>
  <si>
    <t>благоустройство в т.ч.</t>
  </si>
  <si>
    <t>- уличное освещение</t>
  </si>
  <si>
    <t>- содержание дорог</t>
  </si>
  <si>
    <t>- озеленение</t>
  </si>
  <si>
    <t>- содержание мест захоронения</t>
  </si>
  <si>
    <t>- прочие расходы</t>
  </si>
  <si>
    <t>- сбор и вывоз ТБО</t>
  </si>
  <si>
    <t>1 11 05035 10 0000 120</t>
  </si>
  <si>
    <t>Дорожное хозяйство</t>
  </si>
  <si>
    <t>ОБРАЗОВАНИЕ</t>
  </si>
  <si>
    <t>Молодежная политика и оздоровление детей</t>
  </si>
  <si>
    <t>размещение заказ на выполнение работ, оказание услуг для муниципальных нужд</t>
  </si>
  <si>
    <t xml:space="preserve">                                                         к постановлению администрации</t>
  </si>
  <si>
    <t xml:space="preserve">                        Приложение 1</t>
  </si>
  <si>
    <t>Массовый спорт</t>
  </si>
  <si>
    <t>ФИЗИЧЕСКАЯ КУЛЬТУРА И СПОРТ</t>
  </si>
  <si>
    <t>КУЛЬТУРА</t>
  </si>
  <si>
    <t>Другие расходы</t>
  </si>
  <si>
    <t>Увеличение стоимости материальных запасов</t>
  </si>
  <si>
    <t>Социальное обеспечение (пенсионное обеспечение)</t>
  </si>
  <si>
    <t xml:space="preserve">                                                                                        к постановлению администрации</t>
  </si>
  <si>
    <t xml:space="preserve">                       Приложение 3</t>
  </si>
  <si>
    <t xml:space="preserve">                                                        к постановлению администрации</t>
  </si>
  <si>
    <t xml:space="preserve">                     Приложение 4</t>
  </si>
  <si>
    <t xml:space="preserve">                                                      к постановлению администрации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</si>
  <si>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</si>
  <si>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</si>
  <si>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1 16 90050 10 0000 140</t>
  </si>
  <si>
    <t>Прочие поступления от денежных взысканий (штрафов) и иных сумм в возмещение ущерба, зачисляемые в бюджеты поселений</t>
  </si>
  <si>
    <t>Дотация бюджетам поселений на выравнивание бюджетной обеспеченности</t>
  </si>
  <si>
    <t>Дотации бюджетам поселений на поддержку мер по обеспеченночти сбалансированности бюджетов</t>
  </si>
  <si>
    <t>Другие общегосударственные вопросы</t>
  </si>
  <si>
    <t>13</t>
  </si>
  <si>
    <t xml:space="preserve"> Приложение 2</t>
  </si>
  <si>
    <t>в сфере информационных технологий</t>
  </si>
  <si>
    <t>правовое обеспечение деятельности представительных органов местного самоуправления.</t>
  </si>
  <si>
    <t>капитальный ремонт зданий (взносы кап. рем.)</t>
  </si>
  <si>
    <t>Увеличение стоимости основных средств</t>
  </si>
  <si>
    <t xml:space="preserve">                                  сельского поселения</t>
  </si>
  <si>
    <t xml:space="preserve">                      Желябовское</t>
  </si>
  <si>
    <t>1 01 02010 01 0000 110</t>
  </si>
  <si>
    <t>1 06 06043 10 0000 110</t>
  </si>
  <si>
    <t>1 06 06033 10 0000 110</t>
  </si>
  <si>
    <t>1 01 00000 00 0000 000</t>
  </si>
  <si>
    <t>НАЛОГИ НА ПРИБЫЛЬ, ДОХОДЫ</t>
  </si>
  <si>
    <t>1 01 02000 01 0000 110</t>
  </si>
  <si>
    <t xml:space="preserve">Налог на доходы физических лиц </t>
  </si>
  <si>
    <t>1 06 00000 00 0000 000</t>
  </si>
  <si>
    <t>НАЛОГИ НА ИМУЩЕСТВО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</si>
  <si>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</si>
  <si>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</si>
  <si>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 обладающих земельным участком, расположенным  в границах сельских  поселений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</si>
  <si>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</si>
  <si>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действий.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</si>
  <si>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</si>
  <si>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</si>
  <si>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</si>
  <si>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1 16 00000 00 0000 000</t>
  </si>
  <si>
    <t>ШТРАФЫ, САНКЦИИ, ВОЗМЕЩЕНИЕ УЩЕРБА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</si>
  <si>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</si>
  <si>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</si>
  <si>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</si>
  <si>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 поселений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</si>
  <si>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вопроса местного значения в соответствии с заключенными соглашениями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</si>
  <si>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</si>
  <si>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</si>
  <si>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пожарной безопасности</t>
  </si>
  <si>
    <t>Жилищное хозяйство</t>
  </si>
  <si>
    <t xml:space="preserve">  Желябовское</t>
  </si>
  <si>
    <t xml:space="preserve">                                                                  сельского поселения </t>
  </si>
  <si>
    <t xml:space="preserve">                                                      сельского поселения Желябовское</t>
  </si>
  <si>
    <t xml:space="preserve">                                                        сельского поселения Желябовское</t>
  </si>
  <si>
    <t>Межбюджетные трансферты, передаваемые  местному бюджету Устюженского муниципального района из бюджета сельского поселения Желябовское на осуществление части полномочий по решению вопросов местного значения в соответствии с заключенными соглашениями.</t>
  </si>
  <si>
    <t>внешний муниципальный финансовый контроль</t>
  </si>
  <si>
    <t>Сведения о численности муниципальных служащих с указанием фактических затрат на их денежное содержание</t>
  </si>
  <si>
    <t>Количество (чел.)</t>
  </si>
  <si>
    <t>Сумма (тыс. руб.)</t>
  </si>
  <si>
    <t>ВСЕГО:</t>
  </si>
  <si>
    <t>-муниципальные служащие органов местного самоуправления</t>
  </si>
  <si>
    <t>в т. ч. глава муниципального образования</t>
  </si>
  <si>
    <t xml:space="preserve">-работники муниципальных учреждений </t>
  </si>
  <si>
    <t xml:space="preserve">                        Приложение 5</t>
  </si>
  <si>
    <t>в том числе за счет субвенций по ПВУ</t>
  </si>
  <si>
    <r>
  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</t>
    </r>
    <r>
      <rPr>
        <sz val="11"/>
        <rFont val="Times New Roman"/>
        <family val="1"/>
      </rPr>
      <t>статьями 227</t>
    </r>
    <r>
      <rPr>
        <sz val="11"/>
        <color indexed="8"/>
        <rFont val="Times New Roman"/>
        <family val="1"/>
      </rPr>
      <t xml:space="preserve">, </t>
    </r>
    <r>
      <rPr>
        <sz val="11"/>
        <rFont val="Times New Roman"/>
        <family val="1"/>
      </rPr>
      <t>227.1</t>
    </r>
    <r>
      <rPr>
        <sz val="11"/>
        <color indexed="8"/>
        <rFont val="Times New Roman"/>
        <family val="1"/>
      </rPr>
      <t xml:space="preserve"> и </t>
    </r>
    <r>
      <rPr>
        <sz val="11"/>
        <rFont val="Times New Roman"/>
        <family val="1"/>
      </rPr>
      <t>228</t>
    </r>
    <r>
      <rPr>
        <sz val="11"/>
        <color indexed="8"/>
        <rFont val="Times New Roman"/>
        <family val="1"/>
      </rPr>
      <t xml:space="preserve"> Налогового кодекса Российской Федерации </t>
    </r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</si>
  <si>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</si>
  <si>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1 01 02020 01 0000 110</t>
  </si>
  <si>
    <t>1 01 02030 01 0000 110</t>
  </si>
  <si>
    <t>Утверждено на 2017 г.</t>
  </si>
  <si>
    <t>2 02 40014 10 0000 151</t>
  </si>
  <si>
    <t>2 02 49999 10 0000 151</t>
  </si>
  <si>
    <t>2 02 20000 00 0000 151</t>
  </si>
  <si>
    <t>Субсидии бюджетам бюджетной системы Российской Федерации (межбюджетные субсидии)</t>
  </si>
  <si>
    <t>2 02 29999 10 0000 151</t>
  </si>
  <si>
    <t>Прочие субсидии бюджетам сельских поселений</t>
  </si>
  <si>
    <t>внутренний муниципальный финансовый контроль</t>
  </si>
  <si>
    <t>Утверждено на 2017г. (т.руб)</t>
  </si>
  <si>
    <t>Утверждено на 2017 г. (т.руб)</t>
  </si>
  <si>
    <t xml:space="preserve">Сведения о кредиторской задолженности сельского поселения Желябовское в 2017 году </t>
  </si>
  <si>
    <t>на 01.01.2017</t>
  </si>
  <si>
    <t>Утверждено на 01.01.2017 г.*</t>
  </si>
  <si>
    <t>2 02 15002 10 0000 151</t>
  </si>
  <si>
    <t>2 02 15001 10 0000 151</t>
  </si>
  <si>
    <t>2 02 35118 10 0000 151</t>
  </si>
  <si>
    <t>2 02 30024 10 0000 151</t>
  </si>
  <si>
    <t>2 02 40000 00 0000 151</t>
  </si>
  <si>
    <t>2 02 30000 00 0000 151</t>
  </si>
  <si>
    <t>2 02 10000 00 0000 151</t>
  </si>
  <si>
    <t>Дотации бюджетам бюджетной системы Российской Федерации</t>
  </si>
  <si>
    <t>Субвенции  бюджетам бюджетной системы Российской Федерации</t>
  </si>
  <si>
    <r>
      <t xml:space="preserve">                                        от  </t>
    </r>
    <r>
      <rPr>
        <u val="single"/>
        <sz val="13"/>
        <rFont val="Times New Roman"/>
        <family val="1"/>
      </rPr>
      <t xml:space="preserve"> 31.07.2017 </t>
    </r>
    <r>
      <rPr>
        <sz val="13"/>
        <rFont val="Times New Roman"/>
        <family val="1"/>
      </rPr>
      <t xml:space="preserve">   №   </t>
    </r>
    <r>
      <rPr>
        <u val="single"/>
        <sz val="13"/>
        <rFont val="Times New Roman"/>
        <family val="1"/>
      </rPr>
      <t>80</t>
    </r>
  </si>
  <si>
    <t>Исполнение бюджета сельского поселения Желябовское
по доходам за 1 полугодие 2017  года</t>
  </si>
  <si>
    <t>Исполнено за 1 полугодие 2017</t>
  </si>
  <si>
    <t>НАЛОГИ НА СОВОКУПНЫЙ ДОХОД</t>
  </si>
  <si>
    <t>Единый сельскохозяйственный налог</t>
  </si>
  <si>
    <t>1 05 00000 00 0000 000</t>
  </si>
  <si>
    <t>1 05 03010 01 0000 110</t>
  </si>
  <si>
    <t>Прочие поступления от использования имущества, находящегося  в собственности сельских 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</si>
  <si>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1 11 09045 10 0000 120</t>
  </si>
  <si>
    <t>1 17 00000 00 0000 000</t>
  </si>
  <si>
    <t>ПРОЧИЕ НЕНАЛОГОВЫЕ ДОХОДЫ</t>
  </si>
  <si>
    <t xml:space="preserve"> 1 17 05050 10 0000 180</t>
  </si>
  <si>
    <t>Прочие неналоговые доходы бюджетов поселений</t>
  </si>
  <si>
    <t xml:space="preserve">                                                                     от   31.07.2017    №   80</t>
  </si>
  <si>
    <t>Распределение расходов бюджета муниципального образования поселок имени Желябова по разделам, подразделам  функциональной классификации расходов Российской Федерации за 1 полугодие 2017 года</t>
  </si>
  <si>
    <t>Исп. за 1 полугодие 2017(тыс.руб)</t>
  </si>
  <si>
    <t xml:space="preserve">                                     от   31.07.2017    №   80</t>
  </si>
  <si>
    <t>Исп. за 1 полугодие 2017г., руб.)</t>
  </si>
  <si>
    <t xml:space="preserve">                                      от   31.07.2017    №   80</t>
  </si>
  <si>
    <t>на   01.07.2017</t>
  </si>
  <si>
    <t>за 1 полугодие 2017 года</t>
  </si>
  <si>
    <t xml:space="preserve">                                           от   31.07.2017    №   80</t>
  </si>
  <si>
    <t>Исполнено на 01.07.2017 г.*</t>
  </si>
  <si>
    <t>* С учетом иных внебюджетных трансфертов по результатам реализации инициатив о преобразовании поселений области путем их объединения в размере 30% в сумме 1000,0 тыс. руб. годовое назначение</t>
  </si>
  <si>
    <t>* С учетом иных внебюджетных трансфертов по результатам реализации инициатив о преобразовании поселений области путем их объединения в размере 30% в сумме 500,0 тыс. руб. исполнено за 1 полугодие 2017 года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</si>
</sst>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#,##0.0&quot;р.&quot;"/>
    <numFmt numFmtId="180" formatCode="0.0%"/>
  </numFmts>
  <fonts count="5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i/>
      <sz val="8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Arial Cyr"/>
      <family val="0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b/>
      <sz val="14"/>
      <color indexed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u val="single"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0" fillId="0" borderId="0">
      <alignment/>
      <protection/>
    </xf>
    <xf numFmtId="0" fontId="2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172" fontId="9" fillId="0" borderId="0" xfId="0" applyNumberFormat="1" applyFont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53">
      <alignment/>
      <protection/>
    </xf>
    <xf numFmtId="0" fontId="12" fillId="0" borderId="0" xfId="53" applyFont="1" applyAlignment="1">
      <alignment horizontal="center" vertical="center" wrapText="1"/>
      <protection/>
    </xf>
    <xf numFmtId="49" fontId="7" fillId="0" borderId="0" xfId="53" applyNumberFormat="1" applyFont="1" applyFill="1" applyBorder="1" applyAlignment="1">
      <alignment wrapText="1"/>
      <protection/>
    </xf>
    <xf numFmtId="49" fontId="7" fillId="0" borderId="0" xfId="53" applyNumberFormat="1" applyFont="1" applyFill="1" applyBorder="1" applyAlignment="1">
      <alignment/>
      <protection/>
    </xf>
    <xf numFmtId="0" fontId="10" fillId="0" borderId="0" xfId="53" applyBorder="1">
      <alignment/>
      <protection/>
    </xf>
    <xf numFmtId="0" fontId="7" fillId="0" borderId="0" xfId="53" applyFont="1" applyFill="1" applyBorder="1" applyAlignment="1" applyProtection="1">
      <alignment wrapText="1"/>
      <protection locked="0"/>
    </xf>
    <xf numFmtId="49" fontId="7" fillId="0" borderId="0" xfId="53" applyNumberFormat="1" applyFont="1" applyFill="1" applyBorder="1" applyAlignment="1">
      <alignment horizontal="center"/>
      <protection/>
    </xf>
    <xf numFmtId="0" fontId="7" fillId="0" borderId="0" xfId="53" applyFont="1" applyFill="1" applyBorder="1" applyAlignment="1">
      <alignment wrapText="1"/>
      <protection/>
    </xf>
    <xf numFmtId="0" fontId="13" fillId="0" borderId="0" xfId="53" applyFont="1">
      <alignment/>
      <protection/>
    </xf>
    <xf numFmtId="172" fontId="4" fillId="0" borderId="10" xfId="0" applyNumberFormat="1" applyFont="1" applyBorder="1" applyAlignment="1">
      <alignment/>
    </xf>
    <xf numFmtId="172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172" fontId="15" fillId="0" borderId="10" xfId="0" applyNumberFormat="1" applyFont="1" applyBorder="1" applyAlignment="1">
      <alignment/>
    </xf>
    <xf numFmtId="172" fontId="14" fillId="0" borderId="10" xfId="0" applyNumberFormat="1" applyFont="1" applyBorder="1" applyAlignment="1">
      <alignment/>
    </xf>
    <xf numFmtId="172" fontId="16" fillId="0" borderId="0" xfId="0" applyNumberFormat="1" applyFont="1" applyAlignment="1">
      <alignment/>
    </xf>
    <xf numFmtId="0" fontId="16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5" fillId="0" borderId="11" xfId="0" applyFont="1" applyBorder="1" applyAlignment="1">
      <alignment horizontal="centerContinuous"/>
    </xf>
    <xf numFmtId="0" fontId="15" fillId="0" borderId="12" xfId="0" applyFont="1" applyBorder="1" applyAlignment="1">
      <alignment horizontal="centerContinuous"/>
    </xf>
    <xf numFmtId="0" fontId="14" fillId="0" borderId="13" xfId="0" applyFont="1" applyBorder="1" applyAlignment="1">
      <alignment horizontal="centerContinuous"/>
    </xf>
    <xf numFmtId="14" fontId="15" fillId="0" borderId="13" xfId="0" applyNumberFormat="1" applyFont="1" applyBorder="1" applyAlignment="1">
      <alignment horizontal="centerContinuous" vertical="top"/>
    </xf>
    <xf numFmtId="0" fontId="15" fillId="0" borderId="0" xfId="0" applyFont="1" applyAlignment="1">
      <alignment/>
    </xf>
    <xf numFmtId="0" fontId="15" fillId="0" borderId="10" xfId="0" applyFont="1" applyBorder="1" applyAlignment="1">
      <alignment horizontal="center"/>
    </xf>
    <xf numFmtId="49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 vertical="distributed"/>
    </xf>
    <xf numFmtId="0" fontId="14" fillId="0" borderId="10" xfId="0" applyFont="1" applyBorder="1" applyAlignment="1">
      <alignment horizontal="justify" vertical="distributed"/>
    </xf>
    <xf numFmtId="49" fontId="14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vertical="distributed"/>
    </xf>
    <xf numFmtId="0" fontId="15" fillId="0" borderId="10" xfId="0" applyFont="1" applyBorder="1" applyAlignment="1">
      <alignment horizontal="justify" vertical="distributed"/>
    </xf>
    <xf numFmtId="172" fontId="14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/>
    </xf>
    <xf numFmtId="0" fontId="17" fillId="0" borderId="10" xfId="0" applyFont="1" applyBorder="1" applyAlignment="1">
      <alignment vertical="top" wrapText="1"/>
    </xf>
    <xf numFmtId="0" fontId="19" fillId="0" borderId="10" xfId="0" applyFont="1" applyBorder="1" applyAlignment="1">
      <alignment vertical="top" wrapText="1"/>
    </xf>
    <xf numFmtId="1" fontId="4" fillId="0" borderId="10" xfId="0" applyNumberFormat="1" applyFont="1" applyBorder="1" applyAlignment="1">
      <alignment/>
    </xf>
    <xf numFmtId="1" fontId="5" fillId="0" borderId="10" xfId="0" applyNumberFormat="1" applyFont="1" applyBorder="1" applyAlignment="1">
      <alignment/>
    </xf>
    <xf numFmtId="0" fontId="4" fillId="0" borderId="10" xfId="53" applyFont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wrapText="1"/>
      <protection/>
    </xf>
    <xf numFmtId="178" fontId="4" fillId="0" borderId="10" xfId="53" applyNumberFormat="1" applyFont="1" applyFill="1" applyBorder="1" applyAlignment="1">
      <alignment/>
      <protection/>
    </xf>
    <xf numFmtId="49" fontId="4" fillId="0" borderId="10" xfId="53" applyNumberFormat="1" applyFont="1" applyFill="1" applyBorder="1" applyAlignment="1">
      <alignment/>
      <protection/>
    </xf>
    <xf numFmtId="0" fontId="5" fillId="0" borderId="10" xfId="53" applyFont="1" applyFill="1" applyBorder="1" applyAlignment="1">
      <alignment wrapText="1"/>
      <protection/>
    </xf>
    <xf numFmtId="49" fontId="5" fillId="0" borderId="10" xfId="53" applyNumberFormat="1" applyFont="1" applyFill="1" applyBorder="1" applyAlignment="1">
      <alignment/>
      <protection/>
    </xf>
    <xf numFmtId="49" fontId="5" fillId="0" borderId="10" xfId="53" applyNumberFormat="1" applyFont="1" applyFill="1" applyBorder="1" applyAlignment="1">
      <alignment wrapText="1"/>
      <protection/>
    </xf>
    <xf numFmtId="49" fontId="18" fillId="0" borderId="10" xfId="53" applyNumberFormat="1" applyFont="1" applyFill="1" applyBorder="1" applyAlignment="1">
      <alignment wrapText="1"/>
      <protection/>
    </xf>
    <xf numFmtId="49" fontId="5" fillId="0" borderId="10" xfId="53" applyNumberFormat="1" applyFont="1" applyFill="1" applyBorder="1" applyAlignment="1" applyProtection="1">
      <alignment wrapText="1"/>
      <protection locked="0"/>
    </xf>
    <xf numFmtId="0" fontId="4" fillId="0" borderId="14" xfId="53" applyFont="1" applyBorder="1" applyAlignment="1">
      <alignment wrapText="1"/>
      <protection/>
    </xf>
    <xf numFmtId="0" fontId="5" fillId="0" borderId="14" xfId="53" applyFont="1" applyBorder="1" applyAlignment="1">
      <alignment horizontal="right" wrapText="1"/>
      <protection/>
    </xf>
    <xf numFmtId="0" fontId="5" fillId="0" borderId="0" xfId="53" applyFont="1">
      <alignment/>
      <protection/>
    </xf>
    <xf numFmtId="0" fontId="4" fillId="0" borderId="0" xfId="53" applyFont="1" applyAlignment="1">
      <alignment horizontal="center" vertical="center" wrapText="1"/>
      <protection/>
    </xf>
    <xf numFmtId="0" fontId="18" fillId="0" borderId="0" xfId="53" applyFont="1">
      <alignment/>
      <protection/>
    </xf>
    <xf numFmtId="49" fontId="15" fillId="0" borderId="10" xfId="53" applyNumberFormat="1" applyFont="1" applyBorder="1" applyAlignment="1">
      <alignment horizontal="center" vertical="center" wrapText="1"/>
      <protection/>
    </xf>
    <xf numFmtId="0" fontId="20" fillId="0" borderId="10" xfId="0" applyFont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178" fontId="14" fillId="0" borderId="10" xfId="0" applyNumberFormat="1" applyFont="1" applyBorder="1" applyAlignment="1">
      <alignment/>
    </xf>
    <xf numFmtId="0" fontId="5" fillId="0" borderId="10" xfId="53" applyFont="1" applyBorder="1" applyAlignment="1">
      <alignment vertical="center" wrapText="1"/>
      <protection/>
    </xf>
    <xf numFmtId="0" fontId="7" fillId="0" borderId="0" xfId="0" applyFont="1" applyAlignment="1">
      <alignment horizontal="right"/>
    </xf>
    <xf numFmtId="172" fontId="6" fillId="0" borderId="10" xfId="0" applyNumberFormat="1" applyFont="1" applyBorder="1" applyAlignment="1">
      <alignment/>
    </xf>
    <xf numFmtId="172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172" fontId="6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/>
    </xf>
    <xf numFmtId="4" fontId="4" fillId="0" borderId="10" xfId="53" applyNumberFormat="1" applyFont="1" applyFill="1" applyBorder="1" applyAlignment="1">
      <alignment/>
      <protection/>
    </xf>
    <xf numFmtId="0" fontId="6" fillId="0" borderId="14" xfId="53" applyFont="1" applyBorder="1" applyAlignment="1">
      <alignment wrapText="1"/>
      <protection/>
    </xf>
    <xf numFmtId="49" fontId="6" fillId="0" borderId="15" xfId="53" applyNumberFormat="1" applyFont="1" applyBorder="1" applyAlignment="1">
      <alignment horizontal="center" vertical="center" wrapText="1"/>
      <protection/>
    </xf>
    <xf numFmtId="49" fontId="6" fillId="0" borderId="10" xfId="53" applyNumberFormat="1" applyFont="1" applyBorder="1" applyAlignment="1">
      <alignment horizontal="center" vertical="center" wrapText="1"/>
      <protection/>
    </xf>
    <xf numFmtId="0" fontId="6" fillId="33" borderId="10" xfId="53" applyFont="1" applyFill="1" applyBorder="1" applyAlignment="1">
      <alignment wrapText="1"/>
      <protection/>
    </xf>
    <xf numFmtId="49" fontId="7" fillId="0" borderId="10" xfId="53" applyNumberFormat="1" applyFont="1" applyFill="1" applyBorder="1" applyAlignment="1">
      <alignment wrapText="1"/>
      <protection/>
    </xf>
    <xf numFmtId="0" fontId="6" fillId="0" borderId="0" xfId="53" applyFont="1" applyBorder="1" applyAlignment="1">
      <alignment wrapText="1"/>
      <protection/>
    </xf>
    <xf numFmtId="0" fontId="21" fillId="0" borderId="0" xfId="53" applyFont="1" applyBorder="1" applyAlignment="1">
      <alignment horizontal="right" wrapText="1"/>
      <protection/>
    </xf>
    <xf numFmtId="172" fontId="6" fillId="33" borderId="10" xfId="53" applyNumberFormat="1" applyFont="1" applyFill="1" applyBorder="1" applyAlignment="1">
      <alignment horizontal="center"/>
      <protection/>
    </xf>
    <xf numFmtId="172" fontId="7" fillId="0" borderId="10" xfId="53" applyNumberFormat="1" applyFont="1" applyFill="1" applyBorder="1" applyAlignment="1">
      <alignment horizontal="center"/>
      <protection/>
    </xf>
    <xf numFmtId="172" fontId="7" fillId="34" borderId="10" xfId="53" applyNumberFormat="1" applyFont="1" applyFill="1" applyBorder="1" applyAlignment="1">
      <alignment horizontal="center"/>
      <protection/>
    </xf>
    <xf numFmtId="172" fontId="7" fillId="0" borderId="10" xfId="0" applyNumberFormat="1" applyFont="1" applyBorder="1" applyAlignment="1">
      <alignment horizontal="center"/>
    </xf>
    <xf numFmtId="0" fontId="14" fillId="0" borderId="11" xfId="0" applyFont="1" applyBorder="1" applyAlignment="1">
      <alignment vertical="distributed"/>
    </xf>
    <xf numFmtId="49" fontId="14" fillId="0" borderId="11" xfId="0" applyNumberFormat="1" applyFont="1" applyBorder="1" applyAlignment="1">
      <alignment horizontal="center"/>
    </xf>
    <xf numFmtId="0" fontId="15" fillId="0" borderId="16" xfId="0" applyFont="1" applyBorder="1" applyAlignment="1">
      <alignment vertical="distributed"/>
    </xf>
    <xf numFmtId="49" fontId="15" fillId="0" borderId="14" xfId="0" applyNumberFormat="1" applyFont="1" applyBorder="1" applyAlignment="1">
      <alignment horizontal="center"/>
    </xf>
    <xf numFmtId="49" fontId="15" fillId="0" borderId="17" xfId="0" applyNumberFormat="1" applyFont="1" applyBorder="1" applyAlignment="1">
      <alignment horizontal="center"/>
    </xf>
    <xf numFmtId="172" fontId="5" fillId="0" borderId="10" xfId="53" applyNumberFormat="1" applyFont="1" applyFill="1" applyBorder="1" applyAlignment="1">
      <alignment wrapText="1"/>
      <protection/>
    </xf>
    <xf numFmtId="172" fontId="5" fillId="0" borderId="10" xfId="53" applyNumberFormat="1" applyFont="1" applyFill="1" applyBorder="1" applyAlignment="1">
      <alignment horizontal="right"/>
      <protection/>
    </xf>
    <xf numFmtId="172" fontId="5" fillId="0" borderId="10" xfId="53" applyNumberFormat="1" applyFont="1" applyFill="1" applyBorder="1" applyAlignment="1">
      <alignment/>
      <protection/>
    </xf>
    <xf numFmtId="172" fontId="5" fillId="0" borderId="10" xfId="53" applyNumberFormat="1" applyFont="1" applyBorder="1">
      <alignment/>
      <protection/>
    </xf>
    <xf numFmtId="172" fontId="5" fillId="0" borderId="10" xfId="53" applyNumberFormat="1" applyFont="1" applyBorder="1" applyAlignment="1">
      <alignment horizontal="right"/>
      <protection/>
    </xf>
    <xf numFmtId="0" fontId="6" fillId="0" borderId="10" xfId="53" applyFont="1" applyFill="1" applyBorder="1" applyAlignment="1">
      <alignment wrapText="1"/>
      <protection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wrapText="1"/>
    </xf>
    <xf numFmtId="0" fontId="6" fillId="0" borderId="1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9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center" vertical="center"/>
    </xf>
    <xf numFmtId="0" fontId="7" fillId="0" borderId="19" xfId="0" applyFont="1" applyBorder="1" applyAlignment="1">
      <alignment horizontal="left" vertical="distributed"/>
    </xf>
    <xf numFmtId="0" fontId="7" fillId="0" borderId="15" xfId="0" applyFont="1" applyBorder="1" applyAlignment="1">
      <alignment horizontal="left" vertical="distributed"/>
    </xf>
    <xf numFmtId="0" fontId="7" fillId="0" borderId="19" xfId="0" applyFont="1" applyBorder="1" applyAlignment="1">
      <alignment horizontal="center" vertical="center"/>
    </xf>
    <xf numFmtId="0" fontId="6" fillId="0" borderId="19" xfId="0" applyFont="1" applyBorder="1" applyAlignment="1">
      <alignment horizontal="left" vertical="distributed"/>
    </xf>
    <xf numFmtId="0" fontId="6" fillId="0" borderId="15" xfId="0" applyFont="1" applyBorder="1" applyAlignment="1">
      <alignment horizontal="left" vertical="distributed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distributed"/>
    </xf>
    <xf numFmtId="0" fontId="7" fillId="0" borderId="10" xfId="0" applyFont="1" applyBorder="1" applyAlignment="1">
      <alignment horizontal="left" vertical="distributed"/>
    </xf>
    <xf numFmtId="0" fontId="9" fillId="0" borderId="0" xfId="0" applyFont="1" applyBorder="1" applyAlignment="1">
      <alignment horizontal="center"/>
    </xf>
    <xf numFmtId="0" fontId="7" fillId="0" borderId="11" xfId="0" applyFont="1" applyBorder="1" applyAlignment="1">
      <alignment horizontal="center" vertical="distributed"/>
    </xf>
    <xf numFmtId="0" fontId="7" fillId="0" borderId="13" xfId="0" applyFont="1" applyBorder="1" applyAlignment="1">
      <alignment horizontal="center" vertical="distributed"/>
    </xf>
    <xf numFmtId="0" fontId="16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/>
    </xf>
    <xf numFmtId="0" fontId="7" fillId="0" borderId="20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left" vertical="top" wrapText="1"/>
    </xf>
    <xf numFmtId="0" fontId="22" fillId="0" borderId="19" xfId="0" applyFont="1" applyBorder="1" applyAlignment="1">
      <alignment horizontal="left" vertical="top" wrapText="1"/>
    </xf>
    <xf numFmtId="0" fontId="22" fillId="0" borderId="15" xfId="0" applyFont="1" applyBorder="1" applyAlignment="1">
      <alignment horizontal="left" vertical="top" wrapText="1"/>
    </xf>
    <xf numFmtId="0" fontId="22" fillId="0" borderId="19" xfId="0" applyFont="1" applyBorder="1" applyAlignment="1">
      <alignment horizontal="left" wrapText="1"/>
    </xf>
    <xf numFmtId="0" fontId="22" fillId="0" borderId="15" xfId="0" applyFont="1" applyBorder="1" applyAlignment="1">
      <alignment horizontal="left" wrapText="1"/>
    </xf>
    <xf numFmtId="0" fontId="14" fillId="0" borderId="0" xfId="0" applyFont="1" applyAlignment="1">
      <alignment horizontal="center"/>
    </xf>
    <xf numFmtId="0" fontId="7" fillId="0" borderId="23" xfId="0" applyNumberFormat="1" applyFont="1" applyBorder="1" applyAlignment="1">
      <alignment vertical="top" wrapText="1"/>
    </xf>
    <xf numFmtId="0" fontId="7" fillId="0" borderId="24" xfId="0" applyNumberFormat="1" applyFont="1" applyBorder="1" applyAlignment="1">
      <alignment vertical="top" wrapText="1"/>
    </xf>
    <xf numFmtId="0" fontId="7" fillId="0" borderId="16" xfId="0" applyNumberFormat="1" applyFont="1" applyBorder="1" applyAlignment="1">
      <alignment vertical="top" wrapText="1"/>
    </xf>
    <xf numFmtId="0" fontId="7" fillId="0" borderId="17" xfId="0" applyNumberFormat="1" applyFont="1" applyBorder="1" applyAlignment="1">
      <alignment vertical="top" wrapText="1"/>
    </xf>
    <xf numFmtId="0" fontId="7" fillId="0" borderId="23" xfId="0" applyFont="1" applyBorder="1" applyAlignment="1">
      <alignment horizontal="center" vertical="distributed"/>
    </xf>
    <xf numFmtId="0" fontId="7" fillId="0" borderId="24" xfId="0" applyFont="1" applyBorder="1" applyAlignment="1">
      <alignment horizontal="center" vertical="distributed"/>
    </xf>
    <xf numFmtId="0" fontId="7" fillId="0" borderId="16" xfId="0" applyFont="1" applyBorder="1" applyAlignment="1">
      <alignment horizontal="center" vertical="distributed"/>
    </xf>
    <xf numFmtId="0" fontId="7" fillId="0" borderId="17" xfId="0" applyFont="1" applyBorder="1" applyAlignment="1">
      <alignment horizontal="center" vertical="distributed"/>
    </xf>
    <xf numFmtId="0" fontId="4" fillId="0" borderId="0" xfId="0" applyFont="1" applyAlignment="1">
      <alignment horizontal="center" wrapText="1"/>
    </xf>
    <xf numFmtId="0" fontId="15" fillId="0" borderId="11" xfId="0" applyFont="1" applyBorder="1" applyAlignment="1">
      <alignment horizontal="center" vertical="distributed"/>
    </xf>
    <xf numFmtId="0" fontId="15" fillId="0" borderId="12" xfId="0" applyFont="1" applyBorder="1" applyAlignment="1">
      <alignment horizontal="center" vertical="distributed"/>
    </xf>
    <xf numFmtId="0" fontId="15" fillId="0" borderId="13" xfId="0" applyFont="1" applyBorder="1" applyAlignment="1">
      <alignment horizontal="center" vertical="distributed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wrapText="1"/>
    </xf>
    <xf numFmtId="0" fontId="11" fillId="0" borderId="11" xfId="0" applyFont="1" applyBorder="1" applyAlignment="1">
      <alignment horizontal="center" vertical="distributed"/>
    </xf>
    <xf numFmtId="0" fontId="11" fillId="0" borderId="12" xfId="0" applyFont="1" applyBorder="1" applyAlignment="1">
      <alignment horizontal="center" vertical="distributed"/>
    </xf>
    <xf numFmtId="0" fontId="11" fillId="0" borderId="13" xfId="0" applyFont="1" applyBorder="1" applyAlignment="1">
      <alignment horizontal="center" vertical="distributed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distributed"/>
    </xf>
    <xf numFmtId="0" fontId="5" fillId="0" borderId="0" xfId="0" applyFont="1" applyBorder="1" applyAlignment="1">
      <alignment horizontal="center"/>
    </xf>
    <xf numFmtId="0" fontId="7" fillId="0" borderId="0" xfId="53" applyNumberFormat="1" applyFont="1" applyFill="1" applyBorder="1" applyAlignment="1">
      <alignment horizontal="left" wrapText="1"/>
      <protection/>
    </xf>
    <xf numFmtId="0" fontId="4" fillId="34" borderId="0" xfId="0" applyFont="1" applyFill="1" applyAlignment="1">
      <alignment horizontal="center" wrapText="1"/>
    </xf>
    <xf numFmtId="0" fontId="5" fillId="34" borderId="0" xfId="0" applyFont="1" applyFill="1" applyBorder="1" applyAlignment="1">
      <alignment horizontal="center"/>
    </xf>
    <xf numFmtId="0" fontId="6" fillId="0" borderId="11" xfId="53" applyFont="1" applyBorder="1" applyAlignment="1">
      <alignment horizontal="center" vertical="center" wrapText="1"/>
      <protection/>
    </xf>
    <xf numFmtId="0" fontId="6" fillId="0" borderId="13" xfId="53" applyFont="1" applyBorder="1" applyAlignment="1">
      <alignment horizontal="center" vertical="center" wrapText="1"/>
      <protection/>
    </xf>
    <xf numFmtId="49" fontId="6" fillId="0" borderId="11" xfId="53" applyNumberFormat="1" applyFont="1" applyBorder="1" applyAlignment="1">
      <alignment horizontal="center" vertical="center" wrapText="1"/>
      <protection/>
    </xf>
    <xf numFmtId="49" fontId="6" fillId="0" borderId="13" xfId="53" applyNumberFormat="1" applyFont="1" applyBorder="1" applyAlignment="1">
      <alignment horizontal="center" vertical="center" wrapText="1"/>
      <protection/>
    </xf>
    <xf numFmtId="49" fontId="6" fillId="0" borderId="19" xfId="53" applyNumberFormat="1" applyFont="1" applyBorder="1" applyAlignment="1">
      <alignment horizontal="center" vertical="center" wrapText="1"/>
      <protection/>
    </xf>
    <xf numFmtId="49" fontId="6" fillId="0" borderId="15" xfId="53" applyNumberFormat="1" applyFont="1" applyBorder="1" applyAlignment="1">
      <alignment horizontal="center" vertical="center" wrapText="1"/>
      <protection/>
    </xf>
    <xf numFmtId="0" fontId="6" fillId="0" borderId="18" xfId="0" applyFont="1" applyBorder="1" applyAlignment="1">
      <alignment horizontal="center"/>
    </xf>
    <xf numFmtId="0" fontId="7" fillId="0" borderId="18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6" fillId="0" borderId="25" xfId="0" applyFont="1" applyBorder="1" applyAlignment="1">
      <alignment horizontal="left" vertical="top" wrapText="1"/>
    </xf>
    <xf numFmtId="0" fontId="6" fillId="0" borderId="26" xfId="0" applyFont="1" applyBorder="1" applyAlignment="1">
      <alignment horizontal="left" vertical="top" wrapText="1"/>
    </xf>
    <xf numFmtId="0" fontId="6" fillId="0" borderId="22" xfId="0" applyFont="1" applyBorder="1" applyAlignment="1">
      <alignment horizontal="left" vertical="top" wrapText="1"/>
    </xf>
    <xf numFmtId="0" fontId="7" fillId="0" borderId="19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7" fillId="0" borderId="0" xfId="0" applyFont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Задолженность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2714625</xdr:colOff>
      <xdr:row>9</xdr:row>
      <xdr:rowOff>85725</xdr:rowOff>
    </xdr:from>
    <xdr:to>
      <xdr:col>1</xdr:col>
      <xdr:colOff>2752725</xdr:colOff>
      <xdr:row>9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714625" y="2247900"/>
          <a:ext cx="476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2714625</xdr:colOff>
      <xdr:row>9</xdr:row>
      <xdr:rowOff>85725</xdr:rowOff>
    </xdr:from>
    <xdr:to>
      <xdr:col>1</xdr:col>
      <xdr:colOff>2752725</xdr:colOff>
      <xdr:row>9</xdr:row>
      <xdr:rowOff>95250</xdr:rowOff>
    </xdr:to>
    <xdr:sp>
      <xdr:nvSpPr>
        <xdr:cNvPr id="2" name="Line 1"/>
        <xdr:cNvSpPr>
          <a:spLocks/>
        </xdr:cNvSpPr>
      </xdr:nvSpPr>
      <xdr:spPr>
        <a:xfrm flipV="1">
          <a:off x="2714625" y="2247900"/>
          <a:ext cx="476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view="pageBreakPreview" zoomScaleSheetLayoutView="100" zoomScalePageLayoutView="0" workbookViewId="0" topLeftCell="A1">
      <selection activeCell="G43" sqref="G43"/>
    </sheetView>
  </sheetViews>
  <sheetFormatPr defaultColWidth="9.00390625" defaultRowHeight="12.75"/>
  <cols>
    <col min="2" max="2" width="15.75390625" style="0" customWidth="1"/>
    <col min="4" max="4" width="27.375" style="0" customWidth="1"/>
    <col min="5" max="5" width="13.625" style="0" customWidth="1"/>
    <col min="6" max="6" width="14.75390625" style="0" customWidth="1"/>
    <col min="7" max="7" width="13.00390625" style="0" customWidth="1"/>
    <col min="8" max="8" width="3.875" style="0" hidden="1" customWidth="1"/>
  </cols>
  <sheetData>
    <row r="1" spans="4:7" ht="18" customHeight="1">
      <c r="D1" s="129" t="s">
        <v>96</v>
      </c>
      <c r="E1" s="129"/>
      <c r="F1" s="129"/>
      <c r="G1" s="129"/>
    </row>
    <row r="2" spans="4:7" ht="18" customHeight="1">
      <c r="D2" s="129" t="s">
        <v>95</v>
      </c>
      <c r="E2" s="129"/>
      <c r="F2" s="129"/>
      <c r="G2" s="129"/>
    </row>
    <row r="3" spans="4:7" ht="18" customHeight="1">
      <c r="D3" s="129" t="s">
        <v>121</v>
      </c>
      <c r="E3" s="129"/>
      <c r="F3" s="129"/>
      <c r="G3" s="129"/>
    </row>
    <row r="4" spans="4:7" ht="18" customHeight="1">
      <c r="D4" s="129" t="s">
        <v>122</v>
      </c>
      <c r="E4" s="129"/>
      <c r="F4" s="129"/>
      <c r="G4" s="129"/>
    </row>
    <row r="5" spans="4:7" ht="18" customHeight="1">
      <c r="D5" s="129" t="s">
        <v>192</v>
      </c>
      <c r="E5" s="129"/>
      <c r="F5" s="129"/>
      <c r="G5" s="129"/>
    </row>
    <row r="6" ht="2.25" customHeight="1"/>
    <row r="7" spans="1:7" ht="45.75" customHeight="1">
      <c r="A7" s="138" t="s">
        <v>193</v>
      </c>
      <c r="B7" s="138"/>
      <c r="C7" s="138"/>
      <c r="D7" s="138"/>
      <c r="E7" s="138"/>
      <c r="F7" s="138"/>
      <c r="G7" s="138"/>
    </row>
    <row r="8" ht="2.25" customHeight="1"/>
    <row r="9" spans="1:7" s="7" customFormat="1" ht="66.75" customHeight="1">
      <c r="A9" s="130" t="s">
        <v>27</v>
      </c>
      <c r="B9" s="131"/>
      <c r="C9" s="134" t="s">
        <v>28</v>
      </c>
      <c r="D9" s="135"/>
      <c r="E9" s="115" t="s">
        <v>170</v>
      </c>
      <c r="F9" s="115" t="s">
        <v>194</v>
      </c>
      <c r="G9" s="115" t="s">
        <v>29</v>
      </c>
    </row>
    <row r="10" spans="1:7" s="5" customFormat="1" ht="12" customHeight="1" hidden="1">
      <c r="A10" s="132"/>
      <c r="B10" s="133"/>
      <c r="C10" s="136"/>
      <c r="D10" s="137"/>
      <c r="E10" s="116"/>
      <c r="F10" s="116"/>
      <c r="G10" s="116"/>
    </row>
    <row r="11" spans="1:7" s="5" customFormat="1" ht="34.5" customHeight="1">
      <c r="A11" s="101" t="s">
        <v>30</v>
      </c>
      <c r="B11" s="102"/>
      <c r="C11" s="108" t="s">
        <v>31</v>
      </c>
      <c r="D11" s="109"/>
      <c r="E11" s="68">
        <f>E12+E17+E23+E19+E25+E30+E28</f>
        <v>3139.9999999999995</v>
      </c>
      <c r="F11" s="68">
        <f>F12+F17+F23+F19+F25+F30+F28</f>
        <v>1012.3</v>
      </c>
      <c r="G11" s="68">
        <f aca="true" t="shared" si="0" ref="G11:G24">F11/E11*100</f>
        <v>32.238853503184714</v>
      </c>
    </row>
    <row r="12" spans="1:7" s="5" customFormat="1" ht="34.5" customHeight="1">
      <c r="A12" s="101" t="s">
        <v>126</v>
      </c>
      <c r="B12" s="102"/>
      <c r="C12" s="108" t="s">
        <v>127</v>
      </c>
      <c r="D12" s="109"/>
      <c r="E12" s="68">
        <f>E13</f>
        <v>1045</v>
      </c>
      <c r="F12" s="68">
        <f>F13</f>
        <v>475.9</v>
      </c>
      <c r="G12" s="68">
        <f t="shared" si="0"/>
        <v>45.540669856459324</v>
      </c>
    </row>
    <row r="13" spans="1:7" s="5" customFormat="1" ht="22.5" customHeight="1">
      <c r="A13" s="101" t="s">
        <v>128</v>
      </c>
      <c r="B13" s="102"/>
      <c r="C13" s="108" t="s">
        <v>129</v>
      </c>
      <c r="D13" s="109"/>
      <c r="E13" s="68">
        <f>E14+E15+E16</f>
        <v>1045</v>
      </c>
      <c r="F13" s="68">
        <f>F14+F15+F16</f>
        <v>475.9</v>
      </c>
      <c r="G13" s="68">
        <f t="shared" si="0"/>
        <v>45.540669856459324</v>
      </c>
    </row>
    <row r="14" spans="1:7" s="5" customFormat="1" ht="119.25" customHeight="1">
      <c r="A14" s="107" t="s">
        <v>123</v>
      </c>
      <c r="B14" s="104"/>
      <c r="C14" s="127" t="s">
        <v>166</v>
      </c>
      <c r="D14" s="128"/>
      <c r="E14" s="69">
        <v>850</v>
      </c>
      <c r="F14" s="70">
        <v>403.2</v>
      </c>
      <c r="G14" s="69">
        <f t="shared" si="0"/>
        <v>47.43529411764706</v>
      </c>
    </row>
    <row r="15" spans="1:7" s="5" customFormat="1" ht="127.5" customHeight="1">
      <c r="A15" s="107" t="s">
        <v>168</v>
      </c>
      <c r="B15" s="104"/>
      <c r="C15" s="125" t="s">
        <v>166</v>
      </c>
      <c r="D15" s="126"/>
      <c r="E15" s="69">
        <v>195</v>
      </c>
      <c r="F15" s="70">
        <v>72.7</v>
      </c>
      <c r="G15" s="69">
        <f t="shared" si="0"/>
        <v>37.282051282051285</v>
      </c>
    </row>
    <row r="16" spans="1:7" s="5" customFormat="1" ht="150.75" customHeight="1">
      <c r="A16" s="107" t="s">
        <v>169</v>
      </c>
      <c r="B16" s="104"/>
      <c r="C16" s="127" t="s">
        <v>167</v>
      </c>
      <c r="D16" s="128"/>
      <c r="E16" s="69">
        <v>0</v>
      </c>
      <c r="F16" s="70">
        <v>0</v>
      </c>
      <c r="G16" s="69">
        <v>0</v>
      </c>
    </row>
    <row r="17" spans="1:7" s="5" customFormat="1" ht="33.75" customHeight="1">
      <c r="A17" s="169" t="s">
        <v>197</v>
      </c>
      <c r="B17" s="169"/>
      <c r="C17" s="171" t="s">
        <v>195</v>
      </c>
      <c r="D17" s="171"/>
      <c r="E17" s="68">
        <v>300</v>
      </c>
      <c r="F17" s="72">
        <f>F18</f>
        <v>214.2</v>
      </c>
      <c r="G17" s="68">
        <f t="shared" si="0"/>
        <v>71.39999999999999</v>
      </c>
    </row>
    <row r="18" spans="1:7" s="5" customFormat="1" ht="35.25" customHeight="1">
      <c r="A18" s="107" t="s">
        <v>198</v>
      </c>
      <c r="B18" s="170"/>
      <c r="C18" s="172" t="s">
        <v>196</v>
      </c>
      <c r="D18" s="172"/>
      <c r="E18" s="69">
        <v>300</v>
      </c>
      <c r="F18" s="70">
        <v>214.2</v>
      </c>
      <c r="G18" s="69">
        <f t="shared" si="0"/>
        <v>71.39999999999999</v>
      </c>
    </row>
    <row r="19" spans="1:7" s="5" customFormat="1" ht="22.5" customHeight="1">
      <c r="A19" s="101" t="s">
        <v>130</v>
      </c>
      <c r="B19" s="104"/>
      <c r="C19" s="108" t="s">
        <v>131</v>
      </c>
      <c r="D19" s="106"/>
      <c r="E19" s="71">
        <f>E20+E21+E22</f>
        <v>1763</v>
      </c>
      <c r="F19" s="68">
        <f>F20+F21+F22</f>
        <v>303</v>
      </c>
      <c r="G19" s="68">
        <f t="shared" si="0"/>
        <v>17.18661372660238</v>
      </c>
    </row>
    <row r="20" spans="1:7" s="5" customFormat="1" ht="83.25" customHeight="1">
      <c r="A20" s="107" t="s">
        <v>32</v>
      </c>
      <c r="B20" s="104"/>
      <c r="C20" s="113" t="s">
        <v>132</v>
      </c>
      <c r="D20" s="113"/>
      <c r="E20" s="69">
        <v>742</v>
      </c>
      <c r="F20" s="70">
        <v>123.4</v>
      </c>
      <c r="G20" s="68">
        <f t="shared" si="0"/>
        <v>16.630727762803236</v>
      </c>
    </row>
    <row r="21" spans="1:7" s="5" customFormat="1" ht="66.75" customHeight="1">
      <c r="A21" s="107" t="s">
        <v>125</v>
      </c>
      <c r="B21" s="104"/>
      <c r="C21" s="105" t="s">
        <v>133</v>
      </c>
      <c r="D21" s="106"/>
      <c r="E21" s="69">
        <v>166</v>
      </c>
      <c r="F21" s="69">
        <v>103.3</v>
      </c>
      <c r="G21" s="69">
        <f t="shared" si="0"/>
        <v>62.2289156626506</v>
      </c>
    </row>
    <row r="22" spans="1:7" s="5" customFormat="1" ht="67.5" customHeight="1">
      <c r="A22" s="107" t="s">
        <v>124</v>
      </c>
      <c r="B22" s="104"/>
      <c r="C22" s="105" t="s">
        <v>134</v>
      </c>
      <c r="D22" s="106"/>
      <c r="E22" s="69">
        <v>855</v>
      </c>
      <c r="F22" s="70">
        <v>76.3</v>
      </c>
      <c r="G22" s="69">
        <f t="shared" si="0"/>
        <v>8.923976608187134</v>
      </c>
    </row>
    <row r="23" spans="1:7" s="5" customFormat="1" ht="36" customHeight="1">
      <c r="A23" s="110" t="s">
        <v>33</v>
      </c>
      <c r="B23" s="111"/>
      <c r="C23" s="112" t="s">
        <v>135</v>
      </c>
      <c r="D23" s="113"/>
      <c r="E23" s="68">
        <f>E24</f>
        <v>8.7</v>
      </c>
      <c r="F23" s="68">
        <f>F24</f>
        <v>6.6</v>
      </c>
      <c r="G23" s="68">
        <f t="shared" si="0"/>
        <v>75.86206896551725</v>
      </c>
    </row>
    <row r="24" spans="1:7" s="5" customFormat="1" ht="153.75" customHeight="1">
      <c r="A24" s="107" t="s">
        <v>33</v>
      </c>
      <c r="B24" s="104"/>
      <c r="C24" s="105" t="s">
        <v>136</v>
      </c>
      <c r="D24" s="106"/>
      <c r="E24" s="69">
        <v>8.7</v>
      </c>
      <c r="F24" s="69">
        <v>6.6</v>
      </c>
      <c r="G24" s="69">
        <f t="shared" si="0"/>
        <v>75.86206896551725</v>
      </c>
    </row>
    <row r="25" spans="1:7" s="5" customFormat="1" ht="114" customHeight="1">
      <c r="A25" s="101" t="s">
        <v>138</v>
      </c>
      <c r="B25" s="104"/>
      <c r="C25" s="108" t="s">
        <v>137</v>
      </c>
      <c r="D25" s="109"/>
      <c r="E25" s="68">
        <f>E26+E27</f>
        <v>14.2</v>
      </c>
      <c r="F25" s="68">
        <f>F26+F27</f>
        <v>4.2</v>
      </c>
      <c r="G25" s="68">
        <f>F25/E25*100</f>
        <v>29.5774647887324</v>
      </c>
    </row>
    <row r="26" spans="1:7" s="5" customFormat="1" ht="114" customHeight="1">
      <c r="A26" s="107" t="s">
        <v>200</v>
      </c>
      <c r="B26" s="104"/>
      <c r="C26" s="105" t="s">
        <v>199</v>
      </c>
      <c r="D26" s="106"/>
      <c r="E26" s="69">
        <v>4.2</v>
      </c>
      <c r="F26" s="69">
        <v>4.2</v>
      </c>
      <c r="G26" s="69">
        <f>F26/E26*100</f>
        <v>100</v>
      </c>
    </row>
    <row r="27" spans="1:7" s="5" customFormat="1" ht="136.5" customHeight="1">
      <c r="A27" s="107" t="s">
        <v>90</v>
      </c>
      <c r="B27" s="104"/>
      <c r="C27" s="113" t="s">
        <v>139</v>
      </c>
      <c r="D27" s="113"/>
      <c r="E27" s="69">
        <v>10</v>
      </c>
      <c r="F27" s="70">
        <v>0</v>
      </c>
      <c r="G27" s="69">
        <f>F27/E27*100</f>
        <v>0</v>
      </c>
    </row>
    <row r="28" spans="1:7" s="5" customFormat="1" ht="33.75" customHeight="1">
      <c r="A28" s="101" t="s">
        <v>140</v>
      </c>
      <c r="B28" s="102"/>
      <c r="C28" s="108" t="s">
        <v>141</v>
      </c>
      <c r="D28" s="109"/>
      <c r="E28" s="68">
        <f>E29</f>
        <v>1</v>
      </c>
      <c r="F28" s="72">
        <f>F29</f>
        <v>0.3</v>
      </c>
      <c r="G28" s="68">
        <f>F28/E28*100</f>
        <v>30</v>
      </c>
    </row>
    <row r="29" spans="1:7" s="7" customFormat="1" ht="66.75" customHeight="1" thickBot="1">
      <c r="A29" s="107" t="s">
        <v>110</v>
      </c>
      <c r="B29" s="104"/>
      <c r="C29" s="105" t="s">
        <v>111</v>
      </c>
      <c r="D29" s="106"/>
      <c r="E29" s="69">
        <v>1</v>
      </c>
      <c r="F29" s="70">
        <v>0.3</v>
      </c>
      <c r="G29" s="69">
        <f>F29/E29*100</f>
        <v>30</v>
      </c>
    </row>
    <row r="30" spans="1:7" s="7" customFormat="1" ht="37.5" customHeight="1" thickBot="1">
      <c r="A30" s="173" t="s">
        <v>201</v>
      </c>
      <c r="B30" s="174"/>
      <c r="C30" s="175" t="s">
        <v>202</v>
      </c>
      <c r="D30" s="99"/>
      <c r="E30" s="68">
        <v>8.1</v>
      </c>
      <c r="F30" s="72">
        <f>F31</f>
        <v>8.1</v>
      </c>
      <c r="G30" s="68">
        <f>F30/E30*100</f>
        <v>100</v>
      </c>
    </row>
    <row r="31" spans="1:7" s="7" customFormat="1" ht="31.5" customHeight="1">
      <c r="A31" s="107" t="s">
        <v>203</v>
      </c>
      <c r="B31" s="104"/>
      <c r="C31" s="176" t="s">
        <v>204</v>
      </c>
      <c r="D31" s="177"/>
      <c r="E31" s="69">
        <v>8.1</v>
      </c>
      <c r="F31" s="70">
        <v>8.1</v>
      </c>
      <c r="G31" s="69">
        <f>F31/E31*100</f>
        <v>100</v>
      </c>
    </row>
    <row r="32" spans="1:7" s="5" customFormat="1" ht="33.75" customHeight="1">
      <c r="A32" s="110" t="s">
        <v>34</v>
      </c>
      <c r="B32" s="110"/>
      <c r="C32" s="112" t="s">
        <v>35</v>
      </c>
      <c r="D32" s="112"/>
      <c r="E32" s="68">
        <f>E33+E36+E38+E41</f>
        <v>10039.7</v>
      </c>
      <c r="F32" s="68">
        <f>F41+F38+F33</f>
        <v>3631.8</v>
      </c>
      <c r="G32" s="68">
        <f aca="true" t="shared" si="1" ref="G32:G44">F32/E32*100</f>
        <v>36.1743876809068</v>
      </c>
    </row>
    <row r="33" spans="1:7" s="5" customFormat="1" ht="33.75" customHeight="1">
      <c r="A33" s="101" t="s">
        <v>189</v>
      </c>
      <c r="B33" s="102"/>
      <c r="C33" s="103" t="s">
        <v>190</v>
      </c>
      <c r="D33" s="99"/>
      <c r="E33" s="68">
        <f>E34+E35</f>
        <v>3076.6</v>
      </c>
      <c r="F33" s="68">
        <f>F34+F35</f>
        <v>1405.2</v>
      </c>
      <c r="G33" s="68">
        <f t="shared" si="1"/>
        <v>45.6737957485536</v>
      </c>
    </row>
    <row r="34" spans="1:7" s="5" customFormat="1" ht="50.25" customHeight="1">
      <c r="A34" s="111" t="s">
        <v>184</v>
      </c>
      <c r="B34" s="111"/>
      <c r="C34" s="97" t="s">
        <v>112</v>
      </c>
      <c r="D34" s="97"/>
      <c r="E34" s="69">
        <v>304.9</v>
      </c>
      <c r="F34" s="69">
        <v>150.2</v>
      </c>
      <c r="G34" s="69">
        <f t="shared" si="1"/>
        <v>49.26205313217448</v>
      </c>
    </row>
    <row r="35" spans="1:7" s="5" customFormat="1" ht="50.25" customHeight="1">
      <c r="A35" s="96" t="s">
        <v>183</v>
      </c>
      <c r="B35" s="96"/>
      <c r="C35" s="97" t="s">
        <v>113</v>
      </c>
      <c r="D35" s="97"/>
      <c r="E35" s="69">
        <v>2771.7</v>
      </c>
      <c r="F35" s="69">
        <v>1255</v>
      </c>
      <c r="G35" s="69">
        <f>F35/E35*100</f>
        <v>45.279070606487</v>
      </c>
    </row>
    <row r="36" spans="1:7" s="5" customFormat="1" ht="47.25" customHeight="1">
      <c r="A36" s="100" t="s">
        <v>173</v>
      </c>
      <c r="B36" s="100"/>
      <c r="C36" s="98" t="s">
        <v>174</v>
      </c>
      <c r="D36" s="99"/>
      <c r="E36" s="68">
        <f>E37</f>
        <v>132.3</v>
      </c>
      <c r="F36" s="68">
        <v>0</v>
      </c>
      <c r="G36" s="68">
        <v>0</v>
      </c>
    </row>
    <row r="37" spans="1:7" s="5" customFormat="1" ht="30.75" customHeight="1" thickBot="1">
      <c r="A37" s="122" t="s">
        <v>175</v>
      </c>
      <c r="B37" s="123"/>
      <c r="C37" s="124" t="s">
        <v>176</v>
      </c>
      <c r="D37" s="120"/>
      <c r="E37" s="69">
        <v>132.3</v>
      </c>
      <c r="F37" s="69">
        <v>0</v>
      </c>
      <c r="G37" s="69">
        <v>0</v>
      </c>
    </row>
    <row r="38" spans="1:7" s="5" customFormat="1" ht="36.75" customHeight="1">
      <c r="A38" s="101" t="s">
        <v>188</v>
      </c>
      <c r="B38" s="104"/>
      <c r="C38" s="103" t="s">
        <v>191</v>
      </c>
      <c r="D38" s="99"/>
      <c r="E38" s="68">
        <f>E39+E40</f>
        <v>80.30000000000001</v>
      </c>
      <c r="F38" s="68">
        <f>F39+F40</f>
        <v>40</v>
      </c>
      <c r="G38" s="68">
        <f t="shared" si="1"/>
        <v>49.813200498132</v>
      </c>
    </row>
    <row r="39" spans="1:7" s="5" customFormat="1" ht="81" customHeight="1">
      <c r="A39" s="111" t="s">
        <v>185</v>
      </c>
      <c r="B39" s="111"/>
      <c r="C39" s="97" t="s">
        <v>142</v>
      </c>
      <c r="D39" s="97"/>
      <c r="E39" s="69">
        <v>79.9</v>
      </c>
      <c r="F39" s="69">
        <v>40</v>
      </c>
      <c r="G39" s="69">
        <f t="shared" si="1"/>
        <v>50.06257822277846</v>
      </c>
    </row>
    <row r="40" spans="1:7" s="5" customFormat="1" ht="69" customHeight="1">
      <c r="A40" s="118" t="s">
        <v>186</v>
      </c>
      <c r="B40" s="118"/>
      <c r="C40" s="97" t="s">
        <v>143</v>
      </c>
      <c r="D40" s="97"/>
      <c r="E40" s="69">
        <v>0.4</v>
      </c>
      <c r="F40" s="69">
        <v>0</v>
      </c>
      <c r="G40" s="69">
        <f t="shared" si="1"/>
        <v>0</v>
      </c>
    </row>
    <row r="41" spans="1:7" s="7" customFormat="1" ht="33.75" customHeight="1">
      <c r="A41" s="101" t="s">
        <v>187</v>
      </c>
      <c r="B41" s="102"/>
      <c r="C41" s="103" t="s">
        <v>144</v>
      </c>
      <c r="D41" s="99"/>
      <c r="E41" s="68">
        <f>E42+E43</f>
        <v>6750.5</v>
      </c>
      <c r="F41" s="68">
        <f>F42+F43</f>
        <v>2186.6</v>
      </c>
      <c r="G41" s="68">
        <f t="shared" si="1"/>
        <v>32.391674690763644</v>
      </c>
    </row>
    <row r="42" spans="1:7" s="7" customFormat="1" ht="39.75" customHeight="1">
      <c r="A42" s="107" t="s">
        <v>172</v>
      </c>
      <c r="B42" s="104"/>
      <c r="C42" s="119" t="s">
        <v>145</v>
      </c>
      <c r="D42" s="120"/>
      <c r="E42" s="69">
        <v>5881.5</v>
      </c>
      <c r="F42" s="69">
        <v>1675.4</v>
      </c>
      <c r="G42" s="69">
        <f t="shared" si="1"/>
        <v>28.48593045991669</v>
      </c>
    </row>
    <row r="43" spans="1:7" s="5" customFormat="1" ht="108.75" customHeight="1">
      <c r="A43" s="107" t="s">
        <v>171</v>
      </c>
      <c r="B43" s="104"/>
      <c r="C43" s="119" t="s">
        <v>146</v>
      </c>
      <c r="D43" s="120"/>
      <c r="E43" s="69">
        <v>869</v>
      </c>
      <c r="F43" s="69">
        <v>511.2</v>
      </c>
      <c r="G43" s="69">
        <f t="shared" si="1"/>
        <v>58.82623705408515</v>
      </c>
    </row>
    <row r="44" spans="1:7" s="5" customFormat="1" ht="15.75">
      <c r="A44" s="121" t="s">
        <v>36</v>
      </c>
      <c r="B44" s="121"/>
      <c r="C44" s="121"/>
      <c r="D44" s="121"/>
      <c r="E44" s="68">
        <f>E11+E32</f>
        <v>13179.7</v>
      </c>
      <c r="F44" s="68">
        <f>F11+F32</f>
        <v>4644.1</v>
      </c>
      <c r="G44" s="68">
        <f t="shared" si="1"/>
        <v>35.23676563199466</v>
      </c>
    </row>
    <row r="45" spans="1:7" s="5" customFormat="1" ht="16.5">
      <c r="A45" s="117"/>
      <c r="B45" s="117"/>
      <c r="C45" s="117"/>
      <c r="D45" s="117"/>
      <c r="E45" s="23"/>
      <c r="F45" s="24"/>
      <c r="G45" s="24"/>
    </row>
    <row r="46" spans="1:5" s="5" customFormat="1" ht="15">
      <c r="A46" s="114"/>
      <c r="B46" s="114"/>
      <c r="C46" s="114"/>
      <c r="D46" s="114"/>
      <c r="E46" s="6"/>
    </row>
    <row r="47" spans="1:5" s="5" customFormat="1" ht="15">
      <c r="A47" s="114"/>
      <c r="B47" s="114"/>
      <c r="C47" s="114"/>
      <c r="D47" s="114"/>
      <c r="E47" s="6"/>
    </row>
    <row r="48" spans="1:5" s="5" customFormat="1" ht="15">
      <c r="A48" s="114"/>
      <c r="B48" s="114"/>
      <c r="C48" s="114"/>
      <c r="D48" s="114"/>
      <c r="E48" s="6"/>
    </row>
    <row r="49" spans="1:5" s="5" customFormat="1" ht="15">
      <c r="A49" s="114"/>
      <c r="B49" s="114"/>
      <c r="C49" s="114"/>
      <c r="D49" s="114"/>
      <c r="E49" s="6"/>
    </row>
    <row r="50" spans="1:5" s="5" customFormat="1" ht="15">
      <c r="A50" s="114"/>
      <c r="B50" s="114"/>
      <c r="C50" s="114"/>
      <c r="D50" s="114"/>
      <c r="E50" s="6"/>
    </row>
    <row r="51" spans="1:5" s="5" customFormat="1" ht="15">
      <c r="A51" s="114"/>
      <c r="B51" s="114"/>
      <c r="C51" s="114"/>
      <c r="D51" s="114"/>
      <c r="E51" s="6"/>
    </row>
    <row r="52" spans="1:5" s="5" customFormat="1" ht="15">
      <c r="A52" s="114"/>
      <c r="B52" s="114"/>
      <c r="C52" s="114"/>
      <c r="D52" s="114"/>
      <c r="E52" s="6"/>
    </row>
    <row r="53" spans="1:5" s="5" customFormat="1" ht="15">
      <c r="A53" s="114"/>
      <c r="B53" s="114"/>
      <c r="C53" s="114"/>
      <c r="D53" s="114"/>
      <c r="E53" s="6"/>
    </row>
    <row r="54" s="5" customFormat="1" ht="15"/>
    <row r="55" s="5" customFormat="1" ht="15"/>
    <row r="56" s="5" customFormat="1" ht="15"/>
    <row r="57" s="5" customFormat="1" ht="15"/>
    <row r="58" s="5" customFormat="1" ht="15"/>
    <row r="59" s="5" customFormat="1" ht="15"/>
    <row r="60" s="5" customFormat="1" ht="15"/>
    <row r="61" s="5" customFormat="1" ht="15"/>
    <row r="62" s="5" customFormat="1" ht="15"/>
    <row r="63" s="5" customFormat="1" ht="15"/>
    <row r="64" s="5" customFormat="1" ht="15"/>
    <row r="65" s="5" customFormat="1" ht="15"/>
    <row r="66" s="5" customFormat="1" ht="15"/>
    <row r="67" s="5" customFormat="1" ht="15"/>
    <row r="68" s="5" customFormat="1" ht="15"/>
    <row r="69" s="5" customFormat="1" ht="15"/>
    <row r="70" s="5" customFormat="1" ht="15"/>
    <row r="71" s="5" customFormat="1" ht="15"/>
    <row r="72" s="5" customFormat="1" ht="15"/>
    <row r="73" s="5" customFormat="1" ht="15"/>
    <row r="74" s="5" customFormat="1" ht="15"/>
    <row r="75" s="5" customFormat="1" ht="15"/>
    <row r="76" s="5" customFormat="1" ht="15"/>
    <row r="77" s="5" customFormat="1" ht="15"/>
    <row r="78" s="5" customFormat="1" ht="15"/>
    <row r="79" s="5" customFormat="1" ht="15"/>
    <row r="80" s="5" customFormat="1" ht="15"/>
  </sheetData>
  <sheetProtection/>
  <mergeCells count="96">
    <mergeCell ref="C30:D30"/>
    <mergeCell ref="A31:B31"/>
    <mergeCell ref="C31:D31"/>
    <mergeCell ref="C17:D17"/>
    <mergeCell ref="C18:D18"/>
    <mergeCell ref="A17:B17"/>
    <mergeCell ref="A18:B18"/>
    <mergeCell ref="C26:D26"/>
    <mergeCell ref="A26:B26"/>
    <mergeCell ref="D1:G1"/>
    <mergeCell ref="D3:G3"/>
    <mergeCell ref="D2:G2"/>
    <mergeCell ref="A9:B10"/>
    <mergeCell ref="C9:D10"/>
    <mergeCell ref="A7:G7"/>
    <mergeCell ref="D4:G4"/>
    <mergeCell ref="D5:G5"/>
    <mergeCell ref="E9:E10"/>
    <mergeCell ref="F9:F10"/>
    <mergeCell ref="A11:B11"/>
    <mergeCell ref="C11:D11"/>
    <mergeCell ref="A14:B14"/>
    <mergeCell ref="C14:D14"/>
    <mergeCell ref="A20:B20"/>
    <mergeCell ref="C20:D20"/>
    <mergeCell ref="A12:B12"/>
    <mergeCell ref="A13:B13"/>
    <mergeCell ref="C12:D12"/>
    <mergeCell ref="C13:D13"/>
    <mergeCell ref="C15:D15"/>
    <mergeCell ref="C16:D16"/>
    <mergeCell ref="A15:B15"/>
    <mergeCell ref="A16:B16"/>
    <mergeCell ref="A27:B27"/>
    <mergeCell ref="C27:D27"/>
    <mergeCell ref="A37:B37"/>
    <mergeCell ref="C37:D37"/>
    <mergeCell ref="C34:D34"/>
    <mergeCell ref="C28:D28"/>
    <mergeCell ref="A28:B28"/>
    <mergeCell ref="C32:D32"/>
    <mergeCell ref="A34:B34"/>
    <mergeCell ref="A30:B30"/>
    <mergeCell ref="C49:D49"/>
    <mergeCell ref="A44:D44"/>
    <mergeCell ref="A43:B43"/>
    <mergeCell ref="C43:D43"/>
    <mergeCell ref="A47:B47"/>
    <mergeCell ref="C47:D47"/>
    <mergeCell ref="A48:B48"/>
    <mergeCell ref="C48:D48"/>
    <mergeCell ref="A45:B45"/>
    <mergeCell ref="C42:D42"/>
    <mergeCell ref="A42:B42"/>
    <mergeCell ref="A53:B53"/>
    <mergeCell ref="C53:D53"/>
    <mergeCell ref="A50:B50"/>
    <mergeCell ref="C50:D50"/>
    <mergeCell ref="A51:B51"/>
    <mergeCell ref="C51:D51"/>
    <mergeCell ref="A52:B52"/>
    <mergeCell ref="A49:B49"/>
    <mergeCell ref="C52:D52"/>
    <mergeCell ref="G9:G10"/>
    <mergeCell ref="C39:D39"/>
    <mergeCell ref="A29:B29"/>
    <mergeCell ref="C29:D29"/>
    <mergeCell ref="A32:B32"/>
    <mergeCell ref="C45:D45"/>
    <mergeCell ref="A46:B46"/>
    <mergeCell ref="C46:D46"/>
    <mergeCell ref="A39:B39"/>
    <mergeCell ref="A23:B23"/>
    <mergeCell ref="C23:D23"/>
    <mergeCell ref="A22:B22"/>
    <mergeCell ref="C22:D22"/>
    <mergeCell ref="A21:B21"/>
    <mergeCell ref="C21:D21"/>
    <mergeCell ref="A33:B33"/>
    <mergeCell ref="C33:D33"/>
    <mergeCell ref="A38:B38"/>
    <mergeCell ref="C38:D38"/>
    <mergeCell ref="A19:B19"/>
    <mergeCell ref="C24:D24"/>
    <mergeCell ref="A24:B24"/>
    <mergeCell ref="A25:B25"/>
    <mergeCell ref="C25:D25"/>
    <mergeCell ref="C19:D19"/>
    <mergeCell ref="A35:B35"/>
    <mergeCell ref="C35:D35"/>
    <mergeCell ref="C36:D36"/>
    <mergeCell ref="A36:B36"/>
    <mergeCell ref="A41:B41"/>
    <mergeCell ref="C41:D41"/>
    <mergeCell ref="A40:B40"/>
    <mergeCell ref="C40:D40"/>
  </mergeCells>
  <printOptions/>
  <pageMargins left="0.95" right="0.15" top="0.47" bottom="0.2" header="0" footer="0"/>
  <pageSetup horizontalDpi="600" verticalDpi="600" orientation="portrait" paperSize="9" scale="90" r:id="rId1"/>
  <colBreaks count="1" manualBreakCount="1">
    <brk id="7" max="3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view="pageBreakPreview" zoomScaleSheetLayoutView="100" zoomScalePageLayoutView="0" workbookViewId="0" topLeftCell="B1">
      <selection activeCell="B19" sqref="B19"/>
    </sheetView>
  </sheetViews>
  <sheetFormatPr defaultColWidth="9.00390625" defaultRowHeight="12.75"/>
  <cols>
    <col min="1" max="1" width="2.00390625" style="0" hidden="1" customWidth="1"/>
    <col min="2" max="2" width="57.875" style="0" customWidth="1"/>
    <col min="3" max="3" width="8.25390625" style="0" customWidth="1"/>
    <col min="4" max="4" width="8.125" style="0" customWidth="1"/>
    <col min="5" max="5" width="9.75390625" style="0" customWidth="1"/>
    <col min="6" max="6" width="10.00390625" style="0" customWidth="1"/>
    <col min="7" max="7" width="7.375" style="0" customWidth="1"/>
  </cols>
  <sheetData>
    <row r="1" spans="1:7" s="2" customFormat="1" ht="18.75">
      <c r="A1" s="25"/>
      <c r="B1" s="3"/>
      <c r="C1" s="142" t="s">
        <v>116</v>
      </c>
      <c r="D1" s="142"/>
      <c r="E1" s="142"/>
      <c r="F1" s="142"/>
      <c r="G1" s="142"/>
    </row>
    <row r="2" spans="1:7" s="2" customFormat="1" ht="13.5" customHeight="1">
      <c r="A2" s="25"/>
      <c r="B2" s="143" t="s">
        <v>103</v>
      </c>
      <c r="C2" s="143"/>
      <c r="D2" s="143"/>
      <c r="E2" s="143"/>
      <c r="F2" s="143"/>
      <c r="G2" s="143"/>
    </row>
    <row r="3" spans="1:7" s="2" customFormat="1" ht="14.25" customHeight="1">
      <c r="A3" s="25"/>
      <c r="B3" s="143" t="s">
        <v>152</v>
      </c>
      <c r="C3" s="143"/>
      <c r="D3" s="143"/>
      <c r="E3" s="143"/>
      <c r="F3" s="143"/>
      <c r="G3" s="143"/>
    </row>
    <row r="4" spans="1:7" s="2" customFormat="1" ht="14.25" customHeight="1">
      <c r="A4" s="25"/>
      <c r="B4" s="67"/>
      <c r="C4" s="142" t="s">
        <v>151</v>
      </c>
      <c r="D4" s="142"/>
      <c r="E4" s="142"/>
      <c r="F4" s="142"/>
      <c r="G4" s="142"/>
    </row>
    <row r="5" spans="1:7" s="2" customFormat="1" ht="14.25" customHeight="1">
      <c r="A5" s="25"/>
      <c r="B5" s="143" t="s">
        <v>205</v>
      </c>
      <c r="C5" s="143"/>
      <c r="D5" s="143"/>
      <c r="E5" s="143"/>
      <c r="F5" s="143"/>
      <c r="G5" s="143"/>
    </row>
    <row r="6" spans="1:7" s="2" customFormat="1" ht="58.5" customHeight="1">
      <c r="A6" s="144" t="s">
        <v>206</v>
      </c>
      <c r="B6" s="144"/>
      <c r="C6" s="144"/>
      <c r="D6" s="144"/>
      <c r="E6" s="144"/>
      <c r="F6" s="144"/>
      <c r="G6" s="144"/>
    </row>
    <row r="7" spans="1:7" ht="4.5" customHeight="1">
      <c r="A7" s="25"/>
      <c r="B7" s="26"/>
      <c r="C7" s="26"/>
      <c r="D7" s="27"/>
      <c r="E7" s="25"/>
      <c r="F7" s="25"/>
      <c r="G7" s="25"/>
    </row>
    <row r="8" spans="1:7" s="3" customFormat="1" ht="15.75" customHeight="1">
      <c r="A8" s="25"/>
      <c r="B8" s="145" t="s">
        <v>21</v>
      </c>
      <c r="C8" s="28" t="s">
        <v>1</v>
      </c>
      <c r="D8" s="28" t="s">
        <v>3</v>
      </c>
      <c r="E8" s="139" t="s">
        <v>179</v>
      </c>
      <c r="F8" s="139" t="s">
        <v>207</v>
      </c>
      <c r="G8" s="139" t="s">
        <v>29</v>
      </c>
    </row>
    <row r="9" spans="1:7" s="3" customFormat="1" ht="16.5">
      <c r="A9" s="25"/>
      <c r="B9" s="146"/>
      <c r="C9" s="29" t="s">
        <v>2</v>
      </c>
      <c r="D9" s="29" t="s">
        <v>4</v>
      </c>
      <c r="E9" s="140"/>
      <c r="F9" s="140"/>
      <c r="G9" s="140"/>
    </row>
    <row r="10" spans="1:7" s="3" customFormat="1" ht="50.25" customHeight="1">
      <c r="A10" s="25"/>
      <c r="B10" s="147"/>
      <c r="C10" s="30"/>
      <c r="D10" s="31" t="s">
        <v>2</v>
      </c>
      <c r="E10" s="141"/>
      <c r="F10" s="141"/>
      <c r="G10" s="141"/>
    </row>
    <row r="11" spans="1:7" s="8" customFormat="1" ht="16.5">
      <c r="A11" s="32"/>
      <c r="B11" s="33">
        <v>1</v>
      </c>
      <c r="C11" s="33">
        <v>2</v>
      </c>
      <c r="D11" s="34" t="s">
        <v>0</v>
      </c>
      <c r="E11" s="35">
        <v>4</v>
      </c>
      <c r="F11" s="33">
        <v>5</v>
      </c>
      <c r="G11" s="35">
        <v>6</v>
      </c>
    </row>
    <row r="12" spans="1:7" s="3" customFormat="1" ht="20.25" customHeight="1">
      <c r="A12" s="25"/>
      <c r="B12" s="36" t="s">
        <v>13</v>
      </c>
      <c r="C12" s="34" t="s">
        <v>5</v>
      </c>
      <c r="D12" s="34" t="s">
        <v>6</v>
      </c>
      <c r="E12" s="21">
        <f>E13+E14+E15+E16</f>
        <v>3900.4</v>
      </c>
      <c r="F12" s="21">
        <f>F13+F14+F15+F16</f>
        <v>1814.8</v>
      </c>
      <c r="G12" s="21">
        <f>F12/E12*100</f>
        <v>46.528561173213</v>
      </c>
    </row>
    <row r="13" spans="1:7" s="3" customFormat="1" ht="48.75" customHeight="1">
      <c r="A13" s="25"/>
      <c r="B13" s="37" t="s">
        <v>147</v>
      </c>
      <c r="C13" s="38" t="s">
        <v>5</v>
      </c>
      <c r="D13" s="38" t="s">
        <v>10</v>
      </c>
      <c r="E13" s="22">
        <v>550</v>
      </c>
      <c r="F13" s="22">
        <v>346.9</v>
      </c>
      <c r="G13" s="22">
        <f aca="true" t="shared" si="0" ref="G13:G33">F13/E13*100</f>
        <v>63.07272727272727</v>
      </c>
    </row>
    <row r="14" spans="1:7" s="3" customFormat="1" ht="68.25" customHeight="1">
      <c r="A14" s="25"/>
      <c r="B14" s="37" t="s">
        <v>148</v>
      </c>
      <c r="C14" s="38" t="s">
        <v>5</v>
      </c>
      <c r="D14" s="38" t="s">
        <v>11</v>
      </c>
      <c r="E14" s="22">
        <v>3327.4</v>
      </c>
      <c r="F14" s="22">
        <v>1456.6</v>
      </c>
      <c r="G14" s="22">
        <f t="shared" si="0"/>
        <v>43.77592113962854</v>
      </c>
    </row>
    <row r="15" spans="1:7" s="3" customFormat="1" ht="49.5" customHeight="1">
      <c r="A15" s="25"/>
      <c r="B15" s="37" t="s">
        <v>108</v>
      </c>
      <c r="C15" s="38" t="s">
        <v>5</v>
      </c>
      <c r="D15" s="38" t="s">
        <v>109</v>
      </c>
      <c r="E15" s="22">
        <v>22.6</v>
      </c>
      <c r="F15" s="22">
        <v>11.3</v>
      </c>
      <c r="G15" s="22">
        <f t="shared" si="0"/>
        <v>50</v>
      </c>
    </row>
    <row r="16" spans="1:7" s="3" customFormat="1" ht="35.25" customHeight="1">
      <c r="A16" s="25"/>
      <c r="B16" s="37" t="s">
        <v>114</v>
      </c>
      <c r="C16" s="38" t="s">
        <v>5</v>
      </c>
      <c r="D16" s="38" t="s">
        <v>115</v>
      </c>
      <c r="E16" s="22">
        <v>0.4</v>
      </c>
      <c r="F16" s="22">
        <v>0</v>
      </c>
      <c r="G16" s="22">
        <f t="shared" si="0"/>
        <v>0</v>
      </c>
    </row>
    <row r="17" spans="1:7" s="3" customFormat="1" ht="21" customHeight="1">
      <c r="A17" s="25"/>
      <c r="B17" s="40" t="s">
        <v>22</v>
      </c>
      <c r="C17" s="34" t="s">
        <v>10</v>
      </c>
      <c r="D17" s="34" t="s">
        <v>6</v>
      </c>
      <c r="E17" s="21">
        <f>E18</f>
        <v>79.9</v>
      </c>
      <c r="F17" s="21">
        <f>F18</f>
        <v>40</v>
      </c>
      <c r="G17" s="21">
        <f t="shared" si="0"/>
        <v>50.06257822277846</v>
      </c>
    </row>
    <row r="18" spans="1:7" s="3" customFormat="1" ht="23.25" customHeight="1">
      <c r="A18" s="25"/>
      <c r="B18" s="39" t="s">
        <v>23</v>
      </c>
      <c r="C18" s="38" t="s">
        <v>10</v>
      </c>
      <c r="D18" s="38" t="s">
        <v>7</v>
      </c>
      <c r="E18" s="22">
        <v>79.9</v>
      </c>
      <c r="F18" s="22">
        <v>40</v>
      </c>
      <c r="G18" s="22">
        <f>F18/E18*100</f>
        <v>50.06257822277846</v>
      </c>
    </row>
    <row r="19" spans="1:7" s="3" customFormat="1" ht="33.75" customHeight="1">
      <c r="A19" s="25"/>
      <c r="B19" s="36" t="s">
        <v>38</v>
      </c>
      <c r="C19" s="34" t="s">
        <v>7</v>
      </c>
      <c r="D19" s="34" t="s">
        <v>6</v>
      </c>
      <c r="E19" s="21">
        <f>E20</f>
        <v>490</v>
      </c>
      <c r="F19" s="21">
        <f>F20</f>
        <v>36.6</v>
      </c>
      <c r="G19" s="21">
        <f>G20</f>
        <v>7.469387755102042</v>
      </c>
    </row>
    <row r="20" spans="1:7" s="3" customFormat="1" ht="24" customHeight="1">
      <c r="A20" s="25"/>
      <c r="B20" s="39" t="s">
        <v>149</v>
      </c>
      <c r="C20" s="38" t="s">
        <v>7</v>
      </c>
      <c r="D20" s="38" t="s">
        <v>15</v>
      </c>
      <c r="E20" s="22">
        <v>490</v>
      </c>
      <c r="F20" s="22">
        <v>36.6</v>
      </c>
      <c r="G20" s="22">
        <f t="shared" si="0"/>
        <v>7.469387755102042</v>
      </c>
    </row>
    <row r="21" spans="1:7" s="3" customFormat="1" ht="19.5" customHeight="1">
      <c r="A21" s="32"/>
      <c r="B21" s="36" t="s">
        <v>39</v>
      </c>
      <c r="C21" s="34" t="s">
        <v>11</v>
      </c>
      <c r="D21" s="34" t="s">
        <v>6</v>
      </c>
      <c r="E21" s="21">
        <f>E22</f>
        <v>3399.7</v>
      </c>
      <c r="F21" s="21">
        <f>F22</f>
        <v>511.2</v>
      </c>
      <c r="G21" s="22">
        <f t="shared" si="0"/>
        <v>15.036620878312792</v>
      </c>
    </row>
    <row r="22" spans="1:7" s="3" customFormat="1" ht="19.5" customHeight="1">
      <c r="A22" s="25"/>
      <c r="B22" s="39" t="s">
        <v>91</v>
      </c>
      <c r="C22" s="38" t="s">
        <v>11</v>
      </c>
      <c r="D22" s="38" t="s">
        <v>12</v>
      </c>
      <c r="E22" s="22">
        <v>3399.7</v>
      </c>
      <c r="F22" s="22">
        <v>511.2</v>
      </c>
      <c r="G22" s="22">
        <f>F22/E22*100</f>
        <v>15.036620878312792</v>
      </c>
    </row>
    <row r="23" spans="1:7" s="4" customFormat="1" ht="15.75" customHeight="1">
      <c r="A23" s="32"/>
      <c r="B23" s="36" t="s">
        <v>18</v>
      </c>
      <c r="C23" s="34" t="s">
        <v>8</v>
      </c>
      <c r="D23" s="34" t="s">
        <v>6</v>
      </c>
      <c r="E23" s="21">
        <f>E24+E25</f>
        <v>2330.9</v>
      </c>
      <c r="F23" s="21">
        <f>F24+F25</f>
        <v>554.9</v>
      </c>
      <c r="G23" s="21">
        <f t="shared" si="0"/>
        <v>23.80625509459865</v>
      </c>
    </row>
    <row r="24" spans="1:7" s="4" customFormat="1" ht="15.75" customHeight="1">
      <c r="A24" s="32"/>
      <c r="B24" s="39" t="s">
        <v>150</v>
      </c>
      <c r="C24" s="38" t="s">
        <v>8</v>
      </c>
      <c r="D24" s="38" t="s">
        <v>5</v>
      </c>
      <c r="E24" s="22">
        <v>61</v>
      </c>
      <c r="F24" s="22">
        <v>35.3</v>
      </c>
      <c r="G24" s="22">
        <f>F24/E24*100</f>
        <v>57.86885245901638</v>
      </c>
    </row>
    <row r="25" spans="1:7" s="4" customFormat="1" ht="15.75" customHeight="1">
      <c r="A25" s="25"/>
      <c r="B25" s="39" t="s">
        <v>20</v>
      </c>
      <c r="C25" s="38" t="s">
        <v>8</v>
      </c>
      <c r="D25" s="38" t="s">
        <v>7</v>
      </c>
      <c r="E25" s="22">
        <v>2269.9</v>
      </c>
      <c r="F25" s="65">
        <v>519.6</v>
      </c>
      <c r="G25" s="22">
        <f>F25/E25*100</f>
        <v>22.89087625005507</v>
      </c>
    </row>
    <row r="26" spans="1:7" s="3" customFormat="1" ht="14.25" customHeight="1">
      <c r="A26" s="25"/>
      <c r="B26" s="36" t="s">
        <v>92</v>
      </c>
      <c r="C26" s="34" t="s">
        <v>37</v>
      </c>
      <c r="D26" s="34" t="s">
        <v>6</v>
      </c>
      <c r="E26" s="21">
        <v>6</v>
      </c>
      <c r="F26" s="21">
        <f>F27</f>
        <v>0</v>
      </c>
      <c r="G26" s="21">
        <v>0</v>
      </c>
    </row>
    <row r="27" spans="1:7" s="3" customFormat="1" ht="14.25" customHeight="1">
      <c r="A27" s="25"/>
      <c r="B27" s="39" t="s">
        <v>93</v>
      </c>
      <c r="C27" s="38" t="s">
        <v>37</v>
      </c>
      <c r="D27" s="38" t="s">
        <v>37</v>
      </c>
      <c r="E27" s="22">
        <v>6</v>
      </c>
      <c r="F27" s="22">
        <v>0</v>
      </c>
      <c r="G27" s="22">
        <f>F27/E27*100</f>
        <v>0</v>
      </c>
    </row>
    <row r="28" spans="1:7" s="3" customFormat="1" ht="14.25" customHeight="1">
      <c r="A28" s="32"/>
      <c r="B28" s="36" t="s">
        <v>99</v>
      </c>
      <c r="C28" s="34" t="s">
        <v>9</v>
      </c>
      <c r="D28" s="34" t="s">
        <v>6</v>
      </c>
      <c r="E28" s="21">
        <v>2190.7</v>
      </c>
      <c r="F28" s="21">
        <f>F29</f>
        <v>1030.8</v>
      </c>
      <c r="G28" s="21">
        <f>F28/E28*100</f>
        <v>47.05345323412608</v>
      </c>
    </row>
    <row r="29" spans="1:7" s="4" customFormat="1" ht="18.75" customHeight="1">
      <c r="A29" s="25"/>
      <c r="B29" s="39" t="s">
        <v>40</v>
      </c>
      <c r="C29" s="38" t="s">
        <v>9</v>
      </c>
      <c r="D29" s="38" t="s">
        <v>5</v>
      </c>
      <c r="E29" s="22">
        <v>2190.7</v>
      </c>
      <c r="F29" s="22">
        <v>1030.8</v>
      </c>
      <c r="G29" s="22">
        <f t="shared" si="0"/>
        <v>47.05345323412608</v>
      </c>
    </row>
    <row r="30" spans="1:7" s="3" customFormat="1" ht="16.5">
      <c r="A30" s="32"/>
      <c r="B30" s="36" t="s">
        <v>14</v>
      </c>
      <c r="C30" s="34" t="s">
        <v>15</v>
      </c>
      <c r="D30" s="34" t="s">
        <v>6</v>
      </c>
      <c r="E30" s="21">
        <f>E31</f>
        <v>570.3</v>
      </c>
      <c r="F30" s="21">
        <f>F31</f>
        <v>242.6</v>
      </c>
      <c r="G30" s="21">
        <f t="shared" si="0"/>
        <v>42.53901455374365</v>
      </c>
    </row>
    <row r="31" spans="1:7" s="4" customFormat="1" ht="16.5">
      <c r="A31" s="25"/>
      <c r="B31" s="39" t="s">
        <v>19</v>
      </c>
      <c r="C31" s="38" t="s">
        <v>15</v>
      </c>
      <c r="D31" s="38" t="s">
        <v>5</v>
      </c>
      <c r="E31" s="22">
        <v>570.3</v>
      </c>
      <c r="F31" s="22">
        <v>242.6</v>
      </c>
      <c r="G31" s="22">
        <f t="shared" si="0"/>
        <v>42.53901455374365</v>
      </c>
    </row>
    <row r="32" spans="1:7" s="3" customFormat="1" ht="16.5">
      <c r="A32" s="25"/>
      <c r="B32" s="40" t="s">
        <v>98</v>
      </c>
      <c r="C32" s="34" t="s">
        <v>17</v>
      </c>
      <c r="D32" s="34" t="s">
        <v>6</v>
      </c>
      <c r="E32" s="21">
        <f>E33</f>
        <v>248</v>
      </c>
      <c r="F32" s="21">
        <f>F33</f>
        <v>23.9</v>
      </c>
      <c r="G32" s="21">
        <f t="shared" si="0"/>
        <v>9.637096774193548</v>
      </c>
    </row>
    <row r="33" spans="1:7" s="3" customFormat="1" ht="16.5">
      <c r="A33" s="25"/>
      <c r="B33" s="85" t="s">
        <v>97</v>
      </c>
      <c r="C33" s="86" t="s">
        <v>17</v>
      </c>
      <c r="D33" s="86" t="s">
        <v>10</v>
      </c>
      <c r="E33" s="22">
        <v>248</v>
      </c>
      <c r="F33" s="22">
        <v>23.9</v>
      </c>
      <c r="G33" s="22">
        <f t="shared" si="0"/>
        <v>9.637096774193548</v>
      </c>
    </row>
    <row r="34" spans="1:7" s="3" customFormat="1" ht="16.5">
      <c r="A34" s="32"/>
      <c r="B34" s="87" t="s">
        <v>16</v>
      </c>
      <c r="C34" s="88"/>
      <c r="D34" s="89"/>
      <c r="E34" s="21">
        <f>E12+E17+E19+E21+E23+E26+E28+E30+E32</f>
        <v>13215.899999999998</v>
      </c>
      <c r="F34" s="21">
        <f>F12+F17+F19+F21+F23+F26+F28+F30+F32</f>
        <v>4254.8</v>
      </c>
      <c r="G34" s="21">
        <f>F34/E34*100</f>
        <v>32.1945535302174</v>
      </c>
    </row>
    <row r="35" spans="1:7" ht="16.5">
      <c r="A35" s="25"/>
      <c r="B35" s="25"/>
      <c r="C35" s="25"/>
      <c r="D35" s="25"/>
      <c r="E35" s="41"/>
      <c r="F35" s="25"/>
      <c r="G35" s="25"/>
    </row>
    <row r="36" spans="5:7" ht="15">
      <c r="E36" s="6"/>
      <c r="F36" s="5"/>
      <c r="G36" s="5"/>
    </row>
    <row r="37" spans="5:7" ht="15">
      <c r="E37" s="6"/>
      <c r="F37" s="5"/>
      <c r="G37" s="5"/>
    </row>
    <row r="38" spans="5:7" ht="15">
      <c r="E38" s="6"/>
      <c r="F38" s="5"/>
      <c r="G38" s="5"/>
    </row>
    <row r="39" spans="5:7" ht="15">
      <c r="E39" s="6"/>
      <c r="F39" s="5"/>
      <c r="G39" s="5"/>
    </row>
  </sheetData>
  <sheetProtection/>
  <mergeCells count="10">
    <mergeCell ref="F8:F10"/>
    <mergeCell ref="G8:G10"/>
    <mergeCell ref="C1:G1"/>
    <mergeCell ref="C4:G4"/>
    <mergeCell ref="B2:G2"/>
    <mergeCell ref="B5:G5"/>
    <mergeCell ref="A6:G6"/>
    <mergeCell ref="B8:B10"/>
    <mergeCell ref="B3:G3"/>
    <mergeCell ref="E8:E10"/>
  </mergeCells>
  <printOptions/>
  <pageMargins left="1.1811023622047245" right="0.15" top="0.7874015748031497" bottom="0.5905511811023623" header="0.5118110236220472" footer="0.5118110236220472"/>
  <pageSetup horizontalDpi="600" verticalDpi="600" orientation="portrait" paperSize="9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9"/>
  <sheetViews>
    <sheetView view="pageBreakPreview" zoomScaleSheetLayoutView="100" zoomScalePageLayoutView="0" workbookViewId="0" topLeftCell="A1">
      <selection activeCell="A5" sqref="A5:D5"/>
    </sheetView>
  </sheetViews>
  <sheetFormatPr defaultColWidth="9.00390625" defaultRowHeight="12.75"/>
  <cols>
    <col min="1" max="1" width="54.25390625" style="0" customWidth="1"/>
    <col min="2" max="2" width="11.875" style="0" customWidth="1"/>
    <col min="3" max="3" width="12.625" style="0" customWidth="1"/>
    <col min="4" max="4" width="10.625" style="0" customWidth="1"/>
  </cols>
  <sheetData>
    <row r="1" spans="1:4" s="2" customFormat="1" ht="18.75">
      <c r="A1" s="143" t="s">
        <v>104</v>
      </c>
      <c r="B1" s="143"/>
      <c r="C1" s="143"/>
      <c r="D1" s="143"/>
    </row>
    <row r="2" spans="1:4" s="2" customFormat="1" ht="13.5" customHeight="1">
      <c r="A2" s="143" t="s">
        <v>105</v>
      </c>
      <c r="B2" s="143"/>
      <c r="C2" s="143"/>
      <c r="D2" s="143"/>
    </row>
    <row r="3" spans="1:4" s="2" customFormat="1" ht="14.25" customHeight="1">
      <c r="A3" s="143" t="s">
        <v>154</v>
      </c>
      <c r="B3" s="143"/>
      <c r="C3" s="143"/>
      <c r="D3" s="143"/>
    </row>
    <row r="4" spans="1:4" s="2" customFormat="1" ht="14.25" customHeight="1">
      <c r="A4" s="143" t="s">
        <v>208</v>
      </c>
      <c r="B4" s="143"/>
      <c r="C4" s="143"/>
      <c r="D4" s="143"/>
    </row>
    <row r="5" spans="1:4" s="2" customFormat="1" ht="62.25" customHeight="1">
      <c r="A5" s="148" t="s">
        <v>155</v>
      </c>
      <c r="B5" s="148"/>
      <c r="C5" s="148"/>
      <c r="D5" s="148"/>
    </row>
    <row r="6" ht="4.5" customHeight="1">
      <c r="A6" s="1"/>
    </row>
    <row r="7" spans="1:4" s="3" customFormat="1" ht="15.75" customHeight="1">
      <c r="A7" s="155" t="s">
        <v>24</v>
      </c>
      <c r="B7" s="152" t="s">
        <v>178</v>
      </c>
      <c r="C7" s="152" t="s">
        <v>209</v>
      </c>
      <c r="D7" s="149" t="s">
        <v>29</v>
      </c>
    </row>
    <row r="8" spans="1:4" s="3" customFormat="1" ht="15.75" customHeight="1">
      <c r="A8" s="156"/>
      <c r="B8" s="153"/>
      <c r="C8" s="153"/>
      <c r="D8" s="150"/>
    </row>
    <row r="9" spans="1:4" s="3" customFormat="1" ht="62.25" customHeight="1">
      <c r="A9" s="157"/>
      <c r="B9" s="154"/>
      <c r="C9" s="154"/>
      <c r="D9" s="151"/>
    </row>
    <row r="10" spans="1:4" s="8" customFormat="1" ht="13.5" customHeight="1">
      <c r="A10" s="62">
        <v>1</v>
      </c>
      <c r="B10" s="63">
        <v>2</v>
      </c>
      <c r="C10" s="64">
        <v>3</v>
      </c>
      <c r="D10" s="63">
        <v>4</v>
      </c>
    </row>
    <row r="11" spans="1:4" s="3" customFormat="1" ht="57" customHeight="1">
      <c r="A11" s="42" t="s">
        <v>25</v>
      </c>
      <c r="B11" s="18">
        <f>SUM(B12:B14)</f>
        <v>45</v>
      </c>
      <c r="C11" s="18">
        <f>SUM(C12:C14)</f>
        <v>22.5</v>
      </c>
      <c r="D11" s="45">
        <f aca="true" t="shared" si="0" ref="D11:D19">C11/B11*100</f>
        <v>50</v>
      </c>
    </row>
    <row r="12" spans="1:4" s="3" customFormat="1" ht="42" customHeight="1">
      <c r="A12" s="43" t="s">
        <v>94</v>
      </c>
      <c r="B12" s="19">
        <v>9</v>
      </c>
      <c r="C12" s="19">
        <v>4.5</v>
      </c>
      <c r="D12" s="46">
        <f t="shared" si="0"/>
        <v>50</v>
      </c>
    </row>
    <row r="13" spans="1:4" s="3" customFormat="1" ht="25.5" customHeight="1">
      <c r="A13" s="43" t="s">
        <v>117</v>
      </c>
      <c r="B13" s="19">
        <v>18</v>
      </c>
      <c r="C13" s="20">
        <v>9</v>
      </c>
      <c r="D13" s="46">
        <f t="shared" si="0"/>
        <v>50</v>
      </c>
    </row>
    <row r="14" spans="1:4" s="3" customFormat="1" ht="36.75" customHeight="1">
      <c r="A14" s="43" t="s">
        <v>118</v>
      </c>
      <c r="B14" s="19">
        <v>18</v>
      </c>
      <c r="C14" s="19">
        <v>9</v>
      </c>
      <c r="D14" s="46">
        <f t="shared" si="0"/>
        <v>50</v>
      </c>
    </row>
    <row r="15" spans="1:4" s="3" customFormat="1" ht="80.25" customHeight="1">
      <c r="A15" s="44" t="s">
        <v>108</v>
      </c>
      <c r="B15" s="18">
        <v>22.6</v>
      </c>
      <c r="C15" s="18">
        <f>C16+C17</f>
        <v>11.3</v>
      </c>
      <c r="D15" s="45">
        <f t="shared" si="0"/>
        <v>50</v>
      </c>
    </row>
    <row r="16" spans="1:4" s="3" customFormat="1" ht="45.75" customHeight="1">
      <c r="A16" s="43" t="s">
        <v>156</v>
      </c>
      <c r="B16" s="18">
        <v>21.6</v>
      </c>
      <c r="C16" s="18">
        <v>10.8</v>
      </c>
      <c r="D16" s="45">
        <f t="shared" si="0"/>
        <v>50</v>
      </c>
    </row>
    <row r="17" spans="1:4" s="3" customFormat="1" ht="37.5" customHeight="1">
      <c r="A17" s="43" t="s">
        <v>177</v>
      </c>
      <c r="B17" s="18">
        <v>1</v>
      </c>
      <c r="C17" s="18">
        <v>0.5</v>
      </c>
      <c r="D17" s="45">
        <f t="shared" si="0"/>
        <v>50</v>
      </c>
    </row>
    <row r="18" spans="1:4" s="4" customFormat="1" ht="27.75" customHeight="1">
      <c r="A18" s="44" t="s">
        <v>97</v>
      </c>
      <c r="B18" s="18">
        <v>12.4</v>
      </c>
      <c r="C18" s="18">
        <v>6.2</v>
      </c>
      <c r="D18" s="45">
        <f t="shared" si="0"/>
        <v>50</v>
      </c>
    </row>
    <row r="19" spans="1:4" s="4" customFormat="1" ht="15.75" customHeight="1">
      <c r="A19" s="44" t="s">
        <v>26</v>
      </c>
      <c r="B19" s="18">
        <f>B11++B18+B15</f>
        <v>80</v>
      </c>
      <c r="C19" s="18">
        <f>C11++C18+C15</f>
        <v>40</v>
      </c>
      <c r="D19" s="45">
        <f t="shared" si="0"/>
        <v>50</v>
      </c>
    </row>
    <row r="20" ht="12.75" hidden="1"/>
  </sheetData>
  <sheetProtection/>
  <mergeCells count="9">
    <mergeCell ref="A1:D1"/>
    <mergeCell ref="A3:D3"/>
    <mergeCell ref="A2:D2"/>
    <mergeCell ref="A5:D5"/>
    <mergeCell ref="A4:D4"/>
    <mergeCell ref="D7:D9"/>
    <mergeCell ref="C7:C9"/>
    <mergeCell ref="B7:B9"/>
    <mergeCell ref="A7:A9"/>
  </mergeCells>
  <printOptions/>
  <pageMargins left="0.8" right="0.28" top="0.7874015748031497" bottom="0.5905511811023623" header="0.5118110236220472" footer="0.5118110236220472"/>
  <pageSetup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82"/>
  <sheetViews>
    <sheetView view="pageBreakPreview" zoomScaleSheetLayoutView="100" zoomScalePageLayoutView="0" workbookViewId="0" topLeftCell="A1">
      <selection activeCell="A6" sqref="A6:D6"/>
    </sheetView>
  </sheetViews>
  <sheetFormatPr defaultColWidth="9.00390625" defaultRowHeight="12.75"/>
  <cols>
    <col min="1" max="1" width="54.875" style="0" customWidth="1"/>
    <col min="2" max="2" width="12.625" style="0" customWidth="1"/>
    <col min="3" max="3" width="16.25390625" style="0" customWidth="1"/>
    <col min="4" max="4" width="0.2421875" style="0" customWidth="1"/>
  </cols>
  <sheetData>
    <row r="1" spans="1:6" ht="15.75">
      <c r="A1" s="143" t="s">
        <v>106</v>
      </c>
      <c r="B1" s="143"/>
      <c r="C1" s="143"/>
      <c r="D1" s="143"/>
      <c r="E1" s="143"/>
      <c r="F1" s="143"/>
    </row>
    <row r="2" spans="1:6" ht="15.75">
      <c r="A2" s="143" t="s">
        <v>107</v>
      </c>
      <c r="B2" s="143"/>
      <c r="C2" s="143"/>
      <c r="D2" s="143"/>
      <c r="E2" s="143"/>
      <c r="F2" s="143"/>
    </row>
    <row r="3" spans="1:6" ht="15.75">
      <c r="A3" s="143" t="s">
        <v>153</v>
      </c>
      <c r="B3" s="143"/>
      <c r="C3" s="143"/>
      <c r="D3" s="143"/>
      <c r="E3" s="143"/>
      <c r="F3" s="143"/>
    </row>
    <row r="4" spans="1:6" ht="15.75">
      <c r="A4" s="143" t="s">
        <v>210</v>
      </c>
      <c r="B4" s="143"/>
      <c r="C4" s="143"/>
      <c r="D4" s="143"/>
      <c r="E4" s="143"/>
      <c r="F4" s="143"/>
    </row>
    <row r="6" spans="1:4" ht="37.5" customHeight="1">
      <c r="A6" s="158" t="s">
        <v>180</v>
      </c>
      <c r="B6" s="158"/>
      <c r="C6" s="158"/>
      <c r="D6" s="158"/>
    </row>
    <row r="7" spans="1:4" ht="18.75">
      <c r="A7" s="159" t="s">
        <v>74</v>
      </c>
      <c r="B7" s="159"/>
      <c r="C7" s="159"/>
      <c r="D7" s="159"/>
    </row>
    <row r="8" spans="1:4" s="9" customFormat="1" ht="12.75" customHeight="1">
      <c r="A8" s="56"/>
      <c r="B8" s="56"/>
      <c r="C8" s="57" t="s">
        <v>75</v>
      </c>
      <c r="D8" s="58"/>
    </row>
    <row r="9" spans="1:4" s="10" customFormat="1" ht="31.5" customHeight="1">
      <c r="A9" s="47" t="s">
        <v>41</v>
      </c>
      <c r="B9" s="61" t="s">
        <v>181</v>
      </c>
      <c r="C9" s="61" t="s">
        <v>211</v>
      </c>
      <c r="D9" s="59"/>
    </row>
    <row r="10" spans="1:4" s="9" customFormat="1" ht="36.75" customHeight="1">
      <c r="A10" s="95" t="s">
        <v>76</v>
      </c>
      <c r="B10" s="73">
        <f>B41+B42+B43+B44+B45+B46+B51+B52+B53+B54+B55+B62+B63+B64+B65</f>
        <v>0</v>
      </c>
      <c r="C10" s="49">
        <f>C41+C42+C43+C44+C45+C46+C51+C52+C53+C54+C55+C62+C63+C64+C65</f>
        <v>0</v>
      </c>
      <c r="D10" s="58"/>
    </row>
    <row r="11" spans="1:4" s="9" customFormat="1" ht="42" customHeight="1" hidden="1">
      <c r="A11" s="48" t="s">
        <v>42</v>
      </c>
      <c r="B11" s="50"/>
      <c r="C11" s="50"/>
      <c r="D11" s="58"/>
    </row>
    <row r="12" spans="1:4" s="9" customFormat="1" ht="15" customHeight="1" hidden="1">
      <c r="A12" s="51" t="s">
        <v>43</v>
      </c>
      <c r="B12" s="52"/>
      <c r="C12" s="52"/>
      <c r="D12" s="58"/>
    </row>
    <row r="13" spans="1:4" s="9" customFormat="1" ht="15" customHeight="1" hidden="1">
      <c r="A13" s="51" t="s">
        <v>44</v>
      </c>
      <c r="B13" s="52"/>
      <c r="C13" s="52"/>
      <c r="D13" s="58"/>
    </row>
    <row r="14" spans="1:4" s="9" customFormat="1" ht="15" customHeight="1" hidden="1">
      <c r="A14" s="51" t="s">
        <v>45</v>
      </c>
      <c r="B14" s="52"/>
      <c r="C14" s="52"/>
      <c r="D14" s="58"/>
    </row>
    <row r="15" spans="1:4" s="9" customFormat="1" ht="26.25" customHeight="1" hidden="1">
      <c r="A15" s="51" t="s">
        <v>46</v>
      </c>
      <c r="B15" s="52"/>
      <c r="C15" s="52"/>
      <c r="D15" s="58"/>
    </row>
    <row r="16" spans="1:4" s="9" customFormat="1" ht="15" customHeight="1" hidden="1">
      <c r="A16" s="51" t="s">
        <v>47</v>
      </c>
      <c r="B16" s="52"/>
      <c r="C16" s="52"/>
      <c r="D16" s="58"/>
    </row>
    <row r="17" spans="1:4" s="9" customFormat="1" ht="15" customHeight="1" hidden="1">
      <c r="A17" s="51" t="s">
        <v>48</v>
      </c>
      <c r="B17" s="52"/>
      <c r="C17" s="52"/>
      <c r="D17" s="58"/>
    </row>
    <row r="18" spans="1:4" s="9" customFormat="1" ht="15" customHeight="1" hidden="1">
      <c r="A18" s="51" t="s">
        <v>49</v>
      </c>
      <c r="B18" s="52"/>
      <c r="C18" s="52"/>
      <c r="D18" s="58"/>
    </row>
    <row r="19" spans="1:4" s="9" customFormat="1" ht="15" customHeight="1" hidden="1">
      <c r="A19" s="51" t="s">
        <v>50</v>
      </c>
      <c r="B19" s="52"/>
      <c r="C19" s="52"/>
      <c r="D19" s="58"/>
    </row>
    <row r="20" spans="1:4" s="9" customFormat="1" ht="18.75" hidden="1">
      <c r="A20" s="51" t="s">
        <v>51</v>
      </c>
      <c r="B20" s="52"/>
      <c r="C20" s="52"/>
      <c r="D20" s="58"/>
    </row>
    <row r="21" spans="1:4" s="9" customFormat="1" ht="18.75" hidden="1">
      <c r="A21" s="51" t="s">
        <v>44</v>
      </c>
      <c r="B21" s="52"/>
      <c r="C21" s="52"/>
      <c r="D21" s="58"/>
    </row>
    <row r="22" spans="1:4" s="9" customFormat="1" ht="18.75" hidden="1">
      <c r="A22" s="51" t="s">
        <v>52</v>
      </c>
      <c r="B22" s="52"/>
      <c r="C22" s="52"/>
      <c r="D22" s="58"/>
    </row>
    <row r="23" spans="1:4" s="9" customFormat="1" ht="37.5" hidden="1">
      <c r="A23" s="51" t="s">
        <v>46</v>
      </c>
      <c r="B23" s="52"/>
      <c r="C23" s="52"/>
      <c r="D23" s="58"/>
    </row>
    <row r="24" spans="1:4" s="9" customFormat="1" ht="18.75" hidden="1">
      <c r="A24" s="51" t="s">
        <v>48</v>
      </c>
      <c r="B24" s="52"/>
      <c r="C24" s="52"/>
      <c r="D24" s="58"/>
    </row>
    <row r="25" spans="1:4" s="9" customFormat="1" ht="18.75" hidden="1">
      <c r="A25" s="51" t="s">
        <v>49</v>
      </c>
      <c r="B25" s="52"/>
      <c r="C25" s="52"/>
      <c r="D25" s="58"/>
    </row>
    <row r="26" spans="1:4" s="9" customFormat="1" ht="18.75" hidden="1">
      <c r="A26" s="51" t="s">
        <v>50</v>
      </c>
      <c r="B26" s="52"/>
      <c r="C26" s="52"/>
      <c r="D26" s="58"/>
    </row>
    <row r="27" spans="1:4" s="9" customFormat="1" ht="43.5" customHeight="1" hidden="1">
      <c r="A27" s="48" t="s">
        <v>53</v>
      </c>
      <c r="B27" s="50"/>
      <c r="C27" s="50"/>
      <c r="D27" s="58"/>
    </row>
    <row r="28" spans="1:4" s="9" customFormat="1" ht="33" customHeight="1" hidden="1">
      <c r="A28" s="51" t="s">
        <v>54</v>
      </c>
      <c r="B28" s="52"/>
      <c r="C28" s="52"/>
      <c r="D28" s="58"/>
    </row>
    <row r="29" spans="1:4" s="9" customFormat="1" ht="39" customHeight="1" hidden="1">
      <c r="A29" s="51" t="s">
        <v>55</v>
      </c>
      <c r="B29" s="52"/>
      <c r="C29" s="52"/>
      <c r="D29" s="58"/>
    </row>
    <row r="30" spans="1:4" s="9" customFormat="1" ht="24.75" customHeight="1" hidden="1">
      <c r="A30" s="51" t="s">
        <v>56</v>
      </c>
      <c r="B30" s="52"/>
      <c r="C30" s="52"/>
      <c r="D30" s="58"/>
    </row>
    <row r="31" spans="1:4" s="9" customFormat="1" ht="34.5" customHeight="1" hidden="1">
      <c r="A31" s="51" t="s">
        <v>57</v>
      </c>
      <c r="B31" s="52"/>
      <c r="C31" s="52"/>
      <c r="D31" s="58"/>
    </row>
    <row r="32" spans="1:4" s="9" customFormat="1" ht="56.25" hidden="1">
      <c r="A32" s="51" t="s">
        <v>58</v>
      </c>
      <c r="B32" s="52"/>
      <c r="C32" s="52"/>
      <c r="D32" s="58"/>
    </row>
    <row r="33" spans="1:4" s="9" customFormat="1" ht="41.25" customHeight="1" hidden="1">
      <c r="A33" s="48" t="s">
        <v>59</v>
      </c>
      <c r="B33" s="50"/>
      <c r="C33" s="50"/>
      <c r="D33" s="58"/>
    </row>
    <row r="34" spans="1:4" s="9" customFormat="1" ht="26.25" customHeight="1" hidden="1">
      <c r="A34" s="51" t="s">
        <v>60</v>
      </c>
      <c r="B34" s="52"/>
      <c r="C34" s="52"/>
      <c r="D34" s="58"/>
    </row>
    <row r="35" spans="1:4" s="9" customFormat="1" ht="33.75" customHeight="1" hidden="1">
      <c r="A35" s="51" t="s">
        <v>61</v>
      </c>
      <c r="B35" s="52"/>
      <c r="C35" s="52"/>
      <c r="D35" s="58"/>
    </row>
    <row r="36" spans="1:4" s="9" customFormat="1" ht="69" customHeight="1" hidden="1">
      <c r="A36" s="51" t="s">
        <v>62</v>
      </c>
      <c r="B36" s="52"/>
      <c r="C36" s="52"/>
      <c r="D36" s="58"/>
    </row>
    <row r="37" spans="1:4" s="9" customFormat="1" ht="24" customHeight="1" hidden="1">
      <c r="A37" s="48" t="s">
        <v>63</v>
      </c>
      <c r="B37" s="50"/>
      <c r="C37" s="50"/>
      <c r="D37" s="58"/>
    </row>
    <row r="38" spans="1:4" s="9" customFormat="1" ht="24" customHeight="1" hidden="1">
      <c r="A38" s="51" t="s">
        <v>64</v>
      </c>
      <c r="B38" s="52"/>
      <c r="C38" s="52"/>
      <c r="D38" s="58"/>
    </row>
    <row r="39" spans="1:4" s="9" customFormat="1" ht="25.5" customHeight="1" hidden="1">
      <c r="A39" s="51" t="s">
        <v>65</v>
      </c>
      <c r="B39" s="52"/>
      <c r="C39" s="52"/>
      <c r="D39" s="58"/>
    </row>
    <row r="40" spans="1:4" s="9" customFormat="1" ht="12.75" customHeight="1">
      <c r="A40" s="51" t="s">
        <v>77</v>
      </c>
      <c r="B40" s="52"/>
      <c r="C40" s="52"/>
      <c r="D40" s="58"/>
    </row>
    <row r="41" spans="1:4" s="9" customFormat="1" ht="16.5" customHeight="1">
      <c r="A41" s="51" t="s">
        <v>81</v>
      </c>
      <c r="B41" s="92">
        <v>0</v>
      </c>
      <c r="C41" s="91">
        <v>0</v>
      </c>
      <c r="D41" s="58"/>
    </row>
    <row r="42" spans="1:4" s="9" customFormat="1" ht="14.25" customHeight="1">
      <c r="A42" s="51" t="s">
        <v>78</v>
      </c>
      <c r="B42" s="92">
        <v>0</v>
      </c>
      <c r="C42" s="91">
        <v>0</v>
      </c>
      <c r="D42" s="58"/>
    </row>
    <row r="43" spans="1:4" s="9" customFormat="1" ht="15" customHeight="1">
      <c r="A43" s="53" t="s">
        <v>79</v>
      </c>
      <c r="B43" s="91">
        <v>0</v>
      </c>
      <c r="C43" s="92">
        <v>0</v>
      </c>
      <c r="D43" s="58"/>
    </row>
    <row r="44" spans="1:4" s="9" customFormat="1" ht="15" customHeight="1">
      <c r="A44" s="53" t="s">
        <v>70</v>
      </c>
      <c r="B44" s="92">
        <v>0</v>
      </c>
      <c r="C44" s="92">
        <v>0</v>
      </c>
      <c r="D44" s="58"/>
    </row>
    <row r="45" spans="1:4" s="9" customFormat="1" ht="15" customHeight="1">
      <c r="A45" s="53" t="s">
        <v>71</v>
      </c>
      <c r="B45" s="92">
        <v>0</v>
      </c>
      <c r="C45" s="92">
        <v>0</v>
      </c>
      <c r="D45" s="58"/>
    </row>
    <row r="46" spans="1:4" s="9" customFormat="1" ht="15" customHeight="1">
      <c r="A46" s="90" t="s">
        <v>80</v>
      </c>
      <c r="B46" s="92">
        <f>B47+B48+B49+B50</f>
        <v>0</v>
      </c>
      <c r="C46" s="91">
        <v>0</v>
      </c>
      <c r="D46" s="58"/>
    </row>
    <row r="47" spans="1:4" s="17" customFormat="1" ht="15" customHeight="1">
      <c r="A47" s="54" t="s">
        <v>66</v>
      </c>
      <c r="B47" s="91">
        <v>0</v>
      </c>
      <c r="C47" s="91">
        <v>0</v>
      </c>
      <c r="D47" s="60"/>
    </row>
    <row r="48" spans="1:4" s="17" customFormat="1" ht="14.25" customHeight="1">
      <c r="A48" s="54" t="s">
        <v>67</v>
      </c>
      <c r="B48" s="91">
        <v>0</v>
      </c>
      <c r="C48" s="91">
        <v>0</v>
      </c>
      <c r="D48" s="60"/>
    </row>
    <row r="49" spans="1:4" s="17" customFormat="1" ht="13.5" customHeight="1">
      <c r="A49" s="54" t="s">
        <v>68</v>
      </c>
      <c r="B49" s="91">
        <v>0</v>
      </c>
      <c r="C49" s="91">
        <v>0</v>
      </c>
      <c r="D49" s="60"/>
    </row>
    <row r="50" spans="1:4" s="17" customFormat="1" ht="16.5" customHeight="1">
      <c r="A50" s="54" t="s">
        <v>69</v>
      </c>
      <c r="B50" s="91">
        <v>0</v>
      </c>
      <c r="C50" s="91">
        <v>0</v>
      </c>
      <c r="D50" s="60"/>
    </row>
    <row r="51" spans="1:4" s="9" customFormat="1" ht="15" customHeight="1">
      <c r="A51" s="53" t="s">
        <v>72</v>
      </c>
      <c r="B51" s="92">
        <v>0</v>
      </c>
      <c r="C51" s="91">
        <v>0</v>
      </c>
      <c r="D51" s="58"/>
    </row>
    <row r="52" spans="1:4" s="9" customFormat="1" ht="15" customHeight="1">
      <c r="A52" s="53" t="s">
        <v>119</v>
      </c>
      <c r="B52" s="91">
        <v>0</v>
      </c>
      <c r="C52" s="91">
        <v>0</v>
      </c>
      <c r="D52" s="58"/>
    </row>
    <row r="53" spans="1:4" s="9" customFormat="1" ht="15" customHeight="1">
      <c r="A53" s="53" t="s">
        <v>82</v>
      </c>
      <c r="B53" s="92">
        <v>0</v>
      </c>
      <c r="C53" s="91">
        <v>0</v>
      </c>
      <c r="D53" s="58"/>
    </row>
    <row r="54" spans="1:4" s="9" customFormat="1" ht="15" customHeight="1">
      <c r="A54" s="55" t="s">
        <v>73</v>
      </c>
      <c r="B54" s="91">
        <v>0</v>
      </c>
      <c r="C54" s="91">
        <v>0</v>
      </c>
      <c r="D54" s="58"/>
    </row>
    <row r="55" spans="1:4" s="9" customFormat="1" ht="15" customHeight="1">
      <c r="A55" s="53" t="s">
        <v>83</v>
      </c>
      <c r="B55" s="19">
        <v>0</v>
      </c>
      <c r="C55" s="19">
        <v>0</v>
      </c>
      <c r="D55" s="58"/>
    </row>
    <row r="56" spans="1:4" s="9" customFormat="1" ht="15" customHeight="1">
      <c r="A56" s="54" t="s">
        <v>84</v>
      </c>
      <c r="B56" s="92">
        <v>0</v>
      </c>
      <c r="C56" s="91">
        <v>0</v>
      </c>
      <c r="D56" s="58"/>
    </row>
    <row r="57" spans="1:4" s="17" customFormat="1" ht="15" customHeight="1">
      <c r="A57" s="54" t="s">
        <v>85</v>
      </c>
      <c r="B57" s="92">
        <v>0</v>
      </c>
      <c r="C57" s="91">
        <v>0</v>
      </c>
      <c r="D57" s="60"/>
    </row>
    <row r="58" spans="1:4" s="17" customFormat="1" ht="15" customHeight="1">
      <c r="A58" s="54" t="s">
        <v>86</v>
      </c>
      <c r="B58" s="92">
        <v>0</v>
      </c>
      <c r="C58" s="91">
        <v>0</v>
      </c>
      <c r="D58" s="60"/>
    </row>
    <row r="59" spans="1:4" s="17" customFormat="1" ht="15" customHeight="1">
      <c r="A59" s="54" t="s">
        <v>87</v>
      </c>
      <c r="B59" s="92">
        <v>0</v>
      </c>
      <c r="C59" s="91">
        <v>0</v>
      </c>
      <c r="D59" s="60"/>
    </row>
    <row r="60" spans="1:4" s="17" customFormat="1" ht="15" customHeight="1">
      <c r="A60" s="54" t="s">
        <v>89</v>
      </c>
      <c r="B60" s="92">
        <v>0</v>
      </c>
      <c r="C60" s="91">
        <v>0</v>
      </c>
      <c r="D60" s="60"/>
    </row>
    <row r="61" spans="1:4" s="17" customFormat="1" ht="15" customHeight="1">
      <c r="A61" s="54" t="s">
        <v>88</v>
      </c>
      <c r="B61" s="92">
        <v>0</v>
      </c>
      <c r="C61" s="91">
        <v>0</v>
      </c>
      <c r="D61" s="60"/>
    </row>
    <row r="62" spans="1:4" s="17" customFormat="1" ht="35.25" customHeight="1">
      <c r="A62" s="66" t="s">
        <v>102</v>
      </c>
      <c r="B62" s="93">
        <v>0</v>
      </c>
      <c r="C62" s="94">
        <v>0</v>
      </c>
      <c r="D62" s="60"/>
    </row>
    <row r="63" spans="1:4" s="17" customFormat="1" ht="19.5" customHeight="1">
      <c r="A63" s="66" t="s">
        <v>120</v>
      </c>
      <c r="B63" s="93">
        <v>0</v>
      </c>
      <c r="C63" s="94">
        <v>0</v>
      </c>
      <c r="D63" s="60"/>
    </row>
    <row r="64" spans="1:4" s="17" customFormat="1" ht="15.75" customHeight="1">
      <c r="A64" s="53" t="s">
        <v>100</v>
      </c>
      <c r="B64" s="92">
        <v>0</v>
      </c>
      <c r="C64" s="91">
        <v>0</v>
      </c>
      <c r="D64" s="60"/>
    </row>
    <row r="65" spans="1:4" s="9" customFormat="1" ht="18.75" customHeight="1">
      <c r="A65" s="20" t="s">
        <v>101</v>
      </c>
      <c r="B65" s="92">
        <v>0</v>
      </c>
      <c r="C65" s="91">
        <v>0</v>
      </c>
      <c r="D65" s="13"/>
    </row>
    <row r="66" spans="1:3" s="9" customFormat="1" ht="15" customHeight="1">
      <c r="A66" s="11"/>
      <c r="B66" s="12"/>
      <c r="C66" s="12"/>
    </row>
    <row r="67" spans="1:3" s="9" customFormat="1" ht="15" customHeight="1">
      <c r="A67" s="13"/>
      <c r="B67" s="12"/>
      <c r="C67" s="12"/>
    </row>
    <row r="68" spans="1:3" s="9" customFormat="1" ht="15" customHeight="1">
      <c r="A68" s="13"/>
      <c r="B68" s="12"/>
      <c r="C68" s="12"/>
    </row>
    <row r="69" spans="1:3" s="9" customFormat="1" ht="15" customHeight="1">
      <c r="A69" s="14"/>
      <c r="B69" s="12"/>
      <c r="C69" s="12"/>
    </row>
    <row r="70" spans="1:3" s="9" customFormat="1" ht="15" customHeight="1">
      <c r="A70" s="14"/>
      <c r="B70" s="12"/>
      <c r="C70" s="12"/>
    </row>
    <row r="71" spans="1:3" s="9" customFormat="1" ht="15" customHeight="1">
      <c r="A71" s="14"/>
      <c r="B71" s="12"/>
      <c r="C71" s="15"/>
    </row>
    <row r="72" spans="1:3" s="9" customFormat="1" ht="15" customHeight="1">
      <c r="A72" s="14"/>
      <c r="B72" s="12"/>
      <c r="C72" s="12"/>
    </row>
    <row r="73" spans="1:3" s="9" customFormat="1" ht="15" customHeight="1">
      <c r="A73" s="16"/>
      <c r="B73" s="12"/>
      <c r="C73" s="12"/>
    </row>
    <row r="74" spans="1:3" s="9" customFormat="1" ht="15" customHeight="1">
      <c r="A74" s="16"/>
      <c r="B74" s="12"/>
      <c r="C74" s="12"/>
    </row>
    <row r="75" spans="1:3" s="9" customFormat="1" ht="15" customHeight="1">
      <c r="A75" s="16"/>
      <c r="B75" s="12"/>
      <c r="C75" s="12"/>
    </row>
    <row r="76" spans="1:3" ht="15.75">
      <c r="A76" s="3"/>
      <c r="B76" s="3"/>
      <c r="C76" s="3"/>
    </row>
    <row r="77" spans="1:3" ht="15.75">
      <c r="A77" s="3"/>
      <c r="B77" s="3"/>
      <c r="C77" s="3"/>
    </row>
    <row r="78" spans="1:3" ht="15.75">
      <c r="A78" s="3"/>
      <c r="B78" s="3"/>
      <c r="C78" s="3"/>
    </row>
    <row r="79" spans="2:3" ht="15.75">
      <c r="B79" s="3"/>
      <c r="C79" s="3"/>
    </row>
    <row r="80" spans="2:3" ht="15.75">
      <c r="B80" s="3"/>
      <c r="C80" s="3"/>
    </row>
    <row r="81" spans="2:3" ht="15.75">
      <c r="B81" s="3"/>
      <c r="C81" s="3"/>
    </row>
    <row r="82" spans="2:3" ht="15.75">
      <c r="B82" s="3"/>
      <c r="C82" s="3"/>
    </row>
  </sheetData>
  <sheetProtection/>
  <mergeCells count="6">
    <mergeCell ref="A6:D6"/>
    <mergeCell ref="A7:D7"/>
    <mergeCell ref="A1:F1"/>
    <mergeCell ref="A2:F2"/>
    <mergeCell ref="A3:F3"/>
    <mergeCell ref="A4:F4"/>
  </mergeCells>
  <printOptions/>
  <pageMargins left="1.1811023622047245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5"/>
  <sheetViews>
    <sheetView tabSelected="1" zoomScalePageLayoutView="0" workbookViewId="0" topLeftCell="A1">
      <selection activeCell="G35" sqref="G35"/>
    </sheetView>
  </sheetViews>
  <sheetFormatPr defaultColWidth="9.00390625" defaultRowHeight="12.75"/>
  <cols>
    <col min="1" max="1" width="38.375" style="0" customWidth="1"/>
    <col min="2" max="2" width="13.25390625" style="0" customWidth="1"/>
    <col min="3" max="3" width="16.125" style="0" customWidth="1"/>
    <col min="4" max="4" width="16.875" style="0" customWidth="1"/>
  </cols>
  <sheetData>
    <row r="1" spans="1:4" ht="16.5">
      <c r="A1" s="129" t="s">
        <v>164</v>
      </c>
      <c r="B1" s="129"/>
      <c r="C1" s="129"/>
      <c r="D1" s="129"/>
    </row>
    <row r="2" spans="1:4" ht="16.5">
      <c r="A2" s="129" t="s">
        <v>95</v>
      </c>
      <c r="B2" s="129"/>
      <c r="C2" s="129"/>
      <c r="D2" s="129"/>
    </row>
    <row r="3" spans="1:4" ht="16.5">
      <c r="A3" s="129" t="s">
        <v>121</v>
      </c>
      <c r="B3" s="129"/>
      <c r="C3" s="129"/>
      <c r="D3" s="129"/>
    </row>
    <row r="4" spans="1:4" ht="16.5">
      <c r="A4" s="129" t="s">
        <v>122</v>
      </c>
      <c r="B4" s="129"/>
      <c r="C4" s="129"/>
      <c r="D4" s="129"/>
    </row>
    <row r="5" spans="1:4" ht="16.5">
      <c r="A5" s="129" t="s">
        <v>213</v>
      </c>
      <c r="B5" s="129"/>
      <c r="C5" s="129"/>
      <c r="D5" s="129"/>
    </row>
    <row r="6" spans="1:4" ht="15.75">
      <c r="A6" s="79"/>
      <c r="B6" s="79"/>
      <c r="C6" s="79"/>
      <c r="D6" s="80"/>
    </row>
    <row r="7" spans="1:4" ht="46.5" customHeight="1">
      <c r="A7" s="161" t="s">
        <v>157</v>
      </c>
      <c r="B7" s="161"/>
      <c r="C7" s="161"/>
      <c r="D7" s="161"/>
    </row>
    <row r="8" spans="1:4" ht="18.75">
      <c r="A8" s="162" t="s">
        <v>212</v>
      </c>
      <c r="B8" s="162"/>
      <c r="C8" s="162"/>
      <c r="D8" s="162"/>
    </row>
    <row r="9" spans="1:4" ht="15.75">
      <c r="A9" s="79"/>
      <c r="B9" s="79"/>
      <c r="C9" s="79"/>
      <c r="D9" s="80"/>
    </row>
    <row r="10" spans="1:4" ht="15.75">
      <c r="A10" s="79"/>
      <c r="B10" s="79"/>
      <c r="C10" s="74"/>
      <c r="D10" s="80" t="s">
        <v>75</v>
      </c>
    </row>
    <row r="11" spans="1:4" ht="15.75">
      <c r="A11" s="163" t="s">
        <v>41</v>
      </c>
      <c r="B11" s="165" t="s">
        <v>158</v>
      </c>
      <c r="C11" s="167" t="s">
        <v>159</v>
      </c>
      <c r="D11" s="168"/>
    </row>
    <row r="12" spans="1:4" ht="47.25">
      <c r="A12" s="164"/>
      <c r="B12" s="166"/>
      <c r="C12" s="76" t="s">
        <v>182</v>
      </c>
      <c r="D12" s="75" t="s">
        <v>214</v>
      </c>
    </row>
    <row r="13" spans="1:4" ht="15.75">
      <c r="A13" s="77" t="s">
        <v>160</v>
      </c>
      <c r="B13" s="81">
        <f>B14+B16</f>
        <v>10.4</v>
      </c>
      <c r="C13" s="81">
        <f>C14+C16</f>
        <v>3630.9</v>
      </c>
      <c r="D13" s="81">
        <f>D14+D16</f>
        <v>1624.6999999999998</v>
      </c>
    </row>
    <row r="14" spans="1:4" ht="39" customHeight="1">
      <c r="A14" s="78" t="s">
        <v>161</v>
      </c>
      <c r="B14" s="82">
        <v>8</v>
      </c>
      <c r="C14" s="82">
        <v>3231</v>
      </c>
      <c r="D14" s="83">
        <v>1451.1</v>
      </c>
    </row>
    <row r="15" spans="1:4" ht="43.5" customHeight="1">
      <c r="A15" s="78" t="s">
        <v>162</v>
      </c>
      <c r="B15" s="82">
        <v>1</v>
      </c>
      <c r="C15" s="82">
        <v>550</v>
      </c>
      <c r="D15" s="83">
        <v>346.9</v>
      </c>
    </row>
    <row r="16" spans="1:4" ht="32.25" customHeight="1">
      <c r="A16" s="78" t="s">
        <v>163</v>
      </c>
      <c r="B16" s="82">
        <v>2.4</v>
      </c>
      <c r="C16" s="82">
        <v>399.9</v>
      </c>
      <c r="D16" s="83">
        <v>173.6</v>
      </c>
    </row>
    <row r="17" spans="1:4" ht="31.5">
      <c r="A17" s="78" t="s">
        <v>165</v>
      </c>
      <c r="B17" s="84">
        <v>0.4</v>
      </c>
      <c r="C17" s="84">
        <v>79.9</v>
      </c>
      <c r="D17" s="84">
        <v>40</v>
      </c>
    </row>
    <row r="19" spans="1:4" ht="12.75">
      <c r="A19" s="160" t="s">
        <v>215</v>
      </c>
      <c r="B19" s="160"/>
      <c r="C19" s="160"/>
      <c r="D19" s="160"/>
    </row>
    <row r="20" spans="1:4" ht="12.75">
      <c r="A20" s="160"/>
      <c r="B20" s="160"/>
      <c r="C20" s="160"/>
      <c r="D20" s="160"/>
    </row>
    <row r="21" spans="1:4" ht="12.75">
      <c r="A21" s="160"/>
      <c r="B21" s="160"/>
      <c r="C21" s="160"/>
      <c r="D21" s="160"/>
    </row>
    <row r="22" spans="1:4" ht="12.75">
      <c r="A22" s="160"/>
      <c r="B22" s="160"/>
      <c r="C22" s="160"/>
      <c r="D22" s="160"/>
    </row>
    <row r="23" spans="1:4" ht="3.75" customHeight="1">
      <c r="A23" s="160"/>
      <c r="B23" s="160"/>
      <c r="C23" s="160"/>
      <c r="D23" s="160"/>
    </row>
    <row r="24" spans="1:4" ht="36" customHeight="1" hidden="1">
      <c r="A24" s="160"/>
      <c r="B24" s="160"/>
      <c r="C24" s="160"/>
      <c r="D24" s="160"/>
    </row>
    <row r="25" spans="1:4" ht="49.5" customHeight="1">
      <c r="A25" s="178" t="s">
        <v>216</v>
      </c>
      <c r="B25" s="178"/>
      <c r="C25" s="178"/>
      <c r="D25" s="178"/>
    </row>
  </sheetData>
  <sheetProtection/>
  <mergeCells count="12">
    <mergeCell ref="A1:D1"/>
    <mergeCell ref="A2:D2"/>
    <mergeCell ref="A3:D3"/>
    <mergeCell ref="A4:D4"/>
    <mergeCell ref="A5:D5"/>
    <mergeCell ref="A25:D25"/>
    <mergeCell ref="A19:D24"/>
    <mergeCell ref="A7:D7"/>
    <mergeCell ref="A8:D8"/>
    <mergeCell ref="A11:A12"/>
    <mergeCell ref="B11:B12"/>
    <mergeCell ref="C11:D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Финансовый отдел</dc:creator>
  <cp:keywords/>
  <dc:description/>
  <cp:lastModifiedBy>Admin</cp:lastModifiedBy>
  <cp:lastPrinted>2017-07-31T09:54:21Z</cp:lastPrinted>
  <dcterms:created xsi:type="dcterms:W3CDTF">1999-09-09T12:43:32Z</dcterms:created>
  <dcterms:modified xsi:type="dcterms:W3CDTF">2017-07-31T09:54:23Z</dcterms:modified>
  <cp:category/>
  <cp:version/>
  <cp:contentType/>
  <cp:contentStatus/>
</cp:coreProperties>
</file>