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190" activeTab="0"/>
  </bookViews>
  <sheets>
    <sheet name="Пр.9 полн.р-н" sheetId="1" r:id="rId1"/>
    <sheet name="Пр.10 межбюдж" sheetId="2" r:id="rId2"/>
  </sheets>
  <definedNames/>
  <calcPr fullCalcOnLoad="1"/>
</workbook>
</file>

<file path=xl/sharedStrings.xml><?xml version="1.0" encoding="utf-8"?>
<sst xmlns="http://schemas.openxmlformats.org/spreadsheetml/2006/main" count="64" uniqueCount="37">
  <si>
    <t>ИТОГО</t>
  </si>
  <si>
    <t>2019 год</t>
  </si>
  <si>
    <t>2020 год</t>
  </si>
  <si>
    <t>2021 год</t>
  </si>
  <si>
    <t>Наименование муниципального образования</t>
  </si>
  <si>
    <t>Муниципальное образование Залесское</t>
  </si>
  <si>
    <t>Муниципальное образование Лентьевское</t>
  </si>
  <si>
    <t>Муниципальное образование Никольское</t>
  </si>
  <si>
    <t>Сельское поселение Желябовское</t>
  </si>
  <si>
    <t>Муниципальное образование Устюженское</t>
  </si>
  <si>
    <t xml:space="preserve"> Муниципальное образование Мезженское</t>
  </si>
  <si>
    <t>Муниципальное образование Никифоровское</t>
  </si>
  <si>
    <t>к решению Земского Собрания</t>
  </si>
  <si>
    <t>Устюженского муниципального района</t>
  </si>
  <si>
    <t>межбюджетные трансферты в рамках реализации муниципальной программы «Комплексное развитие систем коммунальной инфраструктуры Устюженского муниципального района до 2020 года»</t>
  </si>
  <si>
    <t xml:space="preserve">межбюджетные трансферты в рамках реализации муниципальной программы «Развитие сети автомобильных дорог местного значения в границах Устюженского  муниципального района на 2016-2020 годы» </t>
  </si>
  <si>
    <t xml:space="preserve">межбюджетные трансферты в рамках реализации муниципальной программы «Охрана окружающей среды, воспроизводство и рациональное использование природных ресурсов Устюженского муниципального района на 2016-2020 годы» </t>
  </si>
  <si>
    <t>"Народный бюджет"</t>
  </si>
  <si>
    <t>за счет средств местного бюджета района</t>
  </si>
  <si>
    <t>за счет средств областного бюджета</t>
  </si>
  <si>
    <t>Муниципальное образование город Устюжна</t>
  </si>
  <si>
    <t>Иные межбюджетные трансферты бюджетам поселений из местного бюджета Устюженского муниципального района  на 2019 год</t>
  </si>
  <si>
    <t>«Приложение 18-1</t>
  </si>
  <si>
    <t>от 13.12.2018 № 110</t>
  </si>
  <si>
    <t>Приложение 10</t>
  </si>
  <si>
    <t xml:space="preserve">                                                                       к решению земского собрания</t>
  </si>
  <si>
    <t xml:space="preserve">                                                                Устюженского муниципального района</t>
  </si>
  <si>
    <t xml:space="preserve">                                                                                     Приложение 17</t>
  </si>
  <si>
    <r>
      <t xml:space="preserve">                                                                      от </t>
    </r>
    <r>
      <rPr>
        <u val="single"/>
        <sz val="12"/>
        <rFont val="Times New Roman"/>
        <family val="1"/>
      </rPr>
      <t>_13.12.2018___________</t>
    </r>
    <r>
      <rPr>
        <sz val="12"/>
        <rFont val="Times New Roman"/>
        <family val="1"/>
      </rPr>
      <t xml:space="preserve"> № __</t>
    </r>
    <r>
      <rPr>
        <u val="single"/>
        <sz val="12"/>
        <rFont val="Times New Roman"/>
        <family val="1"/>
      </rPr>
      <t>110</t>
    </r>
    <r>
      <rPr>
        <sz val="12"/>
        <rFont val="Times New Roman"/>
        <family val="1"/>
      </rPr>
      <t>___</t>
    </r>
  </si>
  <si>
    <t>Межбюджетные трансферты,  бюджетам поселений из местного бюджета Устюженского муниципального района на осуществление части полномочий по решению вопросов местного значения в соответствии с заключенными соглашениями                                                                                                                                        на 2019 год и плановый период 2020 и 2021 годов</t>
  </si>
  <si>
    <t xml:space="preserve">Содержание автомобильных дорог общего пользования местного значения вне границ населенных пунктов  </t>
  </si>
  <si>
    <t>Содержание автомобильных дорог общего пользования местного значения  в границах населенных пунктов</t>
  </si>
  <si>
    <t>Организация в границах поселений электро-, тепло-,  водоснабжения населения, водоотведения, снабжения топливом передаваемых из бюджета района</t>
  </si>
  <si>
    <t xml:space="preserve">                                                                                     Приложение 9</t>
  </si>
  <si>
    <t>межбюджетные трансферты в рамках реализации муниципальной программы "Энергосбережение на территории Устюженского муниципального района на 2016-2020 годы"</t>
  </si>
  <si>
    <t>от 31.10.2019 № 55</t>
  </si>
  <si>
    <t xml:space="preserve">                                                                      от  31.10.2019  № 55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</si>
</sst>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&quot;0&quot;#;\-&quot;0&quot;#;0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"/>
    <numFmt numFmtId="181" formatCode="000"/>
    <numFmt numFmtId="182" formatCode="#,##0.0;[Red]\-#,##0.0"/>
    <numFmt numFmtId="183" formatCode="0.0000000"/>
    <numFmt numFmtId="184" formatCode="0.000000"/>
    <numFmt numFmtId="185" formatCode="0.00000"/>
    <numFmt numFmtId="186" formatCode="0.0000"/>
    <numFmt numFmtId="187" formatCode="00000"/>
    <numFmt numFmtId="188" formatCode="000000"/>
    <numFmt numFmtId="189" formatCode="#,##0.0_ ;[Red]\-#,##0.0\ "/>
    <numFmt numFmtId="190" formatCode="0.00000000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12"/>
      <name val="Arial Cyr"/>
      <family val="0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172" fontId="5" fillId="0" borderId="0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wrapText="1"/>
    </xf>
    <xf numFmtId="172" fontId="0" fillId="0" borderId="0" xfId="0" applyNumberFormat="1" applyAlignment="1">
      <alignment/>
    </xf>
    <xf numFmtId="2" fontId="5" fillId="0" borderId="10" xfId="0" applyNumberFormat="1" applyFont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0" fontId="5" fillId="32" borderId="0" xfId="0" applyFont="1" applyFill="1" applyAlignment="1">
      <alignment horizontal="center"/>
    </xf>
    <xf numFmtId="2" fontId="5" fillId="32" borderId="10" xfId="0" applyNumberFormat="1" applyFont="1" applyFill="1" applyBorder="1" applyAlignment="1">
      <alignment horizontal="center"/>
    </xf>
    <xf numFmtId="2" fontId="7" fillId="32" borderId="1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11" fillId="0" borderId="0" xfId="0" applyFont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4" fontId="7" fillId="0" borderId="10" xfId="0" applyNumberFormat="1" applyFont="1" applyFill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4" fontId="7" fillId="0" borderId="11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10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PageLayoutView="0" workbookViewId="0" topLeftCell="A1">
      <selection activeCell="C8" sqref="C8"/>
    </sheetView>
  </sheetViews>
  <sheetFormatPr defaultColWidth="9.00390625" defaultRowHeight="12.75"/>
  <cols>
    <col min="1" max="1" width="45.875" style="0" customWidth="1"/>
    <col min="2" max="2" width="11.125" style="0" customWidth="1"/>
    <col min="3" max="3" width="10.75390625" style="0" customWidth="1"/>
    <col min="4" max="6" width="11.875" style="0" customWidth="1"/>
    <col min="7" max="8" width="11.375" style="0" customWidth="1"/>
    <col min="9" max="9" width="14.375" style="0" customWidth="1"/>
    <col min="11" max="11" width="16.875" style="0" customWidth="1"/>
  </cols>
  <sheetData>
    <row r="1" spans="9:10" ht="15.75">
      <c r="I1" s="35"/>
      <c r="J1" s="35"/>
    </row>
    <row r="2" spans="4:9" ht="15.75">
      <c r="D2" s="1" t="s">
        <v>33</v>
      </c>
      <c r="E2" s="1"/>
      <c r="F2" s="1"/>
      <c r="G2" s="22"/>
      <c r="H2" s="22"/>
      <c r="I2" s="22"/>
    </row>
    <row r="3" spans="4:9" ht="15.75">
      <c r="D3" s="1" t="s">
        <v>25</v>
      </c>
      <c r="E3" s="1"/>
      <c r="F3" s="1"/>
      <c r="G3" s="22"/>
      <c r="H3" s="22"/>
      <c r="I3" s="22"/>
    </row>
    <row r="4" spans="4:9" ht="15.75">
      <c r="D4" s="1" t="s">
        <v>26</v>
      </c>
      <c r="E4" s="1"/>
      <c r="F4" s="1"/>
      <c r="G4" s="1"/>
      <c r="H4" s="1"/>
      <c r="I4" s="23"/>
    </row>
    <row r="5" spans="4:9" ht="15.75">
      <c r="D5" s="1" t="s">
        <v>36</v>
      </c>
      <c r="E5" s="1"/>
      <c r="F5" s="1"/>
      <c r="G5" s="22"/>
      <c r="H5" s="22"/>
      <c r="I5" s="22"/>
    </row>
    <row r="6" spans="4:8" ht="18.75">
      <c r="D6" s="2"/>
      <c r="E6" s="2"/>
      <c r="F6" s="2"/>
      <c r="G6" s="2"/>
      <c r="H6" s="2"/>
    </row>
    <row r="7" spans="1:9" ht="15.75">
      <c r="A7" s="1"/>
      <c r="B7" s="1"/>
      <c r="C7" s="1"/>
      <c r="D7" s="1" t="s">
        <v>27</v>
      </c>
      <c r="E7" s="1"/>
      <c r="F7" s="1"/>
      <c r="G7" s="22"/>
      <c r="H7" s="22"/>
      <c r="I7" s="22"/>
    </row>
    <row r="8" spans="1:9" ht="18.75">
      <c r="A8" s="2"/>
      <c r="B8" s="2"/>
      <c r="C8" s="2"/>
      <c r="D8" s="1" t="s">
        <v>25</v>
      </c>
      <c r="E8" s="1"/>
      <c r="F8" s="1"/>
      <c r="G8" s="22"/>
      <c r="H8" s="22"/>
      <c r="I8" s="22"/>
    </row>
    <row r="9" spans="1:9" ht="18.75">
      <c r="A9" s="2"/>
      <c r="B9" s="2"/>
      <c r="C9" s="2"/>
      <c r="D9" s="1" t="s">
        <v>26</v>
      </c>
      <c r="E9" s="1"/>
      <c r="F9" s="1"/>
      <c r="G9" s="1"/>
      <c r="H9" s="1"/>
      <c r="I9" s="23"/>
    </row>
    <row r="10" spans="1:9" ht="18.75">
      <c r="A10" s="2"/>
      <c r="B10" s="2"/>
      <c r="C10" s="2"/>
      <c r="D10" s="1" t="s">
        <v>28</v>
      </c>
      <c r="E10" s="1"/>
      <c r="F10" s="1"/>
      <c r="G10" s="22"/>
      <c r="H10" s="22"/>
      <c r="I10" s="22"/>
    </row>
    <row r="11" spans="1:8" ht="18.75">
      <c r="A11" s="2"/>
      <c r="B11" s="2"/>
      <c r="C11" s="2"/>
      <c r="D11" s="2"/>
      <c r="E11" s="2"/>
      <c r="F11" s="2"/>
      <c r="G11" s="2"/>
      <c r="H11" s="2"/>
    </row>
    <row r="12" spans="1:10" ht="12.75" customHeight="1">
      <c r="A12" s="2"/>
      <c r="B12" s="2"/>
      <c r="C12" s="2"/>
      <c r="D12" s="2"/>
      <c r="E12" s="2"/>
      <c r="F12" s="2"/>
      <c r="G12" s="1"/>
      <c r="H12" s="1"/>
      <c r="I12" s="1"/>
      <c r="J12" s="9"/>
    </row>
    <row r="13" spans="1:10" ht="12.75" customHeight="1">
      <c r="A13" s="36" t="s">
        <v>29</v>
      </c>
      <c r="B13" s="36"/>
      <c r="C13" s="36"/>
      <c r="D13" s="36"/>
      <c r="E13" s="36"/>
      <c r="F13" s="36"/>
      <c r="G13" s="36"/>
      <c r="H13" s="36"/>
      <c r="I13" s="36"/>
      <c r="J13" s="36"/>
    </row>
    <row r="14" spans="1:10" ht="45.75" customHeight="1">
      <c r="A14" s="36"/>
      <c r="B14" s="36"/>
      <c r="C14" s="36"/>
      <c r="D14" s="36"/>
      <c r="E14" s="36"/>
      <c r="F14" s="36"/>
      <c r="G14" s="36"/>
      <c r="H14" s="36"/>
      <c r="I14" s="36"/>
      <c r="J14" s="36"/>
    </row>
    <row r="15" spans="1:10" ht="19.5" customHeight="1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0" ht="78" customHeight="1">
      <c r="A16" s="37" t="s">
        <v>4</v>
      </c>
      <c r="B16" s="39" t="s">
        <v>30</v>
      </c>
      <c r="C16" s="40"/>
      <c r="D16" s="41"/>
      <c r="E16" s="39" t="s">
        <v>31</v>
      </c>
      <c r="F16" s="40"/>
      <c r="G16" s="41"/>
      <c r="H16" s="42" t="s">
        <v>32</v>
      </c>
      <c r="I16" s="42"/>
      <c r="J16" s="42"/>
    </row>
    <row r="17" spans="1:10" ht="23.25" customHeight="1">
      <c r="A17" s="38"/>
      <c r="B17" s="24" t="s">
        <v>1</v>
      </c>
      <c r="C17" s="24" t="s">
        <v>2</v>
      </c>
      <c r="D17" s="24" t="s">
        <v>3</v>
      </c>
      <c r="E17" s="24" t="s">
        <v>1</v>
      </c>
      <c r="F17" s="24" t="s">
        <v>2</v>
      </c>
      <c r="G17" s="24" t="s">
        <v>3</v>
      </c>
      <c r="H17" s="24" t="s">
        <v>1</v>
      </c>
      <c r="I17" s="24" t="s">
        <v>2</v>
      </c>
      <c r="J17" s="24" t="s">
        <v>3</v>
      </c>
    </row>
    <row r="18" spans="1:10" ht="12.75">
      <c r="A18" s="4">
        <v>1</v>
      </c>
      <c r="B18" s="4">
        <v>2</v>
      </c>
      <c r="C18" s="4">
        <v>3</v>
      </c>
      <c r="D18" s="4">
        <v>4</v>
      </c>
      <c r="E18" s="4">
        <v>5</v>
      </c>
      <c r="F18" s="4">
        <v>6</v>
      </c>
      <c r="G18" s="4">
        <v>7</v>
      </c>
      <c r="H18" s="4">
        <v>8</v>
      </c>
      <c r="I18" s="4">
        <v>9</v>
      </c>
      <c r="J18" s="4">
        <v>10</v>
      </c>
    </row>
    <row r="19" spans="1:10" ht="15.75">
      <c r="A19" s="7" t="s">
        <v>5</v>
      </c>
      <c r="B19" s="25">
        <v>573</v>
      </c>
      <c r="C19" s="25">
        <v>573</v>
      </c>
      <c r="D19" s="25">
        <v>573</v>
      </c>
      <c r="E19" s="26">
        <v>421</v>
      </c>
      <c r="F19" s="26">
        <v>421</v>
      </c>
      <c r="G19" s="26">
        <v>421</v>
      </c>
      <c r="H19" s="27">
        <v>21</v>
      </c>
      <c r="I19" s="27">
        <v>21</v>
      </c>
      <c r="J19" s="28">
        <v>21</v>
      </c>
    </row>
    <row r="20" spans="1:10" ht="15.75">
      <c r="A20" s="7" t="s">
        <v>6</v>
      </c>
      <c r="B20" s="25">
        <f>840-90</f>
        <v>750</v>
      </c>
      <c r="C20" s="25">
        <v>777</v>
      </c>
      <c r="D20" s="25">
        <v>777</v>
      </c>
      <c r="E20" s="26">
        <v>1215</v>
      </c>
      <c r="F20" s="26">
        <v>1215</v>
      </c>
      <c r="G20" s="26">
        <v>1215</v>
      </c>
      <c r="H20" s="27">
        <v>0</v>
      </c>
      <c r="I20" s="27">
        <v>0</v>
      </c>
      <c r="J20" s="28">
        <v>0</v>
      </c>
    </row>
    <row r="21" spans="1:10" ht="15.75">
      <c r="A21" s="7" t="s">
        <v>10</v>
      </c>
      <c r="B21" s="25">
        <f>232.5+110</f>
        <v>342.5</v>
      </c>
      <c r="C21" s="25">
        <v>232.5</v>
      </c>
      <c r="D21" s="25">
        <v>232.5</v>
      </c>
      <c r="E21" s="26">
        <f>207+100</f>
        <v>307</v>
      </c>
      <c r="F21" s="26">
        <v>207</v>
      </c>
      <c r="G21" s="26">
        <v>207</v>
      </c>
      <c r="H21" s="27">
        <v>14.9</v>
      </c>
      <c r="I21" s="27">
        <v>14.9</v>
      </c>
      <c r="J21" s="28">
        <v>14.9</v>
      </c>
    </row>
    <row r="22" spans="1:10" ht="15.75">
      <c r="A22" s="7" t="s">
        <v>11</v>
      </c>
      <c r="B22" s="25">
        <f>730.8+136.4</f>
        <v>867.1999999999999</v>
      </c>
      <c r="C22" s="25">
        <v>430.5</v>
      </c>
      <c r="D22" s="25">
        <v>430.5</v>
      </c>
      <c r="E22" s="26">
        <f>514.5-36.4+50</f>
        <v>528.1</v>
      </c>
      <c r="F22" s="26">
        <v>315</v>
      </c>
      <c r="G22" s="26">
        <v>315</v>
      </c>
      <c r="H22" s="27">
        <f>63.2-49</f>
        <v>14.200000000000003</v>
      </c>
      <c r="I22" s="27">
        <f>63.2-49</f>
        <v>14.200000000000003</v>
      </c>
      <c r="J22" s="28">
        <f>63.2-49</f>
        <v>14.200000000000003</v>
      </c>
    </row>
    <row r="23" spans="1:10" ht="15.75">
      <c r="A23" s="7" t="s">
        <v>7</v>
      </c>
      <c r="B23" s="25">
        <f>409.5+211.1</f>
        <v>620.6</v>
      </c>
      <c r="C23" s="25">
        <v>409.5</v>
      </c>
      <c r="D23" s="25">
        <v>409.5</v>
      </c>
      <c r="E23" s="26">
        <f>523.5+280.1</f>
        <v>803.6</v>
      </c>
      <c r="F23" s="26">
        <v>523.5</v>
      </c>
      <c r="G23" s="26">
        <v>523.5</v>
      </c>
      <c r="H23" s="27">
        <v>12.1</v>
      </c>
      <c r="I23" s="27">
        <v>12.1</v>
      </c>
      <c r="J23" s="28">
        <v>12.1</v>
      </c>
    </row>
    <row r="24" spans="1:10" ht="15.75">
      <c r="A24" s="7" t="s">
        <v>8</v>
      </c>
      <c r="B24" s="25">
        <f>657.9+50</f>
        <v>707.9</v>
      </c>
      <c r="C24" s="25">
        <v>0</v>
      </c>
      <c r="D24" s="25">
        <v>0</v>
      </c>
      <c r="E24" s="26">
        <f>1135+147.8</f>
        <v>1282.8</v>
      </c>
      <c r="F24" s="26">
        <v>681</v>
      </c>
      <c r="G24" s="26">
        <v>681</v>
      </c>
      <c r="H24" s="27">
        <v>0</v>
      </c>
      <c r="I24" s="27">
        <v>0</v>
      </c>
      <c r="J24" s="28">
        <v>0</v>
      </c>
    </row>
    <row r="25" spans="1:10" ht="15.75">
      <c r="A25" s="7" t="s">
        <v>9</v>
      </c>
      <c r="B25" s="25">
        <v>1854.5</v>
      </c>
      <c r="C25" s="25">
        <v>1054.5</v>
      </c>
      <c r="D25" s="25">
        <v>1054.5</v>
      </c>
      <c r="E25" s="26">
        <v>1539.4</v>
      </c>
      <c r="F25" s="26">
        <v>736.5</v>
      </c>
      <c r="G25" s="26">
        <v>736.5</v>
      </c>
      <c r="H25" s="27">
        <v>0</v>
      </c>
      <c r="I25" s="27">
        <v>0</v>
      </c>
      <c r="J25" s="28">
        <v>0</v>
      </c>
    </row>
    <row r="26" spans="1:11" ht="15.75">
      <c r="A26" s="5" t="s">
        <v>0</v>
      </c>
      <c r="B26" s="29">
        <f aca="true" t="shared" si="0" ref="B26:G26">SUM(B19:B25)</f>
        <v>5715.7</v>
      </c>
      <c r="C26" s="29">
        <f t="shared" si="0"/>
        <v>3477</v>
      </c>
      <c r="D26" s="29">
        <f t="shared" si="0"/>
        <v>3477</v>
      </c>
      <c r="E26" s="30">
        <f t="shared" si="0"/>
        <v>6096.9</v>
      </c>
      <c r="F26" s="30">
        <f t="shared" si="0"/>
        <v>4099</v>
      </c>
      <c r="G26" s="30">
        <f t="shared" si="0"/>
        <v>4099</v>
      </c>
      <c r="H26" s="31">
        <f>H19+H20+H21+H22+H23+H24+H25</f>
        <v>62.2</v>
      </c>
      <c r="I26" s="31">
        <f>I19+I20+I21+I22+I23+I24+I25</f>
        <v>62.2</v>
      </c>
      <c r="J26" s="32">
        <f>J19+J20+J21+J22+J23+J24+J25</f>
        <v>62.2</v>
      </c>
      <c r="K26" s="33"/>
    </row>
    <row r="28" spans="7:8" ht="15.75">
      <c r="G28" s="8"/>
      <c r="H28" s="8"/>
    </row>
  </sheetData>
  <sheetProtection/>
  <mergeCells count="6">
    <mergeCell ref="I1:J1"/>
    <mergeCell ref="A13:J14"/>
    <mergeCell ref="A16:A17"/>
    <mergeCell ref="B16:D16"/>
    <mergeCell ref="E16:G16"/>
    <mergeCell ref="H16:J1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E7" sqref="E7"/>
    </sheetView>
  </sheetViews>
  <sheetFormatPr defaultColWidth="9.00390625" defaultRowHeight="12.75"/>
  <cols>
    <col min="1" max="1" width="46.625" style="0" customWidth="1"/>
    <col min="2" max="2" width="17.75390625" style="0" customWidth="1"/>
    <col min="3" max="3" width="19.625" style="0" customWidth="1"/>
    <col min="4" max="4" width="18.00390625" style="0" customWidth="1"/>
    <col min="5" max="5" width="19.00390625" style="0" customWidth="1"/>
    <col min="6" max="6" width="18.75390625" style="0" customWidth="1"/>
    <col min="7" max="7" width="19.375" style="0" customWidth="1"/>
    <col min="8" max="8" width="18.00390625" style="0" customWidth="1"/>
    <col min="9" max="9" width="18.25390625" style="0" customWidth="1"/>
    <col min="10" max="10" width="27.625" style="0" customWidth="1"/>
  </cols>
  <sheetData>
    <row r="1" spans="6:8" ht="15.75">
      <c r="F1" s="6"/>
      <c r="G1" s="6"/>
      <c r="H1" s="6"/>
    </row>
    <row r="2" spans="3:9" ht="15.75">
      <c r="C2" s="6"/>
      <c r="D2" s="6"/>
      <c r="E2" s="6"/>
      <c r="F2" s="6"/>
      <c r="G2" s="1"/>
      <c r="H2" s="1"/>
      <c r="I2" s="19" t="s">
        <v>24</v>
      </c>
    </row>
    <row r="3" spans="1:9" ht="15.75">
      <c r="A3" s="1"/>
      <c r="B3" s="1"/>
      <c r="C3" s="6"/>
      <c r="D3" s="6"/>
      <c r="E3" s="6"/>
      <c r="F3" s="6"/>
      <c r="G3" s="1"/>
      <c r="H3" s="1"/>
      <c r="I3" s="6" t="s">
        <v>12</v>
      </c>
    </row>
    <row r="4" spans="1:9" ht="18.75">
      <c r="A4" s="2"/>
      <c r="B4" s="2"/>
      <c r="C4" s="6"/>
      <c r="D4" s="6"/>
      <c r="E4" s="6"/>
      <c r="F4" s="6"/>
      <c r="G4" s="1"/>
      <c r="H4" s="1"/>
      <c r="I4" s="6" t="s">
        <v>13</v>
      </c>
    </row>
    <row r="5" spans="1:9" ht="18.75">
      <c r="A5" s="2"/>
      <c r="B5" s="2"/>
      <c r="C5" s="6"/>
      <c r="D5" s="6"/>
      <c r="E5" s="6"/>
      <c r="F5" s="6"/>
      <c r="G5" s="1"/>
      <c r="H5" s="1"/>
      <c r="I5" s="6" t="s">
        <v>35</v>
      </c>
    </row>
    <row r="6" spans="1:8" ht="18.75">
      <c r="A6" s="2"/>
      <c r="B6" s="2"/>
      <c r="C6" s="9"/>
      <c r="D6" s="9"/>
      <c r="E6" s="9"/>
      <c r="F6" s="9"/>
      <c r="G6" s="1"/>
      <c r="H6" s="1"/>
    </row>
    <row r="7" spans="1:10" ht="18.75">
      <c r="A7" s="2"/>
      <c r="B7" s="2"/>
      <c r="C7" s="10"/>
      <c r="D7" s="10"/>
      <c r="E7" s="10"/>
      <c r="F7" s="10"/>
      <c r="G7" s="10"/>
      <c r="H7" s="10"/>
      <c r="I7" s="10" t="s">
        <v>22</v>
      </c>
      <c r="J7" s="1"/>
    </row>
    <row r="8" spans="1:10" ht="18.75">
      <c r="A8" s="2"/>
      <c r="B8" s="2"/>
      <c r="C8" s="6"/>
      <c r="D8" s="6"/>
      <c r="E8" s="6"/>
      <c r="F8" s="6"/>
      <c r="G8" s="6"/>
      <c r="H8" s="6"/>
      <c r="I8" s="6" t="s">
        <v>12</v>
      </c>
      <c r="J8" s="1"/>
    </row>
    <row r="9" spans="1:10" ht="18.75">
      <c r="A9" s="2"/>
      <c r="B9" s="2"/>
      <c r="C9" s="6"/>
      <c r="D9" s="6"/>
      <c r="E9" s="6"/>
      <c r="F9" s="6"/>
      <c r="G9" s="6"/>
      <c r="H9" s="6"/>
      <c r="I9" s="6" t="s">
        <v>13</v>
      </c>
      <c r="J9" s="1"/>
    </row>
    <row r="10" spans="1:10" ht="15.75">
      <c r="A10" s="9"/>
      <c r="B10" s="9"/>
      <c r="C10" s="9"/>
      <c r="D10" s="9"/>
      <c r="E10" s="9"/>
      <c r="F10" s="6"/>
      <c r="G10" s="6"/>
      <c r="H10" s="6"/>
      <c r="I10" s="6" t="s">
        <v>23</v>
      </c>
      <c r="J10" s="1"/>
    </row>
    <row r="11" spans="1:9" ht="18.75">
      <c r="A11" s="2"/>
      <c r="B11" s="2"/>
      <c r="C11" s="9"/>
      <c r="D11" s="9"/>
      <c r="E11" s="9"/>
      <c r="F11" s="9"/>
      <c r="G11" s="9"/>
      <c r="H11" s="9"/>
      <c r="I11" s="1"/>
    </row>
    <row r="12" spans="1:10" ht="12.75" customHeight="1">
      <c r="A12" s="36" t="s">
        <v>21</v>
      </c>
      <c r="B12" s="36"/>
      <c r="C12" s="36"/>
      <c r="D12" s="36"/>
      <c r="E12" s="36"/>
      <c r="F12" s="36"/>
      <c r="G12" s="36"/>
      <c r="H12" s="36"/>
      <c r="I12" s="36"/>
      <c r="J12" s="36"/>
    </row>
    <row r="13" spans="1:10" ht="18" customHeight="1">
      <c r="A13" s="36"/>
      <c r="B13" s="36"/>
      <c r="C13" s="36"/>
      <c r="D13" s="36"/>
      <c r="E13" s="36"/>
      <c r="F13" s="36"/>
      <c r="G13" s="36"/>
      <c r="H13" s="36"/>
      <c r="I13" s="36"/>
      <c r="J13" s="36"/>
    </row>
    <row r="14" spans="1:7" ht="19.5" customHeight="1">
      <c r="A14" s="3"/>
      <c r="B14" s="3"/>
      <c r="C14" s="3"/>
      <c r="D14" s="3"/>
      <c r="E14" s="3"/>
      <c r="F14" s="3"/>
      <c r="G14" s="3"/>
    </row>
    <row r="15" spans="1:10" ht="145.5" customHeight="1">
      <c r="A15" s="49" t="s">
        <v>4</v>
      </c>
      <c r="B15" s="52" t="s">
        <v>14</v>
      </c>
      <c r="C15" s="53"/>
      <c r="D15" s="54"/>
      <c r="E15" s="52" t="s">
        <v>15</v>
      </c>
      <c r="F15" s="54"/>
      <c r="G15" s="48" t="s">
        <v>16</v>
      </c>
      <c r="H15" s="48"/>
      <c r="I15" s="48"/>
      <c r="J15" s="34" t="s">
        <v>34</v>
      </c>
    </row>
    <row r="16" spans="1:10" ht="21" customHeight="1">
      <c r="A16" s="50"/>
      <c r="B16" s="48" t="s">
        <v>17</v>
      </c>
      <c r="C16" s="48"/>
      <c r="D16" s="45" t="s">
        <v>18</v>
      </c>
      <c r="E16" s="43" t="s">
        <v>19</v>
      </c>
      <c r="F16" s="47" t="s">
        <v>18</v>
      </c>
      <c r="G16" s="48" t="s">
        <v>17</v>
      </c>
      <c r="H16" s="48"/>
      <c r="I16" s="45" t="s">
        <v>18</v>
      </c>
      <c r="J16" s="45" t="s">
        <v>18</v>
      </c>
    </row>
    <row r="17" spans="1:10" ht="50.25" customHeight="1">
      <c r="A17" s="51"/>
      <c r="B17" s="11" t="s">
        <v>19</v>
      </c>
      <c r="C17" s="12" t="s">
        <v>18</v>
      </c>
      <c r="D17" s="46"/>
      <c r="E17" s="44"/>
      <c r="F17" s="47"/>
      <c r="G17" s="11" t="s">
        <v>19</v>
      </c>
      <c r="H17" s="12" t="s">
        <v>18</v>
      </c>
      <c r="I17" s="46"/>
      <c r="J17" s="46"/>
    </row>
    <row r="18" spans="1:10" ht="12.75">
      <c r="A18" s="4">
        <v>1</v>
      </c>
      <c r="B18" s="4">
        <v>2</v>
      </c>
      <c r="C18" s="4">
        <v>3</v>
      </c>
      <c r="D18" s="4">
        <v>4</v>
      </c>
      <c r="E18" s="4">
        <v>5</v>
      </c>
      <c r="F18" s="4">
        <v>6</v>
      </c>
      <c r="G18" s="4">
        <v>2</v>
      </c>
      <c r="H18" s="4">
        <v>3</v>
      </c>
      <c r="I18" s="4">
        <v>4</v>
      </c>
      <c r="J18" s="4">
        <v>5</v>
      </c>
    </row>
    <row r="19" spans="1:10" ht="31.5">
      <c r="A19" s="13" t="s">
        <v>20</v>
      </c>
      <c r="B19" s="15">
        <v>0</v>
      </c>
      <c r="C19" s="16">
        <v>0</v>
      </c>
      <c r="D19" s="15">
        <v>0</v>
      </c>
      <c r="E19" s="16">
        <v>2812.3</v>
      </c>
      <c r="F19" s="16">
        <v>28.4</v>
      </c>
      <c r="G19" s="15">
        <v>0</v>
      </c>
      <c r="H19" s="16">
        <v>0</v>
      </c>
      <c r="I19" s="20">
        <v>0</v>
      </c>
      <c r="J19" s="15">
        <v>0</v>
      </c>
    </row>
    <row r="20" spans="1:10" ht="15.75">
      <c r="A20" s="7" t="s">
        <v>5</v>
      </c>
      <c r="B20" s="15">
        <v>41.5</v>
      </c>
      <c r="C20" s="16">
        <v>41.5</v>
      </c>
      <c r="D20" s="15">
        <v>0</v>
      </c>
      <c r="E20" s="15">
        <v>0</v>
      </c>
      <c r="F20" s="16">
        <v>150</v>
      </c>
      <c r="G20" s="15">
        <v>37.5</v>
      </c>
      <c r="H20" s="16">
        <v>37.5</v>
      </c>
      <c r="I20" s="20">
        <f>203.7+50</f>
        <v>253.7</v>
      </c>
      <c r="J20" s="15">
        <v>0</v>
      </c>
    </row>
    <row r="21" spans="1:10" ht="15.75">
      <c r="A21" s="7" t="s">
        <v>6</v>
      </c>
      <c r="B21" s="15">
        <v>0</v>
      </c>
      <c r="C21" s="16">
        <v>0</v>
      </c>
      <c r="D21" s="15">
        <v>0</v>
      </c>
      <c r="E21" s="15">
        <v>0</v>
      </c>
      <c r="F21" s="16">
        <f>200+1960.6+957.6+100+165</f>
        <v>3383.2</v>
      </c>
      <c r="G21" s="15">
        <v>0</v>
      </c>
      <c r="H21" s="16">
        <v>0</v>
      </c>
      <c r="I21" s="20">
        <v>85</v>
      </c>
      <c r="J21" s="15">
        <v>0</v>
      </c>
    </row>
    <row r="22" spans="1:10" ht="15.75">
      <c r="A22" s="7" t="s">
        <v>10</v>
      </c>
      <c r="B22" s="15">
        <v>250</v>
      </c>
      <c r="C22" s="16">
        <v>250</v>
      </c>
      <c r="D22" s="15">
        <v>0</v>
      </c>
      <c r="E22" s="15">
        <v>0</v>
      </c>
      <c r="F22" s="16">
        <v>200</v>
      </c>
      <c r="G22" s="15">
        <v>0</v>
      </c>
      <c r="H22" s="15">
        <v>0</v>
      </c>
      <c r="I22" s="20">
        <v>0</v>
      </c>
      <c r="J22" s="15">
        <v>50</v>
      </c>
    </row>
    <row r="23" spans="1:10" ht="15.75">
      <c r="A23" s="7" t="s">
        <v>11</v>
      </c>
      <c r="B23" s="15">
        <v>127.7</v>
      </c>
      <c r="C23" s="16">
        <v>127.7</v>
      </c>
      <c r="D23" s="15">
        <v>0</v>
      </c>
      <c r="E23" s="15">
        <v>0</v>
      </c>
      <c r="F23" s="16">
        <v>0</v>
      </c>
      <c r="G23" s="15">
        <v>0</v>
      </c>
      <c r="H23" s="15">
        <v>0</v>
      </c>
      <c r="I23" s="20">
        <v>0</v>
      </c>
      <c r="J23" s="15">
        <v>0</v>
      </c>
    </row>
    <row r="24" spans="1:10" ht="15.75">
      <c r="A24" s="7" t="s">
        <v>7</v>
      </c>
      <c r="B24" s="15">
        <v>340</v>
      </c>
      <c r="C24" s="16">
        <v>340</v>
      </c>
      <c r="D24" s="15">
        <v>0</v>
      </c>
      <c r="E24" s="15">
        <v>0</v>
      </c>
      <c r="F24" s="16">
        <f>219.3+50.4+79.9-91.2</f>
        <v>258.40000000000003</v>
      </c>
      <c r="G24" s="15">
        <v>0</v>
      </c>
      <c r="H24" s="15">
        <v>0</v>
      </c>
      <c r="I24" s="20">
        <v>35</v>
      </c>
      <c r="J24" s="15">
        <v>255.4</v>
      </c>
    </row>
    <row r="25" spans="1:10" ht="15.75">
      <c r="A25" s="7" t="s">
        <v>8</v>
      </c>
      <c r="B25" s="15">
        <v>0</v>
      </c>
      <c r="C25" s="16">
        <v>0</v>
      </c>
      <c r="D25" s="15">
        <v>0</v>
      </c>
      <c r="E25" s="15">
        <v>0</v>
      </c>
      <c r="F25" s="16">
        <v>0</v>
      </c>
      <c r="G25" s="15">
        <v>31.27</v>
      </c>
      <c r="H25" s="16">
        <v>31.27</v>
      </c>
      <c r="I25" s="20">
        <v>275.86</v>
      </c>
      <c r="J25" s="15">
        <v>300</v>
      </c>
    </row>
    <row r="26" spans="1:10" ht="15.75">
      <c r="A26" s="7" t="s">
        <v>9</v>
      </c>
      <c r="B26" s="15">
        <v>270</v>
      </c>
      <c r="C26" s="16">
        <v>270</v>
      </c>
      <c r="D26" s="20">
        <v>240</v>
      </c>
      <c r="E26" s="15">
        <v>1165.9</v>
      </c>
      <c r="F26" s="16">
        <f>11.8+500</f>
        <v>511.8</v>
      </c>
      <c r="G26" s="15">
        <v>0</v>
      </c>
      <c r="H26" s="15">
        <v>0</v>
      </c>
      <c r="I26" s="20">
        <v>0</v>
      </c>
      <c r="J26" s="15">
        <v>80</v>
      </c>
    </row>
    <row r="27" spans="1:10" ht="15.75">
      <c r="A27" s="5" t="s">
        <v>0</v>
      </c>
      <c r="B27" s="17">
        <f>SUM(B20:B26)</f>
        <v>1029.2</v>
      </c>
      <c r="C27" s="17">
        <f>SUM(C20:C26)</f>
        <v>1029.2</v>
      </c>
      <c r="D27" s="18">
        <f>SUM(D19:D26)</f>
        <v>240</v>
      </c>
      <c r="E27" s="18">
        <f>SUM(E19:E26)</f>
        <v>3978.2000000000003</v>
      </c>
      <c r="F27" s="18">
        <f>SUM(F19:F26)</f>
        <v>4531.8</v>
      </c>
      <c r="G27" s="17">
        <f>SUM(G20:G26)</f>
        <v>68.77</v>
      </c>
      <c r="H27" s="17">
        <f>SUM(H20:H26)</f>
        <v>68.77</v>
      </c>
      <c r="I27" s="21">
        <f>SUM(I19:I26)</f>
        <v>649.56</v>
      </c>
      <c r="J27" s="21">
        <f>SUM(J19:J26)</f>
        <v>685.4</v>
      </c>
    </row>
    <row r="29" ht="15.75">
      <c r="E29" s="8"/>
    </row>
    <row r="32" ht="12.75">
      <c r="F32" s="14"/>
    </row>
  </sheetData>
  <sheetProtection/>
  <mergeCells count="12">
    <mergeCell ref="B16:C16"/>
    <mergeCell ref="D16:D17"/>
    <mergeCell ref="E16:E17"/>
    <mergeCell ref="J16:J17"/>
    <mergeCell ref="A12:J13"/>
    <mergeCell ref="F16:F17"/>
    <mergeCell ref="G15:I15"/>
    <mergeCell ref="G16:H16"/>
    <mergeCell ref="I16:I17"/>
    <mergeCell ref="A15:A17"/>
    <mergeCell ref="B15:D15"/>
    <mergeCell ref="E15:F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Финансовый отдел</dc:creator>
  <cp:keywords/>
  <dc:description/>
  <cp:lastModifiedBy>FIN-2</cp:lastModifiedBy>
  <cp:lastPrinted>2019-04-19T08:30:23Z</cp:lastPrinted>
  <dcterms:created xsi:type="dcterms:W3CDTF">1999-09-09T12:43:32Z</dcterms:created>
  <dcterms:modified xsi:type="dcterms:W3CDTF">2019-11-06T06:48:34Z</dcterms:modified>
  <cp:category/>
  <cp:version/>
  <cp:contentType/>
  <cp:contentStatus/>
</cp:coreProperties>
</file>