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05" windowHeight="8535" activeTab="0"/>
  </bookViews>
  <sheets>
    <sheet name="Приложение 1 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<sst xmlns="http://schemas.openxmlformats.org/spreadsheetml/2006/main" count="141" uniqueCount="141">
  <si>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</si>
  <si>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</si>
  <si>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</si>
  <si>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</si>
  <si>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</si>
  <si>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</si>
  <si>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</si>
  <si>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</si>
  <si>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</si>
  <si>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</si>
  <si>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</si>
  <si>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</si>
  <si>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</si>
  <si>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</si>
  <si>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</si>
  <si>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</si>
  <si>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</si>
  <si>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</si>
  <si>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</si>
  <si>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</si>
  <si>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</si>
  <si>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</si>
  <si>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</si>
  <si>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</si>
  <si>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</si>
  <si>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</si>
  <si>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1 12 01000 01 0000 120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</si>
  <si>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</si>
  <si>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</si>
  <si>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</si>
  <si>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</si>
  <si>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</si>
  <si>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</si>
  <si>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1 05 03000 01 0000 110</t>
  </si>
  <si>
    <t>1 11 00000 00 0000 000</t>
  </si>
  <si>
    <t>1 03 00000 00 0000 000</t>
  </si>
  <si>
    <t>1 01 00000 00 0000 000</t>
  </si>
  <si>
    <t>1 05 00000 00 0000 000</t>
  </si>
  <si>
    <t>1 08 03000 01 0000 110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</si>
  <si>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</si>
  <si>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</si>
  <si>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</si>
  <si>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</si>
  <si>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</si>
  <si>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</si>
  <si>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</si>
  <si>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Наименование групп, подгрупп и статей доходов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</si>
  <si>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</si>
  <si>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</si>
  <si>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 Федерации</t>
  </si>
  <si>
    <t>1 13 00000 00 0000 000</t>
  </si>
  <si>
    <t>1 14 00000 00 0000 000</t>
  </si>
  <si>
    <t>1 17 00000 00 0000 000</t>
  </si>
  <si>
    <t>1 05 01000 00 0000 110</t>
  </si>
  <si>
    <t>1 05 02000 02 0000 110</t>
  </si>
  <si>
    <t>1 05 04000 02 0000 110</t>
  </si>
  <si>
    <r>
      <t> </t>
    </r>
    <r>
      <rPr>
        <b/>
        <sz val="12"/>
        <rFont val="Times New Roman"/>
        <family val="1"/>
      </rPr>
      <t>ИТОГО ДОХОДОВ</t>
    </r>
  </si>
  <si>
    <t>1 08 07150 01 0000 110</t>
  </si>
  <si>
    <t>Государственная пошлина за выдачу разрешения на установку рекламной конструкции</t>
  </si>
  <si>
    <t>1 11 05010 00 0000 120</t>
  </si>
  <si>
    <t>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</si>
  <si>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</si>
  <si>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</si>
  <si>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</si>
  <si>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</si>
  <si>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</si>
  <si>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</si>
  <si>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</si>
  <si>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Дотации бюджетам муниципальных районов на выравнивание бюджетной обеспеченности</t>
  </si>
  <si>
    <t>Субвенции на 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</si>
  <si>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 xml:space="preserve">Субвенции на осуществление отдельных государственных полномочий в соответствии с законом области от 15.01.2013 № 2966-ОЗ «О наделении органов местного самоуправления отдельными государственными полномочиями по отлову и содержанию безнадзорных животных» </t>
  </si>
  <si>
    <t>Субвенции на 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</si>
  <si>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Субвенции на осуществление отдельных государственных полномочий в соответствии с законом области от 17.12.2007  № 1719-ОЗ «О наделении органов местного самоуправления отдельными государственными полномочиями в сфере образования»</t>
  </si>
  <si>
    <t xml:space="preserve">Субвенции на осуществление отдельных государственных полномочий в соответствии с законом области  от 28.04.2006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</si>
  <si>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</si>
  <si>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</si>
  <si>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</si>
  <si>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</si>
  <si>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муниципальных районов</t>
  </si>
  <si>
    <t>Субвенции бюджетам муниципальных образований области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</si>
  <si>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(тыс.рублей)</t>
  </si>
  <si>
    <t>Налог, взимаемый в связи с применением патентной системы налогообложения</t>
  </si>
  <si>
    <t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</si>
  <si>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</si>
  <si>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 на развитие мобильной торговли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2014-2020 годы"</t>
  </si>
  <si>
    <t xml:space="preserve">Субвенции на осуществление отдельных государственных полномочий в соответствии с законом области от 06.12.2013 № 3223-ОЗ «О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бюджета» </t>
  </si>
  <si>
    <t>2 02 10000 00 0000 150</t>
  </si>
  <si>
    <t>2 02 15001 05 0000 150</t>
  </si>
  <si>
    <t>2 02 15002 05 0000 150</t>
  </si>
  <si>
    <t>2 02 20000 00 0000 150</t>
  </si>
  <si>
    <t>2 02 27112 05 0000 150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</si>
  <si>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</si>
  <si>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2 02 25497 05 0000 150</t>
  </si>
  <si>
    <t>2 02 29999 05 0000 150</t>
  </si>
  <si>
    <t>2 02 30024 05 0000 150</t>
  </si>
  <si>
    <t>2 02 35120 05 0000 150</t>
  </si>
  <si>
    <t>2 02 40000 00 0000 150</t>
  </si>
  <si>
    <t>2 02 40014 05 0000 150</t>
  </si>
  <si>
    <t>Прочие межбюджетные трансферты, передаваемые бюджетам муниципальных районов</t>
  </si>
  <si>
    <t>2 02 49999 05 0000 150</t>
  </si>
  <si>
    <t xml:space="preserve">                 Приложение 1</t>
  </si>
  <si>
    <t xml:space="preserve">Исполнение местного бюджета Устюженского муниципального района </t>
  </si>
  <si>
    <t xml:space="preserve">           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</si>
  <si>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    Устюженского муниципального района</t>
  </si>
  <si>
    <t xml:space="preserve">                                                                                                       от ________________ № __________</t>
  </si>
  <si>
    <t>по доходам за 1 квартал 2020 года</t>
  </si>
  <si>
    <t>2 02 15009 05 0000 150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</si>
  <si>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 и иные цели</t>
  </si>
  <si>
    <t>2 02 20077 05 0000 150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</si>
  <si>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</si>
  <si>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"Развитие информационного общества и формирование "электронного правительства" Вологодской области" государственной программы "Информационное общество – Вологодская область (2014-2020 годы)"</t>
  </si>
  <si>
    <t>Субсидии бюджетам муниципальных образований области на строительство, реконструкцию и капитальный ремонт систем водоснабжения и водоотведения в рамках подпрограммы "Вода Вологодчины" государственной программы "Охрана окружающей среды, воспроизводство и рациональное использование природных ресурсов на 2013-2020 годы"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</si>
  <si>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</si>
  <si>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</si>
  <si>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</si>
  <si>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</si>
  <si>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2 02 25491 05 0000 150</t>
  </si>
  <si>
    <t>Субсидии бюджетам муниципальных образований области на создание мест дополнительного образования детей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 на 2020 год</t>
  </si>
  <si>
    <t>Субсидии бюджетам муниципальных образований области на реализацию мероприятий по обеспечению жильем молодых семей в рамках подпрограммы "Стимулирование развития жилищного строительства" государственной программы  "Обеспечение населения Вологодской области доступным жильем и формирование комфортной среды проживания  на 2014-2020 годы"</t>
  </si>
  <si>
    <t>2 02 25576 05 0000 151</t>
  </si>
  <si>
    <t>Субсидии бюджетам муниципальных районов на обеспечение комплексного развития сельских территорий</t>
  </si>
  <si>
    <t>2 02 25555 05 0000 151</t>
  </si>
  <si>
    <t>Субсидии бюджетам муниципальных образований области на реализацию мероприятий по благоустройству общественных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</si>
  <si>
    <t>Субсидии бюджетам муниципальных образований области на капитальный ремонт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</si>
  <si>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</si>
  <si>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проведение мероприятий по антитеррористической защищенности мест массового пребывания людей в рамках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2013-2020 годах"</t>
  </si>
  <si>
    <t>Субсидии бюджетам муниципальных образований области  на приобретение специализированного автотранспорта для развития мобильной торговли 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2014-2020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</si>
  <si>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</si>
  <si>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Субсидии бюджетам муниципальных образований области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 в рамках подпрограммы "Безбарьерная среда" государственной программы "Социальная поддержка граждан в Вологодской области на 2014–2020 годы"</t>
  </si>
  <si>
    <t>Единая субвенция бюджетам муниципальных районов</t>
  </si>
  <si>
    <t>на комплектование книжных фондов муниципальных библиотек в рамках подпрограммы "Реализация мероприятий, направленных на развитие муниципальных учреждений культуры и образования в сфере культуры и искусства" государственной программы "Сохранение и развитие туристского кластера и архивного дела Вологодской области на 2015-2020 годы"</t>
  </si>
  <si>
    <t>2 04 00000 00 0000 180</t>
  </si>
  <si>
    <t>2 04 05099 05 0000 180</t>
  </si>
  <si>
    <t>Утверждено на 2020 год</t>
  </si>
  <si>
    <t>Исполнено за 1 квартал 2020 года</t>
  </si>
  <si>
    <t>1 11 05020 05 0000 120</t>
  </si>
  <si>
    <t>1 13 02995 05 0000 130</t>
  </si>
  <si>
    <t>Прочие доходы от компенсации затрат бюджетов муниципальных районов</t>
  </si>
  <si>
    <t>Доходы, получаемые в виде арендной платы за земели после разграничения  государственной собственности на землю, а также средства от продажи права на заключение договоров аренды указанных земельных участков</t>
  </si>
  <si>
    <t>2 02 36900 05 0000 150</t>
  </si>
  <si>
    <t xml:space="preserve">   2 02 30000 00 0000 150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</si>
</sst>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4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" fillId="0" borderId="17" xfId="53" applyFont="1" applyBorder="1" applyAlignment="1">
      <alignment vertical="center" wrapText="1"/>
      <protection/>
    </xf>
    <xf numFmtId="0" fontId="3" fillId="0" borderId="18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53" applyNumberFormat="1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3" fillId="0" borderId="16" xfId="53" applyFont="1" applyBorder="1" applyAlignment="1">
      <alignment vertical="center" wrapText="1"/>
      <protection/>
    </xf>
    <xf numFmtId="4" fontId="44" fillId="0" borderId="10" xfId="0" applyNumberFormat="1" applyFont="1" applyBorder="1" applyAlignment="1">
      <alignment horizontal="center" vertical="center" wrapText="1"/>
    </xf>
    <xf numFmtId="4" fontId="6" fillId="0" borderId="14" xfId="53" applyNumberFormat="1" applyFont="1" applyBorder="1" applyAlignment="1">
      <alignment horizontal="center" vertical="center" wrapText="1"/>
      <protection/>
    </xf>
    <xf numFmtId="4" fontId="6" fillId="33" borderId="10" xfId="53" applyNumberFormat="1" applyFont="1" applyFill="1" applyBorder="1" applyAlignment="1">
      <alignment horizontal="center" vertical="center" wrapText="1"/>
      <protection/>
    </xf>
    <xf numFmtId="4" fontId="4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vertical="center" wrapText="1"/>
      <protection/>
    </xf>
    <xf numFmtId="0" fontId="3" fillId="0" borderId="0" xfId="0" applyFont="1" applyAlignment="1">
      <alignment horizontal="center" vertical="justify" shrinkToFit="1"/>
    </xf>
    <xf numFmtId="0" fontId="3" fillId="0" borderId="0" xfId="0" applyFont="1" applyBorder="1" applyAlignment="1">
      <alignment vertical="distributed" wrapText="1"/>
    </xf>
    <xf numFmtId="4" fontId="42" fillId="0" borderId="10" xfId="0" applyNumberFormat="1" applyFont="1" applyBorder="1" applyAlignment="1">
      <alignment horizontal="center" vertical="center" wrapText="1"/>
    </xf>
    <xf numFmtId="4" fontId="44" fillId="0" borderId="14" xfId="0" applyNumberFormat="1" applyFont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42" fillId="0" borderId="16" xfId="0" applyNumberFormat="1" applyFont="1" applyBorder="1" applyAlignment="1">
      <alignment vertical="center" wrapText="1"/>
    </xf>
    <xf numFmtId="0" fontId="0" fillId="0" borderId="14" xfId="0" applyBorder="1" applyAlignment="1">
      <alignment/>
    </xf>
    <xf numFmtId="0" fontId="44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6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center" wrapText="1"/>
    </xf>
    <xf numFmtId="0" fontId="44" fillId="0" borderId="16" xfId="0" applyNumberFormat="1" applyFont="1" applyBorder="1" applyAlignment="1">
      <alignment vertical="center" wrapText="1"/>
    </xf>
    <xf numFmtId="0" fontId="44" fillId="0" borderId="17" xfId="0" applyNumberFormat="1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4" fontId="6" fillId="0" borderId="20" xfId="53" applyNumberFormat="1" applyFont="1" applyBorder="1" applyAlignment="1">
      <alignment horizontal="center" vertical="center" wrapText="1"/>
      <protection/>
    </xf>
    <xf numFmtId="0" fontId="6" fillId="0" borderId="16" xfId="0" applyNumberFormat="1" applyFont="1" applyFill="1" applyBorder="1" applyAlignment="1">
      <alignment vertical="center" wrapText="1"/>
    </xf>
    <xf numFmtId="2" fontId="42" fillId="0" borderId="16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5" fillId="0" borderId="16" xfId="0" applyNumberFormat="1" applyFont="1" applyBorder="1" applyAlignment="1">
      <alignment vertical="center" wrapText="1"/>
    </xf>
    <xf numFmtId="4" fontId="6" fillId="33" borderId="21" xfId="53" applyNumberFormat="1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justify" shrinkToFit="1"/>
    </xf>
    <xf numFmtId="0" fontId="0" fillId="0" borderId="0" xfId="0" applyAlignment="1">
      <alignment/>
    </xf>
    <xf numFmtId="0" fontId="3" fillId="0" borderId="0" xfId="0" applyFont="1" applyAlignment="1">
      <alignment horizontal="center" vertical="justify" shrinkToFit="1"/>
    </xf>
    <xf numFmtId="0" fontId="3" fillId="0" borderId="0" xfId="0" applyFont="1" applyAlignment="1">
      <alignment horizontal="left" vertical="justify" shrinkToFit="1"/>
    </xf>
    <xf numFmtId="0" fontId="7" fillId="0" borderId="0" xfId="0" applyFont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6"/>
  <sheetViews>
    <sheetView tabSelected="1" zoomScale="90" zoomScaleNormal="90" zoomScalePageLayoutView="0" workbookViewId="0" topLeftCell="A67">
      <selection activeCell="E25" sqref="E25"/>
    </sheetView>
  </sheetViews>
  <sheetFormatPr defaultColWidth="9.140625" defaultRowHeight="15"/>
  <cols>
    <col min="1" max="1" width="5.7109375" style="0" customWidth="1"/>
    <col min="2" max="2" width="26.140625" style="0" customWidth="1"/>
    <col min="3" max="3" width="80.57421875" style="0" customWidth="1"/>
    <col min="4" max="4" width="14.8515625" style="0" customWidth="1"/>
    <col min="5" max="5" width="13.57421875" style="0" customWidth="1"/>
  </cols>
  <sheetData>
    <row r="1" spans="2:5" ht="18.75" customHeight="1">
      <c r="B1" s="39"/>
      <c r="C1" s="39"/>
      <c r="D1" s="63" t="s">
        <v>100</v>
      </c>
      <c r="E1" s="64"/>
    </row>
    <row r="2" spans="2:5" ht="18.75" customHeight="1">
      <c r="B2" s="38"/>
      <c r="C2" s="65" t="s">
        <v>102</v>
      </c>
      <c r="D2" s="65"/>
      <c r="E2" s="65"/>
    </row>
    <row r="3" spans="2:5" ht="20.25" customHeight="1">
      <c r="B3" s="39"/>
      <c r="C3" s="66" t="s">
        <v>103</v>
      </c>
      <c r="D3" s="66"/>
      <c r="E3" s="66"/>
    </row>
    <row r="4" spans="2:5" ht="20.25" customHeight="1">
      <c r="B4" s="38"/>
      <c r="C4" s="65" t="s">
        <v>104</v>
      </c>
      <c r="D4" s="65"/>
      <c r="E4" s="65"/>
    </row>
    <row r="5" spans="2:5" ht="20.25" customHeight="1">
      <c r="B5" s="38"/>
      <c r="C5" s="40"/>
      <c r="D5" s="40"/>
      <c r="E5" s="40"/>
    </row>
    <row r="6" spans="2:5" ht="20.25" customHeight="1">
      <c r="B6" s="67" t="s">
        <v>101</v>
      </c>
      <c r="C6" s="67"/>
      <c r="D6" s="67"/>
      <c r="E6" s="67"/>
    </row>
    <row r="7" spans="2:5" ht="20.25" customHeight="1">
      <c r="B7" s="67" t="s">
        <v>105</v>
      </c>
      <c r="C7" s="67"/>
      <c r="D7" s="67"/>
      <c r="E7" s="67"/>
    </row>
    <row r="8" spans="3:5" ht="18.75" customHeight="1">
      <c r="C8" s="25"/>
      <c r="D8" s="25"/>
      <c r="E8" s="41" t="s">
        <v>80</v>
      </c>
    </row>
    <row r="9" spans="2:5" ht="15" customHeight="1">
      <c r="B9" s="62" t="s">
        <v>45</v>
      </c>
      <c r="C9" s="62" t="s">
        <v>46</v>
      </c>
      <c r="D9" s="68" t="s">
        <v>133</v>
      </c>
      <c r="E9" s="70" t="s">
        <v>134</v>
      </c>
    </row>
    <row r="10" spans="2:5" ht="48.75" customHeight="1">
      <c r="B10" s="62"/>
      <c r="C10" s="62"/>
      <c r="D10" s="69"/>
      <c r="E10" s="70"/>
    </row>
    <row r="11" spans="2:5" ht="13.5" customHeight="1">
      <c r="B11" s="1">
        <v>1</v>
      </c>
      <c r="C11" s="1">
        <v>2</v>
      </c>
      <c r="D11" s="1">
        <v>3</v>
      </c>
      <c r="E11" s="1">
        <v>4</v>
      </c>
    </row>
    <row r="12" spans="2:5" ht="21.75" customHeight="1">
      <c r="B12" s="2" t="s">
        <v>27</v>
      </c>
      <c r="C12" s="3" t="s">
        <v>44</v>
      </c>
      <c r="D12" s="7">
        <f>D13+D15+D20+D25+D28+D32+D34+D37+D40+D41</f>
        <v>131525</v>
      </c>
      <c r="E12" s="7">
        <f>E13+E15+E20+E25+E28+E32+E34+E37+E40+E41</f>
        <v>28131.860000000004</v>
      </c>
    </row>
    <row r="13" spans="2:5" ht="21.75" customHeight="1">
      <c r="B13" s="1" t="s">
        <v>36</v>
      </c>
      <c r="C13" s="4" t="s">
        <v>0</v>
      </c>
      <c r="D13" s="8">
        <f>D14</f>
        <v>86773</v>
      </c>
      <c r="E13" s="8">
        <f>E14</f>
        <v>17704.8</v>
      </c>
    </row>
    <row r="14" spans="2:5" ht="20.25" customHeight="1">
      <c r="B14" s="1" t="s">
        <v>28</v>
      </c>
      <c r="C14" s="4" t="s">
        <v>1</v>
      </c>
      <c r="D14" s="28">
        <v>86773</v>
      </c>
      <c r="E14" s="8">
        <v>17704.8</v>
      </c>
    </row>
    <row r="15" spans="2:5" ht="31.5">
      <c r="B15" s="1" t="s">
        <v>35</v>
      </c>
      <c r="C15" s="4" t="s">
        <v>2</v>
      </c>
      <c r="D15" s="8">
        <f>D16+D17+D18+D19</f>
        <v>15164</v>
      </c>
      <c r="E15" s="8">
        <f>E16+E17+E18+E19</f>
        <v>3500.5299999999997</v>
      </c>
    </row>
    <row r="16" spans="2:5" ht="63">
      <c r="B16" s="1" t="s">
        <v>29</v>
      </c>
      <c r="C16" s="4" t="s">
        <v>3</v>
      </c>
      <c r="D16" s="8">
        <v>6876</v>
      </c>
      <c r="E16" s="8">
        <v>1588.61</v>
      </c>
    </row>
    <row r="17" spans="2:5" ht="78.75">
      <c r="B17" s="1" t="s">
        <v>30</v>
      </c>
      <c r="C17" s="4" t="s">
        <v>4</v>
      </c>
      <c r="D17" s="8">
        <v>63</v>
      </c>
      <c r="E17" s="8">
        <v>10.36</v>
      </c>
    </row>
    <row r="18" spans="2:5" ht="63">
      <c r="B18" s="1" t="s">
        <v>31</v>
      </c>
      <c r="C18" s="4" t="s">
        <v>5</v>
      </c>
      <c r="D18" s="8">
        <v>9255</v>
      </c>
      <c r="E18" s="8">
        <v>2229.7</v>
      </c>
    </row>
    <row r="19" spans="2:5" ht="63">
      <c r="B19" s="1" t="s">
        <v>32</v>
      </c>
      <c r="C19" s="4" t="s">
        <v>19</v>
      </c>
      <c r="D19" s="8">
        <v>-1030</v>
      </c>
      <c r="E19" s="8">
        <v>-328.14</v>
      </c>
    </row>
    <row r="20" spans="2:5" ht="21" customHeight="1">
      <c r="B20" s="1" t="s">
        <v>37</v>
      </c>
      <c r="C20" s="5" t="s">
        <v>6</v>
      </c>
      <c r="D20" s="8">
        <f>D21+D22+D23+D24</f>
        <v>20569</v>
      </c>
      <c r="E20" s="8">
        <f>E21+E22+E23+E24</f>
        <v>3443.36</v>
      </c>
    </row>
    <row r="21" spans="2:5" ht="31.5">
      <c r="B21" s="1" t="s">
        <v>53</v>
      </c>
      <c r="C21" s="4" t="s">
        <v>18</v>
      </c>
      <c r="D21" s="8">
        <v>12408</v>
      </c>
      <c r="E21" s="8">
        <v>1205.14</v>
      </c>
    </row>
    <row r="22" spans="2:5" ht="24" customHeight="1">
      <c r="B22" s="1" t="s">
        <v>54</v>
      </c>
      <c r="C22" s="4" t="s">
        <v>7</v>
      </c>
      <c r="D22" s="8">
        <v>7860</v>
      </c>
      <c r="E22" s="8">
        <v>1975.78</v>
      </c>
    </row>
    <row r="23" spans="2:5" ht="21.75" customHeight="1">
      <c r="B23" s="1" t="s">
        <v>33</v>
      </c>
      <c r="C23" s="4" t="s">
        <v>8</v>
      </c>
      <c r="D23" s="8">
        <v>178</v>
      </c>
      <c r="E23" s="8">
        <v>222.84</v>
      </c>
    </row>
    <row r="24" spans="2:5" ht="31.5">
      <c r="B24" s="1" t="s">
        <v>55</v>
      </c>
      <c r="C24" s="4" t="s">
        <v>81</v>
      </c>
      <c r="D24" s="8">
        <v>123</v>
      </c>
      <c r="E24" s="8">
        <v>39.6</v>
      </c>
    </row>
    <row r="25" spans="2:5" ht="22.5" customHeight="1">
      <c r="B25" s="1" t="s">
        <v>39</v>
      </c>
      <c r="C25" s="4" t="s">
        <v>9</v>
      </c>
      <c r="D25" s="8">
        <f>D26+D27</f>
        <v>1819</v>
      </c>
      <c r="E25" s="8">
        <f>E26+E27</f>
        <v>607.33</v>
      </c>
    </row>
    <row r="26" spans="2:5" ht="33.75" customHeight="1">
      <c r="B26" s="1" t="s">
        <v>38</v>
      </c>
      <c r="C26" s="4" t="s">
        <v>40</v>
      </c>
      <c r="D26" s="8">
        <v>1809</v>
      </c>
      <c r="E26" s="8">
        <v>602.33</v>
      </c>
    </row>
    <row r="27" spans="2:5" ht="33.75" customHeight="1">
      <c r="B27" s="9" t="s">
        <v>57</v>
      </c>
      <c r="C27" s="10" t="s">
        <v>58</v>
      </c>
      <c r="D27" s="8">
        <v>10</v>
      </c>
      <c r="E27" s="8">
        <v>5</v>
      </c>
    </row>
    <row r="28" spans="2:5" ht="31.5">
      <c r="B28" s="1" t="s">
        <v>34</v>
      </c>
      <c r="C28" s="4" t="s">
        <v>10</v>
      </c>
      <c r="D28" s="8">
        <f>D29+D31</f>
        <v>3368</v>
      </c>
      <c r="E28" s="8">
        <f>E29+E31+E30</f>
        <v>826.15</v>
      </c>
    </row>
    <row r="29" spans="2:5" ht="47.25">
      <c r="B29" s="1" t="s">
        <v>59</v>
      </c>
      <c r="C29" s="4" t="s">
        <v>41</v>
      </c>
      <c r="D29" s="8">
        <v>2744</v>
      </c>
      <c r="E29" s="8">
        <v>674.85</v>
      </c>
    </row>
    <row r="30" spans="2:5" ht="47.25">
      <c r="B30" s="1" t="s">
        <v>135</v>
      </c>
      <c r="C30" s="4" t="s">
        <v>138</v>
      </c>
      <c r="D30" s="8">
        <v>0</v>
      </c>
      <c r="E30" s="8">
        <v>2.42</v>
      </c>
    </row>
    <row r="31" spans="2:5" ht="78.75">
      <c r="B31" s="1" t="s">
        <v>60</v>
      </c>
      <c r="C31" s="4" t="s">
        <v>61</v>
      </c>
      <c r="D31" s="8">
        <v>624</v>
      </c>
      <c r="E31" s="8">
        <v>148.88</v>
      </c>
    </row>
    <row r="32" spans="2:5" ht="23.25" customHeight="1">
      <c r="B32" s="1" t="s">
        <v>42</v>
      </c>
      <c r="C32" s="4" t="s">
        <v>11</v>
      </c>
      <c r="D32" s="8">
        <f>D33</f>
        <v>340</v>
      </c>
      <c r="E32" s="8">
        <f>E33</f>
        <v>368.58</v>
      </c>
    </row>
    <row r="33" spans="2:5" ht="20.25" customHeight="1">
      <c r="B33" s="1" t="s">
        <v>26</v>
      </c>
      <c r="C33" s="4" t="s">
        <v>12</v>
      </c>
      <c r="D33" s="8">
        <v>340</v>
      </c>
      <c r="E33" s="8">
        <v>368.58</v>
      </c>
    </row>
    <row r="34" spans="2:5" ht="31.5">
      <c r="B34" s="1" t="s">
        <v>50</v>
      </c>
      <c r="C34" s="5" t="s">
        <v>13</v>
      </c>
      <c r="D34" s="8">
        <f>D35+D36</f>
        <v>3</v>
      </c>
      <c r="E34" s="8">
        <f>E35+E36</f>
        <v>40.580000000000005</v>
      </c>
    </row>
    <row r="35" spans="2:5" ht="38.25" customHeight="1">
      <c r="B35" s="1" t="s">
        <v>62</v>
      </c>
      <c r="C35" s="4" t="s">
        <v>63</v>
      </c>
      <c r="D35" s="8">
        <v>3</v>
      </c>
      <c r="E35" s="8">
        <v>0.2</v>
      </c>
    </row>
    <row r="36" spans="2:5" ht="38.25" customHeight="1">
      <c r="B36" s="1" t="s">
        <v>136</v>
      </c>
      <c r="C36" s="4" t="s">
        <v>137</v>
      </c>
      <c r="D36" s="8">
        <v>0</v>
      </c>
      <c r="E36" s="8">
        <v>40.38</v>
      </c>
    </row>
    <row r="37" spans="2:5" ht="31.5">
      <c r="B37" s="1" t="s">
        <v>51</v>
      </c>
      <c r="C37" s="4" t="s">
        <v>14</v>
      </c>
      <c r="D37" s="8">
        <f>D38+D39</f>
        <v>1027</v>
      </c>
      <c r="E37" s="8">
        <f>E38+E39</f>
        <v>686.78</v>
      </c>
    </row>
    <row r="38" spans="2:5" ht="78.75">
      <c r="B38" s="1" t="s">
        <v>64</v>
      </c>
      <c r="C38" s="4" t="s">
        <v>65</v>
      </c>
      <c r="D38" s="8">
        <v>290</v>
      </c>
      <c r="E38" s="8">
        <v>478.15</v>
      </c>
    </row>
    <row r="39" spans="2:5" ht="31.5">
      <c r="B39" s="1" t="s">
        <v>66</v>
      </c>
      <c r="C39" s="4" t="s">
        <v>67</v>
      </c>
      <c r="D39" s="8">
        <v>737</v>
      </c>
      <c r="E39" s="8">
        <v>208.63</v>
      </c>
    </row>
    <row r="40" spans="2:5" ht="21.75" customHeight="1">
      <c r="B40" s="1" t="s">
        <v>43</v>
      </c>
      <c r="C40" s="4" t="s">
        <v>15</v>
      </c>
      <c r="D40" s="8">
        <v>2456</v>
      </c>
      <c r="E40" s="8">
        <v>948.54</v>
      </c>
    </row>
    <row r="41" spans="2:5" ht="23.25" customHeight="1">
      <c r="B41" s="1" t="s">
        <v>52</v>
      </c>
      <c r="C41" s="4" t="s">
        <v>16</v>
      </c>
      <c r="D41" s="8">
        <v>6</v>
      </c>
      <c r="E41" s="8">
        <v>5.21</v>
      </c>
    </row>
    <row r="42" spans="2:5" ht="23.25" customHeight="1">
      <c r="B42" s="2" t="s">
        <v>20</v>
      </c>
      <c r="C42" s="3" t="s">
        <v>17</v>
      </c>
      <c r="D42" s="7">
        <f>D43+D84</f>
        <v>426089.10000000003</v>
      </c>
      <c r="E42" s="7">
        <f>E43+E84</f>
        <v>75700.64000000001</v>
      </c>
    </row>
    <row r="43" spans="2:5" ht="31.5">
      <c r="B43" s="1" t="s">
        <v>21</v>
      </c>
      <c r="C43" s="4" t="s">
        <v>22</v>
      </c>
      <c r="D43" s="8">
        <f>D44+D48+D69+D80</f>
        <v>425854.4</v>
      </c>
      <c r="E43" s="8">
        <f>E44+E48+E69+E80</f>
        <v>75700.64000000001</v>
      </c>
    </row>
    <row r="44" spans="2:5" ht="15.75">
      <c r="B44" s="12" t="s">
        <v>86</v>
      </c>
      <c r="C44" s="4" t="s">
        <v>48</v>
      </c>
      <c r="D44" s="8">
        <f>D45+D46+D47</f>
        <v>128125.8</v>
      </c>
      <c r="E44" s="8">
        <f>E45+E46+E47</f>
        <v>26218.4</v>
      </c>
    </row>
    <row r="45" spans="2:5" ht="31.5">
      <c r="B45" s="13" t="s">
        <v>87</v>
      </c>
      <c r="C45" s="11" t="s">
        <v>68</v>
      </c>
      <c r="D45" s="8">
        <v>81937</v>
      </c>
      <c r="E45" s="8">
        <v>18026.1</v>
      </c>
    </row>
    <row r="46" spans="2:5" ht="31.5">
      <c r="B46" s="22" t="s">
        <v>88</v>
      </c>
      <c r="C46" s="4" t="s">
        <v>23</v>
      </c>
      <c r="D46" s="8">
        <v>5949.6</v>
      </c>
      <c r="E46" s="8">
        <v>1308.9</v>
      </c>
    </row>
    <row r="47" spans="2:5" ht="47.25">
      <c r="B47" s="37" t="s">
        <v>106</v>
      </c>
      <c r="C47" s="4" t="s">
        <v>107</v>
      </c>
      <c r="D47" s="8">
        <f>31861.5+8377.7</f>
        <v>40239.2</v>
      </c>
      <c r="E47" s="8">
        <v>6883.4</v>
      </c>
    </row>
    <row r="48" spans="2:5" ht="31.5">
      <c r="B48" s="1" t="s">
        <v>89</v>
      </c>
      <c r="C48" s="4" t="s">
        <v>24</v>
      </c>
      <c r="D48" s="8">
        <f>D49+D59+D55+D57+D54+D52+D53+D56+D58</f>
        <v>100124.90000000001</v>
      </c>
      <c r="E48" s="8">
        <f>E49+E59+E55+E57+E54+E52+E53+E56+E58</f>
        <v>83.52</v>
      </c>
    </row>
    <row r="49" spans="2:5" ht="31.5">
      <c r="B49" s="26" t="s">
        <v>108</v>
      </c>
      <c r="C49" s="45" t="s">
        <v>109</v>
      </c>
      <c r="D49" s="8">
        <f>D50+D51</f>
        <v>7350</v>
      </c>
      <c r="E49" s="8">
        <f>E50+E51</f>
        <v>0</v>
      </c>
    </row>
    <row r="50" spans="2:5" ht="94.5">
      <c r="B50" s="46"/>
      <c r="C50" s="15" t="s">
        <v>110</v>
      </c>
      <c r="D50" s="35">
        <v>5390</v>
      </c>
      <c r="E50" s="21">
        <v>0</v>
      </c>
    </row>
    <row r="51" spans="2:5" ht="94.5">
      <c r="B51" s="46"/>
      <c r="C51" s="47" t="s">
        <v>111</v>
      </c>
      <c r="D51" s="35">
        <v>1960</v>
      </c>
      <c r="E51" s="21">
        <v>0</v>
      </c>
    </row>
    <row r="52" spans="2:5" ht="47.25">
      <c r="B52" s="26" t="s">
        <v>112</v>
      </c>
      <c r="C52" s="48" t="s">
        <v>113</v>
      </c>
      <c r="D52" s="28">
        <v>2234.2</v>
      </c>
      <c r="E52" s="8">
        <v>0</v>
      </c>
    </row>
    <row r="53" spans="2:5" ht="63">
      <c r="B53" s="26" t="s">
        <v>114</v>
      </c>
      <c r="C53" s="49" t="s">
        <v>115</v>
      </c>
      <c r="D53" s="28">
        <v>5000</v>
      </c>
      <c r="E53" s="8">
        <v>0</v>
      </c>
    </row>
    <row r="54" spans="2:5" ht="70.5" customHeight="1">
      <c r="B54" s="26" t="s">
        <v>116</v>
      </c>
      <c r="C54" s="17" t="s">
        <v>117</v>
      </c>
      <c r="D54" s="28">
        <v>728.8</v>
      </c>
      <c r="E54" s="8">
        <v>0</v>
      </c>
    </row>
    <row r="55" spans="2:5" ht="43.5" customHeight="1">
      <c r="B55" s="26" t="s">
        <v>92</v>
      </c>
      <c r="C55" s="17" t="s">
        <v>118</v>
      </c>
      <c r="D55" s="42">
        <v>83.5</v>
      </c>
      <c r="E55" s="8">
        <v>83.52</v>
      </c>
    </row>
    <row r="56" spans="2:5" ht="31.5">
      <c r="B56" s="26" t="s">
        <v>119</v>
      </c>
      <c r="C56" s="50" t="s">
        <v>120</v>
      </c>
      <c r="D56" s="42">
        <v>10882.2</v>
      </c>
      <c r="E56" s="8">
        <v>0</v>
      </c>
    </row>
    <row r="57" spans="2:5" ht="78.75">
      <c r="B57" s="26" t="s">
        <v>121</v>
      </c>
      <c r="C57" s="51" t="s">
        <v>122</v>
      </c>
      <c r="D57" s="42">
        <f>639+1262.3</f>
        <v>1901.3</v>
      </c>
      <c r="E57" s="8">
        <v>0</v>
      </c>
    </row>
    <row r="58" spans="2:5" ht="15.75" customHeight="1" hidden="1">
      <c r="B58" s="1" t="s">
        <v>90</v>
      </c>
      <c r="C58" s="48" t="s">
        <v>91</v>
      </c>
      <c r="D58" s="42">
        <v>3366.6</v>
      </c>
      <c r="E58" s="8">
        <v>0</v>
      </c>
    </row>
    <row r="59" spans="2:5" ht="15.75">
      <c r="B59" s="1" t="s">
        <v>93</v>
      </c>
      <c r="C59" s="29" t="s">
        <v>25</v>
      </c>
      <c r="D59" s="8">
        <f>D60+D62+D63+D64+D61+D65+D66+D67+D68</f>
        <v>68578.3</v>
      </c>
      <c r="E59" s="8">
        <f>E60+E62+E63+E64+E61+E65+E66+E67+E68</f>
        <v>0</v>
      </c>
    </row>
    <row r="60" spans="2:5" ht="130.5" customHeight="1">
      <c r="B60" s="1"/>
      <c r="C60" s="30" t="s">
        <v>82</v>
      </c>
      <c r="D60" s="33">
        <v>51.9</v>
      </c>
      <c r="E60" s="21">
        <v>0</v>
      </c>
    </row>
    <row r="61" spans="2:5" ht="97.5" customHeight="1">
      <c r="B61" s="27"/>
      <c r="C61" s="47" t="s">
        <v>123</v>
      </c>
      <c r="D61" s="33">
        <v>20960</v>
      </c>
      <c r="E61" s="34">
        <v>0</v>
      </c>
    </row>
    <row r="62" spans="2:5" ht="111.75" customHeight="1">
      <c r="B62" s="1"/>
      <c r="C62" s="47" t="s">
        <v>124</v>
      </c>
      <c r="D62" s="33">
        <v>41623.3</v>
      </c>
      <c r="E62" s="21">
        <v>0</v>
      </c>
    </row>
    <row r="63" spans="2:5" ht="89.25" customHeight="1">
      <c r="B63" s="1"/>
      <c r="C63" s="52" t="s">
        <v>83</v>
      </c>
      <c r="D63" s="33">
        <v>1178.3</v>
      </c>
      <c r="E63" s="21">
        <v>0</v>
      </c>
    </row>
    <row r="64" spans="2:5" ht="78.75">
      <c r="B64" s="1"/>
      <c r="C64" s="52" t="s">
        <v>84</v>
      </c>
      <c r="D64" s="33">
        <v>345.4</v>
      </c>
      <c r="E64" s="21">
        <v>0</v>
      </c>
    </row>
    <row r="65" spans="2:5" ht="94.5">
      <c r="B65" s="27"/>
      <c r="C65" s="53" t="s">
        <v>125</v>
      </c>
      <c r="D65" s="43">
        <v>1575.2</v>
      </c>
      <c r="E65" s="21">
        <v>0</v>
      </c>
    </row>
    <row r="66" spans="2:5" ht="78.75">
      <c r="B66" s="27"/>
      <c r="C66" s="53" t="s">
        <v>126</v>
      </c>
      <c r="D66" s="43">
        <v>769.2</v>
      </c>
      <c r="E66" s="34">
        <v>0</v>
      </c>
    </row>
    <row r="67" spans="2:5" ht="94.5">
      <c r="B67" s="27"/>
      <c r="C67" s="53" t="s">
        <v>127</v>
      </c>
      <c r="D67" s="43">
        <v>1525</v>
      </c>
      <c r="E67" s="34">
        <v>0</v>
      </c>
    </row>
    <row r="68" spans="2:5" ht="94.5">
      <c r="B68" s="27"/>
      <c r="C68" s="53" t="s">
        <v>128</v>
      </c>
      <c r="D68" s="43">
        <v>550</v>
      </c>
      <c r="E68" s="34">
        <v>0</v>
      </c>
    </row>
    <row r="69" spans="2:5" ht="34.5" customHeight="1">
      <c r="B69" s="61" t="s">
        <v>140</v>
      </c>
      <c r="C69" s="24" t="s">
        <v>47</v>
      </c>
      <c r="D69" s="20">
        <f>D70+D78+D79</f>
        <v>189346.3</v>
      </c>
      <c r="E69" s="20">
        <f>E70+E78+E79</f>
        <v>47643.26</v>
      </c>
    </row>
    <row r="70" spans="2:5" ht="31.5">
      <c r="B70" s="6" t="s">
        <v>94</v>
      </c>
      <c r="C70" s="54" t="s">
        <v>49</v>
      </c>
      <c r="D70" s="8">
        <f>D71+D72+D73+D74+D75+D76+D77</f>
        <v>187411.69999999998</v>
      </c>
      <c r="E70" s="8">
        <f>E71+E72+E73+E74+E75+E76+E77</f>
        <v>47123.03</v>
      </c>
    </row>
    <row r="71" spans="2:5" ht="78.75">
      <c r="B71" s="19"/>
      <c r="C71" s="30" t="s">
        <v>69</v>
      </c>
      <c r="D71" s="21">
        <v>4069.3</v>
      </c>
      <c r="E71" s="55">
        <v>854.5</v>
      </c>
    </row>
    <row r="72" spans="2:5" ht="97.5" customHeight="1">
      <c r="B72" s="6"/>
      <c r="C72" s="14" t="s">
        <v>85</v>
      </c>
      <c r="D72" s="21">
        <v>3085.8</v>
      </c>
      <c r="E72" s="21">
        <v>771.5</v>
      </c>
    </row>
    <row r="73" spans="2:5" ht="63">
      <c r="B73" s="19"/>
      <c r="C73" s="30" t="s">
        <v>70</v>
      </c>
      <c r="D73" s="21">
        <f>171.9-3</f>
        <v>168.9</v>
      </c>
      <c r="E73" s="21">
        <v>0</v>
      </c>
    </row>
    <row r="74" spans="2:5" ht="63">
      <c r="B74" s="19"/>
      <c r="C74" s="30" t="s">
        <v>71</v>
      </c>
      <c r="D74" s="21">
        <v>161934.4</v>
      </c>
      <c r="E74" s="55">
        <v>35706.83</v>
      </c>
    </row>
    <row r="75" spans="2:5" ht="63">
      <c r="B75" s="19"/>
      <c r="C75" s="30" t="s">
        <v>72</v>
      </c>
      <c r="D75" s="21">
        <v>12338.7</v>
      </c>
      <c r="E75" s="55">
        <v>4435.6</v>
      </c>
    </row>
    <row r="76" spans="2:5" ht="18.75" customHeight="1">
      <c r="B76" s="19"/>
      <c r="C76" s="30" t="s">
        <v>73</v>
      </c>
      <c r="D76" s="21">
        <f>299.7+299.6</f>
        <v>599.3</v>
      </c>
      <c r="E76" s="55">
        <v>161.4</v>
      </c>
    </row>
    <row r="77" spans="2:5" ht="94.5">
      <c r="B77" s="27"/>
      <c r="C77" s="56" t="s">
        <v>79</v>
      </c>
      <c r="D77" s="21">
        <v>5215.3</v>
      </c>
      <c r="E77" s="21">
        <v>5193.2</v>
      </c>
    </row>
    <row r="78" spans="2:5" ht="47.25">
      <c r="B78" s="18" t="s">
        <v>95</v>
      </c>
      <c r="C78" s="57" t="s">
        <v>74</v>
      </c>
      <c r="D78" s="8">
        <v>7.4</v>
      </c>
      <c r="E78" s="8">
        <v>0</v>
      </c>
    </row>
    <row r="79" spans="2:5" ht="15.75">
      <c r="B79" s="27" t="s">
        <v>139</v>
      </c>
      <c r="C79" s="58" t="s">
        <v>129</v>
      </c>
      <c r="D79" s="8">
        <v>1927.2</v>
      </c>
      <c r="E79" s="8">
        <v>520.23</v>
      </c>
    </row>
    <row r="80" spans="2:5" ht="15.75">
      <c r="B80" s="23" t="s">
        <v>96</v>
      </c>
      <c r="C80" s="31" t="s">
        <v>75</v>
      </c>
      <c r="D80" s="8">
        <f>D82+D81</f>
        <v>8257.400000000001</v>
      </c>
      <c r="E80" s="8">
        <f>E82+E81</f>
        <v>1755.46</v>
      </c>
    </row>
    <row r="81" spans="2:5" ht="63">
      <c r="B81" s="23" t="s">
        <v>97</v>
      </c>
      <c r="C81" s="31" t="s">
        <v>76</v>
      </c>
      <c r="D81" s="8">
        <f>7401.8+500+6+9.6</f>
        <v>7917.400000000001</v>
      </c>
      <c r="E81" s="8">
        <v>1755.46</v>
      </c>
    </row>
    <row r="82" spans="2:5" ht="31.5">
      <c r="B82" s="18" t="s">
        <v>99</v>
      </c>
      <c r="C82" s="16" t="s">
        <v>98</v>
      </c>
      <c r="D82" s="36">
        <f>D83</f>
        <v>340</v>
      </c>
      <c r="E82" s="36">
        <f>E83</f>
        <v>0</v>
      </c>
    </row>
    <row r="83" spans="2:5" ht="94.5">
      <c r="B83" s="18"/>
      <c r="C83" s="59" t="s">
        <v>130</v>
      </c>
      <c r="D83" s="44">
        <v>340</v>
      </c>
      <c r="E83" s="60">
        <v>0</v>
      </c>
    </row>
    <row r="84" spans="2:5" ht="31.5">
      <c r="B84" s="9" t="s">
        <v>131</v>
      </c>
      <c r="C84" s="31" t="s">
        <v>77</v>
      </c>
      <c r="D84" s="28">
        <f>D85</f>
        <v>234.7</v>
      </c>
      <c r="E84" s="28">
        <f>E85</f>
        <v>0</v>
      </c>
    </row>
    <row r="85" spans="2:5" ht="31.5">
      <c r="B85" s="9" t="s">
        <v>132</v>
      </c>
      <c r="C85" s="31" t="s">
        <v>78</v>
      </c>
      <c r="D85" s="8">
        <v>234.7</v>
      </c>
      <c r="E85" s="8">
        <v>0</v>
      </c>
    </row>
    <row r="86" spans="2:5" ht="15.75">
      <c r="B86" s="24" t="s">
        <v>56</v>
      </c>
      <c r="C86" s="32"/>
      <c r="D86" s="7">
        <f>D12+D42</f>
        <v>557614.1000000001</v>
      </c>
      <c r="E86" s="7">
        <f>E12+E42</f>
        <v>103832.50000000001</v>
      </c>
    </row>
  </sheetData>
  <sheetProtection/>
  <mergeCells count="10">
    <mergeCell ref="B9:B10"/>
    <mergeCell ref="C9:C10"/>
    <mergeCell ref="D1:E1"/>
    <mergeCell ref="C2:E2"/>
    <mergeCell ref="C3:E3"/>
    <mergeCell ref="C4:E4"/>
    <mergeCell ref="B6:E6"/>
    <mergeCell ref="B7:E7"/>
    <mergeCell ref="D9:D10"/>
    <mergeCell ref="E9:E10"/>
  </mergeCells>
  <printOptions/>
  <pageMargins left="1.1811023622047245" right="0.3937007874015748" top="0.7874015748031497" bottom="0.7874015748031497" header="0.31496062992125984" footer="0.31496062992125984"/>
  <pageSetup fitToHeight="1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Лариса Валентиновна</dc:creator>
  <cp:keywords/>
  <dc:description/>
  <cp:lastModifiedBy>FIN-2</cp:lastModifiedBy>
  <cp:lastPrinted>2018-11-09T15:33:17Z</cp:lastPrinted>
  <dcterms:created xsi:type="dcterms:W3CDTF">2016-11-07T04:45:04Z</dcterms:created>
  <dcterms:modified xsi:type="dcterms:W3CDTF">2020-05-08T15:01:56Z</dcterms:modified>
  <cp:category/>
  <cp:version/>
  <cp:contentType/>
  <cp:contentStatus/>
</cp:coreProperties>
</file>