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 7 Дот.вырав." sheetId="1" r:id="rId1"/>
    <sheet name="Пр. 8 Дот.сбал.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<sst xmlns="http://schemas.openxmlformats.org/spreadsheetml/2006/main" count="64" uniqueCount="36">
  <si>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ИТОГО</t>
  </si>
  <si>
    <t>Сумма</t>
  </si>
  <si>
    <t>2019 год</t>
  </si>
  <si>
    <t>2020 год</t>
  </si>
  <si>
    <t>2021 год</t>
  </si>
  <si>
    <t>Наименование муниципального образования</t>
  </si>
  <si>
    <t>Муниципальное образование город Устюжна</t>
  </si>
  <si>
    <t>Муниципальное образование Залесское</t>
  </si>
  <si>
    <t>Муниципальное образование Лентьевское</t>
  </si>
  <si>
    <t>Муниципальное образование Мезженское</t>
  </si>
  <si>
    <t xml:space="preserve"> Муниципальное образование Никифоровское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</si>
  <si>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</si>
  <si>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</si>
  <si>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</si>
  <si>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Распределение дотаций бюджетам муниципальных образований (поселений) на поддержку мер по обеспечению сбалансированности  местных бюджетов бюджетам муниципальных образований (поселений) района на 2019 год и плановый период 2020 и 2021 годов </t>
  </si>
  <si>
    <t xml:space="preserve"> (тыс. рублей)</t>
  </si>
  <si>
    <t xml:space="preserve">       к решению Земского Собрания</t>
  </si>
  <si>
    <t xml:space="preserve">       Устюженского муниципального района</t>
  </si>
  <si>
    <t xml:space="preserve">                     Приложение 8</t>
  </si>
  <si>
    <t xml:space="preserve">                                                                                     Приложение 12</t>
  </si>
  <si>
    <t xml:space="preserve">                                                                                     Приложение 14</t>
  </si>
  <si>
    <t xml:space="preserve">                                                                       к решению земского собрания</t>
  </si>
  <si>
    <t xml:space="preserve">                                                                Устюженского муниципального района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</si>
  <si>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№ _____</t>
    </r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</si>
  <si>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_13.12.2018_____</t>
    </r>
    <r>
      <rPr>
        <sz val="12"/>
        <rFont val="Times New Roman"/>
        <family val="1"/>
      </rPr>
      <t xml:space="preserve"> № __</t>
    </r>
    <r>
      <rPr>
        <u val="single"/>
        <sz val="12"/>
        <rFont val="Times New Roman"/>
        <family val="1"/>
      </rPr>
      <t>110</t>
    </r>
    <r>
      <rPr>
        <sz val="12"/>
        <rFont val="Times New Roman"/>
        <family val="1"/>
      </rPr>
      <t>___</t>
    </r>
  </si>
  <si>
    <t xml:space="preserve">Распределение дотаций бюджетам муниципальных образований (поселений) на выравнивание бюджетной обеспеченности муниципальных образований (поселений) района на 2019 год и плановый период 2020 и 2021 годов </t>
  </si>
  <si>
    <t>(тыс. рублей)</t>
  </si>
  <si>
    <t>в том числе</t>
  </si>
  <si>
    <t>за счет субвенции из областного бюджета</t>
  </si>
  <si>
    <t>за счет средств местного бюджета района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</si>
  <si>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______</t>
    </r>
    <r>
      <rPr>
        <sz val="12"/>
        <rFont val="Times New Roman"/>
        <family val="1"/>
      </rPr>
      <t xml:space="preserve"> № _</t>
    </r>
    <r>
      <rPr>
        <sz val="12"/>
        <rFont val="Times New Roman"/>
        <family val="1"/>
      </rPr>
      <t>___</t>
    </r>
  </si>
  <si>
    <t xml:space="preserve">                                                                                     Приложение 7</t>
  </si>
  <si>
    <t xml:space="preserve">       от 25.07.2019 № 28</t>
  </si>
  <si>
    <t xml:space="preserve">                     "Приложение 15</t>
  </si>
  <si>
    <r>
      <t xml:space="preserve">       от </t>
    </r>
    <r>
      <rPr>
        <u val="single"/>
        <sz val="12"/>
        <rFont val="Times New Roman"/>
        <family val="1"/>
      </rPr>
      <t xml:space="preserve">13.12.2018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110</t>
    </r>
  </si>
  <si>
    <t>от 25.07.2019 № 28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</si>
</sst>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u val="single"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175" fontId="5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3.875" style="0" customWidth="1"/>
    <col min="2" max="2" width="7.125" style="0" customWidth="1"/>
    <col min="3" max="3" width="39.375" style="0" customWidth="1"/>
    <col min="4" max="4" width="12.00390625" style="0" customWidth="1"/>
    <col min="5" max="5" width="16.625" style="0" customWidth="1"/>
    <col min="6" max="6" width="16.375" style="0" customWidth="1"/>
    <col min="7" max="7" width="11.375" style="0" customWidth="1"/>
    <col min="8" max="8" width="14.375" style="0" customWidth="1"/>
    <col min="9" max="9" width="16.00390625" style="0" customWidth="1"/>
    <col min="10" max="10" width="11.75390625" style="0" customWidth="1"/>
    <col min="11" max="11" width="14.625" style="0" customWidth="1"/>
    <col min="12" max="12" width="15.125" style="0" customWidth="1"/>
  </cols>
  <sheetData>
    <row r="1" ht="15.75" customHeight="1"/>
    <row r="2" spans="7:12" ht="15.75" customHeight="1">
      <c r="G2" s="28" t="s">
        <v>31</v>
      </c>
      <c r="H2" s="29"/>
      <c r="I2" s="29"/>
      <c r="J2" s="29"/>
      <c r="K2" s="29"/>
      <c r="L2" s="29"/>
    </row>
    <row r="3" ht="15.75" customHeight="1">
      <c r="G3" s="1" t="s">
        <v>21</v>
      </c>
    </row>
    <row r="4" ht="15.75" customHeight="1">
      <c r="G4" s="1" t="s">
        <v>22</v>
      </c>
    </row>
    <row r="5" spans="7:10" ht="15.75" customHeight="1">
      <c r="G5" s="1" t="s">
        <v>30</v>
      </c>
      <c r="J5" s="19" t="s">
        <v>35</v>
      </c>
    </row>
    <row r="6" ht="15.75" customHeight="1"/>
    <row r="7" spans="3:7" ht="15.75">
      <c r="C7" s="1"/>
      <c r="D7" s="17"/>
      <c r="E7" s="17"/>
      <c r="F7" s="1" t="s">
        <v>19</v>
      </c>
      <c r="G7" s="1" t="s">
        <v>20</v>
      </c>
    </row>
    <row r="8" spans="3:7" ht="15.75">
      <c r="C8" s="1"/>
      <c r="D8" s="17"/>
      <c r="E8" s="17"/>
      <c r="F8" s="1" t="s">
        <v>21</v>
      </c>
      <c r="G8" s="1" t="s">
        <v>21</v>
      </c>
    </row>
    <row r="9" spans="3:7" ht="15.75">
      <c r="C9" s="1"/>
      <c r="D9" s="1"/>
      <c r="E9" s="18"/>
      <c r="F9" s="1" t="s">
        <v>22</v>
      </c>
      <c r="G9" s="1" t="s">
        <v>22</v>
      </c>
    </row>
    <row r="10" spans="3:10" ht="15.75">
      <c r="C10" s="1"/>
      <c r="D10" s="17"/>
      <c r="E10" s="17"/>
      <c r="F10" s="1" t="s">
        <v>23</v>
      </c>
      <c r="G10" s="1" t="s">
        <v>24</v>
      </c>
      <c r="J10" s="19"/>
    </row>
    <row r="11" spans="3:4" ht="18.75">
      <c r="C11" s="2"/>
      <c r="D11" s="2"/>
    </row>
    <row r="12" spans="2:12" ht="12.75" customHeight="1">
      <c r="B12" s="36" t="s">
        <v>25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2:12" ht="35.2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3:12" ht="18.75">
      <c r="C14" s="2"/>
      <c r="D14" s="2"/>
      <c r="L14" s="20" t="s">
        <v>26</v>
      </c>
    </row>
    <row r="15" spans="2:12" ht="15.75">
      <c r="B15" s="30" t="s">
        <v>5</v>
      </c>
      <c r="C15" s="30"/>
      <c r="D15" s="37" t="s">
        <v>2</v>
      </c>
      <c r="E15" s="37"/>
      <c r="F15" s="37"/>
      <c r="G15" s="37" t="s">
        <v>3</v>
      </c>
      <c r="H15" s="37"/>
      <c r="I15" s="37"/>
      <c r="J15" s="37" t="s">
        <v>4</v>
      </c>
      <c r="K15" s="37"/>
      <c r="L15" s="37"/>
    </row>
    <row r="16" spans="2:12" ht="19.5" customHeight="1">
      <c r="B16" s="30"/>
      <c r="C16" s="30"/>
      <c r="D16" s="30" t="s">
        <v>1</v>
      </c>
      <c r="E16" s="31" t="s">
        <v>27</v>
      </c>
      <c r="F16" s="31"/>
      <c r="G16" s="30" t="s">
        <v>1</v>
      </c>
      <c r="H16" s="31" t="s">
        <v>27</v>
      </c>
      <c r="I16" s="31"/>
      <c r="J16" s="30" t="s">
        <v>1</v>
      </c>
      <c r="K16" s="31" t="s">
        <v>27</v>
      </c>
      <c r="L16" s="31"/>
    </row>
    <row r="17" spans="2:12" ht="66" customHeight="1">
      <c r="B17" s="30"/>
      <c r="C17" s="30"/>
      <c r="D17" s="30"/>
      <c r="E17" s="21" t="s">
        <v>28</v>
      </c>
      <c r="F17" s="4" t="s">
        <v>29</v>
      </c>
      <c r="G17" s="30"/>
      <c r="H17" s="21" t="s">
        <v>28</v>
      </c>
      <c r="I17" s="4" t="s">
        <v>29</v>
      </c>
      <c r="J17" s="30"/>
      <c r="K17" s="21" t="s">
        <v>28</v>
      </c>
      <c r="L17" s="4" t="s">
        <v>29</v>
      </c>
    </row>
    <row r="18" spans="2:12" ht="15.75">
      <c r="B18" s="32">
        <v>1</v>
      </c>
      <c r="C18" s="33"/>
      <c r="D18" s="5">
        <v>2</v>
      </c>
      <c r="E18" s="16">
        <v>3</v>
      </c>
      <c r="F18" s="22">
        <v>4</v>
      </c>
      <c r="G18" s="5">
        <v>2</v>
      </c>
      <c r="H18" s="16">
        <v>3</v>
      </c>
      <c r="I18" s="22">
        <v>4</v>
      </c>
      <c r="J18" s="5">
        <v>2</v>
      </c>
      <c r="K18" s="16">
        <v>3</v>
      </c>
      <c r="L18" s="22">
        <v>4</v>
      </c>
    </row>
    <row r="19" spans="2:12" ht="15.75">
      <c r="B19" s="6" t="s">
        <v>6</v>
      </c>
      <c r="C19" s="23"/>
      <c r="D19" s="24">
        <f>E19+F19</f>
        <v>1404.6</v>
      </c>
      <c r="E19" s="25">
        <v>1404.6</v>
      </c>
      <c r="F19" s="25">
        <v>0</v>
      </c>
      <c r="G19" s="24">
        <f>H19+I19</f>
        <v>1264.8</v>
      </c>
      <c r="H19" s="25">
        <v>1264.8</v>
      </c>
      <c r="I19" s="25">
        <v>0</v>
      </c>
      <c r="J19" s="24">
        <f>K19+L19</f>
        <v>1371.8</v>
      </c>
      <c r="K19" s="25">
        <v>1371.8</v>
      </c>
      <c r="L19" s="25">
        <v>0</v>
      </c>
    </row>
    <row r="20" spans="2:12" ht="15.75">
      <c r="B20" s="6" t="s">
        <v>7</v>
      </c>
      <c r="C20" s="23"/>
      <c r="D20" s="24">
        <f aca="true" t="shared" si="0" ref="D20:D26">E20+F20</f>
        <v>1163</v>
      </c>
      <c r="E20" s="25">
        <v>123.2</v>
      </c>
      <c r="F20" s="25">
        <v>1039.8</v>
      </c>
      <c r="G20" s="24">
        <f aca="true" t="shared" si="1" ref="G20:G26">H20+I20</f>
        <v>1259.1</v>
      </c>
      <c r="H20" s="25">
        <v>105.5</v>
      </c>
      <c r="I20" s="25">
        <v>1153.6</v>
      </c>
      <c r="J20" s="24">
        <f aca="true" t="shared" si="2" ref="J20:J26">K20+L20</f>
        <v>1331.7</v>
      </c>
      <c r="K20" s="25">
        <v>111.2</v>
      </c>
      <c r="L20" s="25">
        <v>1220.5</v>
      </c>
    </row>
    <row r="21" spans="2:12" ht="15.75">
      <c r="B21" s="6" t="s">
        <v>8</v>
      </c>
      <c r="C21" s="23"/>
      <c r="D21" s="24">
        <f t="shared" si="0"/>
        <v>746.1999999999999</v>
      </c>
      <c r="E21" s="25">
        <f>118.4-67</f>
        <v>51.400000000000006</v>
      </c>
      <c r="F21" s="25">
        <v>694.8</v>
      </c>
      <c r="G21" s="24">
        <f t="shared" si="1"/>
        <v>887.5</v>
      </c>
      <c r="H21" s="25">
        <v>101.3</v>
      </c>
      <c r="I21" s="25">
        <v>786.2</v>
      </c>
      <c r="J21" s="24">
        <f t="shared" si="2"/>
        <v>967.4</v>
      </c>
      <c r="K21" s="25">
        <v>106.8</v>
      </c>
      <c r="L21" s="25">
        <v>860.6</v>
      </c>
    </row>
    <row r="22" spans="2:12" ht="15.75">
      <c r="B22" s="6" t="s">
        <v>9</v>
      </c>
      <c r="C22" s="23"/>
      <c r="D22" s="24">
        <f t="shared" si="0"/>
        <v>1536.3000000000002</v>
      </c>
      <c r="E22" s="25">
        <v>71.9</v>
      </c>
      <c r="F22" s="25">
        <v>1464.4</v>
      </c>
      <c r="G22" s="24">
        <f t="shared" si="1"/>
        <v>1634.1</v>
      </c>
      <c r="H22" s="25">
        <v>61.5</v>
      </c>
      <c r="I22" s="25">
        <v>1572.6</v>
      </c>
      <c r="J22" s="24">
        <f t="shared" si="2"/>
        <v>1696.8</v>
      </c>
      <c r="K22" s="25">
        <v>64.8</v>
      </c>
      <c r="L22" s="25">
        <v>1632</v>
      </c>
    </row>
    <row r="23" spans="2:12" ht="15.75">
      <c r="B23" s="6" t="s">
        <v>10</v>
      </c>
      <c r="C23" s="23"/>
      <c r="D23" s="24">
        <f t="shared" si="0"/>
        <v>1295</v>
      </c>
      <c r="E23" s="25">
        <v>111.2</v>
      </c>
      <c r="F23" s="25">
        <v>1183.8</v>
      </c>
      <c r="G23" s="24">
        <f t="shared" si="1"/>
        <v>1397.6</v>
      </c>
      <c r="H23" s="25">
        <v>95.1</v>
      </c>
      <c r="I23" s="25">
        <v>1302.5</v>
      </c>
      <c r="J23" s="24">
        <f t="shared" si="2"/>
        <v>1468.3999999999999</v>
      </c>
      <c r="K23" s="25">
        <v>100.3</v>
      </c>
      <c r="L23" s="25">
        <v>1368.1</v>
      </c>
    </row>
    <row r="24" spans="2:12" ht="15.75">
      <c r="B24" s="6" t="s">
        <v>11</v>
      </c>
      <c r="C24" s="23"/>
      <c r="D24" s="24">
        <f t="shared" si="0"/>
        <v>1492.8</v>
      </c>
      <c r="E24" s="25">
        <v>113.6</v>
      </c>
      <c r="F24" s="25">
        <v>1379.2</v>
      </c>
      <c r="G24" s="24">
        <f t="shared" si="1"/>
        <v>1604.5</v>
      </c>
      <c r="H24" s="25">
        <v>97.2</v>
      </c>
      <c r="I24" s="25">
        <v>1507.3</v>
      </c>
      <c r="J24" s="24">
        <f t="shared" si="2"/>
        <v>1678</v>
      </c>
      <c r="K24" s="25">
        <v>102.5</v>
      </c>
      <c r="L24" s="25">
        <v>1575.5</v>
      </c>
    </row>
    <row r="25" spans="2:12" ht="15.75">
      <c r="B25" s="6" t="s">
        <v>12</v>
      </c>
      <c r="C25" s="23"/>
      <c r="D25" s="24">
        <f t="shared" si="0"/>
        <v>987</v>
      </c>
      <c r="E25" s="25">
        <v>280.5</v>
      </c>
      <c r="F25" s="25">
        <v>706.5</v>
      </c>
      <c r="G25" s="24">
        <f t="shared" si="1"/>
        <v>1083.3</v>
      </c>
      <c r="H25" s="25">
        <v>240.1</v>
      </c>
      <c r="I25" s="25">
        <v>843.2</v>
      </c>
      <c r="J25" s="24">
        <f t="shared" si="2"/>
        <v>1166.5</v>
      </c>
      <c r="K25" s="25">
        <v>253.1</v>
      </c>
      <c r="L25" s="25">
        <v>913.4</v>
      </c>
    </row>
    <row r="26" spans="2:12" ht="15.75">
      <c r="B26" s="6" t="s">
        <v>13</v>
      </c>
      <c r="C26" s="23"/>
      <c r="D26" s="24">
        <f t="shared" si="0"/>
        <v>642.5</v>
      </c>
      <c r="E26" s="25">
        <v>247.6</v>
      </c>
      <c r="F26" s="25">
        <v>394.9</v>
      </c>
      <c r="G26" s="24">
        <f t="shared" si="1"/>
        <v>741.6</v>
      </c>
      <c r="H26" s="25">
        <v>211.9</v>
      </c>
      <c r="I26" s="25">
        <v>529.7</v>
      </c>
      <c r="J26" s="24">
        <f t="shared" si="2"/>
        <v>827.1</v>
      </c>
      <c r="K26" s="25">
        <v>223.4</v>
      </c>
      <c r="L26" s="25">
        <v>603.7</v>
      </c>
    </row>
    <row r="27" spans="2:12" ht="15.75">
      <c r="B27" s="34" t="s">
        <v>0</v>
      </c>
      <c r="C27" s="35"/>
      <c r="D27" s="26">
        <f aca="true" t="shared" si="3" ref="D27:L27">SUM(D19:D26)</f>
        <v>9267.400000000001</v>
      </c>
      <c r="E27" s="27">
        <f t="shared" si="3"/>
        <v>2404</v>
      </c>
      <c r="F27" s="27">
        <f t="shared" si="3"/>
        <v>6863.4</v>
      </c>
      <c r="G27" s="26">
        <f t="shared" si="3"/>
        <v>9872.5</v>
      </c>
      <c r="H27" s="27">
        <f t="shared" si="3"/>
        <v>2177.3999999999996</v>
      </c>
      <c r="I27" s="27">
        <f t="shared" si="3"/>
        <v>7695.099999999999</v>
      </c>
      <c r="J27" s="26">
        <f t="shared" si="3"/>
        <v>10507.699999999999</v>
      </c>
      <c r="K27" s="27">
        <f t="shared" si="3"/>
        <v>2333.9</v>
      </c>
      <c r="L27" s="27">
        <f t="shared" si="3"/>
        <v>8173.799999999999</v>
      </c>
    </row>
    <row r="28" spans="3:5" ht="18.75">
      <c r="C28" s="7"/>
      <c r="D28" s="7"/>
      <c r="E28" s="8"/>
    </row>
    <row r="29" spans="3:4" ht="12.75">
      <c r="C29" s="8"/>
      <c r="D29" s="8"/>
    </row>
  </sheetData>
  <sheetProtection/>
  <mergeCells count="13">
    <mergeCell ref="B12:L13"/>
    <mergeCell ref="B15:C17"/>
    <mergeCell ref="D15:F15"/>
    <mergeCell ref="G15:I15"/>
    <mergeCell ref="J15:L15"/>
    <mergeCell ref="D16:D17"/>
    <mergeCell ref="E16:F16"/>
    <mergeCell ref="G16:G17"/>
    <mergeCell ref="H16:I16"/>
    <mergeCell ref="J16:J17"/>
    <mergeCell ref="K16:L16"/>
    <mergeCell ref="B18:C18"/>
    <mergeCell ref="B27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25390625" style="0" customWidth="1"/>
    <col min="2" max="2" width="49.625" style="0" customWidth="1"/>
    <col min="3" max="3" width="16.875" style="0" customWidth="1"/>
    <col min="4" max="4" width="12.875" style="0" customWidth="1"/>
    <col min="5" max="5" width="15.75390625" style="0" customWidth="1"/>
  </cols>
  <sheetData>
    <row r="1" spans="3:5" ht="15.75">
      <c r="C1" s="28" t="s">
        <v>18</v>
      </c>
      <c r="D1" s="29"/>
      <c r="E1" s="29"/>
    </row>
    <row r="2" ht="15.75">
      <c r="C2" s="1" t="s">
        <v>16</v>
      </c>
    </row>
    <row r="3" ht="15.75">
      <c r="C3" s="1" t="s">
        <v>17</v>
      </c>
    </row>
    <row r="4" ht="15.75">
      <c r="C4" s="1" t="s">
        <v>32</v>
      </c>
    </row>
    <row r="6" spans="2:3" ht="15.75">
      <c r="B6" s="1"/>
      <c r="C6" s="1" t="s">
        <v>33</v>
      </c>
    </row>
    <row r="7" spans="2:3" ht="15.75">
      <c r="B7" s="1"/>
      <c r="C7" s="1" t="s">
        <v>16</v>
      </c>
    </row>
    <row r="8" spans="2:3" ht="15.75">
      <c r="B8" s="1"/>
      <c r="C8" s="1" t="s">
        <v>17</v>
      </c>
    </row>
    <row r="9" spans="2:3" ht="15.75">
      <c r="B9" s="1"/>
      <c r="C9" s="1" t="s">
        <v>34</v>
      </c>
    </row>
    <row r="10" spans="2:3" ht="18" customHeight="1">
      <c r="B10" s="2"/>
      <c r="C10" s="2"/>
    </row>
    <row r="11" spans="2:8" ht="22.5" customHeight="1">
      <c r="B11" s="38" t="s">
        <v>14</v>
      </c>
      <c r="C11" s="38"/>
      <c r="D11" s="38"/>
      <c r="E11" s="38"/>
      <c r="F11" s="9"/>
      <c r="G11" s="9"/>
      <c r="H11" s="9"/>
    </row>
    <row r="12" spans="2:8" ht="53.25" customHeight="1">
      <c r="B12" s="38"/>
      <c r="C12" s="38"/>
      <c r="D12" s="38"/>
      <c r="E12" s="38"/>
      <c r="F12" s="9"/>
      <c r="G12" s="9"/>
      <c r="H12" s="9"/>
    </row>
    <row r="13" spans="2:8" ht="12" customHeight="1">
      <c r="B13" s="3"/>
      <c r="C13" s="3"/>
      <c r="D13" s="9"/>
      <c r="E13" s="9"/>
      <c r="F13" s="9"/>
      <c r="G13" s="9"/>
      <c r="H13" s="9"/>
    </row>
    <row r="14" spans="2:5" ht="13.5" customHeight="1">
      <c r="B14" s="2"/>
      <c r="E14" s="10" t="s">
        <v>15</v>
      </c>
    </row>
    <row r="15" spans="2:5" ht="19.5" customHeight="1">
      <c r="B15" s="31" t="s">
        <v>5</v>
      </c>
      <c r="C15" s="37" t="s">
        <v>1</v>
      </c>
      <c r="D15" s="37"/>
      <c r="E15" s="37"/>
    </row>
    <row r="16" spans="2:5" ht="20.25" customHeight="1">
      <c r="B16" s="31"/>
      <c r="C16" s="4" t="s">
        <v>2</v>
      </c>
      <c r="D16" s="4" t="s">
        <v>3</v>
      </c>
      <c r="E16" s="4" t="s">
        <v>4</v>
      </c>
    </row>
    <row r="17" spans="2:5" ht="12.75">
      <c r="B17" s="5">
        <v>1</v>
      </c>
      <c r="C17" s="5">
        <v>2</v>
      </c>
      <c r="D17" s="5">
        <v>2</v>
      </c>
      <c r="E17" s="5">
        <v>2</v>
      </c>
    </row>
    <row r="18" spans="2:5" ht="15.75">
      <c r="B18" s="6" t="s">
        <v>6</v>
      </c>
      <c r="C18" s="12">
        <f>2899.1+1727.2</f>
        <v>4626.3</v>
      </c>
      <c r="D18" s="12">
        <v>3878</v>
      </c>
      <c r="E18" s="12">
        <v>4928.2</v>
      </c>
    </row>
    <row r="19" spans="2:5" ht="15.75">
      <c r="B19" s="6" t="s">
        <v>7</v>
      </c>
      <c r="C19" s="12">
        <f>1960.4+204</f>
        <v>2164.4</v>
      </c>
      <c r="D19" s="12">
        <v>2008</v>
      </c>
      <c r="E19" s="12">
        <v>2056</v>
      </c>
    </row>
    <row r="20" spans="2:5" ht="15.75">
      <c r="B20" s="6" t="s">
        <v>8</v>
      </c>
      <c r="C20" s="12">
        <f>1622.1+326.4+133.5</f>
        <v>2082</v>
      </c>
      <c r="D20" s="12">
        <v>1705.2</v>
      </c>
      <c r="E20" s="12">
        <v>1789.3</v>
      </c>
    </row>
    <row r="21" spans="2:5" ht="15.75">
      <c r="B21" s="6" t="s">
        <v>9</v>
      </c>
      <c r="C21" s="12">
        <f>560.2+326.4</f>
        <v>886.6</v>
      </c>
      <c r="D21" s="12">
        <v>583.6</v>
      </c>
      <c r="E21" s="12">
        <v>607.3</v>
      </c>
    </row>
    <row r="22" spans="2:5" ht="15.75">
      <c r="B22" s="6" t="s">
        <v>10</v>
      </c>
      <c r="C22" s="12">
        <f>2134.1+190.4+44.5</f>
        <v>2369</v>
      </c>
      <c r="D22" s="12">
        <v>2167</v>
      </c>
      <c r="E22" s="12">
        <v>2200.3</v>
      </c>
    </row>
    <row r="23" spans="2:5" ht="15.75">
      <c r="B23" s="6" t="s">
        <v>11</v>
      </c>
      <c r="C23" s="12">
        <f>1531.4+462.4+50</f>
        <v>2043.8000000000002</v>
      </c>
      <c r="D23" s="12">
        <v>1560.9</v>
      </c>
      <c r="E23" s="12">
        <v>1591.1</v>
      </c>
    </row>
    <row r="24" spans="2:5" ht="15.75">
      <c r="B24" s="6" t="s">
        <v>12</v>
      </c>
      <c r="C24" s="12">
        <f>2875.2+707.2</f>
        <v>3582.3999999999996</v>
      </c>
      <c r="D24" s="12">
        <v>2990.1</v>
      </c>
      <c r="E24" s="12">
        <v>3106.5</v>
      </c>
    </row>
    <row r="25" spans="2:5" ht="15.75">
      <c r="B25" s="6" t="s">
        <v>13</v>
      </c>
      <c r="C25" s="12">
        <f>3474.4+394.4</f>
        <v>3868.8</v>
      </c>
      <c r="D25" s="12">
        <v>3566.6</v>
      </c>
      <c r="E25" s="12">
        <v>3660.6</v>
      </c>
    </row>
    <row r="26" spans="2:5" ht="15.75">
      <c r="B26" s="11" t="s">
        <v>0</v>
      </c>
      <c r="C26" s="13">
        <f>SUM(C18:C25)</f>
        <v>21623.3</v>
      </c>
      <c r="D26" s="13">
        <f>SUM(D18:D25)</f>
        <v>18459.399999999998</v>
      </c>
      <c r="E26" s="13">
        <f>SUM(E18:E25)</f>
        <v>19939.3</v>
      </c>
    </row>
    <row r="27" spans="2:3" ht="18.75">
      <c r="B27" s="15"/>
      <c r="C27" s="7"/>
    </row>
    <row r="28" spans="2:3" ht="12.75">
      <c r="B28" s="8"/>
      <c r="C28" s="8"/>
    </row>
    <row r="29" ht="12.75">
      <c r="C29" s="14"/>
    </row>
    <row r="32" ht="12.75">
      <c r="C32" s="14"/>
    </row>
  </sheetData>
  <sheetProtection/>
  <mergeCells count="3">
    <mergeCell ref="C15:E15"/>
    <mergeCell ref="B15:B16"/>
    <mergeCell ref="B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2019-07-26T08:57:11Z</cp:lastPrinted>
  <dcterms:created xsi:type="dcterms:W3CDTF">1999-09-09T12:43:32Z</dcterms:created>
  <dcterms:modified xsi:type="dcterms:W3CDTF">2019-07-26T08:57:38Z</dcterms:modified>
  <cp:category/>
  <cp:version/>
  <cp:contentType/>
  <cp:contentStatus/>
</cp:coreProperties>
</file>