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1"/>
  </bookViews>
  <sheets>
    <sheet name="приложение 2" sheetId="1" r:id="rId1"/>
    <sheet name="приложение 3" sheetId="2" r:id="rId2"/>
  </sheets>
  <definedNames>
    <definedName name="_xlnm.Print_Titles" localSheetId="0">'приложение 2'!$9:$12</definedName>
    <definedName name="_xlnm.Print_Area" localSheetId="0">'приложение 2'!$B$1:$H$495</definedName>
  </definedNames>
  <calcPr fullCalcOnLoad="1"/>
</workbook>
</file>

<file path=xl/sharedStrings.xml><?xml version="1.0" encoding="utf-8"?>
<sst xmlns="http://schemas.openxmlformats.org/spreadsheetml/2006/main" count="2589" uniqueCount="554">
  <si>
    <t>Санитарно-эпидемиологическое благополучие</t>
  </si>
  <si>
    <t>120</t>
  </si>
  <si>
    <t>Высшее должностное лицо муниципального образования</t>
  </si>
  <si>
    <t>Уплата налогов, сборов и иных платежей</t>
  </si>
  <si>
    <t>240</t>
  </si>
  <si>
    <t>850</t>
  </si>
  <si>
    <t>Предоставление субсидий социально ориентированным некоммерческим организациям</t>
  </si>
  <si>
    <t>630</t>
  </si>
  <si>
    <t>Иные закупки товаров, работ и услуг для муниципальных нужд</t>
  </si>
  <si>
    <t>Субсидии бюджетным учреждениям</t>
  </si>
  <si>
    <t>610</t>
  </si>
  <si>
    <t>Массовый спорт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</si>
  <si>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</si>
  <si>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Выплата и проведение мероприятий по присуждению  премий </t>
  </si>
  <si>
    <t>Ремонт и капитальный ремонт автомобильных дорог и искусственных сооружений</t>
  </si>
  <si>
    <t xml:space="preserve">Общее образование </t>
  </si>
  <si>
    <t>Иные закупки товаров, работ и услуг для обеспечения государственных (муниципальных) нужд</t>
  </si>
  <si>
    <t>Организация летнего отдыха в каникулярное время</t>
  </si>
  <si>
    <t>08 0 01 S1360</t>
  </si>
  <si>
    <t>Расходы на ведение бухгалтерского учета в в образовательных учреждениях за счет субвенции</t>
  </si>
  <si>
    <t>Муниципальная программа «Развитие дошкольного, общего и дополнительного образования в Устюженском муниципальном районе на 2016-2018 годы»</t>
  </si>
  <si>
    <t>Обеспечение дошкольного образования и общеобразовательного процесса в муниципальных образовательных организациях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</si>
  <si>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</si>
  <si>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 на обеспечение деятельности (оказание услуг) муниципальных учреждений</t>
  </si>
  <si>
    <t>Расходы на обеспечение функций органов местного самоуправления</t>
  </si>
  <si>
    <t>01 0 11 00000</t>
  </si>
  <si>
    <t>01 0 11 S3230</t>
  </si>
  <si>
    <t>01 0 13 L0970</t>
  </si>
  <si>
    <t>01 0 12 00000</t>
  </si>
  <si>
    <t>Субсидии некоммерческим организациям (за исключением государственных (муниципальных) учреждений)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</si>
  <si>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</si>
  <si>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01 0 13 00000</t>
  </si>
  <si>
    <t>04 0 01 00000</t>
  </si>
  <si>
    <t>01 0 11 16590</t>
  </si>
  <si>
    <t>Организация и осуществление мероприятий по работе с детьми и молодежью</t>
  </si>
  <si>
    <t>04 0 01 20590</t>
  </si>
  <si>
    <t>04 0 03 00000</t>
  </si>
  <si>
    <t>04 0 03 20590</t>
  </si>
  <si>
    <t>Учреждения культуры (Дома культуры)</t>
  </si>
  <si>
    <t>02 0 01 00000</t>
  </si>
  <si>
    <t>Учреждения культуры (Музеи)</t>
  </si>
  <si>
    <t>02 0 02 00000</t>
  </si>
  <si>
    <t>02 0 03 00000</t>
  </si>
  <si>
    <t>Учреждения культуры (Библиотеки)</t>
  </si>
  <si>
    <t>02 0 03 05280</t>
  </si>
  <si>
    <t>Расходы на содержание управления по культуре, туризму, спорту и молодежной политике администрации района</t>
  </si>
  <si>
    <t>02 0 04 00000</t>
  </si>
  <si>
    <t>04 0 04 20590</t>
  </si>
  <si>
    <t>04 0 04 00000</t>
  </si>
  <si>
    <t>04 0 02 00000</t>
  </si>
  <si>
    <t>04 0 02 20590</t>
  </si>
  <si>
    <t>Мероприятия в области туризма</t>
  </si>
  <si>
    <t>Расходы на обеспечение функций государственных (муниципальных) органов</t>
  </si>
  <si>
    <t>12 0 01 00190</t>
  </si>
  <si>
    <t>Мероприятия в области спорта и физической культуры</t>
  </si>
  <si>
    <t>05 0 01 00000</t>
  </si>
  <si>
    <t>Проведение мероприятий на внедрение и (или) эксплуатацию аппаратно-программного комплекса "Безопасный город"</t>
  </si>
  <si>
    <t>16 0 02 01611</t>
  </si>
  <si>
    <t>05 0 02 00000</t>
  </si>
  <si>
    <t>05 0 02 00490</t>
  </si>
  <si>
    <t>05 0 02 05280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</si>
  <si>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</si>
  <si>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выплаты персоналу казенных учреждений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</si>
  <si>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</t>
  </si>
  <si>
    <t xml:space="preserve">Социальные выплаты гражданам, кроме публичных нормативных социальных выплат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</si>
  <si>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</si>
  <si>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14 0 04 00000</t>
  </si>
  <si>
    <t>Строительство, реконструкция и ремонт объектов  системы теплоснабжения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</si>
  <si>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</si>
  <si>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водоснабжения и водоотведения</t>
  </si>
  <si>
    <t>Ремонт помещения дошкольной группы</t>
  </si>
  <si>
    <t>01 0 12 00120</t>
  </si>
  <si>
    <t>реализация проекта "Народный бюджет"</t>
  </si>
  <si>
    <t>830</t>
  </si>
  <si>
    <t>Расходы на комплектование книжных  фондов общедоступных библиотек</t>
  </si>
  <si>
    <t>Расходы на обеспечение развития и укрепления материально-технической базы муниципальных домов культуры</t>
  </si>
  <si>
    <t>14 0 04 02250</t>
  </si>
  <si>
    <t>Другие вопросы в области здравоохранения</t>
  </si>
  <si>
    <t>12 0 06 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</si>
  <si>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</si>
  <si>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</si>
  <si>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 xml:space="preserve">  Строительство, реконструкция объектов социальной и коммунальной инфраструктуры муниципальной собственности</t>
  </si>
  <si>
    <t>Основное мероприятие  Развитие культурно-досуговой деятельности</t>
  </si>
  <si>
    <t>Основное мероприятие  Развитие музейного дела</t>
  </si>
  <si>
    <t>Основное мероприятие  "Развитие общедоступных библиотек"</t>
  </si>
  <si>
    <t>02 0 05 00000</t>
  </si>
  <si>
    <t>02 0 05 05590</t>
  </si>
  <si>
    <t>06 0 00 00000</t>
  </si>
  <si>
    <t xml:space="preserve">Реализация непрограммных расходов бюджета </t>
  </si>
  <si>
    <t>75 0 00 05590</t>
  </si>
  <si>
    <t>75 0 00 00500</t>
  </si>
  <si>
    <t>Реализация непрограммных расходов бюджета  (гашение просроченной кредиторской  задолженности прошлых лет)</t>
  </si>
  <si>
    <t>Реализация непрограммных расходов бюджета  (гашение просроченной  кредиторской задолженности прошлых лет)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</si>
  <si>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</si>
  <si>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 xml:space="preserve">02 </t>
  </si>
  <si>
    <t>ЖИЛИЩНО-КОММУНАЛЬНОЕ ХОЗЯЙСТВО</t>
  </si>
  <si>
    <t>Жилищное хозяйство</t>
  </si>
  <si>
    <t>Капитальный ремонт жилого фонда</t>
  </si>
  <si>
    <t>Резервный фонд</t>
  </si>
  <si>
    <t>КУЛЬТУРА И КИНЕМАТОГРАФИЯ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</si>
  <si>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</si>
  <si>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Муниципальная программа "Устойчивое развитие сельских территорий Устюженского района Вологодской области на 2014-2017 годы и на период до 2020 года"</t>
  </si>
  <si>
    <t>Привлечение общественности к охране общественного порядка</t>
  </si>
  <si>
    <t>Судебная система</t>
  </si>
  <si>
    <t>Управление по культуре, туризму, спорту и молодежной политике администрации   Устюженского муниципального района</t>
  </si>
  <si>
    <t>ВСЕГО  РАСХОДОВ</t>
  </si>
  <si>
    <t xml:space="preserve">Комитет по управлению имуществом администрации Устюженского муниципального района </t>
  </si>
  <si>
    <t>Финансовое управление администрации Устюженского муниципального района</t>
  </si>
  <si>
    <t>Управление образования администрации Устюженского муниципального  района</t>
  </si>
  <si>
    <t>01 0 04 72010</t>
  </si>
  <si>
    <t>540</t>
  </si>
  <si>
    <t>Иные межбюджетные трансферты</t>
  </si>
  <si>
    <t>Обслуживание муниципального долга</t>
  </si>
  <si>
    <t>Обеспечение проведения выборов и референдумов</t>
  </si>
  <si>
    <t>75 0 00 00400</t>
  </si>
  <si>
    <t>110</t>
  </si>
  <si>
    <t>Организация деятельности МКУ "Устюженский МФЦ"</t>
  </si>
  <si>
    <t>Отдел централизованной бухгалтерии</t>
  </si>
  <si>
    <t>75 0 00 00401</t>
  </si>
  <si>
    <t>91 0 00 00000</t>
  </si>
  <si>
    <t>91 1 00 00000</t>
  </si>
  <si>
    <t>91 1 00 00190</t>
  </si>
  <si>
    <t>96 0 00 00000</t>
  </si>
  <si>
    <t>96 2 00 00190</t>
  </si>
  <si>
    <t>97 0 00 00000</t>
  </si>
  <si>
    <t>97 0 00 21030</t>
  </si>
  <si>
    <t>13 0 06 00000</t>
  </si>
  <si>
    <t>13 0 06 72180</t>
  </si>
  <si>
    <t>13 0 00 00000</t>
  </si>
  <si>
    <t>Муниципальная программа «Поддержка и развитие субъектов малого и среднего предпринимательства в Устюженском  муниципальном районе на период 2016-2018 годы»</t>
  </si>
  <si>
    <t>03 1 04 S1060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</si>
  <si>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</si>
  <si>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03 0 00 00000</t>
  </si>
  <si>
    <t>03 1 01 00000</t>
  </si>
  <si>
    <t>03 1 01 72140</t>
  </si>
  <si>
    <t>93 0 00 00000</t>
  </si>
  <si>
    <t>93 1 00 00190</t>
  </si>
  <si>
    <t>(тыс. рублей)</t>
  </si>
  <si>
    <t>раздел</t>
  </si>
  <si>
    <t>подраздел</t>
  </si>
  <si>
    <t>410</t>
  </si>
  <si>
    <t>Муниципальная программа «Развитие дошкольного, общего и дополнительного образования в Устюженском муниципальном районе на 2015-2018 годы»</t>
  </si>
  <si>
    <t>01 0 00 00000</t>
  </si>
  <si>
    <t>01 0 01 00000</t>
  </si>
  <si>
    <t>Расходы на обеспечение деятельности (оказание услуг) дошкольных образовательных учреждений</t>
  </si>
  <si>
    <t>01 0 01 72010</t>
  </si>
  <si>
    <t>01 0 03 00000</t>
  </si>
  <si>
    <t>08 0 03 00703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</si>
  <si>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</si>
  <si>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05 0 01 00490</t>
  </si>
  <si>
    <t>05 0 04 00490</t>
  </si>
  <si>
    <t>05 0 01 05280</t>
  </si>
  <si>
    <t>Сельское хозяйство и рыболовство</t>
  </si>
  <si>
    <t>Коммунальное хозяйство</t>
  </si>
  <si>
    <t>4</t>
  </si>
  <si>
    <t>01 0 04 00000</t>
  </si>
  <si>
    <t>01 0 03 16590</t>
  </si>
  <si>
    <t>Основное мероприятие 5 «Обеспечение условий для функционирования муниципальных общеобразовательных организаций района»</t>
  </si>
  <si>
    <t>01 0 05 00000</t>
  </si>
  <si>
    <t>01 0 05 13590</t>
  </si>
  <si>
    <t>01 0 06 00000</t>
  </si>
  <si>
    <t>01 0 06 72020</t>
  </si>
  <si>
    <t>01 0 07 00000</t>
  </si>
  <si>
    <t>01 0 07 15590</t>
  </si>
  <si>
    <t>10 0 00 00000</t>
  </si>
  <si>
    <t>Муниципальная программа "Управление муниципальными финансами Устюженского муниципального района на 2016-2020 годы"</t>
  </si>
  <si>
    <t>10 1 00 00000</t>
  </si>
  <si>
    <t>10 2 00 00000</t>
  </si>
  <si>
    <t>10 3 00 00000</t>
  </si>
  <si>
    <t>10 3 00 00190</t>
  </si>
  <si>
    <t>10 3 00 05280</t>
  </si>
  <si>
    <t>10 1 00 01010</t>
  </si>
  <si>
    <t>10 2 01 00000</t>
  </si>
  <si>
    <t>10 2 01 01401</t>
  </si>
  <si>
    <t>10 2 01 72220</t>
  </si>
  <si>
    <t>10 2 02 00000</t>
  </si>
  <si>
    <t>10 2 02 01501</t>
  </si>
  <si>
    <t>01 0 02 00000</t>
  </si>
  <si>
    <t>01 0 08 00000</t>
  </si>
  <si>
    <t>01 0 08 00190</t>
  </si>
  <si>
    <t>Муниципальная программа «Реализация молодёжной политики в Устюженском муниципальном районе на 2016-2018 годы»</t>
  </si>
  <si>
    <t>04 0 00 00000</t>
  </si>
  <si>
    <t>Муниципальная программа  «Сохранение и развитие культурного потенциала Устюженского района  на 2016-2018 годы»</t>
  </si>
  <si>
    <t>02 0 00 00000</t>
  </si>
  <si>
    <t>02 0 01 01590</t>
  </si>
  <si>
    <t>02 0 02 02590</t>
  </si>
  <si>
    <t>02 0 01 05280</t>
  </si>
  <si>
    <t>02 0 03 03590</t>
  </si>
  <si>
    <t>02 0 04 00590</t>
  </si>
  <si>
    <t>05 0 00 00000</t>
  </si>
  <si>
    <t>Дополнительное образование детей</t>
  </si>
  <si>
    <t>Строительство детского сада на 80 мест 2016г.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</si>
  <si>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</si>
  <si>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730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</si>
  <si>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</si>
  <si>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>Распределение бюджетных ассигнований по разделам, подразделам классификации расходов на 2018 год</t>
  </si>
  <si>
    <t xml:space="preserve">Физическая культура    </t>
  </si>
  <si>
    <t>строительство универсальной спортивной  площадки в г. Устюжна</t>
  </si>
  <si>
    <t>Основное мероприятие  "Организация, проведение и участие в официальных физкультурных и спортивных мероприятиях"</t>
  </si>
  <si>
    <t xml:space="preserve">Физическая культура   </t>
  </si>
  <si>
    <t>Основное мероприятие "Реализация проектов (мероприятий) по поощрению и популизации достижений</t>
  </si>
  <si>
    <t>14 0 11 02250</t>
  </si>
  <si>
    <t>Другие вопросы в области охраны окружающей среды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</si>
  <si>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</si>
  <si>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Расходы на природноохранные мероприятия</t>
  </si>
  <si>
    <t>13 0 07 00000</t>
  </si>
  <si>
    <t>13 0 07 01400</t>
  </si>
  <si>
    <t>Муниципальная программа "Энергосбережение на территории Устюженского муниципального района на 2016-2020 годы"</t>
  </si>
  <si>
    <t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</si>
  <si>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 xml:space="preserve">Основное мероприятие "Ремонт и наладка инженерного оборудования; модернизация тепловых узлов; ремонт и регулировка систем отопления; водоснабжения, электроснабжения в муниципальных учреждениях" </t>
  </si>
  <si>
    <t>Замена оконных блоков в коридорах здания МОУ "Гимназия"</t>
  </si>
  <si>
    <t>06 0 03 00000</t>
  </si>
  <si>
    <t>06 0 03 13590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</si>
  <si>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</si>
  <si>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>36 0 00 00000</t>
  </si>
  <si>
    <t>36 0 00 00190</t>
  </si>
  <si>
    <t>36 0 00 00191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</si>
  <si>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</si>
  <si>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78 0 00 00000</t>
  </si>
  <si>
    <t>Осуществление отдельных государственных полномочий</t>
  </si>
  <si>
    <t>78 0 00 51200</t>
  </si>
  <si>
    <t>Основное мероприятие "Создание положительного имиджа Устюженского муниципального района"</t>
  </si>
  <si>
    <t>Основное мероприятие "Формирование конкурентоспособного туристского продукта в районе"</t>
  </si>
  <si>
    <t>Муниципальная программа  «Сохранение и развитие культурного потенциала Устюженского муниципальноно района на 2016-2018 годы»</t>
  </si>
  <si>
    <t>Основное мероприятие «Организация предоставления дополнительного образования детям в муниципальных образовательных организациях района»</t>
  </si>
  <si>
    <t>Основное мероприятие  "Организация участия представителей Устюженского района в областных образовательных семинарах, форумах, конкурсах, фестивалях, сборах"</t>
  </si>
  <si>
    <t>Основное мероприятие "Материальное обеспечение молодежных и творческих объединений, клубов, волонтерских отрядов"</t>
  </si>
  <si>
    <t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</t>
  </si>
  <si>
    <t>Основное мероприятие "Организация труда и летнего отдыха молодежи"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</si>
  <si>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</si>
  <si>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Основное мероприятие  "Обеспечение условий реализации муниципальной программы"</t>
  </si>
  <si>
    <t>Основное мероприятие  "Обеспечение доступа к открытым и закрытым спортивным объектам"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</si>
  <si>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</si>
  <si>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05 0 05 00000</t>
  </si>
  <si>
    <t>05 0 05 S3230</t>
  </si>
  <si>
    <t>Основное мероприятие "Бюджетные инвестиции на строительство объектов инфраструктуры местного значения"</t>
  </si>
  <si>
    <t>Подпрограмма "Профилактика преступлений и иных правонарушений"</t>
  </si>
  <si>
    <t>Функционирование высшего должностного лица  субъекта Российской Федерации и муниципального образования</t>
  </si>
  <si>
    <t xml:space="preserve">Обеспечение деятельности органов государственной (муниципальных) органов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</si>
  <si>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</si>
  <si>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органов государственной (муниципальной) власти</t>
  </si>
  <si>
    <t>Реализация государственных (муниципальных) функций, связанных с общегосударственным управлением</t>
  </si>
  <si>
    <t>Членский взнос в ассоциацию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</si>
  <si>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</si>
  <si>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</si>
  <si>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 xml:space="preserve"> Основное мероприятие "Материально-техническое обеспечение деятельности"</t>
  </si>
  <si>
    <t>Основное мероприятие "Расходы на обеспечение функций муниципальных органов"</t>
  </si>
  <si>
    <t>Выполнение полномочий муниципальных образований района в соответствии с заключенными соглашениями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</si>
  <si>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</si>
  <si>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Основное мероприятие "Проведение надзорных мероприятий в рамках осуществления государственного экологического надзора"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</si>
  <si>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</si>
  <si>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</si>
  <si>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</si>
  <si>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</si>
  <si>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</si>
  <si>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Основное мероприятие  "Содержание автодорог общего пользования местного значения  вне границ населенных пунктов"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</si>
  <si>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</si>
  <si>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36 0 00 72190</t>
  </si>
  <si>
    <t>36 0 00 72210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</si>
  <si>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</si>
  <si>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14 0 11 00000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</si>
  <si>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</si>
  <si>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78 0 00 72230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</si>
  <si>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РФ от 7 мая 2008 года №714 "Об обеспечении жильем ветеранов ВОВ 1941-1945 годов"</t>
  </si>
  <si>
    <t>36 0 00 72060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</si>
  <si>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</si>
  <si>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Подпрограмма "Повышение эффективности управления муниципальным имуществом Устюженского муниципального района на 2016-2020 годы»</t>
  </si>
  <si>
    <t>Основное мероприятие "Повышение эффективности использования объектов муниципального имущества"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</si>
  <si>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</si>
  <si>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</si>
  <si>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</si>
  <si>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</si>
  <si>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</si>
  <si>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</si>
  <si>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</si>
  <si>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</si>
  <si>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</si>
  <si>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</si>
  <si>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>Основное мероприятие "Обеспечение условий для функционирования муниципальных общеобразовательных организаций района"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</si>
  <si>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</si>
  <si>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Жилищно-коммунальное хозяйство</t>
  </si>
  <si>
    <t>Здравоохранение</t>
  </si>
  <si>
    <t>Основное мероприятие "Приобретение отвалов для трактора для содержания дорог"</t>
  </si>
  <si>
    <t>08 0 05 00000</t>
  </si>
  <si>
    <t>08 0 05 00705</t>
  </si>
  <si>
    <t xml:space="preserve"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 </t>
  </si>
  <si>
    <t>Основное мероприятие "Организация предоставления дополнительного образования детям в муниципальных образовательных организациях района"</t>
  </si>
  <si>
    <t>Основное мероприятие  "Создание условий для функционирования и обеспечения системы персонифицированного финансирования дополнительного образования детей".</t>
  </si>
  <si>
    <t>Основное мероприятие "Организация отдыха детей и молодёжи в каникулярное время с дневным пребыванием"</t>
  </si>
  <si>
    <t>Основное мероприятие "Обеспечение создания условий для реализации Программы"</t>
  </si>
  <si>
    <t>Подпрограмма "Повышение безопасности дорожного движения в устюженском муниципальном районе на 2015-2020 годы"</t>
  </si>
  <si>
    <t>03 2 00 00000</t>
  </si>
  <si>
    <t>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</t>
  </si>
  <si>
    <t xml:space="preserve"> Строительство, реконструкция объектов социальной и коммунальной инфраструктуры муниципальной собственности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</si>
  <si>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</si>
  <si>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</si>
  <si>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93 0 00 00190</t>
  </si>
  <si>
    <t>Руководитель контрольно-счетной палаты муниципального образования и его заместители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</si>
  <si>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</si>
  <si>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03 2 02  L0151</t>
  </si>
  <si>
    <t>Основное мероприятие "Привлечение общественности к охране общественного порядка"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</si>
  <si>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</si>
  <si>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Основное мероприятие "Содержание автодорог общего пользования местного значения  вне границ населенных пунктов"</t>
  </si>
  <si>
    <t>Основное мероприятие "Содержание автодорог общего пользования местного значения в границах населенных пунктов"</t>
  </si>
  <si>
    <t>Основное мероприятие "Мероприятия, направленные на совершенствование ситемы дополнительных гарантий муниципальным служащим"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</si>
  <si>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</si>
  <si>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Расходы на обслуживание муниципального долга</t>
  </si>
  <si>
    <t>Подпрограмма "Межбюджетные отношения в Устюженском муниципальном районе"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</si>
  <si>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</si>
  <si>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</si>
  <si>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</si>
  <si>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"Выравнивание бюджетной обеспеченности поселений"</t>
  </si>
  <si>
    <t>Основное мероприятие "Поддержка мер по обеспечению сбалансированности бюджетов поселений"</t>
  </si>
  <si>
    <t>Дотации на выравнивание бюджетной обеспеченности муниципальных образований (поселений) района</t>
  </si>
  <si>
    <t>Дотации на поддержку мер по обеспечению сбалансированности  муниципальных образований (поселений) района</t>
  </si>
  <si>
    <t>98 0 00 00000</t>
  </si>
  <si>
    <t>98 0 00 05280</t>
  </si>
  <si>
    <t>Межбюджетные трансферты из бюджетов муниципальных образований района</t>
  </si>
  <si>
    <t>78 0 00 51350</t>
  </si>
  <si>
    <t>78 0 00 72250</t>
  </si>
  <si>
    <t>78 0 00 72010</t>
  </si>
  <si>
    <t>97 0 00 00080</t>
  </si>
  <si>
    <t>97 0 00 00020</t>
  </si>
  <si>
    <t xml:space="preserve">Меропирятия по комплексному обустройству объектами социальной и инженерной инфраструктуры ПСД </t>
  </si>
  <si>
    <t>Поощрение в смотрах-конкурсах</t>
  </si>
  <si>
    <t>Обеспечение деятельности ЕДДС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</si>
  <si>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</si>
  <si>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Расходы на реализацию системы персонифицированного финансирования дополнительного образования детей</t>
  </si>
  <si>
    <t>Молодежная политика</t>
  </si>
  <si>
    <t xml:space="preserve">Молодежная политика 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</si>
  <si>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</si>
  <si>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</si>
  <si>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</si>
  <si>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</si>
  <si>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Капитальный ремонт объектов социальной и коммунальной инфраструктуры муниципальной собственности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</si>
  <si>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</si>
  <si>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14 0 02 L5671</t>
  </si>
  <si>
    <t>Расходы  на стимулирование органов местного самоуправления муниципальных районов области за достижение наилучших результатов по социально - экономическому развитию (областной бюджет)</t>
  </si>
  <si>
    <t>36 0 00 74001</t>
  </si>
  <si>
    <t xml:space="preserve">Основное мероприятие "Реализация мероприятий по ремонт и реконструкции систем водопотребления и водоотведения" </t>
  </si>
  <si>
    <t>Благоустройство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</si>
  <si>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</si>
  <si>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</si>
  <si>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19 0 00 00000</t>
  </si>
  <si>
    <t>Основное мероприятие "Создание условий для обеспечения поселений, входящих в состав района, услугами торговли на реализацию мероприятий по организации ярмарок"</t>
  </si>
  <si>
    <t>12 0 07 00000</t>
  </si>
  <si>
    <t>Основное мероприятие «Обеспечение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программам» (приобретение учебников)</t>
  </si>
  <si>
    <t>Основное мероприятие  «Обеспечение предоставления мер социальной поддержки отдельным категориям обучающихся в муниципальных общеобразовательных организациях района»</t>
  </si>
  <si>
    <t>Выполнение полномочий муниципальных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</si>
  <si>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"Благоуствойство дворовых территорий в Устюженском муниципальном районе"</t>
  </si>
  <si>
    <t>Основное мероприятие "Благоуствойство общественных территорий в Устюженском муниципальном районе"</t>
  </si>
  <si>
    <t>19 0 01 L5551</t>
  </si>
  <si>
    <t>19 0 01 00000</t>
  </si>
  <si>
    <t>19 0 02 00000</t>
  </si>
  <si>
    <t>19 0 02 L5552</t>
  </si>
  <si>
    <t>36 0 00 00200</t>
  </si>
  <si>
    <t>Создание условий для обеспечения поселений, входящих в состав района, услугами торговли на реализацию мероприятий по организации ярмарок</t>
  </si>
  <si>
    <t>Основное мероприятие"Приобретение оборудования и инвентаря для детского сада"</t>
  </si>
  <si>
    <t>01 0 15 00000</t>
  </si>
  <si>
    <t>Приобретение оборудования и инвентаря для детского сада</t>
  </si>
  <si>
    <t>01 0 15 00190</t>
  </si>
  <si>
    <t>04 0 05 L4970</t>
  </si>
  <si>
    <t>04 0 05 00000</t>
  </si>
  <si>
    <t>Основное мероприятие "Обеспечение жильем молодых семей"</t>
  </si>
  <si>
    <t>предоставление социальных выплат молодым семьям</t>
  </si>
  <si>
    <t>Приложение  3</t>
  </si>
  <si>
    <t>Муниципальная программа  "Развитие физической культуры и спорта Устюженского муниципального района на 2016-2018 годы"</t>
  </si>
  <si>
    <t>08 0 02 00702</t>
  </si>
  <si>
    <t>15 0 00 00000</t>
  </si>
  <si>
    <t>15 1 00 00000</t>
  </si>
  <si>
    <t>15 1 01 00000</t>
  </si>
  <si>
    <t>15 1 01 01510</t>
  </si>
  <si>
    <t>15 1 02 00000</t>
  </si>
  <si>
    <t>15 1 02 01520</t>
  </si>
  <si>
    <t>15 1 04 00000</t>
  </si>
  <si>
    <t>15 1 04 01540</t>
  </si>
  <si>
    <t>15 1 05 00000</t>
  </si>
  <si>
    <t>15 1 05 01550</t>
  </si>
  <si>
    <t>01 0 02 72020</t>
  </si>
  <si>
    <t>09 0 01 S2270</t>
  </si>
  <si>
    <t>09 0 02 S2270</t>
  </si>
  <si>
    <t>15 2 00 00000</t>
  </si>
  <si>
    <t>15 2 01 00000</t>
  </si>
  <si>
    <t>15 2 01 01560</t>
  </si>
  <si>
    <t>07 0 00 00000</t>
  </si>
  <si>
    <t>08 0 00 00000</t>
  </si>
  <si>
    <t>08 0 01 00000</t>
  </si>
  <si>
    <t>08 0 01 00801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</si>
  <si>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</si>
  <si>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</si>
  <si>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>09 0 00 00000</t>
  </si>
  <si>
    <t>09  0 01 00000</t>
  </si>
  <si>
    <t>Муниципальная программа «Поддержка субъектов малого и среднего предпринимательства в Устюженском  муниципальном районе на период 2016-2018 годов»</t>
  </si>
  <si>
    <t>12 0 00 00000</t>
  </si>
  <si>
    <t>12 0 01 00000</t>
  </si>
  <si>
    <t>09 0 01 00901</t>
  </si>
  <si>
    <t>09 0 02 00000</t>
  </si>
  <si>
    <t>09 0 02 00903</t>
  </si>
  <si>
    <t>03 1 07 00000</t>
  </si>
  <si>
    <t>03 1 07 00370</t>
  </si>
  <si>
    <t>03 1 00 00000</t>
  </si>
  <si>
    <t>01 0 09 00000</t>
  </si>
  <si>
    <t>01 0 09 00210</t>
  </si>
  <si>
    <t>03 1 04 00000</t>
  </si>
  <si>
    <t>75 0 00 00100</t>
  </si>
  <si>
    <t>14 0 00 00000</t>
  </si>
  <si>
    <t>14 0 02 00000</t>
  </si>
  <si>
    <t>08 0 01 S1350</t>
  </si>
  <si>
    <t>Муниципальная программа «Развитие туризма в Устюженском муниципальном районе на  2016-2018 годы»</t>
  </si>
  <si>
    <t>16 0 00 00000</t>
  </si>
  <si>
    <t>16 0 01 00000</t>
  </si>
  <si>
    <t>16 0 01 01611</t>
  </si>
  <si>
    <t>16 0 02 00000</t>
  </si>
  <si>
    <t xml:space="preserve">Муниципальная программа «Развитие муниципальной службы в Устюженском муниципальном районе на 2016-2020 годы» </t>
  </si>
  <si>
    <t>Организация профессиональной переподготовки и обучение на курсах повышения классификации муниципальными служащими</t>
  </si>
  <si>
    <t>07 0 03 00000</t>
  </si>
  <si>
    <t>07 0 03 02120</t>
  </si>
  <si>
    <t>Пенсионное обеспечение муниципальных служащих</t>
  </si>
  <si>
    <t>07 0 05 00000</t>
  </si>
  <si>
    <t>07 0 05 02140</t>
  </si>
  <si>
    <t>Обеспечение деятельности Контрольно-счетной палаты</t>
  </si>
  <si>
    <t>Иные выплаты населению</t>
  </si>
  <si>
    <t>360</t>
  </si>
  <si>
    <t>Дотации</t>
  </si>
  <si>
    <t>510</t>
  </si>
  <si>
    <t>Иные дотации</t>
  </si>
  <si>
    <t>Школы - детские сады, школы начальные, неполные средние и средние</t>
  </si>
  <si>
    <t>Иные закупки товаров, работ и услуг для государственных (муниципальных) нужд</t>
  </si>
  <si>
    <t>Социальные выплаты гражданам, кроме публичных нормативных обязательств</t>
  </si>
  <si>
    <t>320</t>
  </si>
  <si>
    <t>Расходы на выплаты персоналу государственных (муниципальных) органов</t>
  </si>
  <si>
    <t>Публичные нормативные обязательства по социальным выплатам гражданам</t>
  </si>
  <si>
    <t>310</t>
  </si>
  <si>
    <t xml:space="preserve"> </t>
  </si>
  <si>
    <t>3</t>
  </si>
  <si>
    <t>Раз-</t>
  </si>
  <si>
    <t>дел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</si>
  <si>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</si>
  <si>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</si>
  <si>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</si>
  <si>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</si>
  <si>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</si>
  <si>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</si>
  <si>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</si>
  <si>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</si>
  <si>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</si>
  <si>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Целевая</t>
  </si>
  <si>
    <t>статья</t>
  </si>
  <si>
    <t xml:space="preserve">Вид </t>
  </si>
  <si>
    <t>06</t>
  </si>
  <si>
    <t>07</t>
  </si>
  <si>
    <t>04</t>
  </si>
  <si>
    <t>ВСЕГО расходов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</si>
  <si>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</si>
  <si>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</si>
  <si>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</si>
  <si>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</si>
  <si>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</si>
  <si>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</si>
  <si>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</si>
  <si>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</si>
  <si>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</si>
  <si>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Бюджетные инвестиции</t>
  </si>
  <si>
    <t>Корректировка проектной документации и контроль за строительством  детского сада на 80мест.</t>
  </si>
  <si>
    <t>75 0 00 02240</t>
  </si>
  <si>
    <t>СОЦИАЛЬНАЯ ПОЛИТИКА</t>
  </si>
  <si>
    <t>10</t>
  </si>
  <si>
    <t>Другие вопросы в области социальной политики</t>
  </si>
  <si>
    <t>расхо-</t>
  </si>
  <si>
    <t>дов</t>
  </si>
  <si>
    <t>ОХРАНА ОКРУЖАЮЩЕЙ СРЕДЫ</t>
  </si>
  <si>
    <t>Другие вопросы в области образования</t>
  </si>
  <si>
    <t xml:space="preserve">  </t>
  </si>
  <si>
    <t>Культура</t>
  </si>
  <si>
    <t xml:space="preserve">       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</si>
  <si>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</si>
  <si>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</si>
  <si>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</si>
  <si>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</si>
  <si>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114</t>
  </si>
  <si>
    <t>116</t>
  </si>
  <si>
    <t>112</t>
  </si>
  <si>
    <t>к решению  Земского Собрания</t>
  </si>
  <si>
    <t>НАЦИОНАЛЬНАЯ БЕЗОПАСНОСТЬ И ПРАВООХРАНИТЕЛЬНАЯ  ДЕЯТЕЛЬНОСТЬ</t>
  </si>
  <si>
    <t>(тыс.руб)</t>
  </si>
  <si>
    <t>Пенсионное  обеспечение</t>
  </si>
  <si>
    <t>Охрана  семьи  и детства</t>
  </si>
  <si>
    <t>01 0 11L0970</t>
  </si>
  <si>
    <t>Охрана семьи  и детства</t>
  </si>
  <si>
    <t>Под-</t>
  </si>
  <si>
    <t>раз-</t>
  </si>
  <si>
    <t xml:space="preserve">Наименование </t>
  </si>
  <si>
    <t>Земское Собрание Устюженского муниципального района</t>
  </si>
  <si>
    <t>Общегосударственные вопросы</t>
  </si>
  <si>
    <t>Код</t>
  </si>
  <si>
    <t>ведо-</t>
  </si>
  <si>
    <t>мства</t>
  </si>
  <si>
    <t>Администрация Устюженского муниципального района</t>
  </si>
  <si>
    <t>Национальная экономика</t>
  </si>
  <si>
    <t>Охрана окружающей среды</t>
  </si>
  <si>
    <t>Социальное обеспечение населения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</si>
  <si>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</si>
  <si>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</t>
  </si>
  <si>
    <t>Социальная политика</t>
  </si>
  <si>
    <t xml:space="preserve">112 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</si>
  <si>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</si>
  <si>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</si>
  <si>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</si>
  <si>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</si>
  <si>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Физическая культура 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</si>
  <si>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</si>
  <si>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</si>
  <si>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555</t>
  </si>
  <si>
    <t>Контрольно-счетная палата Устюженского муниципального района</t>
  </si>
  <si>
    <t>547</t>
  </si>
  <si>
    <t>545</t>
  </si>
  <si>
    <t>546</t>
  </si>
  <si>
    <t xml:space="preserve">555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</si>
  <si>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</si>
  <si>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</si>
  <si>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</si>
  <si>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</si>
  <si>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>02 0 03 L5193</t>
  </si>
  <si>
    <t>03 2 03 00000</t>
  </si>
  <si>
    <t>03 2 03 02030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</si>
  <si>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</si>
  <si>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</si>
  <si>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</si>
  <si>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</si>
  <si>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12 0 07 S1260</t>
  </si>
  <si>
    <t>01 0 11 S3232</t>
  </si>
  <si>
    <t>02 0 01 L4670</t>
  </si>
  <si>
    <t>приобретение здания под размещение краеведческого музея в г. Устюжна</t>
  </si>
  <si>
    <t>Основное меропирятие "Бюджетные инвестиции в развитие музейного дела"</t>
  </si>
  <si>
    <t>02 0 06 02590</t>
  </si>
  <si>
    <t>02 0 06 00000</t>
  </si>
  <si>
    <t>создание условий для оказания медицинской помощи населению на территории муниципального района</t>
  </si>
  <si>
    <t>14 0 04 02251</t>
  </si>
  <si>
    <t>75 0 00 00501</t>
  </si>
  <si>
    <t>Организация деятельности МКУ "ЦБУ и О"</t>
  </si>
  <si>
    <t>сметная документация по теплотрассе в д. Бриллино</t>
  </si>
  <si>
    <t>09 0 01 S3150</t>
  </si>
  <si>
    <t>Подготовка объектов теплоэнергетики к работе в осенне-зимний период</t>
  </si>
  <si>
    <t>02 0 03 L5191</t>
  </si>
  <si>
    <t>Государственная поддержка лучших сельских учреждений культуры</t>
  </si>
  <si>
    <t>Основное мероприятие "Ликвидация несанкционированных свалок</t>
  </si>
  <si>
    <t>13 0 10 00000</t>
  </si>
  <si>
    <t>13 0 10 01400</t>
  </si>
  <si>
    <t>Исполнение судебных актов</t>
  </si>
  <si>
    <t>Строительство, реконструкция и ремонт объектов системы теплоснабжения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</si>
  <si>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</si>
  <si>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Приложение  2</t>
  </si>
  <si>
    <t xml:space="preserve">от 30.05.2019 № 22  </t>
  </si>
  <si>
    <t>от 30.05.2019 № 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</si>
</sst>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2" xfId="0" applyFont="1" applyFill="1" applyBorder="1" applyAlignment="1">
      <alignment horizontal="left" vertical="center" wrapText="1"/>
    </xf>
    <xf numFmtId="0" fontId="4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>
      <alignment vertical="center" wrapText="1"/>
    </xf>
    <xf numFmtId="0" fontId="4" fillId="32" borderId="12" xfId="0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vertical="center" wrapText="1"/>
    </xf>
    <xf numFmtId="0" fontId="4" fillId="32" borderId="14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14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 wrapText="1"/>
    </xf>
    <xf numFmtId="3" fontId="4" fillId="32" borderId="12" xfId="0" applyNumberFormat="1" applyFont="1" applyFill="1" applyBorder="1" applyAlignment="1">
      <alignment horizontal="center" vertical="center"/>
    </xf>
    <xf numFmtId="3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justify" vertical="center"/>
    </xf>
    <xf numFmtId="0" fontId="4" fillId="32" borderId="12" xfId="0" applyFont="1" applyFill="1" applyBorder="1" applyAlignment="1">
      <alignment horizontal="justify" vertical="center"/>
    </xf>
    <xf numFmtId="0" fontId="4" fillId="32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>
      <alignment horizontal="center"/>
    </xf>
    <xf numFmtId="0" fontId="4" fillId="32" borderId="12" xfId="54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horizontal="center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wrapText="1"/>
    </xf>
    <xf numFmtId="0" fontId="4" fillId="32" borderId="13" xfId="53" applyNumberFormat="1" applyFont="1" applyFill="1" applyBorder="1" applyAlignment="1" applyProtection="1">
      <alignment horizontal="left" wrapText="1"/>
      <protection hidden="1"/>
    </xf>
    <xf numFmtId="49" fontId="4" fillId="32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5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>
      <alignment wrapText="1"/>
    </xf>
    <xf numFmtId="0" fontId="4" fillId="32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3" xfId="53" applyNumberFormat="1" applyFont="1" applyFill="1" applyBorder="1" applyAlignment="1" applyProtection="1">
      <alignment horizontal="left" wrapText="1"/>
      <protection hidden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4" fillId="32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2" xfId="53" applyNumberFormat="1" applyFont="1" applyFill="1" applyBorder="1" applyAlignment="1" applyProtection="1">
      <alignment horizontal="left" vertical="center" wrapText="1"/>
      <protection hidden="1"/>
    </xf>
    <xf numFmtId="49" fontId="4" fillId="33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>
      <alignment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4" fontId="5" fillId="32" borderId="11" xfId="0" applyNumberFormat="1" applyFont="1" applyFill="1" applyBorder="1" applyAlignment="1">
      <alignment horizontal="right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5" fillId="32" borderId="12" xfId="0" applyNumberFormat="1" applyFont="1" applyFill="1" applyBorder="1" applyAlignment="1">
      <alignment horizontal="right" vertical="center"/>
    </xf>
    <xf numFmtId="4" fontId="4" fillId="32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496"/>
  <sheetViews>
    <sheetView zoomScaleSheetLayoutView="100" zoomScalePageLayoutView="0" workbookViewId="0" topLeftCell="B1">
      <selection activeCell="B4" sqref="B4"/>
    </sheetView>
  </sheetViews>
  <sheetFormatPr defaultColWidth="9.00390625" defaultRowHeight="12.75"/>
  <cols>
    <col min="1" max="1" width="2.00390625" style="17" hidden="1" customWidth="1"/>
    <col min="2" max="2" width="49.75390625" style="17" customWidth="1"/>
    <col min="3" max="3" width="7.25390625" style="17" customWidth="1"/>
    <col min="4" max="4" width="6.125" style="17" customWidth="1"/>
    <col min="5" max="5" width="5.625" style="17" customWidth="1"/>
    <col min="6" max="6" width="15.875" style="17" customWidth="1"/>
    <col min="7" max="7" width="7.375" style="17" customWidth="1"/>
    <col min="8" max="8" width="15.375" style="17" customWidth="1"/>
    <col min="9" max="16384" width="9.125" style="17" customWidth="1"/>
  </cols>
  <sheetData>
    <row r="1" spans="3:4" ht="12.75">
      <c r="C1" s="69"/>
      <c r="D1" s="17" t="s">
        <v>551</v>
      </c>
    </row>
    <row r="2" ht="12.75">
      <c r="C2" s="17" t="s">
        <v>482</v>
      </c>
    </row>
    <row r="3" ht="12.75">
      <c r="C3" s="17" t="s">
        <v>445</v>
      </c>
    </row>
    <row r="4" spans="3:7" ht="12.75">
      <c r="C4" s="166" t="s">
        <v>552</v>
      </c>
      <c r="D4" s="166"/>
      <c r="E4" s="166"/>
      <c r="F4" s="167"/>
      <c r="G4" s="167"/>
    </row>
    <row r="5" ht="12.75">
      <c r="C5" s="69"/>
    </row>
    <row r="6" spans="2:8" ht="26.25" customHeight="1">
      <c r="B6" s="165" t="s">
        <v>208</v>
      </c>
      <c r="C6" s="165"/>
      <c r="D6" s="165"/>
      <c r="E6" s="165"/>
      <c r="F6" s="165"/>
      <c r="G6" s="165"/>
      <c r="H6" s="165"/>
    </row>
    <row r="7" spans="2:8" ht="24.75" customHeight="1">
      <c r="B7" s="165"/>
      <c r="C7" s="165"/>
      <c r="D7" s="165"/>
      <c r="E7" s="165"/>
      <c r="F7" s="165"/>
      <c r="G7" s="165"/>
      <c r="H7" s="165"/>
    </row>
    <row r="8" spans="2:8" ht="15.75" customHeight="1">
      <c r="B8" s="18"/>
      <c r="C8" s="18"/>
      <c r="D8" s="18"/>
      <c r="E8" s="18"/>
      <c r="G8" s="19" t="s">
        <v>474</v>
      </c>
      <c r="H8" s="19"/>
    </row>
    <row r="9" spans="2:8" ht="15.75" customHeight="1">
      <c r="B9" s="20"/>
      <c r="C9" s="21" t="s">
        <v>494</v>
      </c>
      <c r="D9" s="21" t="s">
        <v>435</v>
      </c>
      <c r="E9" s="22" t="s">
        <v>489</v>
      </c>
      <c r="F9" s="21" t="s">
        <v>446</v>
      </c>
      <c r="G9" s="21" t="s">
        <v>448</v>
      </c>
      <c r="H9" s="22" t="s">
        <v>437</v>
      </c>
    </row>
    <row r="10" spans="2:8" ht="14.25" customHeight="1">
      <c r="B10" s="23" t="s">
        <v>491</v>
      </c>
      <c r="C10" s="23" t="s">
        <v>495</v>
      </c>
      <c r="D10" s="23" t="s">
        <v>436</v>
      </c>
      <c r="E10" s="24" t="s">
        <v>490</v>
      </c>
      <c r="F10" s="24" t="s">
        <v>447</v>
      </c>
      <c r="G10" s="23" t="s">
        <v>468</v>
      </c>
      <c r="H10" s="24" t="s">
        <v>484</v>
      </c>
    </row>
    <row r="11" spans="2:8" ht="14.25" customHeight="1">
      <c r="B11" s="25"/>
      <c r="C11" s="26" t="s">
        <v>496</v>
      </c>
      <c r="D11" s="26"/>
      <c r="E11" s="27" t="s">
        <v>436</v>
      </c>
      <c r="F11" s="28"/>
      <c r="G11" s="28" t="s">
        <v>469</v>
      </c>
      <c r="H11" s="28"/>
    </row>
    <row r="12" spans="2:8" ht="15" customHeight="1">
      <c r="B12" s="26">
        <v>1</v>
      </c>
      <c r="C12" s="26">
        <v>2</v>
      </c>
      <c r="D12" s="26">
        <v>3</v>
      </c>
      <c r="E12" s="29" t="s">
        <v>154</v>
      </c>
      <c r="F12" s="28">
        <v>5</v>
      </c>
      <c r="G12" s="28">
        <v>6</v>
      </c>
      <c r="H12" s="28">
        <v>7</v>
      </c>
    </row>
    <row r="13" spans="2:8" s="32" customFormat="1" ht="42" customHeight="1">
      <c r="B13" s="6" t="s">
        <v>104</v>
      </c>
      <c r="C13" s="30" t="s">
        <v>481</v>
      </c>
      <c r="D13" s="30"/>
      <c r="E13" s="30"/>
      <c r="F13" s="31"/>
      <c r="G13" s="36"/>
      <c r="H13" s="151">
        <f>H14+H24+H46+H83+H77</f>
        <v>48420.9</v>
      </c>
    </row>
    <row r="14" spans="2:8" s="32" customFormat="1" ht="17.25" customHeight="1">
      <c r="B14" s="44" t="s">
        <v>498</v>
      </c>
      <c r="C14" s="33" t="s">
        <v>481</v>
      </c>
      <c r="D14" s="33" t="s">
        <v>451</v>
      </c>
      <c r="E14" s="33" t="s">
        <v>439</v>
      </c>
      <c r="F14" s="28"/>
      <c r="G14" s="29"/>
      <c r="H14" s="152">
        <f>H15</f>
        <v>584.0799999999999</v>
      </c>
    </row>
    <row r="15" spans="2:8" s="32" customFormat="1" ht="20.25" customHeight="1">
      <c r="B15" s="44" t="s">
        <v>477</v>
      </c>
      <c r="C15" s="33" t="s">
        <v>481</v>
      </c>
      <c r="D15" s="33" t="s">
        <v>451</v>
      </c>
      <c r="E15" s="33" t="s">
        <v>444</v>
      </c>
      <c r="F15" s="28"/>
      <c r="G15" s="29"/>
      <c r="H15" s="152">
        <f>H16</f>
        <v>584.0799999999999</v>
      </c>
    </row>
    <row r="16" spans="2:8" s="32" customFormat="1" ht="29.25" customHeight="1">
      <c r="B16" s="14" t="s">
        <v>408</v>
      </c>
      <c r="C16" s="29" t="s">
        <v>481</v>
      </c>
      <c r="D16" s="33" t="s">
        <v>451</v>
      </c>
      <c r="E16" s="33" t="s">
        <v>444</v>
      </c>
      <c r="F16" s="34" t="s">
        <v>409</v>
      </c>
      <c r="G16" s="29"/>
      <c r="H16" s="133">
        <f>H17+H20</f>
        <v>584.0799999999999</v>
      </c>
    </row>
    <row r="17" spans="2:8" s="32" customFormat="1" ht="29.25" customHeight="1">
      <c r="B17" s="45" t="s">
        <v>221</v>
      </c>
      <c r="C17" s="29" t="s">
        <v>481</v>
      </c>
      <c r="D17" s="33" t="s">
        <v>451</v>
      </c>
      <c r="E17" s="33" t="s">
        <v>444</v>
      </c>
      <c r="F17" s="34" t="s">
        <v>410</v>
      </c>
      <c r="G17" s="29"/>
      <c r="H17" s="133">
        <f>H18</f>
        <v>17.92</v>
      </c>
    </row>
    <row r="18" spans="2:8" s="32" customFormat="1" ht="17.25" customHeight="1">
      <c r="B18" s="14" t="s">
        <v>51</v>
      </c>
      <c r="C18" s="29" t="s">
        <v>481</v>
      </c>
      <c r="D18" s="33" t="s">
        <v>451</v>
      </c>
      <c r="E18" s="33" t="s">
        <v>444</v>
      </c>
      <c r="F18" s="34" t="s">
        <v>411</v>
      </c>
      <c r="G18" s="29"/>
      <c r="H18" s="133">
        <f>H19</f>
        <v>17.92</v>
      </c>
    </row>
    <row r="19" spans="2:8" s="32" customFormat="1" ht="29.25" customHeight="1">
      <c r="B19" s="5" t="s">
        <v>427</v>
      </c>
      <c r="C19" s="29" t="s">
        <v>481</v>
      </c>
      <c r="D19" s="33" t="s">
        <v>451</v>
      </c>
      <c r="E19" s="33" t="s">
        <v>444</v>
      </c>
      <c r="F19" s="34" t="s">
        <v>411</v>
      </c>
      <c r="G19" s="29" t="s">
        <v>4</v>
      </c>
      <c r="H19" s="133">
        <v>17.92</v>
      </c>
    </row>
    <row r="20" spans="2:8" s="32" customFormat="1" ht="33.75" customHeight="1">
      <c r="B20" s="14" t="s">
        <v>222</v>
      </c>
      <c r="C20" s="29" t="s">
        <v>481</v>
      </c>
      <c r="D20" s="33" t="s">
        <v>451</v>
      </c>
      <c r="E20" s="33" t="s">
        <v>444</v>
      </c>
      <c r="F20" s="34" t="s">
        <v>412</v>
      </c>
      <c r="G20" s="29"/>
      <c r="H20" s="133">
        <f>H21</f>
        <v>566.16</v>
      </c>
    </row>
    <row r="21" spans="2:8" s="32" customFormat="1" ht="17.25" customHeight="1">
      <c r="B21" s="14" t="s">
        <v>51</v>
      </c>
      <c r="C21" s="29" t="s">
        <v>481</v>
      </c>
      <c r="D21" s="33" t="s">
        <v>451</v>
      </c>
      <c r="E21" s="33" t="s">
        <v>444</v>
      </c>
      <c r="F21" s="34" t="s">
        <v>57</v>
      </c>
      <c r="G21" s="29"/>
      <c r="H21" s="133">
        <f>H22+H23</f>
        <v>566.16</v>
      </c>
    </row>
    <row r="22" spans="2:8" s="32" customFormat="1" ht="29.25" customHeight="1">
      <c r="B22" s="5" t="s">
        <v>427</v>
      </c>
      <c r="C22" s="29" t="s">
        <v>481</v>
      </c>
      <c r="D22" s="33" t="s">
        <v>451</v>
      </c>
      <c r="E22" s="33" t="s">
        <v>444</v>
      </c>
      <c r="F22" s="34" t="s">
        <v>57</v>
      </c>
      <c r="G22" s="29" t="s">
        <v>4</v>
      </c>
      <c r="H22" s="133">
        <v>205.16</v>
      </c>
    </row>
    <row r="23" spans="2:8" s="32" customFormat="1" ht="15.75" customHeight="1">
      <c r="B23" s="5" t="s">
        <v>9</v>
      </c>
      <c r="C23" s="29" t="s">
        <v>481</v>
      </c>
      <c r="D23" s="33" t="s">
        <v>451</v>
      </c>
      <c r="E23" s="33" t="s">
        <v>444</v>
      </c>
      <c r="F23" s="34" t="s">
        <v>57</v>
      </c>
      <c r="G23" s="29" t="s">
        <v>10</v>
      </c>
      <c r="H23" s="133">
        <v>361</v>
      </c>
    </row>
    <row r="24" spans="2:8" s="32" customFormat="1" ht="18" customHeight="1">
      <c r="B24" s="44" t="s">
        <v>502</v>
      </c>
      <c r="C24" s="33" t="s">
        <v>481</v>
      </c>
      <c r="D24" s="33" t="s">
        <v>450</v>
      </c>
      <c r="E24" s="33" t="s">
        <v>439</v>
      </c>
      <c r="F24" s="28"/>
      <c r="G24" s="29"/>
      <c r="H24" s="133">
        <f>H25+H32</f>
        <v>9575.510000000002</v>
      </c>
    </row>
    <row r="25" spans="2:8" s="32" customFormat="1" ht="18" customHeight="1">
      <c r="B25" s="44" t="s">
        <v>190</v>
      </c>
      <c r="C25" s="33" t="s">
        <v>481</v>
      </c>
      <c r="D25" s="33" t="s">
        <v>450</v>
      </c>
      <c r="E25" s="33" t="s">
        <v>440</v>
      </c>
      <c r="F25" s="28"/>
      <c r="G25" s="29"/>
      <c r="H25" s="153">
        <f>H26+H30</f>
        <v>9340.470000000001</v>
      </c>
    </row>
    <row r="26" spans="2:8" s="32" customFormat="1" ht="37.5" customHeight="1">
      <c r="B26" s="44" t="s">
        <v>223</v>
      </c>
      <c r="C26" s="33" t="s">
        <v>481</v>
      </c>
      <c r="D26" s="33" t="s">
        <v>450</v>
      </c>
      <c r="E26" s="33" t="s">
        <v>440</v>
      </c>
      <c r="F26" s="43" t="s">
        <v>183</v>
      </c>
      <c r="G26" s="28"/>
      <c r="H26" s="153">
        <f>H27</f>
        <v>6914.1</v>
      </c>
    </row>
    <row r="27" spans="2:8" s="32" customFormat="1" ht="42.75" customHeight="1">
      <c r="B27" s="45" t="s">
        <v>224</v>
      </c>
      <c r="C27" s="33" t="s">
        <v>481</v>
      </c>
      <c r="D27" s="33" t="s">
        <v>450</v>
      </c>
      <c r="E27" s="33" t="s">
        <v>440</v>
      </c>
      <c r="F27" s="37" t="s">
        <v>85</v>
      </c>
      <c r="G27" s="29"/>
      <c r="H27" s="153">
        <f>H28</f>
        <v>6914.1</v>
      </c>
    </row>
    <row r="28" spans="2:8" s="32" customFormat="1" ht="29.25" customHeight="1">
      <c r="B28" s="7" t="s">
        <v>23</v>
      </c>
      <c r="C28" s="33" t="s">
        <v>481</v>
      </c>
      <c r="D28" s="33" t="s">
        <v>450</v>
      </c>
      <c r="E28" s="33" t="s">
        <v>440</v>
      </c>
      <c r="F28" s="37" t="s">
        <v>86</v>
      </c>
      <c r="G28" s="28"/>
      <c r="H28" s="153">
        <f>H29</f>
        <v>6914.1</v>
      </c>
    </row>
    <row r="29" spans="2:8" s="32" customFormat="1" ht="15.75" customHeight="1">
      <c r="B29" s="5" t="s">
        <v>9</v>
      </c>
      <c r="C29" s="33" t="s">
        <v>481</v>
      </c>
      <c r="D29" s="33" t="s">
        <v>450</v>
      </c>
      <c r="E29" s="33" t="s">
        <v>440</v>
      </c>
      <c r="F29" s="37" t="s">
        <v>86</v>
      </c>
      <c r="G29" s="29" t="s">
        <v>10</v>
      </c>
      <c r="H29" s="153">
        <v>6914.1</v>
      </c>
    </row>
    <row r="30" spans="2:8" ht="15.75" customHeight="1">
      <c r="B30" s="8" t="s">
        <v>88</v>
      </c>
      <c r="C30" s="38"/>
      <c r="D30" s="38"/>
      <c r="E30" s="38"/>
      <c r="F30" s="39" t="s">
        <v>89</v>
      </c>
      <c r="G30" s="40"/>
      <c r="H30" s="154">
        <f>H31</f>
        <v>2426.37</v>
      </c>
    </row>
    <row r="31" spans="2:8" ht="15.75" customHeight="1">
      <c r="B31" s="5" t="s">
        <v>9</v>
      </c>
      <c r="C31" s="40" t="s">
        <v>481</v>
      </c>
      <c r="D31" s="40" t="s">
        <v>450</v>
      </c>
      <c r="E31" s="40" t="s">
        <v>440</v>
      </c>
      <c r="F31" s="39" t="s">
        <v>89</v>
      </c>
      <c r="G31" s="40" t="s">
        <v>10</v>
      </c>
      <c r="H31" s="154">
        <v>2426.37</v>
      </c>
    </row>
    <row r="32" spans="2:8" s="32" customFormat="1" ht="18" customHeight="1">
      <c r="B32" s="7" t="s">
        <v>329</v>
      </c>
      <c r="C32" s="33" t="s">
        <v>481</v>
      </c>
      <c r="D32" s="33" t="s">
        <v>450</v>
      </c>
      <c r="E32" s="33" t="s">
        <v>450</v>
      </c>
      <c r="F32" s="34"/>
      <c r="G32" s="34"/>
      <c r="H32" s="133">
        <f>H33</f>
        <v>235.04</v>
      </c>
    </row>
    <row r="33" spans="2:8" s="32" customFormat="1" ht="40.5" customHeight="1">
      <c r="B33" s="70" t="s">
        <v>180</v>
      </c>
      <c r="C33" s="33" t="s">
        <v>481</v>
      </c>
      <c r="D33" s="41" t="s">
        <v>450</v>
      </c>
      <c r="E33" s="41" t="s">
        <v>450</v>
      </c>
      <c r="F33" s="46" t="s">
        <v>181</v>
      </c>
      <c r="G33" s="29"/>
      <c r="H33" s="133">
        <f>H34+H37+H40+H43</f>
        <v>235.04</v>
      </c>
    </row>
    <row r="34" spans="2:8" s="32" customFormat="1" ht="52.5" customHeight="1">
      <c r="B34" s="44" t="s">
        <v>225</v>
      </c>
      <c r="C34" s="33" t="s">
        <v>481</v>
      </c>
      <c r="D34" s="41" t="s">
        <v>450</v>
      </c>
      <c r="E34" s="41" t="s">
        <v>450</v>
      </c>
      <c r="F34" s="46" t="s">
        <v>32</v>
      </c>
      <c r="G34" s="29"/>
      <c r="H34" s="133">
        <f>H35</f>
        <v>78.8</v>
      </c>
    </row>
    <row r="35" spans="2:8" s="32" customFormat="1" ht="31.5" customHeight="1">
      <c r="B35" s="7" t="s">
        <v>34</v>
      </c>
      <c r="C35" s="33" t="s">
        <v>481</v>
      </c>
      <c r="D35" s="41" t="s">
        <v>450</v>
      </c>
      <c r="E35" s="41" t="s">
        <v>450</v>
      </c>
      <c r="F35" s="37" t="s">
        <v>35</v>
      </c>
      <c r="G35" s="29"/>
      <c r="H35" s="133">
        <f>H36</f>
        <v>78.8</v>
      </c>
    </row>
    <row r="36" spans="2:8" s="32" customFormat="1" ht="33" customHeight="1">
      <c r="B36" s="5" t="s">
        <v>427</v>
      </c>
      <c r="C36" s="33" t="s">
        <v>481</v>
      </c>
      <c r="D36" s="41" t="s">
        <v>450</v>
      </c>
      <c r="E36" s="41" t="s">
        <v>450</v>
      </c>
      <c r="F36" s="37" t="s">
        <v>35</v>
      </c>
      <c r="G36" s="29" t="s">
        <v>4</v>
      </c>
      <c r="H36" s="133">
        <v>78.8</v>
      </c>
    </row>
    <row r="37" spans="2:8" s="32" customFormat="1" ht="40.5" customHeight="1">
      <c r="B37" s="5" t="s">
        <v>226</v>
      </c>
      <c r="C37" s="33" t="s">
        <v>481</v>
      </c>
      <c r="D37" s="41" t="s">
        <v>450</v>
      </c>
      <c r="E37" s="41" t="s">
        <v>450</v>
      </c>
      <c r="F37" s="46" t="s">
        <v>49</v>
      </c>
      <c r="G37" s="29"/>
      <c r="H37" s="133">
        <f>H38</f>
        <v>5.85</v>
      </c>
    </row>
    <row r="38" spans="2:8" s="32" customFormat="1" ht="27" customHeight="1">
      <c r="B38" s="7" t="s">
        <v>34</v>
      </c>
      <c r="C38" s="33" t="s">
        <v>481</v>
      </c>
      <c r="D38" s="41" t="s">
        <v>450</v>
      </c>
      <c r="E38" s="41" t="s">
        <v>450</v>
      </c>
      <c r="F38" s="37" t="s">
        <v>50</v>
      </c>
      <c r="G38" s="29"/>
      <c r="H38" s="133">
        <f>H39</f>
        <v>5.85</v>
      </c>
    </row>
    <row r="39" spans="2:8" s="32" customFormat="1" ht="27.75" customHeight="1">
      <c r="B39" s="139" t="s">
        <v>427</v>
      </c>
      <c r="C39" s="33" t="s">
        <v>481</v>
      </c>
      <c r="D39" s="41" t="s">
        <v>450</v>
      </c>
      <c r="E39" s="41" t="s">
        <v>450</v>
      </c>
      <c r="F39" s="37" t="s">
        <v>50</v>
      </c>
      <c r="G39" s="29" t="s">
        <v>4</v>
      </c>
      <c r="H39" s="133">
        <v>5.85</v>
      </c>
    </row>
    <row r="40" spans="2:8" s="32" customFormat="1" ht="57.75" customHeight="1">
      <c r="B40" s="5" t="s">
        <v>227</v>
      </c>
      <c r="C40" s="33" t="s">
        <v>481</v>
      </c>
      <c r="D40" s="41" t="s">
        <v>450</v>
      </c>
      <c r="E40" s="41" t="s">
        <v>450</v>
      </c>
      <c r="F40" s="46" t="s">
        <v>36</v>
      </c>
      <c r="G40" s="29"/>
      <c r="H40" s="152">
        <f>H41</f>
        <v>100.2</v>
      </c>
    </row>
    <row r="41" spans="2:8" s="32" customFormat="1" ht="27" customHeight="1">
      <c r="B41" s="7" t="s">
        <v>34</v>
      </c>
      <c r="C41" s="33" t="s">
        <v>481</v>
      </c>
      <c r="D41" s="41" t="s">
        <v>450</v>
      </c>
      <c r="E41" s="41" t="s">
        <v>450</v>
      </c>
      <c r="F41" s="37" t="s">
        <v>37</v>
      </c>
      <c r="G41" s="29"/>
      <c r="H41" s="152">
        <f>H42</f>
        <v>100.2</v>
      </c>
    </row>
    <row r="42" spans="2:8" s="32" customFormat="1" ht="33" customHeight="1">
      <c r="B42" s="5" t="s">
        <v>427</v>
      </c>
      <c r="C42" s="33" t="s">
        <v>481</v>
      </c>
      <c r="D42" s="41" t="s">
        <v>450</v>
      </c>
      <c r="E42" s="41" t="s">
        <v>450</v>
      </c>
      <c r="F42" s="37" t="s">
        <v>37</v>
      </c>
      <c r="G42" s="29" t="s">
        <v>4</v>
      </c>
      <c r="H42" s="152">
        <v>100.2</v>
      </c>
    </row>
    <row r="43" spans="2:8" s="32" customFormat="1" ht="33" customHeight="1">
      <c r="B43" s="5" t="s">
        <v>228</v>
      </c>
      <c r="C43" s="33" t="s">
        <v>481</v>
      </c>
      <c r="D43" s="41" t="s">
        <v>450</v>
      </c>
      <c r="E43" s="41" t="s">
        <v>450</v>
      </c>
      <c r="F43" s="46" t="s">
        <v>48</v>
      </c>
      <c r="G43" s="29"/>
      <c r="H43" s="152">
        <f>H44</f>
        <v>50.19</v>
      </c>
    </row>
    <row r="44" spans="2:8" s="32" customFormat="1" ht="27" customHeight="1">
      <c r="B44" s="7" t="s">
        <v>34</v>
      </c>
      <c r="C44" s="33" t="s">
        <v>481</v>
      </c>
      <c r="D44" s="41" t="s">
        <v>450</v>
      </c>
      <c r="E44" s="41" t="s">
        <v>450</v>
      </c>
      <c r="F44" s="37" t="s">
        <v>47</v>
      </c>
      <c r="G44" s="29"/>
      <c r="H44" s="152">
        <f>H45</f>
        <v>50.19</v>
      </c>
    </row>
    <row r="45" spans="2:8" s="32" customFormat="1" ht="27" customHeight="1">
      <c r="B45" s="5" t="s">
        <v>9</v>
      </c>
      <c r="C45" s="33" t="s">
        <v>481</v>
      </c>
      <c r="D45" s="41" t="s">
        <v>450</v>
      </c>
      <c r="E45" s="41" t="s">
        <v>450</v>
      </c>
      <c r="F45" s="37" t="s">
        <v>47</v>
      </c>
      <c r="G45" s="29" t="s">
        <v>10</v>
      </c>
      <c r="H45" s="152">
        <v>50.19</v>
      </c>
    </row>
    <row r="46" spans="2:8" s="32" customFormat="1" ht="15.75" customHeight="1">
      <c r="B46" s="44" t="s">
        <v>510</v>
      </c>
      <c r="C46" s="33" t="s">
        <v>481</v>
      </c>
      <c r="D46" s="33" t="s">
        <v>442</v>
      </c>
      <c r="E46" s="33"/>
      <c r="F46" s="34"/>
      <c r="G46" s="34"/>
      <c r="H46" s="152">
        <f>H47+H70</f>
        <v>27767.8</v>
      </c>
    </row>
    <row r="47" spans="2:8" s="32" customFormat="1" ht="16.5" customHeight="1">
      <c r="B47" s="44" t="s">
        <v>473</v>
      </c>
      <c r="C47" s="33" t="s">
        <v>481</v>
      </c>
      <c r="D47" s="33" t="s">
        <v>442</v>
      </c>
      <c r="E47" s="33" t="s">
        <v>438</v>
      </c>
      <c r="F47" s="34"/>
      <c r="G47" s="34"/>
      <c r="H47" s="152">
        <f>H48+H68</f>
        <v>24450.37</v>
      </c>
    </row>
    <row r="48" spans="2:8" s="32" customFormat="1" ht="41.25" customHeight="1">
      <c r="B48" s="70" t="s">
        <v>182</v>
      </c>
      <c r="C48" s="33" t="s">
        <v>481</v>
      </c>
      <c r="D48" s="33" t="s">
        <v>442</v>
      </c>
      <c r="E48" s="33" t="s">
        <v>438</v>
      </c>
      <c r="F48" s="37" t="s">
        <v>183</v>
      </c>
      <c r="G48" s="34"/>
      <c r="H48" s="133">
        <f>H49+H56+H59</f>
        <v>24406.32</v>
      </c>
    </row>
    <row r="49" spans="2:8" s="32" customFormat="1" ht="30" customHeight="1">
      <c r="B49" s="44" t="s">
        <v>82</v>
      </c>
      <c r="C49" s="33" t="s">
        <v>481</v>
      </c>
      <c r="D49" s="33" t="s">
        <v>442</v>
      </c>
      <c r="E49" s="33" t="s">
        <v>438</v>
      </c>
      <c r="F49" s="37" t="s">
        <v>39</v>
      </c>
      <c r="G49" s="37"/>
      <c r="H49" s="153">
        <f>H50+H52+H54</f>
        <v>6833.51</v>
      </c>
    </row>
    <row r="50" spans="2:8" s="32" customFormat="1" ht="23.25" customHeight="1">
      <c r="B50" s="44" t="s">
        <v>38</v>
      </c>
      <c r="C50" s="33" t="s">
        <v>481</v>
      </c>
      <c r="D50" s="33" t="s">
        <v>442</v>
      </c>
      <c r="E50" s="33" t="s">
        <v>438</v>
      </c>
      <c r="F50" s="37" t="s">
        <v>184</v>
      </c>
      <c r="G50" s="37"/>
      <c r="H50" s="153">
        <f>H51</f>
        <v>1415.02</v>
      </c>
    </row>
    <row r="51" spans="2:8" s="32" customFormat="1" ht="15.75" customHeight="1">
      <c r="B51" s="44" t="s">
        <v>9</v>
      </c>
      <c r="C51" s="33" t="s">
        <v>481</v>
      </c>
      <c r="D51" s="33" t="s">
        <v>442</v>
      </c>
      <c r="E51" s="33" t="s">
        <v>438</v>
      </c>
      <c r="F51" s="37" t="s">
        <v>184</v>
      </c>
      <c r="G51" s="37">
        <v>610</v>
      </c>
      <c r="H51" s="153">
        <v>1415.02</v>
      </c>
    </row>
    <row r="52" spans="2:8" s="32" customFormat="1" ht="44.25" customHeight="1">
      <c r="B52" s="11" t="s">
        <v>348</v>
      </c>
      <c r="C52" s="33" t="s">
        <v>481</v>
      </c>
      <c r="D52" s="33" t="s">
        <v>442</v>
      </c>
      <c r="E52" s="33" t="s">
        <v>438</v>
      </c>
      <c r="F52" s="37" t="s">
        <v>186</v>
      </c>
      <c r="G52" s="37"/>
      <c r="H52" s="153">
        <f>H53</f>
        <v>4722</v>
      </c>
    </row>
    <row r="53" spans="2:8" s="32" customFormat="1" ht="15.75" customHeight="1">
      <c r="B53" s="44" t="s">
        <v>9</v>
      </c>
      <c r="C53" s="33" t="s">
        <v>481</v>
      </c>
      <c r="D53" s="33" t="s">
        <v>442</v>
      </c>
      <c r="E53" s="33" t="s">
        <v>438</v>
      </c>
      <c r="F53" s="37" t="s">
        <v>186</v>
      </c>
      <c r="G53" s="37">
        <v>610</v>
      </c>
      <c r="H53" s="153">
        <v>4722</v>
      </c>
    </row>
    <row r="54" spans="2:8" s="32" customFormat="1" ht="50.25" customHeight="1">
      <c r="B54" s="44" t="s">
        <v>75</v>
      </c>
      <c r="C54" s="33" t="s">
        <v>481</v>
      </c>
      <c r="D54" s="33" t="s">
        <v>442</v>
      </c>
      <c r="E54" s="33" t="s">
        <v>438</v>
      </c>
      <c r="F54" s="37" t="s">
        <v>531</v>
      </c>
      <c r="G54" s="37"/>
      <c r="H54" s="153">
        <f>H55</f>
        <v>696.49</v>
      </c>
    </row>
    <row r="55" spans="2:8" s="32" customFormat="1" ht="15.75" customHeight="1">
      <c r="B55" s="44" t="s">
        <v>9</v>
      </c>
      <c r="C55" s="33" t="s">
        <v>481</v>
      </c>
      <c r="D55" s="33" t="s">
        <v>442</v>
      </c>
      <c r="E55" s="33" t="s">
        <v>438</v>
      </c>
      <c r="F55" s="37" t="s">
        <v>531</v>
      </c>
      <c r="G55" s="37">
        <v>610</v>
      </c>
      <c r="H55" s="153">
        <v>696.49</v>
      </c>
    </row>
    <row r="56" spans="2:8" s="32" customFormat="1" ht="17.25" customHeight="1">
      <c r="B56" s="44" t="s">
        <v>83</v>
      </c>
      <c r="C56" s="33" t="s">
        <v>481</v>
      </c>
      <c r="D56" s="33" t="s">
        <v>442</v>
      </c>
      <c r="E56" s="33" t="s">
        <v>438</v>
      </c>
      <c r="F56" s="37" t="s">
        <v>41</v>
      </c>
      <c r="G56" s="37"/>
      <c r="H56" s="153">
        <f>H57</f>
        <v>6562.39</v>
      </c>
    </row>
    <row r="57" spans="2:8" s="32" customFormat="1" ht="15.75" customHeight="1">
      <c r="B57" s="44" t="s">
        <v>40</v>
      </c>
      <c r="C57" s="33" t="s">
        <v>481</v>
      </c>
      <c r="D57" s="33" t="s">
        <v>442</v>
      </c>
      <c r="E57" s="33" t="s">
        <v>438</v>
      </c>
      <c r="F57" s="37" t="s">
        <v>185</v>
      </c>
      <c r="G57" s="37"/>
      <c r="H57" s="153">
        <f>H58</f>
        <v>6562.39</v>
      </c>
    </row>
    <row r="58" spans="2:8" s="32" customFormat="1" ht="15.75" customHeight="1">
      <c r="B58" s="44" t="s">
        <v>9</v>
      </c>
      <c r="C58" s="33" t="s">
        <v>481</v>
      </c>
      <c r="D58" s="33" t="s">
        <v>442</v>
      </c>
      <c r="E58" s="33" t="s">
        <v>438</v>
      </c>
      <c r="F58" s="37" t="s">
        <v>185</v>
      </c>
      <c r="G58" s="37">
        <v>610</v>
      </c>
      <c r="H58" s="153">
        <v>6562.39</v>
      </c>
    </row>
    <row r="59" spans="2:8" s="32" customFormat="1" ht="31.5" customHeight="1">
      <c r="B59" s="44" t="s">
        <v>84</v>
      </c>
      <c r="C59" s="33" t="s">
        <v>481</v>
      </c>
      <c r="D59" s="33" t="s">
        <v>442</v>
      </c>
      <c r="E59" s="33" t="s">
        <v>438</v>
      </c>
      <c r="F59" s="37" t="s">
        <v>42</v>
      </c>
      <c r="G59" s="37"/>
      <c r="H59" s="153">
        <f>H60+H62+H64+H66</f>
        <v>11010.419999999998</v>
      </c>
    </row>
    <row r="60" spans="2:8" s="32" customFormat="1" ht="15.75" customHeight="1">
      <c r="B60" s="44" t="s">
        <v>43</v>
      </c>
      <c r="C60" s="33" t="s">
        <v>481</v>
      </c>
      <c r="D60" s="33" t="s">
        <v>442</v>
      </c>
      <c r="E60" s="33" t="s">
        <v>438</v>
      </c>
      <c r="F60" s="37" t="s">
        <v>187</v>
      </c>
      <c r="G60" s="37"/>
      <c r="H60" s="153">
        <f>H61</f>
        <v>9190.71</v>
      </c>
    </row>
    <row r="61" spans="2:8" s="32" customFormat="1" ht="22.5" customHeight="1">
      <c r="B61" s="44" t="s">
        <v>9</v>
      </c>
      <c r="C61" s="33" t="s">
        <v>481</v>
      </c>
      <c r="D61" s="33" t="s">
        <v>442</v>
      </c>
      <c r="E61" s="33" t="s">
        <v>438</v>
      </c>
      <c r="F61" s="37" t="s">
        <v>187</v>
      </c>
      <c r="G61" s="37">
        <v>610</v>
      </c>
      <c r="H61" s="153">
        <v>9190.71</v>
      </c>
    </row>
    <row r="62" spans="2:8" s="32" customFormat="1" ht="69.75" customHeight="1">
      <c r="B62" s="45" t="s">
        <v>229</v>
      </c>
      <c r="C62" s="33" t="s">
        <v>481</v>
      </c>
      <c r="D62" s="33" t="s">
        <v>442</v>
      </c>
      <c r="E62" s="33" t="s">
        <v>438</v>
      </c>
      <c r="F62" s="37" t="s">
        <v>44</v>
      </c>
      <c r="G62" s="37"/>
      <c r="H62" s="153">
        <f>H63</f>
        <v>1700</v>
      </c>
    </row>
    <row r="63" spans="2:8" s="32" customFormat="1" ht="15" customHeight="1">
      <c r="B63" s="11" t="s">
        <v>9</v>
      </c>
      <c r="C63" s="33" t="s">
        <v>481</v>
      </c>
      <c r="D63" s="33" t="s">
        <v>442</v>
      </c>
      <c r="E63" s="33" t="s">
        <v>438</v>
      </c>
      <c r="F63" s="37" t="s">
        <v>44</v>
      </c>
      <c r="G63" s="37">
        <v>610</v>
      </c>
      <c r="H63" s="153">
        <v>1700</v>
      </c>
    </row>
    <row r="64" spans="2:8" s="32" customFormat="1" ht="38.25" customHeight="1">
      <c r="B64" s="44" t="s">
        <v>74</v>
      </c>
      <c r="C64" s="33" t="s">
        <v>481</v>
      </c>
      <c r="D64" s="33" t="s">
        <v>442</v>
      </c>
      <c r="E64" s="33" t="s">
        <v>438</v>
      </c>
      <c r="F64" s="37" t="s">
        <v>522</v>
      </c>
      <c r="G64" s="37"/>
      <c r="H64" s="153">
        <f>H65</f>
        <v>19.71</v>
      </c>
    </row>
    <row r="65" spans="2:8" s="32" customFormat="1" ht="15" customHeight="1">
      <c r="B65" s="44" t="s">
        <v>9</v>
      </c>
      <c r="C65" s="33" t="s">
        <v>481</v>
      </c>
      <c r="D65" s="33" t="s">
        <v>442</v>
      </c>
      <c r="E65" s="33" t="s">
        <v>438</v>
      </c>
      <c r="F65" s="37" t="s">
        <v>522</v>
      </c>
      <c r="G65" s="37">
        <v>610</v>
      </c>
      <c r="H65" s="153">
        <v>19.71</v>
      </c>
    </row>
    <row r="66" spans="2:8" s="32" customFormat="1" ht="15" customHeight="1">
      <c r="B66" s="68" t="s">
        <v>544</v>
      </c>
      <c r="C66" s="33" t="s">
        <v>481</v>
      </c>
      <c r="D66" s="33" t="s">
        <v>442</v>
      </c>
      <c r="E66" s="33" t="s">
        <v>438</v>
      </c>
      <c r="F66" s="37" t="s">
        <v>543</v>
      </c>
      <c r="G66" s="35"/>
      <c r="H66" s="153">
        <f>H67</f>
        <v>100</v>
      </c>
    </row>
    <row r="67" spans="2:8" s="32" customFormat="1" ht="15" customHeight="1">
      <c r="B67" s="44" t="s">
        <v>9</v>
      </c>
      <c r="C67" s="33" t="s">
        <v>481</v>
      </c>
      <c r="D67" s="33" t="s">
        <v>442</v>
      </c>
      <c r="E67" s="33" t="s">
        <v>438</v>
      </c>
      <c r="F67" s="37" t="s">
        <v>543</v>
      </c>
      <c r="G67" s="35">
        <v>610</v>
      </c>
      <c r="H67" s="153">
        <v>100</v>
      </c>
    </row>
    <row r="68" spans="2:8" s="32" customFormat="1" ht="27" customHeight="1">
      <c r="B68" s="8" t="s">
        <v>91</v>
      </c>
      <c r="C68" s="33" t="s">
        <v>481</v>
      </c>
      <c r="D68" s="33" t="s">
        <v>442</v>
      </c>
      <c r="E68" s="33" t="s">
        <v>438</v>
      </c>
      <c r="F68" s="91" t="s">
        <v>90</v>
      </c>
      <c r="G68" s="35"/>
      <c r="H68" s="153">
        <f>H69</f>
        <v>44.05</v>
      </c>
    </row>
    <row r="69" spans="2:8" s="32" customFormat="1" ht="15" customHeight="1">
      <c r="B69" s="9" t="s">
        <v>9</v>
      </c>
      <c r="C69" s="33" t="s">
        <v>481</v>
      </c>
      <c r="D69" s="33" t="s">
        <v>442</v>
      </c>
      <c r="E69" s="33" t="s">
        <v>438</v>
      </c>
      <c r="F69" s="91" t="s">
        <v>90</v>
      </c>
      <c r="G69" s="35">
        <v>610</v>
      </c>
      <c r="H69" s="153">
        <v>44.05</v>
      </c>
    </row>
    <row r="70" spans="2:8" s="32" customFormat="1" ht="15.75" customHeight="1">
      <c r="B70" s="44" t="s">
        <v>330</v>
      </c>
      <c r="C70" s="33" t="s">
        <v>504</v>
      </c>
      <c r="D70" s="33" t="s">
        <v>442</v>
      </c>
      <c r="E70" s="33" t="s">
        <v>451</v>
      </c>
      <c r="F70" s="34"/>
      <c r="G70" s="29"/>
      <c r="H70" s="133">
        <f>H71</f>
        <v>3317.43</v>
      </c>
    </row>
    <row r="71" spans="2:8" s="32" customFormat="1" ht="42.75" customHeight="1">
      <c r="B71" s="70" t="s">
        <v>182</v>
      </c>
      <c r="C71" s="33" t="s">
        <v>481</v>
      </c>
      <c r="D71" s="33" t="s">
        <v>442</v>
      </c>
      <c r="E71" s="33" t="s">
        <v>451</v>
      </c>
      <c r="F71" s="34"/>
      <c r="G71" s="29"/>
      <c r="H71" s="133">
        <f>H72</f>
        <v>3317.43</v>
      </c>
    </row>
    <row r="72" spans="2:8" s="32" customFormat="1" ht="29.25" customHeight="1">
      <c r="B72" s="44" t="s">
        <v>230</v>
      </c>
      <c r="C72" s="33" t="s">
        <v>481</v>
      </c>
      <c r="D72" s="33" t="s">
        <v>442</v>
      </c>
      <c r="E72" s="33" t="s">
        <v>451</v>
      </c>
      <c r="F72" s="37" t="s">
        <v>46</v>
      </c>
      <c r="G72" s="29"/>
      <c r="H72" s="133">
        <f>H73</f>
        <v>3317.43</v>
      </c>
    </row>
    <row r="73" spans="2:8" s="32" customFormat="1" ht="33.75" customHeight="1">
      <c r="B73" s="45" t="s">
        <v>45</v>
      </c>
      <c r="C73" s="29" t="s">
        <v>481</v>
      </c>
      <c r="D73" s="33" t="s">
        <v>442</v>
      </c>
      <c r="E73" s="33" t="s">
        <v>451</v>
      </c>
      <c r="F73" s="37" t="s">
        <v>188</v>
      </c>
      <c r="G73" s="29"/>
      <c r="H73" s="133">
        <f>H74+H75+H76</f>
        <v>3317.43</v>
      </c>
    </row>
    <row r="74" spans="2:8" s="32" customFormat="1" ht="33" customHeight="1">
      <c r="B74" s="44" t="s">
        <v>430</v>
      </c>
      <c r="C74" s="29" t="s">
        <v>481</v>
      </c>
      <c r="D74" s="33" t="s">
        <v>442</v>
      </c>
      <c r="E74" s="33" t="s">
        <v>451</v>
      </c>
      <c r="F74" s="37" t="s">
        <v>188</v>
      </c>
      <c r="G74" s="37">
        <v>120</v>
      </c>
      <c r="H74" s="153">
        <v>3043.39</v>
      </c>
    </row>
    <row r="75" spans="2:8" s="32" customFormat="1" ht="31.5" customHeight="1">
      <c r="B75" s="44" t="s">
        <v>16</v>
      </c>
      <c r="C75" s="29" t="s">
        <v>481</v>
      </c>
      <c r="D75" s="33" t="s">
        <v>442</v>
      </c>
      <c r="E75" s="33" t="s">
        <v>451</v>
      </c>
      <c r="F75" s="37" t="s">
        <v>188</v>
      </c>
      <c r="G75" s="37">
        <v>240</v>
      </c>
      <c r="H75" s="153">
        <v>268.85</v>
      </c>
    </row>
    <row r="76" spans="2:8" s="32" customFormat="1" ht="18" customHeight="1">
      <c r="B76" s="5" t="s">
        <v>3</v>
      </c>
      <c r="C76" s="29" t="s">
        <v>481</v>
      </c>
      <c r="D76" s="33" t="s">
        <v>442</v>
      </c>
      <c r="E76" s="33" t="s">
        <v>451</v>
      </c>
      <c r="F76" s="37" t="s">
        <v>188</v>
      </c>
      <c r="G76" s="35">
        <v>850</v>
      </c>
      <c r="H76" s="153">
        <v>5.19</v>
      </c>
    </row>
    <row r="77" spans="2:8" s="32" customFormat="1" ht="20.25" customHeight="1">
      <c r="B77" s="63" t="s">
        <v>503</v>
      </c>
      <c r="C77" s="33" t="s">
        <v>481</v>
      </c>
      <c r="D77" s="29" t="s">
        <v>466</v>
      </c>
      <c r="E77" s="29"/>
      <c r="F77" s="37"/>
      <c r="G77" s="29"/>
      <c r="H77" s="133">
        <f>H78</f>
        <v>705.5999999999999</v>
      </c>
    </row>
    <row r="78" spans="2:8" s="32" customFormat="1" ht="20.25" customHeight="1">
      <c r="B78" s="63" t="s">
        <v>500</v>
      </c>
      <c r="C78" s="33" t="s">
        <v>481</v>
      </c>
      <c r="D78" s="29" t="s">
        <v>466</v>
      </c>
      <c r="E78" s="29" t="s">
        <v>440</v>
      </c>
      <c r="F78" s="37"/>
      <c r="G78" s="29"/>
      <c r="H78" s="133">
        <f>H79</f>
        <v>705.5999999999999</v>
      </c>
    </row>
    <row r="79" spans="2:8" s="32" customFormat="1" ht="44.25" customHeight="1">
      <c r="B79" s="44" t="s">
        <v>180</v>
      </c>
      <c r="C79" s="33" t="s">
        <v>481</v>
      </c>
      <c r="D79" s="29" t="s">
        <v>466</v>
      </c>
      <c r="E79" s="29" t="s">
        <v>440</v>
      </c>
      <c r="F79" s="37" t="s">
        <v>181</v>
      </c>
      <c r="G79" s="29"/>
      <c r="H79" s="133">
        <f>H80</f>
        <v>705.5999999999999</v>
      </c>
    </row>
    <row r="80" spans="2:8" s="32" customFormat="1" ht="27" customHeight="1">
      <c r="B80" s="63" t="s">
        <v>363</v>
      </c>
      <c r="C80" s="33" t="s">
        <v>481</v>
      </c>
      <c r="D80" s="29" t="s">
        <v>466</v>
      </c>
      <c r="E80" s="29" t="s">
        <v>440</v>
      </c>
      <c r="F80" s="37" t="s">
        <v>362</v>
      </c>
      <c r="G80" s="29"/>
      <c r="H80" s="133">
        <f>H81</f>
        <v>705.5999999999999</v>
      </c>
    </row>
    <row r="81" spans="2:8" s="32" customFormat="1" ht="25.5" customHeight="1">
      <c r="B81" s="63" t="s">
        <v>364</v>
      </c>
      <c r="C81" s="33" t="s">
        <v>481</v>
      </c>
      <c r="D81" s="29" t="s">
        <v>466</v>
      </c>
      <c r="E81" s="29" t="s">
        <v>440</v>
      </c>
      <c r="F81" s="46" t="s">
        <v>361</v>
      </c>
      <c r="G81" s="29"/>
      <c r="H81" s="133">
        <f>H82</f>
        <v>705.5999999999999</v>
      </c>
    </row>
    <row r="82" spans="2:8" s="32" customFormat="1" ht="28.5" customHeight="1">
      <c r="B82" s="44" t="s">
        <v>64</v>
      </c>
      <c r="C82" s="33" t="s">
        <v>481</v>
      </c>
      <c r="D82" s="29" t="s">
        <v>466</v>
      </c>
      <c r="E82" s="29" t="s">
        <v>440</v>
      </c>
      <c r="F82" s="46" t="s">
        <v>361</v>
      </c>
      <c r="G82" s="29" t="s">
        <v>429</v>
      </c>
      <c r="H82" s="133">
        <f>335.9+176.2+193.5</f>
        <v>705.5999999999999</v>
      </c>
    </row>
    <row r="83" spans="2:8" s="32" customFormat="1" ht="17.25" customHeight="1">
      <c r="B83" s="44" t="s">
        <v>509</v>
      </c>
      <c r="C83" s="33" t="s">
        <v>481</v>
      </c>
      <c r="D83" s="33" t="s">
        <v>478</v>
      </c>
      <c r="E83" s="33"/>
      <c r="F83" s="34"/>
      <c r="G83" s="34"/>
      <c r="H83" s="133">
        <f>H97+H84</f>
        <v>9787.91</v>
      </c>
    </row>
    <row r="84" spans="2:8" s="32" customFormat="1" ht="17.25" customHeight="1">
      <c r="B84" s="68" t="s">
        <v>196</v>
      </c>
      <c r="C84" s="33" t="s">
        <v>481</v>
      </c>
      <c r="D84" s="33" t="s">
        <v>478</v>
      </c>
      <c r="E84" s="33" t="s">
        <v>438</v>
      </c>
      <c r="F84" s="46"/>
      <c r="G84" s="28"/>
      <c r="H84" s="133">
        <f>H85</f>
        <v>7146.52</v>
      </c>
    </row>
    <row r="85" spans="2:8" s="32" customFormat="1" ht="42.75" customHeight="1">
      <c r="B85" s="44" t="s">
        <v>366</v>
      </c>
      <c r="C85" s="33" t="s">
        <v>481</v>
      </c>
      <c r="D85" s="33" t="s">
        <v>478</v>
      </c>
      <c r="E85" s="33" t="s">
        <v>438</v>
      </c>
      <c r="F85" s="46" t="s">
        <v>189</v>
      </c>
      <c r="G85" s="28"/>
      <c r="H85" s="133">
        <f>H86+H94+H91</f>
        <v>7146.52</v>
      </c>
    </row>
    <row r="86" spans="2:8" s="32" customFormat="1" ht="32.25" customHeight="1">
      <c r="B86" s="5" t="s">
        <v>231</v>
      </c>
      <c r="C86" s="33" t="s">
        <v>481</v>
      </c>
      <c r="D86" s="29" t="s">
        <v>478</v>
      </c>
      <c r="E86" s="29" t="s">
        <v>438</v>
      </c>
      <c r="F86" s="46" t="s">
        <v>58</v>
      </c>
      <c r="G86" s="29"/>
      <c r="H86" s="152">
        <f>H87+H89</f>
        <v>593.9200000000001</v>
      </c>
    </row>
    <row r="87" spans="2:8" s="32" customFormat="1" ht="24" customHeight="1">
      <c r="B87" s="7" t="s">
        <v>54</v>
      </c>
      <c r="C87" s="33" t="s">
        <v>481</v>
      </c>
      <c r="D87" s="29" t="s">
        <v>478</v>
      </c>
      <c r="E87" s="29" t="s">
        <v>438</v>
      </c>
      <c r="F87" s="46" t="s">
        <v>59</v>
      </c>
      <c r="G87" s="29"/>
      <c r="H87" s="152">
        <f>H88</f>
        <v>403.97</v>
      </c>
    </row>
    <row r="88" spans="2:8" s="32" customFormat="1" ht="20.25" customHeight="1">
      <c r="B88" s="5" t="s">
        <v>9</v>
      </c>
      <c r="C88" s="33" t="s">
        <v>481</v>
      </c>
      <c r="D88" s="29" t="s">
        <v>478</v>
      </c>
      <c r="E88" s="29" t="s">
        <v>438</v>
      </c>
      <c r="F88" s="46" t="s">
        <v>59</v>
      </c>
      <c r="G88" s="29" t="s">
        <v>10</v>
      </c>
      <c r="H88" s="152">
        <v>403.97</v>
      </c>
    </row>
    <row r="89" spans="2:8" s="32" customFormat="1" ht="90.75" customHeight="1">
      <c r="B89" s="47" t="s">
        <v>232</v>
      </c>
      <c r="C89" s="38" t="s">
        <v>481</v>
      </c>
      <c r="D89" s="40" t="s">
        <v>478</v>
      </c>
      <c r="E89" s="40" t="s">
        <v>438</v>
      </c>
      <c r="F89" s="48" t="s">
        <v>60</v>
      </c>
      <c r="G89" s="40"/>
      <c r="H89" s="156">
        <f>H90</f>
        <v>189.95</v>
      </c>
    </row>
    <row r="90" spans="2:8" s="32" customFormat="1" ht="19.5" customHeight="1">
      <c r="B90" s="9" t="s">
        <v>9</v>
      </c>
      <c r="C90" s="38" t="s">
        <v>481</v>
      </c>
      <c r="D90" s="40" t="s">
        <v>478</v>
      </c>
      <c r="E90" s="40" t="s">
        <v>438</v>
      </c>
      <c r="F90" s="48" t="s">
        <v>60</v>
      </c>
      <c r="G90" s="40" t="s">
        <v>10</v>
      </c>
      <c r="H90" s="156">
        <v>189.95</v>
      </c>
    </row>
    <row r="91" spans="2:8" s="32" customFormat="1" ht="30" customHeight="1">
      <c r="B91" s="9" t="s">
        <v>527</v>
      </c>
      <c r="C91" s="91" t="s">
        <v>481</v>
      </c>
      <c r="D91" s="40" t="s">
        <v>478</v>
      </c>
      <c r="E91" s="40" t="s">
        <v>438</v>
      </c>
      <c r="F91" s="92" t="s">
        <v>150</v>
      </c>
      <c r="G91" s="87"/>
      <c r="H91" s="156">
        <f>H92</f>
        <v>936.1</v>
      </c>
    </row>
    <row r="92" spans="2:8" s="32" customFormat="1" ht="28.5" customHeight="1">
      <c r="B92" s="9" t="s">
        <v>528</v>
      </c>
      <c r="C92" s="91" t="s">
        <v>481</v>
      </c>
      <c r="D92" s="40" t="s">
        <v>478</v>
      </c>
      <c r="E92" s="40" t="s">
        <v>438</v>
      </c>
      <c r="F92" s="92" t="s">
        <v>150</v>
      </c>
      <c r="G92" s="87"/>
      <c r="H92" s="156">
        <f>H93</f>
        <v>936.1</v>
      </c>
    </row>
    <row r="93" spans="2:8" s="32" customFormat="1" ht="19.5" customHeight="1">
      <c r="B93" s="9" t="s">
        <v>9</v>
      </c>
      <c r="C93" s="91" t="s">
        <v>481</v>
      </c>
      <c r="D93" s="40" t="s">
        <v>478</v>
      </c>
      <c r="E93" s="40" t="s">
        <v>438</v>
      </c>
      <c r="F93" s="92" t="s">
        <v>150</v>
      </c>
      <c r="G93" s="87" t="s">
        <v>10</v>
      </c>
      <c r="H93" s="156">
        <v>936.1</v>
      </c>
    </row>
    <row r="94" spans="2:8" s="32" customFormat="1" ht="40.5" customHeight="1">
      <c r="B94" s="9" t="s">
        <v>235</v>
      </c>
      <c r="C94" s="38" t="s">
        <v>481</v>
      </c>
      <c r="D94" s="40" t="s">
        <v>478</v>
      </c>
      <c r="E94" s="40" t="s">
        <v>438</v>
      </c>
      <c r="F94" s="49" t="s">
        <v>233</v>
      </c>
      <c r="G94" s="40"/>
      <c r="H94" s="156">
        <f>H95</f>
        <v>5616.5</v>
      </c>
    </row>
    <row r="95" spans="2:8" s="32" customFormat="1" ht="26.25" customHeight="1">
      <c r="B95" s="9" t="s">
        <v>197</v>
      </c>
      <c r="C95" s="38" t="s">
        <v>481</v>
      </c>
      <c r="D95" s="40" t="s">
        <v>478</v>
      </c>
      <c r="E95" s="40" t="s">
        <v>438</v>
      </c>
      <c r="F95" s="49" t="s">
        <v>234</v>
      </c>
      <c r="G95" s="40"/>
      <c r="H95" s="156">
        <f>H96</f>
        <v>5616.5</v>
      </c>
    </row>
    <row r="96" spans="2:8" s="32" customFormat="1" ht="17.25" customHeight="1">
      <c r="B96" s="9" t="s">
        <v>9</v>
      </c>
      <c r="C96" s="38" t="s">
        <v>481</v>
      </c>
      <c r="D96" s="40" t="s">
        <v>478</v>
      </c>
      <c r="E96" s="40" t="s">
        <v>438</v>
      </c>
      <c r="F96" s="49" t="s">
        <v>234</v>
      </c>
      <c r="G96" s="40" t="s">
        <v>10</v>
      </c>
      <c r="H96" s="156">
        <v>5616.5</v>
      </c>
    </row>
    <row r="97" spans="2:8" s="32" customFormat="1" ht="15.75" customHeight="1">
      <c r="B97" s="8" t="s">
        <v>11</v>
      </c>
      <c r="C97" s="38" t="s">
        <v>481</v>
      </c>
      <c r="D97" s="38" t="s">
        <v>478</v>
      </c>
      <c r="E97" s="38" t="s">
        <v>94</v>
      </c>
      <c r="F97" s="49"/>
      <c r="G97" s="40"/>
      <c r="H97" s="155">
        <f>H98</f>
        <v>2641.39</v>
      </c>
    </row>
    <row r="98" spans="2:8" s="32" customFormat="1" ht="40.5" customHeight="1">
      <c r="B98" s="47" t="s">
        <v>366</v>
      </c>
      <c r="C98" s="38" t="s">
        <v>481</v>
      </c>
      <c r="D98" s="40" t="s">
        <v>478</v>
      </c>
      <c r="E98" s="40" t="s">
        <v>443</v>
      </c>
      <c r="F98" s="49" t="s">
        <v>189</v>
      </c>
      <c r="G98" s="40"/>
      <c r="H98" s="155">
        <f>H99</f>
        <v>2641.39</v>
      </c>
    </row>
    <row r="99" spans="2:8" s="32" customFormat="1" ht="40.5" customHeight="1">
      <c r="B99" s="8" t="s">
        <v>198</v>
      </c>
      <c r="C99" s="38" t="s">
        <v>481</v>
      </c>
      <c r="D99" s="40" t="s">
        <v>478</v>
      </c>
      <c r="E99" s="40" t="s">
        <v>443</v>
      </c>
      <c r="F99" s="49" t="s">
        <v>55</v>
      </c>
      <c r="G99" s="40"/>
      <c r="H99" s="155">
        <f>H100+H102</f>
        <v>2641.39</v>
      </c>
    </row>
    <row r="100" spans="2:8" s="32" customFormat="1" ht="24.75" customHeight="1">
      <c r="B100" s="8" t="s">
        <v>54</v>
      </c>
      <c r="C100" s="38" t="s">
        <v>481</v>
      </c>
      <c r="D100" s="40" t="s">
        <v>478</v>
      </c>
      <c r="E100" s="40" t="s">
        <v>443</v>
      </c>
      <c r="F100" s="49" t="s">
        <v>149</v>
      </c>
      <c r="G100" s="40"/>
      <c r="H100" s="155">
        <f>H101</f>
        <v>1898.24</v>
      </c>
    </row>
    <row r="101" spans="2:8" s="32" customFormat="1" ht="15.75" customHeight="1">
      <c r="B101" s="9" t="s">
        <v>9</v>
      </c>
      <c r="C101" s="38" t="s">
        <v>481</v>
      </c>
      <c r="D101" s="40" t="s">
        <v>478</v>
      </c>
      <c r="E101" s="40" t="s">
        <v>443</v>
      </c>
      <c r="F101" s="49" t="s">
        <v>149</v>
      </c>
      <c r="G101" s="40" t="s">
        <v>10</v>
      </c>
      <c r="H101" s="155">
        <v>1898.24</v>
      </c>
    </row>
    <row r="102" spans="2:8" s="138" customFormat="1" ht="90.75" customHeight="1">
      <c r="B102" s="134" t="s">
        <v>232</v>
      </c>
      <c r="C102" s="140" t="s">
        <v>481</v>
      </c>
      <c r="D102" s="135" t="s">
        <v>478</v>
      </c>
      <c r="E102" s="135" t="s">
        <v>443</v>
      </c>
      <c r="F102" s="164" t="s">
        <v>151</v>
      </c>
      <c r="G102" s="135"/>
      <c r="H102" s="157">
        <f>H103</f>
        <v>743.15</v>
      </c>
    </row>
    <row r="103" spans="2:8" s="32" customFormat="1" ht="15.75" customHeight="1">
      <c r="B103" s="9" t="s">
        <v>9</v>
      </c>
      <c r="C103" s="38" t="s">
        <v>481</v>
      </c>
      <c r="D103" s="40" t="s">
        <v>478</v>
      </c>
      <c r="E103" s="40" t="s">
        <v>443</v>
      </c>
      <c r="F103" s="48" t="s">
        <v>151</v>
      </c>
      <c r="G103" s="40" t="s">
        <v>10</v>
      </c>
      <c r="H103" s="156">
        <v>743.15</v>
      </c>
    </row>
    <row r="104" spans="2:8" s="32" customFormat="1" ht="27" customHeight="1">
      <c r="B104" s="50" t="s">
        <v>492</v>
      </c>
      <c r="C104" s="51">
        <v>114</v>
      </c>
      <c r="D104" s="26"/>
      <c r="E104" s="29"/>
      <c r="F104" s="28"/>
      <c r="G104" s="28"/>
      <c r="H104" s="151">
        <f>H105</f>
        <v>2747.9900000000002</v>
      </c>
    </row>
    <row r="105" spans="2:8" s="32" customFormat="1" ht="15.75" customHeight="1">
      <c r="B105" s="7" t="s">
        <v>493</v>
      </c>
      <c r="C105" s="33" t="s">
        <v>479</v>
      </c>
      <c r="D105" s="33" t="s">
        <v>438</v>
      </c>
      <c r="E105" s="33"/>
      <c r="F105" s="28"/>
      <c r="G105" s="28"/>
      <c r="H105" s="152">
        <f>H106+H111+H117</f>
        <v>2747.9900000000002</v>
      </c>
    </row>
    <row r="106" spans="2:8" s="32" customFormat="1" ht="31.5" customHeight="1">
      <c r="B106" s="7" t="s">
        <v>237</v>
      </c>
      <c r="C106" s="33" t="s">
        <v>479</v>
      </c>
      <c r="D106" s="33" t="s">
        <v>438</v>
      </c>
      <c r="E106" s="33" t="s">
        <v>443</v>
      </c>
      <c r="F106" s="28"/>
      <c r="G106" s="29"/>
      <c r="H106" s="152">
        <f>H108</f>
        <v>1520.37</v>
      </c>
    </row>
    <row r="107" spans="2:8" s="32" customFormat="1" ht="27" customHeight="1">
      <c r="B107" s="7" t="s">
        <v>238</v>
      </c>
      <c r="C107" s="33" t="s">
        <v>479</v>
      </c>
      <c r="D107" s="33" t="s">
        <v>438</v>
      </c>
      <c r="E107" s="33" t="s">
        <v>443</v>
      </c>
      <c r="F107" s="28" t="s">
        <v>119</v>
      </c>
      <c r="G107" s="29"/>
      <c r="H107" s="152">
        <f>H110</f>
        <v>1520.37</v>
      </c>
    </row>
    <row r="108" spans="2:8" s="32" customFormat="1" ht="24" customHeight="1">
      <c r="B108" s="7" t="s">
        <v>2</v>
      </c>
      <c r="C108" s="33" t="s">
        <v>479</v>
      </c>
      <c r="D108" s="33" t="s">
        <v>438</v>
      </c>
      <c r="E108" s="33" t="s">
        <v>443</v>
      </c>
      <c r="F108" s="28" t="s">
        <v>120</v>
      </c>
      <c r="G108" s="29"/>
      <c r="H108" s="152">
        <f>H110</f>
        <v>1520.37</v>
      </c>
    </row>
    <row r="109" spans="2:8" s="32" customFormat="1" ht="30" customHeight="1">
      <c r="B109" s="7" t="s">
        <v>52</v>
      </c>
      <c r="C109" s="33" t="s">
        <v>479</v>
      </c>
      <c r="D109" s="33" t="s">
        <v>438</v>
      </c>
      <c r="E109" s="33" t="s">
        <v>443</v>
      </c>
      <c r="F109" s="28" t="s">
        <v>121</v>
      </c>
      <c r="G109" s="29"/>
      <c r="H109" s="152">
        <f>H110</f>
        <v>1520.37</v>
      </c>
    </row>
    <row r="110" spans="2:8" s="32" customFormat="1" ht="31.5" customHeight="1">
      <c r="B110" s="5" t="s">
        <v>430</v>
      </c>
      <c r="C110" s="33" t="s">
        <v>479</v>
      </c>
      <c r="D110" s="33" t="s">
        <v>438</v>
      </c>
      <c r="E110" s="33" t="s">
        <v>443</v>
      </c>
      <c r="F110" s="28" t="s">
        <v>121</v>
      </c>
      <c r="G110" s="29" t="s">
        <v>1</v>
      </c>
      <c r="H110" s="152">
        <v>1520.37</v>
      </c>
    </row>
    <row r="111" spans="2:8" s="32" customFormat="1" ht="43.5" customHeight="1">
      <c r="B111" s="81" t="s">
        <v>239</v>
      </c>
      <c r="C111" s="33" t="s">
        <v>479</v>
      </c>
      <c r="D111" s="33" t="s">
        <v>438</v>
      </c>
      <c r="E111" s="33" t="s">
        <v>440</v>
      </c>
      <c r="F111" s="28"/>
      <c r="G111" s="29"/>
      <c r="H111" s="152">
        <f>H112</f>
        <v>1145.2200000000003</v>
      </c>
    </row>
    <row r="112" spans="2:8" s="32" customFormat="1" ht="32.25" customHeight="1">
      <c r="B112" s="7" t="s">
        <v>240</v>
      </c>
      <c r="C112" s="33" t="s">
        <v>479</v>
      </c>
      <c r="D112" s="33" t="s">
        <v>438</v>
      </c>
      <c r="E112" s="33" t="s">
        <v>440</v>
      </c>
      <c r="F112" s="28" t="s">
        <v>122</v>
      </c>
      <c r="G112" s="29"/>
      <c r="H112" s="152">
        <f>H113</f>
        <v>1145.2200000000003</v>
      </c>
    </row>
    <row r="113" spans="2:8" s="32" customFormat="1" ht="31.5" customHeight="1">
      <c r="B113" s="7" t="s">
        <v>52</v>
      </c>
      <c r="C113" s="33" t="s">
        <v>479</v>
      </c>
      <c r="D113" s="33" t="s">
        <v>438</v>
      </c>
      <c r="E113" s="33" t="s">
        <v>440</v>
      </c>
      <c r="F113" s="28" t="s">
        <v>123</v>
      </c>
      <c r="G113" s="29"/>
      <c r="H113" s="152">
        <f>H114+H115+H116</f>
        <v>1145.2200000000003</v>
      </c>
    </row>
    <row r="114" spans="2:8" s="32" customFormat="1" ht="27" customHeight="1">
      <c r="B114" s="5" t="s">
        <v>430</v>
      </c>
      <c r="C114" s="33" t="s">
        <v>479</v>
      </c>
      <c r="D114" s="33" t="s">
        <v>438</v>
      </c>
      <c r="E114" s="33" t="s">
        <v>440</v>
      </c>
      <c r="F114" s="28" t="s">
        <v>123</v>
      </c>
      <c r="G114" s="29" t="s">
        <v>1</v>
      </c>
      <c r="H114" s="152">
        <v>560.69</v>
      </c>
    </row>
    <row r="115" spans="2:8" s="32" customFormat="1" ht="30" customHeight="1">
      <c r="B115" s="5" t="s">
        <v>427</v>
      </c>
      <c r="C115" s="33" t="s">
        <v>479</v>
      </c>
      <c r="D115" s="33" t="s">
        <v>438</v>
      </c>
      <c r="E115" s="33" t="s">
        <v>440</v>
      </c>
      <c r="F115" s="28" t="s">
        <v>123</v>
      </c>
      <c r="G115" s="29" t="s">
        <v>4</v>
      </c>
      <c r="H115" s="152">
        <v>574.84</v>
      </c>
    </row>
    <row r="116" spans="2:8" s="32" customFormat="1" ht="15" customHeight="1">
      <c r="B116" s="5" t="s">
        <v>3</v>
      </c>
      <c r="C116" s="33" t="s">
        <v>479</v>
      </c>
      <c r="D116" s="33" t="s">
        <v>438</v>
      </c>
      <c r="E116" s="33" t="s">
        <v>440</v>
      </c>
      <c r="F116" s="28" t="s">
        <v>123</v>
      </c>
      <c r="G116" s="29" t="s">
        <v>5</v>
      </c>
      <c r="H116" s="152">
        <v>9.69</v>
      </c>
    </row>
    <row r="117" spans="2:8" s="32" customFormat="1" ht="15.75" customHeight="1">
      <c r="B117" s="44" t="s">
        <v>475</v>
      </c>
      <c r="C117" s="33" t="s">
        <v>479</v>
      </c>
      <c r="D117" s="33" t="s">
        <v>438</v>
      </c>
      <c r="E117" s="33" t="s">
        <v>505</v>
      </c>
      <c r="F117" s="28"/>
      <c r="G117" s="29"/>
      <c r="H117" s="133">
        <f>H119</f>
        <v>82.4</v>
      </c>
    </row>
    <row r="118" spans="2:8" s="32" customFormat="1" ht="36" customHeight="1">
      <c r="B118" s="7" t="s">
        <v>241</v>
      </c>
      <c r="C118" s="33" t="s">
        <v>479</v>
      </c>
      <c r="D118" s="33" t="s">
        <v>438</v>
      </c>
      <c r="E118" s="33" t="s">
        <v>505</v>
      </c>
      <c r="F118" s="28" t="s">
        <v>124</v>
      </c>
      <c r="G118" s="29"/>
      <c r="H118" s="133">
        <f>H119</f>
        <v>82.4</v>
      </c>
    </row>
    <row r="119" spans="2:8" s="32" customFormat="1" ht="18" customHeight="1">
      <c r="B119" s="7" t="s">
        <v>242</v>
      </c>
      <c r="C119" s="33" t="s">
        <v>479</v>
      </c>
      <c r="D119" s="33" t="s">
        <v>438</v>
      </c>
      <c r="E119" s="33" t="s">
        <v>505</v>
      </c>
      <c r="F119" s="34" t="s">
        <v>125</v>
      </c>
      <c r="G119" s="29"/>
      <c r="H119" s="133">
        <f>H120</f>
        <v>82.4</v>
      </c>
    </row>
    <row r="120" spans="2:8" s="32" customFormat="1" ht="18" customHeight="1">
      <c r="B120" s="5" t="s">
        <v>3</v>
      </c>
      <c r="C120" s="33" t="s">
        <v>479</v>
      </c>
      <c r="D120" s="33" t="s">
        <v>438</v>
      </c>
      <c r="E120" s="33" t="s">
        <v>505</v>
      </c>
      <c r="F120" s="34" t="s">
        <v>125</v>
      </c>
      <c r="G120" s="29" t="s">
        <v>5</v>
      </c>
      <c r="H120" s="152">
        <v>82.4</v>
      </c>
    </row>
    <row r="121" spans="2:8" s="32" customFormat="1" ht="21.75" customHeight="1">
      <c r="B121" s="6" t="s">
        <v>497</v>
      </c>
      <c r="C121" s="30" t="s">
        <v>480</v>
      </c>
      <c r="D121" s="33"/>
      <c r="E121" s="33"/>
      <c r="F121" s="28"/>
      <c r="G121" s="29"/>
      <c r="H121" s="151">
        <f>H122+H186+H197+H206++H222+H246+H256+H231</f>
        <v>96243.65000000001</v>
      </c>
    </row>
    <row r="122" spans="2:8" s="32" customFormat="1" ht="15.75" customHeight="1">
      <c r="B122" s="52" t="s">
        <v>493</v>
      </c>
      <c r="C122" s="33" t="s">
        <v>480</v>
      </c>
      <c r="D122" s="33" t="s">
        <v>438</v>
      </c>
      <c r="E122" s="33"/>
      <c r="F122" s="28"/>
      <c r="G122" s="29"/>
      <c r="H122" s="152">
        <f>H123+H151+H147</f>
        <v>48315.68</v>
      </c>
    </row>
    <row r="123" spans="2:8" s="32" customFormat="1" ht="45.75" customHeight="1">
      <c r="B123" s="44" t="s">
        <v>243</v>
      </c>
      <c r="C123" s="33" t="s">
        <v>480</v>
      </c>
      <c r="D123" s="33" t="s">
        <v>438</v>
      </c>
      <c r="E123" s="33" t="s">
        <v>451</v>
      </c>
      <c r="F123" s="28"/>
      <c r="G123" s="29"/>
      <c r="H123" s="152">
        <f>H137+H143+H124</f>
        <v>19864.38</v>
      </c>
    </row>
    <row r="124" spans="2:8" s="32" customFormat="1" ht="45.75" customHeight="1">
      <c r="B124" s="71" t="s">
        <v>244</v>
      </c>
      <c r="C124" s="33" t="s">
        <v>480</v>
      </c>
      <c r="D124" s="33" t="s">
        <v>438</v>
      </c>
      <c r="E124" s="33" t="s">
        <v>451</v>
      </c>
      <c r="F124" s="53" t="s">
        <v>214</v>
      </c>
      <c r="G124" s="29"/>
      <c r="H124" s="152">
        <f>H125+H128+H130+H133+H135</f>
        <v>18916.38</v>
      </c>
    </row>
    <row r="125" spans="2:8" s="32" customFormat="1" ht="30" customHeight="1">
      <c r="B125" s="7" t="s">
        <v>245</v>
      </c>
      <c r="C125" s="33" t="s">
        <v>480</v>
      </c>
      <c r="D125" s="33" t="s">
        <v>438</v>
      </c>
      <c r="E125" s="33" t="s">
        <v>451</v>
      </c>
      <c r="F125" s="53" t="s">
        <v>215</v>
      </c>
      <c r="G125" s="29"/>
      <c r="H125" s="152">
        <f>H126+H127</f>
        <v>1894.6899999999998</v>
      </c>
    </row>
    <row r="126" spans="2:8" s="32" customFormat="1" ht="30" customHeight="1">
      <c r="B126" s="5" t="s">
        <v>427</v>
      </c>
      <c r="C126" s="33" t="s">
        <v>480</v>
      </c>
      <c r="D126" s="33" t="s">
        <v>438</v>
      </c>
      <c r="E126" s="33" t="s">
        <v>451</v>
      </c>
      <c r="F126" s="53" t="s">
        <v>215</v>
      </c>
      <c r="G126" s="29" t="s">
        <v>4</v>
      </c>
      <c r="H126" s="133">
        <v>1822.08</v>
      </c>
    </row>
    <row r="127" spans="2:8" s="32" customFormat="1" ht="20.25" customHeight="1">
      <c r="B127" s="5" t="s">
        <v>3</v>
      </c>
      <c r="C127" s="33" t="s">
        <v>480</v>
      </c>
      <c r="D127" s="33" t="s">
        <v>438</v>
      </c>
      <c r="E127" s="33" t="s">
        <v>451</v>
      </c>
      <c r="F127" s="53" t="s">
        <v>215</v>
      </c>
      <c r="G127" s="29" t="s">
        <v>5</v>
      </c>
      <c r="H127" s="133">
        <v>72.61</v>
      </c>
    </row>
    <row r="128" spans="2:8" s="32" customFormat="1" ht="33" customHeight="1">
      <c r="B128" s="7" t="s">
        <v>246</v>
      </c>
      <c r="C128" s="33" t="s">
        <v>480</v>
      </c>
      <c r="D128" s="33" t="s">
        <v>438</v>
      </c>
      <c r="E128" s="33" t="s">
        <v>451</v>
      </c>
      <c r="F128" s="53" t="s">
        <v>216</v>
      </c>
      <c r="G128" s="29"/>
      <c r="H128" s="133">
        <f>H129</f>
        <v>16560.99</v>
      </c>
    </row>
    <row r="129" spans="2:8" s="32" customFormat="1" ht="27.75" customHeight="1">
      <c r="B129" s="5" t="s">
        <v>430</v>
      </c>
      <c r="C129" s="33" t="s">
        <v>480</v>
      </c>
      <c r="D129" s="33" t="s">
        <v>438</v>
      </c>
      <c r="E129" s="33" t="s">
        <v>451</v>
      </c>
      <c r="F129" s="53" t="s">
        <v>216</v>
      </c>
      <c r="G129" s="29" t="s">
        <v>1</v>
      </c>
      <c r="H129" s="133">
        <v>16560.99</v>
      </c>
    </row>
    <row r="130" spans="2:8" s="32" customFormat="1" ht="83.25" customHeight="1">
      <c r="B130" s="44" t="s">
        <v>61</v>
      </c>
      <c r="C130" s="33" t="s">
        <v>480</v>
      </c>
      <c r="D130" s="33" t="s">
        <v>438</v>
      </c>
      <c r="E130" s="33" t="s">
        <v>451</v>
      </c>
      <c r="F130" s="28" t="s">
        <v>257</v>
      </c>
      <c r="G130" s="29"/>
      <c r="H130" s="133">
        <f>H131+H132</f>
        <v>333</v>
      </c>
    </row>
    <row r="131" spans="2:8" s="32" customFormat="1" ht="27.75" customHeight="1">
      <c r="B131" s="5" t="s">
        <v>430</v>
      </c>
      <c r="C131" s="33" t="s">
        <v>480</v>
      </c>
      <c r="D131" s="33" t="s">
        <v>438</v>
      </c>
      <c r="E131" s="33" t="s">
        <v>451</v>
      </c>
      <c r="F131" s="28" t="s">
        <v>257</v>
      </c>
      <c r="G131" s="29" t="s">
        <v>1</v>
      </c>
      <c r="H131" s="133">
        <v>292.5</v>
      </c>
    </row>
    <row r="132" spans="2:8" s="32" customFormat="1" ht="31.5" customHeight="1">
      <c r="B132" s="5" t="s">
        <v>427</v>
      </c>
      <c r="C132" s="33" t="s">
        <v>480</v>
      </c>
      <c r="D132" s="33" t="s">
        <v>438</v>
      </c>
      <c r="E132" s="33" t="s">
        <v>451</v>
      </c>
      <c r="F132" s="28" t="s">
        <v>257</v>
      </c>
      <c r="G132" s="29" t="s">
        <v>4</v>
      </c>
      <c r="H132" s="133">
        <v>40.5</v>
      </c>
    </row>
    <row r="133" spans="2:8" s="32" customFormat="1" ht="78" customHeight="1">
      <c r="B133" s="44" t="s">
        <v>248</v>
      </c>
      <c r="C133" s="33" t="s">
        <v>480</v>
      </c>
      <c r="D133" s="33" t="s">
        <v>438</v>
      </c>
      <c r="E133" s="33" t="s">
        <v>451</v>
      </c>
      <c r="F133" s="28" t="s">
        <v>258</v>
      </c>
      <c r="G133" s="29"/>
      <c r="H133" s="133">
        <f>H134</f>
        <v>34.4</v>
      </c>
    </row>
    <row r="134" spans="2:8" s="32" customFormat="1" ht="30.75" customHeight="1">
      <c r="B134" s="5" t="s">
        <v>430</v>
      </c>
      <c r="C134" s="33" t="s">
        <v>480</v>
      </c>
      <c r="D134" s="33" t="s">
        <v>438</v>
      </c>
      <c r="E134" s="33" t="s">
        <v>451</v>
      </c>
      <c r="F134" s="28" t="s">
        <v>258</v>
      </c>
      <c r="G134" s="29" t="s">
        <v>1</v>
      </c>
      <c r="H134" s="133">
        <v>34.4</v>
      </c>
    </row>
    <row r="135" spans="2:8" s="32" customFormat="1" ht="63.75" customHeight="1">
      <c r="B135" s="139" t="s">
        <v>337</v>
      </c>
      <c r="C135" s="140" t="s">
        <v>480</v>
      </c>
      <c r="D135" s="33" t="s">
        <v>438</v>
      </c>
      <c r="E135" s="33" t="s">
        <v>451</v>
      </c>
      <c r="F135" s="150" t="s">
        <v>338</v>
      </c>
      <c r="G135" s="135"/>
      <c r="H135" s="157">
        <f>H136</f>
        <v>93.3</v>
      </c>
    </row>
    <row r="136" spans="2:8" s="32" customFormat="1" ht="30.75" customHeight="1">
      <c r="B136" s="139" t="s">
        <v>427</v>
      </c>
      <c r="C136" s="140" t="s">
        <v>480</v>
      </c>
      <c r="D136" s="33" t="s">
        <v>438</v>
      </c>
      <c r="E136" s="33" t="s">
        <v>451</v>
      </c>
      <c r="F136" s="150" t="s">
        <v>338</v>
      </c>
      <c r="G136" s="135" t="s">
        <v>4</v>
      </c>
      <c r="H136" s="157">
        <v>93.3</v>
      </c>
    </row>
    <row r="137" spans="2:8" s="32" customFormat="1" ht="44.25" customHeight="1">
      <c r="B137" s="44" t="s">
        <v>100</v>
      </c>
      <c r="C137" s="33" t="s">
        <v>480</v>
      </c>
      <c r="D137" s="33" t="s">
        <v>438</v>
      </c>
      <c r="E137" s="33" t="s">
        <v>451</v>
      </c>
      <c r="F137" s="34" t="s">
        <v>132</v>
      </c>
      <c r="G137" s="29"/>
      <c r="H137" s="133">
        <f>H138</f>
        <v>636.5999999999999</v>
      </c>
    </row>
    <row r="138" spans="2:8" s="32" customFormat="1" ht="31.5" customHeight="1">
      <c r="B138" s="44" t="s">
        <v>250</v>
      </c>
      <c r="C138" s="33" t="s">
        <v>480</v>
      </c>
      <c r="D138" s="33" t="s">
        <v>438</v>
      </c>
      <c r="E138" s="33" t="s">
        <v>451</v>
      </c>
      <c r="F138" s="34" t="s">
        <v>400</v>
      </c>
      <c r="G138" s="29"/>
      <c r="H138" s="133">
        <f>H139</f>
        <v>636.5999999999999</v>
      </c>
    </row>
    <row r="139" spans="2:8" s="32" customFormat="1" ht="47.25" customHeight="1">
      <c r="B139" s="7" t="s">
        <v>251</v>
      </c>
      <c r="C139" s="33" t="s">
        <v>480</v>
      </c>
      <c r="D139" s="33" t="s">
        <v>438</v>
      </c>
      <c r="E139" s="33" t="s">
        <v>451</v>
      </c>
      <c r="F139" s="34" t="s">
        <v>133</v>
      </c>
      <c r="G139" s="29"/>
      <c r="H139" s="133">
        <f>H140</f>
        <v>636.5999999999999</v>
      </c>
    </row>
    <row r="140" spans="2:8" s="32" customFormat="1" ht="82.5" customHeight="1">
      <c r="B140" s="7" t="s">
        <v>12</v>
      </c>
      <c r="C140" s="33" t="s">
        <v>480</v>
      </c>
      <c r="D140" s="33" t="s">
        <v>438</v>
      </c>
      <c r="E140" s="33" t="s">
        <v>451</v>
      </c>
      <c r="F140" s="34" t="s">
        <v>134</v>
      </c>
      <c r="G140" s="29"/>
      <c r="H140" s="133">
        <f>H141+H142</f>
        <v>636.5999999999999</v>
      </c>
    </row>
    <row r="141" spans="2:8" s="32" customFormat="1" ht="27" customHeight="1">
      <c r="B141" s="5" t="s">
        <v>430</v>
      </c>
      <c r="C141" s="33" t="s">
        <v>480</v>
      </c>
      <c r="D141" s="33" t="s">
        <v>438</v>
      </c>
      <c r="E141" s="33" t="s">
        <v>451</v>
      </c>
      <c r="F141" s="34" t="s">
        <v>134</v>
      </c>
      <c r="G141" s="29" t="s">
        <v>1</v>
      </c>
      <c r="H141" s="133">
        <v>454.21</v>
      </c>
    </row>
    <row r="142" spans="2:8" s="32" customFormat="1" ht="30.75" customHeight="1">
      <c r="B142" s="5" t="s">
        <v>427</v>
      </c>
      <c r="C142" s="33" t="s">
        <v>480</v>
      </c>
      <c r="D142" s="33" t="s">
        <v>438</v>
      </c>
      <c r="E142" s="33" t="s">
        <v>451</v>
      </c>
      <c r="F142" s="34" t="s">
        <v>134</v>
      </c>
      <c r="G142" s="29" t="s">
        <v>4</v>
      </c>
      <c r="H142" s="152">
        <v>182.39</v>
      </c>
    </row>
    <row r="143" spans="2:8" s="32" customFormat="1" ht="30.75" customHeight="1">
      <c r="B143" s="5" t="s">
        <v>317</v>
      </c>
      <c r="C143" s="33" t="s">
        <v>480</v>
      </c>
      <c r="D143" s="33" t="s">
        <v>438</v>
      </c>
      <c r="E143" s="33" t="s">
        <v>451</v>
      </c>
      <c r="F143" s="28" t="s">
        <v>315</v>
      </c>
      <c r="G143" s="29"/>
      <c r="H143" s="152">
        <f>H144</f>
        <v>311.4</v>
      </c>
    </row>
    <row r="144" spans="2:8" s="32" customFormat="1" ht="31.5" customHeight="1">
      <c r="B144" s="44" t="s">
        <v>247</v>
      </c>
      <c r="C144" s="33" t="s">
        <v>480</v>
      </c>
      <c r="D144" s="33" t="s">
        <v>438</v>
      </c>
      <c r="E144" s="33" t="s">
        <v>451</v>
      </c>
      <c r="F144" s="54" t="s">
        <v>316</v>
      </c>
      <c r="G144" s="29"/>
      <c r="H144" s="152">
        <f>H145+H146</f>
        <v>311.4</v>
      </c>
    </row>
    <row r="145" spans="2:8" s="32" customFormat="1" ht="29.25" customHeight="1">
      <c r="B145" s="5" t="s">
        <v>430</v>
      </c>
      <c r="C145" s="33" t="s">
        <v>480</v>
      </c>
      <c r="D145" s="33" t="s">
        <v>438</v>
      </c>
      <c r="E145" s="33" t="s">
        <v>451</v>
      </c>
      <c r="F145" s="54" t="s">
        <v>316</v>
      </c>
      <c r="G145" s="29" t="s">
        <v>1</v>
      </c>
      <c r="H145" s="152">
        <v>183.95</v>
      </c>
    </row>
    <row r="146" spans="2:8" s="32" customFormat="1" ht="30" customHeight="1">
      <c r="B146" s="5" t="s">
        <v>427</v>
      </c>
      <c r="C146" s="33" t="s">
        <v>480</v>
      </c>
      <c r="D146" s="33" t="s">
        <v>438</v>
      </c>
      <c r="E146" s="33" t="s">
        <v>451</v>
      </c>
      <c r="F146" s="54" t="s">
        <v>316</v>
      </c>
      <c r="G146" s="29" t="s">
        <v>4</v>
      </c>
      <c r="H146" s="152">
        <v>127.45</v>
      </c>
    </row>
    <row r="147" spans="2:8" s="32" customFormat="1" ht="16.5" customHeight="1">
      <c r="B147" s="5" t="s">
        <v>103</v>
      </c>
      <c r="C147" s="33" t="s">
        <v>480</v>
      </c>
      <c r="D147" s="29" t="s">
        <v>438</v>
      </c>
      <c r="E147" s="29" t="s">
        <v>441</v>
      </c>
      <c r="F147" s="80"/>
      <c r="G147" s="28"/>
      <c r="H147" s="152">
        <f>H148</f>
        <v>17.07</v>
      </c>
    </row>
    <row r="148" spans="2:8" s="32" customFormat="1" ht="16.5" customHeight="1">
      <c r="B148" s="5" t="s">
        <v>219</v>
      </c>
      <c r="C148" s="33" t="s">
        <v>480</v>
      </c>
      <c r="D148" s="29" t="s">
        <v>438</v>
      </c>
      <c r="E148" s="29" t="s">
        <v>441</v>
      </c>
      <c r="F148" s="28" t="s">
        <v>218</v>
      </c>
      <c r="G148" s="28"/>
      <c r="H148" s="152">
        <f>H149</f>
        <v>17.07</v>
      </c>
    </row>
    <row r="149" spans="2:8" s="32" customFormat="1" ht="39.75" customHeight="1">
      <c r="B149" s="10" t="s">
        <v>217</v>
      </c>
      <c r="C149" s="33" t="s">
        <v>480</v>
      </c>
      <c r="D149" s="29" t="s">
        <v>438</v>
      </c>
      <c r="E149" s="29" t="s">
        <v>441</v>
      </c>
      <c r="F149" s="34" t="s">
        <v>220</v>
      </c>
      <c r="G149" s="28"/>
      <c r="H149" s="152">
        <f>H150</f>
        <v>17.07</v>
      </c>
    </row>
    <row r="150" spans="2:8" s="32" customFormat="1" ht="30" customHeight="1">
      <c r="B150" s="5" t="s">
        <v>427</v>
      </c>
      <c r="C150" s="33" t="s">
        <v>480</v>
      </c>
      <c r="D150" s="29" t="s">
        <v>438</v>
      </c>
      <c r="E150" s="29" t="s">
        <v>441</v>
      </c>
      <c r="F150" s="34" t="s">
        <v>220</v>
      </c>
      <c r="G150" s="28">
        <v>240</v>
      </c>
      <c r="H150" s="152">
        <v>17.07</v>
      </c>
    </row>
    <row r="151" spans="2:8" s="32" customFormat="1" ht="15.75" customHeight="1">
      <c r="B151" s="44" t="s">
        <v>475</v>
      </c>
      <c r="C151" s="33" t="s">
        <v>480</v>
      </c>
      <c r="D151" s="29" t="s">
        <v>438</v>
      </c>
      <c r="E151" s="29" t="s">
        <v>505</v>
      </c>
      <c r="F151" s="28"/>
      <c r="G151" s="29"/>
      <c r="H151" s="152">
        <f>H152+H168+H172+H157+H161+H179+H164</f>
        <v>28434.230000000003</v>
      </c>
    </row>
    <row r="152" spans="2:8" s="32" customFormat="1" ht="15.75" customHeight="1">
      <c r="B152" s="5" t="s">
        <v>219</v>
      </c>
      <c r="C152" s="33" t="s">
        <v>480</v>
      </c>
      <c r="D152" s="29" t="s">
        <v>438</v>
      </c>
      <c r="E152" s="29" t="s">
        <v>505</v>
      </c>
      <c r="F152" s="28" t="s">
        <v>218</v>
      </c>
      <c r="G152" s="29"/>
      <c r="H152" s="152">
        <f>H153</f>
        <v>2086.1</v>
      </c>
    </row>
    <row r="153" spans="2:8" s="32" customFormat="1" ht="84.75" customHeight="1">
      <c r="B153" s="7" t="s">
        <v>252</v>
      </c>
      <c r="C153" s="33" t="s">
        <v>480</v>
      </c>
      <c r="D153" s="29" t="s">
        <v>438</v>
      </c>
      <c r="E153" s="29" t="s">
        <v>505</v>
      </c>
      <c r="F153" s="28" t="s">
        <v>319</v>
      </c>
      <c r="G153" s="29"/>
      <c r="H153" s="152">
        <f>H154</f>
        <v>2086.1</v>
      </c>
    </row>
    <row r="154" spans="2:8" s="32" customFormat="1" ht="28.5" customHeight="1">
      <c r="B154" s="7" t="s">
        <v>23</v>
      </c>
      <c r="C154" s="33" t="s">
        <v>480</v>
      </c>
      <c r="D154" s="29" t="s">
        <v>438</v>
      </c>
      <c r="E154" s="29" t="s">
        <v>505</v>
      </c>
      <c r="F154" s="28" t="s">
        <v>319</v>
      </c>
      <c r="G154" s="29"/>
      <c r="H154" s="152">
        <f>H155+H156</f>
        <v>2086.1</v>
      </c>
    </row>
    <row r="155" spans="2:8" s="32" customFormat="1" ht="22.5" customHeight="1">
      <c r="B155" s="44" t="s">
        <v>62</v>
      </c>
      <c r="C155" s="29" t="s">
        <v>480</v>
      </c>
      <c r="D155" s="33" t="s">
        <v>438</v>
      </c>
      <c r="E155" s="41" t="s">
        <v>505</v>
      </c>
      <c r="F155" s="28" t="s">
        <v>319</v>
      </c>
      <c r="G155" s="29" t="s">
        <v>115</v>
      </c>
      <c r="H155" s="152">
        <v>1751.89</v>
      </c>
    </row>
    <row r="156" spans="2:8" s="32" customFormat="1" ht="31.5" customHeight="1">
      <c r="B156" s="5" t="s">
        <v>427</v>
      </c>
      <c r="C156" s="29" t="s">
        <v>480</v>
      </c>
      <c r="D156" s="33" t="s">
        <v>438</v>
      </c>
      <c r="E156" s="41" t="s">
        <v>505</v>
      </c>
      <c r="F156" s="28" t="s">
        <v>319</v>
      </c>
      <c r="G156" s="29" t="s">
        <v>4</v>
      </c>
      <c r="H156" s="152">
        <v>334.21</v>
      </c>
    </row>
    <row r="157" spans="2:8" s="32" customFormat="1" ht="30" customHeight="1">
      <c r="B157" s="44" t="s">
        <v>116</v>
      </c>
      <c r="C157" s="29" t="s">
        <v>480</v>
      </c>
      <c r="D157" s="33" t="s">
        <v>438</v>
      </c>
      <c r="E157" s="41" t="s">
        <v>505</v>
      </c>
      <c r="F157" s="26" t="s">
        <v>114</v>
      </c>
      <c r="G157" s="29"/>
      <c r="H157" s="152">
        <f>H158+H159+H160</f>
        <v>19759.940000000002</v>
      </c>
    </row>
    <row r="158" spans="2:8" s="32" customFormat="1" ht="24" customHeight="1">
      <c r="B158" s="44" t="s">
        <v>62</v>
      </c>
      <c r="C158" s="29" t="s">
        <v>480</v>
      </c>
      <c r="D158" s="33" t="s">
        <v>438</v>
      </c>
      <c r="E158" s="41" t="s">
        <v>505</v>
      </c>
      <c r="F158" s="26" t="s">
        <v>114</v>
      </c>
      <c r="G158" s="29" t="s">
        <v>115</v>
      </c>
      <c r="H158" s="152">
        <v>18635.29</v>
      </c>
    </row>
    <row r="159" spans="2:8" s="32" customFormat="1" ht="33" customHeight="1">
      <c r="B159" s="5" t="s">
        <v>427</v>
      </c>
      <c r="C159" s="29" t="s">
        <v>480</v>
      </c>
      <c r="D159" s="33" t="s">
        <v>438</v>
      </c>
      <c r="E159" s="41" t="s">
        <v>505</v>
      </c>
      <c r="F159" s="26" t="s">
        <v>114</v>
      </c>
      <c r="G159" s="29" t="s">
        <v>4</v>
      </c>
      <c r="H159" s="152">
        <v>979.22</v>
      </c>
    </row>
    <row r="160" spans="2:8" s="32" customFormat="1" ht="19.5" customHeight="1">
      <c r="B160" s="89" t="s">
        <v>3</v>
      </c>
      <c r="C160" s="29" t="s">
        <v>480</v>
      </c>
      <c r="D160" s="33" t="s">
        <v>438</v>
      </c>
      <c r="E160" s="41" t="s">
        <v>505</v>
      </c>
      <c r="F160" s="26" t="s">
        <v>114</v>
      </c>
      <c r="G160" s="29" t="s">
        <v>5</v>
      </c>
      <c r="H160" s="152">
        <v>145.43</v>
      </c>
    </row>
    <row r="161" spans="2:8" s="32" customFormat="1" ht="20.25" customHeight="1">
      <c r="B161" s="5" t="s">
        <v>117</v>
      </c>
      <c r="C161" s="29" t="s">
        <v>480</v>
      </c>
      <c r="D161" s="33" t="s">
        <v>438</v>
      </c>
      <c r="E161" s="41" t="s">
        <v>505</v>
      </c>
      <c r="F161" s="26" t="s">
        <v>118</v>
      </c>
      <c r="G161" s="29"/>
      <c r="H161" s="152">
        <f>H162+H163</f>
        <v>2335.9300000000003</v>
      </c>
    </row>
    <row r="162" spans="2:8" s="32" customFormat="1" ht="23.25" customHeight="1">
      <c r="B162" s="44" t="s">
        <v>62</v>
      </c>
      <c r="C162" s="29" t="s">
        <v>480</v>
      </c>
      <c r="D162" s="33" t="s">
        <v>438</v>
      </c>
      <c r="E162" s="41" t="s">
        <v>505</v>
      </c>
      <c r="F162" s="26" t="s">
        <v>118</v>
      </c>
      <c r="G162" s="29" t="s">
        <v>115</v>
      </c>
      <c r="H162" s="152">
        <v>2255.42</v>
      </c>
    </row>
    <row r="163" spans="2:8" s="32" customFormat="1" ht="33.75" customHeight="1">
      <c r="B163" s="5" t="s">
        <v>427</v>
      </c>
      <c r="C163" s="29" t="s">
        <v>480</v>
      </c>
      <c r="D163" s="33" t="s">
        <v>438</v>
      </c>
      <c r="E163" s="41" t="s">
        <v>505</v>
      </c>
      <c r="F163" s="26" t="s">
        <v>118</v>
      </c>
      <c r="G163" s="29" t="s">
        <v>4</v>
      </c>
      <c r="H163" s="152">
        <v>80.51</v>
      </c>
    </row>
    <row r="164" spans="2:8" s="32" customFormat="1" ht="27.75" customHeight="1">
      <c r="B164" s="44" t="s">
        <v>539</v>
      </c>
      <c r="C164" s="29" t="s">
        <v>480</v>
      </c>
      <c r="D164" s="33" t="s">
        <v>438</v>
      </c>
      <c r="E164" s="41" t="s">
        <v>505</v>
      </c>
      <c r="F164" s="26" t="s">
        <v>538</v>
      </c>
      <c r="G164" s="29"/>
      <c r="H164" s="152">
        <f>H165+H166+H167</f>
        <v>2239.3100000000004</v>
      </c>
    </row>
    <row r="165" spans="2:8" s="32" customFormat="1" ht="26.25" customHeight="1">
      <c r="B165" s="44" t="s">
        <v>62</v>
      </c>
      <c r="C165" s="29" t="s">
        <v>480</v>
      </c>
      <c r="D165" s="33" t="s">
        <v>438</v>
      </c>
      <c r="E165" s="41" t="s">
        <v>505</v>
      </c>
      <c r="F165" s="26" t="s">
        <v>538</v>
      </c>
      <c r="G165" s="29" t="s">
        <v>115</v>
      </c>
      <c r="H165" s="152">
        <v>1892.88</v>
      </c>
    </row>
    <row r="166" spans="2:8" s="32" customFormat="1" ht="33.75" customHeight="1">
      <c r="B166" s="5" t="s">
        <v>427</v>
      </c>
      <c r="C166" s="29" t="s">
        <v>480</v>
      </c>
      <c r="D166" s="33" t="s">
        <v>438</v>
      </c>
      <c r="E166" s="41" t="s">
        <v>505</v>
      </c>
      <c r="F166" s="26" t="s">
        <v>538</v>
      </c>
      <c r="G166" s="29" t="s">
        <v>4</v>
      </c>
      <c r="H166" s="152">
        <v>342.4</v>
      </c>
    </row>
    <row r="167" spans="2:8" s="32" customFormat="1" ht="21.75" customHeight="1">
      <c r="B167" s="89" t="s">
        <v>3</v>
      </c>
      <c r="C167" s="29" t="s">
        <v>480</v>
      </c>
      <c r="D167" s="33" t="s">
        <v>438</v>
      </c>
      <c r="E167" s="41" t="s">
        <v>505</v>
      </c>
      <c r="F167" s="26" t="s">
        <v>538</v>
      </c>
      <c r="G167" s="29" t="s">
        <v>5</v>
      </c>
      <c r="H167" s="152">
        <v>4.03</v>
      </c>
    </row>
    <row r="168" spans="2:8" s="32" customFormat="1" ht="43.5" customHeight="1">
      <c r="B168" s="45" t="s">
        <v>413</v>
      </c>
      <c r="C168" s="29" t="s">
        <v>480</v>
      </c>
      <c r="D168" s="29" t="s">
        <v>438</v>
      </c>
      <c r="E168" s="29" t="s">
        <v>505</v>
      </c>
      <c r="F168" s="35" t="s">
        <v>384</v>
      </c>
      <c r="G168" s="29"/>
      <c r="H168" s="152">
        <f>H169</f>
        <v>60.95</v>
      </c>
    </row>
    <row r="169" spans="2:8" s="32" customFormat="1" ht="55.5" customHeight="1">
      <c r="B169" s="5" t="s">
        <v>259</v>
      </c>
      <c r="C169" s="33" t="s">
        <v>480</v>
      </c>
      <c r="D169" s="29" t="s">
        <v>438</v>
      </c>
      <c r="E169" s="29" t="s">
        <v>505</v>
      </c>
      <c r="F169" s="35" t="s">
        <v>415</v>
      </c>
      <c r="G169" s="29"/>
      <c r="H169" s="152">
        <f>H170</f>
        <v>60.95</v>
      </c>
    </row>
    <row r="170" spans="1:8" s="32" customFormat="1" ht="44.25" customHeight="1">
      <c r="A170" s="5" t="s">
        <v>414</v>
      </c>
      <c r="B170" s="5" t="s">
        <v>414</v>
      </c>
      <c r="C170" s="33" t="s">
        <v>480</v>
      </c>
      <c r="D170" s="29" t="s">
        <v>438</v>
      </c>
      <c r="E170" s="29" t="s">
        <v>505</v>
      </c>
      <c r="F170" s="35" t="s">
        <v>416</v>
      </c>
      <c r="G170" s="29"/>
      <c r="H170" s="133">
        <f>H171</f>
        <v>60.95</v>
      </c>
    </row>
    <row r="171" spans="1:8" s="32" customFormat="1" ht="31.5" customHeight="1">
      <c r="A171" s="5" t="s">
        <v>8</v>
      </c>
      <c r="B171" s="5" t="s">
        <v>427</v>
      </c>
      <c r="C171" s="33" t="s">
        <v>480</v>
      </c>
      <c r="D171" s="29" t="s">
        <v>438</v>
      </c>
      <c r="E171" s="29" t="s">
        <v>505</v>
      </c>
      <c r="F171" s="35" t="s">
        <v>416</v>
      </c>
      <c r="G171" s="29" t="s">
        <v>4</v>
      </c>
      <c r="H171" s="133">
        <v>60.95</v>
      </c>
    </row>
    <row r="172" spans="2:8" s="32" customFormat="1" ht="50.25" customHeight="1">
      <c r="B172" s="45" t="s">
        <v>392</v>
      </c>
      <c r="C172" s="33" t="s">
        <v>480</v>
      </c>
      <c r="D172" s="29" t="s">
        <v>438</v>
      </c>
      <c r="E172" s="29" t="s">
        <v>505</v>
      </c>
      <c r="F172" s="34" t="s">
        <v>393</v>
      </c>
      <c r="G172" s="29"/>
      <c r="H172" s="152">
        <f>H173+H176</f>
        <v>1434</v>
      </c>
    </row>
    <row r="173" spans="2:8" s="32" customFormat="1" ht="57.75" customHeight="1">
      <c r="B173" s="7" t="s">
        <v>253</v>
      </c>
      <c r="C173" s="33" t="s">
        <v>480</v>
      </c>
      <c r="D173" s="29" t="s">
        <v>438</v>
      </c>
      <c r="E173" s="29" t="s">
        <v>505</v>
      </c>
      <c r="F173" s="34" t="s">
        <v>394</v>
      </c>
      <c r="G173" s="29"/>
      <c r="H173" s="152">
        <f>H174</f>
        <v>100</v>
      </c>
    </row>
    <row r="174" spans="2:8" s="32" customFormat="1" ht="31.5" customHeight="1">
      <c r="B174" s="14" t="s">
        <v>52</v>
      </c>
      <c r="C174" s="33" t="s">
        <v>480</v>
      </c>
      <c r="D174" s="29" t="s">
        <v>438</v>
      </c>
      <c r="E174" s="29" t="s">
        <v>505</v>
      </c>
      <c r="F174" s="34" t="s">
        <v>53</v>
      </c>
      <c r="G174" s="29"/>
      <c r="H174" s="152">
        <f>H175</f>
        <v>100</v>
      </c>
    </row>
    <row r="175" spans="2:8" s="32" customFormat="1" ht="33" customHeight="1">
      <c r="B175" s="5" t="s">
        <v>427</v>
      </c>
      <c r="C175" s="33" t="s">
        <v>480</v>
      </c>
      <c r="D175" s="29" t="s">
        <v>438</v>
      </c>
      <c r="E175" s="29" t="s">
        <v>505</v>
      </c>
      <c r="F175" s="34" t="s">
        <v>53</v>
      </c>
      <c r="G175" s="29" t="s">
        <v>4</v>
      </c>
      <c r="H175" s="152">
        <v>100</v>
      </c>
    </row>
    <row r="176" spans="2:8" s="32" customFormat="1" ht="42.75" customHeight="1">
      <c r="B176" s="9" t="s">
        <v>344</v>
      </c>
      <c r="C176" s="33" t="s">
        <v>480</v>
      </c>
      <c r="D176" s="29" t="s">
        <v>438</v>
      </c>
      <c r="E176" s="29" t="s">
        <v>505</v>
      </c>
      <c r="F176" s="84" t="s">
        <v>345</v>
      </c>
      <c r="G176" s="29"/>
      <c r="H176" s="152">
        <f>H177</f>
        <v>1334</v>
      </c>
    </row>
    <row r="177" spans="2:8" s="32" customFormat="1" ht="37.5" customHeight="1">
      <c r="B177" s="9" t="s">
        <v>356</v>
      </c>
      <c r="C177" s="33" t="s">
        <v>480</v>
      </c>
      <c r="D177" s="29" t="s">
        <v>438</v>
      </c>
      <c r="E177" s="29" t="s">
        <v>505</v>
      </c>
      <c r="F177" s="93" t="s">
        <v>529</v>
      </c>
      <c r="G177" s="29"/>
      <c r="H177" s="152">
        <f>H178</f>
        <v>1334</v>
      </c>
    </row>
    <row r="178" spans="2:8" s="32" customFormat="1" ht="39" customHeight="1">
      <c r="B178" s="5" t="s">
        <v>427</v>
      </c>
      <c r="C178" s="33" t="s">
        <v>480</v>
      </c>
      <c r="D178" s="29" t="s">
        <v>438</v>
      </c>
      <c r="E178" s="29" t="s">
        <v>505</v>
      </c>
      <c r="F178" s="93" t="s">
        <v>529</v>
      </c>
      <c r="G178" s="29" t="s">
        <v>4</v>
      </c>
      <c r="H178" s="152">
        <v>1334</v>
      </c>
    </row>
    <row r="179" spans="1:211" s="32" customFormat="1" ht="48" customHeight="1">
      <c r="A179" s="77"/>
      <c r="B179" s="5" t="s">
        <v>101</v>
      </c>
      <c r="C179" s="29" t="s">
        <v>480</v>
      </c>
      <c r="D179" s="33" t="s">
        <v>438</v>
      </c>
      <c r="E179" s="33" t="s">
        <v>505</v>
      </c>
      <c r="F179" s="46" t="s">
        <v>405</v>
      </c>
      <c r="G179" s="29"/>
      <c r="H179" s="152">
        <f>H180+H183</f>
        <v>518</v>
      </c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</row>
    <row r="180" spans="1:211" s="32" customFormat="1" ht="59.25" customHeight="1">
      <c r="A180" s="77"/>
      <c r="B180" s="7" t="s">
        <v>63</v>
      </c>
      <c r="C180" s="29" t="s">
        <v>480</v>
      </c>
      <c r="D180" s="33" t="s">
        <v>438</v>
      </c>
      <c r="E180" s="33" t="s">
        <v>505</v>
      </c>
      <c r="F180" s="46" t="s">
        <v>66</v>
      </c>
      <c r="G180" s="29"/>
      <c r="H180" s="152">
        <f>H181</f>
        <v>500</v>
      </c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</row>
    <row r="181" spans="1:211" s="32" customFormat="1" ht="36" customHeight="1">
      <c r="A181" s="77"/>
      <c r="B181" s="45" t="s">
        <v>323</v>
      </c>
      <c r="C181" s="29" t="s">
        <v>480</v>
      </c>
      <c r="D181" s="33" t="s">
        <v>438</v>
      </c>
      <c r="E181" s="33" t="s">
        <v>505</v>
      </c>
      <c r="F181" s="46" t="s">
        <v>76</v>
      </c>
      <c r="G181" s="29"/>
      <c r="H181" s="152">
        <f>H182</f>
        <v>500</v>
      </c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</row>
    <row r="182" spans="1:211" s="32" customFormat="1" ht="29.25" customHeight="1">
      <c r="A182" s="77"/>
      <c r="B182" s="5" t="s">
        <v>427</v>
      </c>
      <c r="C182" s="29" t="s">
        <v>480</v>
      </c>
      <c r="D182" s="33" t="s">
        <v>438</v>
      </c>
      <c r="E182" s="33" t="s">
        <v>505</v>
      </c>
      <c r="F182" s="46" t="s">
        <v>76</v>
      </c>
      <c r="G182" s="29" t="s">
        <v>4</v>
      </c>
      <c r="H182" s="152">
        <v>500</v>
      </c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</row>
    <row r="183" spans="1:211" ht="32.25" customHeight="1">
      <c r="A183" s="62"/>
      <c r="B183" s="9" t="s">
        <v>200</v>
      </c>
      <c r="C183" s="40" t="s">
        <v>480</v>
      </c>
      <c r="D183" s="40" t="s">
        <v>438</v>
      </c>
      <c r="E183" s="40" t="s">
        <v>505</v>
      </c>
      <c r="F183" s="58" t="s">
        <v>260</v>
      </c>
      <c r="G183" s="40"/>
      <c r="H183" s="156">
        <f>H184</f>
        <v>18</v>
      </c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</row>
    <row r="184" spans="1:211" ht="16.5" customHeight="1">
      <c r="A184" s="62"/>
      <c r="B184" s="9" t="s">
        <v>324</v>
      </c>
      <c r="C184" s="40" t="s">
        <v>480</v>
      </c>
      <c r="D184" s="40" t="s">
        <v>438</v>
      </c>
      <c r="E184" s="40" t="s">
        <v>505</v>
      </c>
      <c r="F184" s="58" t="s">
        <v>201</v>
      </c>
      <c r="G184" s="40"/>
      <c r="H184" s="156">
        <f>H185</f>
        <v>18</v>
      </c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</row>
    <row r="185" spans="1:211" ht="37.5" customHeight="1">
      <c r="A185" s="62"/>
      <c r="B185" s="5" t="s">
        <v>427</v>
      </c>
      <c r="C185" s="40" t="s">
        <v>480</v>
      </c>
      <c r="D185" s="38" t="s">
        <v>438</v>
      </c>
      <c r="E185" s="38" t="s">
        <v>505</v>
      </c>
      <c r="F185" s="49" t="s">
        <v>201</v>
      </c>
      <c r="G185" s="40" t="s">
        <v>4</v>
      </c>
      <c r="H185" s="156">
        <v>18</v>
      </c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</row>
    <row r="186" spans="2:8" s="32" customFormat="1" ht="33" customHeight="1">
      <c r="B186" s="44" t="s">
        <v>511</v>
      </c>
      <c r="C186" s="33" t="s">
        <v>480</v>
      </c>
      <c r="D186" s="29" t="s">
        <v>440</v>
      </c>
      <c r="E186" s="29"/>
      <c r="F186" s="28"/>
      <c r="G186" s="28"/>
      <c r="H186" s="152">
        <f>H187+H191</f>
        <v>1475.73</v>
      </c>
    </row>
    <row r="187" spans="2:8" s="32" customFormat="1" ht="45" customHeight="1">
      <c r="B187" s="44" t="s">
        <v>501</v>
      </c>
      <c r="C187" s="33" t="s">
        <v>480</v>
      </c>
      <c r="D187" s="29" t="s">
        <v>440</v>
      </c>
      <c r="E187" s="29" t="s">
        <v>453</v>
      </c>
      <c r="F187" s="28"/>
      <c r="G187" s="29"/>
      <c r="H187" s="152">
        <f>H188</f>
        <v>1428.33</v>
      </c>
    </row>
    <row r="188" spans="2:8" s="32" customFormat="1" ht="21" customHeight="1">
      <c r="B188" s="5" t="s">
        <v>325</v>
      </c>
      <c r="C188" s="33" t="s">
        <v>480</v>
      </c>
      <c r="D188" s="33" t="s">
        <v>440</v>
      </c>
      <c r="E188" s="41" t="s">
        <v>453</v>
      </c>
      <c r="F188" s="26" t="s">
        <v>114</v>
      </c>
      <c r="G188" s="29"/>
      <c r="H188" s="152">
        <f>H189+H190</f>
        <v>1428.33</v>
      </c>
    </row>
    <row r="189" spans="2:8" s="32" customFormat="1" ht="22.5" customHeight="1">
      <c r="B189" s="44" t="s">
        <v>62</v>
      </c>
      <c r="C189" s="33" t="s">
        <v>480</v>
      </c>
      <c r="D189" s="33" t="s">
        <v>440</v>
      </c>
      <c r="E189" s="41" t="s">
        <v>453</v>
      </c>
      <c r="F189" s="26" t="s">
        <v>114</v>
      </c>
      <c r="G189" s="29" t="s">
        <v>115</v>
      </c>
      <c r="H189" s="152">
        <v>1340.62</v>
      </c>
    </row>
    <row r="190" spans="2:8" s="32" customFormat="1" ht="33.75" customHeight="1">
      <c r="B190" s="5" t="s">
        <v>427</v>
      </c>
      <c r="C190" s="33" t="s">
        <v>480</v>
      </c>
      <c r="D190" s="33" t="s">
        <v>440</v>
      </c>
      <c r="E190" s="41" t="s">
        <v>453</v>
      </c>
      <c r="F190" s="26" t="s">
        <v>114</v>
      </c>
      <c r="G190" s="29" t="s">
        <v>4</v>
      </c>
      <c r="H190" s="152">
        <v>87.71</v>
      </c>
    </row>
    <row r="191" spans="2:8" s="32" customFormat="1" ht="38.25" customHeight="1">
      <c r="B191" s="15" t="s">
        <v>518</v>
      </c>
      <c r="C191" s="33" t="s">
        <v>480</v>
      </c>
      <c r="D191" s="33" t="s">
        <v>440</v>
      </c>
      <c r="E191" s="33" t="s">
        <v>519</v>
      </c>
      <c r="F191" s="34"/>
      <c r="G191" s="33"/>
      <c r="H191" s="133">
        <f>H192</f>
        <v>47.4</v>
      </c>
    </row>
    <row r="192" spans="2:8" s="32" customFormat="1" ht="46.5" customHeight="1">
      <c r="B192" s="44" t="s">
        <v>100</v>
      </c>
      <c r="C192" s="33" t="s">
        <v>480</v>
      </c>
      <c r="D192" s="33" t="s">
        <v>440</v>
      </c>
      <c r="E192" s="33" t="s">
        <v>519</v>
      </c>
      <c r="F192" s="34" t="s">
        <v>132</v>
      </c>
      <c r="G192" s="29"/>
      <c r="H192" s="133">
        <f>H193</f>
        <v>47.4</v>
      </c>
    </row>
    <row r="193" spans="2:8" s="32" customFormat="1" ht="28.5" customHeight="1">
      <c r="B193" s="97" t="s">
        <v>236</v>
      </c>
      <c r="C193" s="33" t="s">
        <v>480</v>
      </c>
      <c r="D193" s="33" t="s">
        <v>440</v>
      </c>
      <c r="E193" s="33" t="s">
        <v>519</v>
      </c>
      <c r="F193" s="34" t="s">
        <v>400</v>
      </c>
      <c r="G193" s="29"/>
      <c r="H193" s="133">
        <f>H194</f>
        <v>47.4</v>
      </c>
    </row>
    <row r="194" spans="2:8" s="32" customFormat="1" ht="58.5" customHeight="1">
      <c r="B194" s="7" t="s">
        <v>254</v>
      </c>
      <c r="C194" s="29" t="s">
        <v>480</v>
      </c>
      <c r="D194" s="29" t="s">
        <v>440</v>
      </c>
      <c r="E194" s="29" t="s">
        <v>519</v>
      </c>
      <c r="F194" s="34" t="s">
        <v>403</v>
      </c>
      <c r="G194" s="29"/>
      <c r="H194" s="133">
        <f>H195</f>
        <v>47.4</v>
      </c>
    </row>
    <row r="195" spans="2:8" s="32" customFormat="1" ht="42" customHeight="1">
      <c r="B195" s="7" t="s">
        <v>56</v>
      </c>
      <c r="C195" s="29" t="s">
        <v>480</v>
      </c>
      <c r="D195" s="29" t="s">
        <v>440</v>
      </c>
      <c r="E195" s="29" t="s">
        <v>519</v>
      </c>
      <c r="F195" s="34" t="s">
        <v>130</v>
      </c>
      <c r="G195" s="29"/>
      <c r="H195" s="133">
        <f>H196</f>
        <v>47.4</v>
      </c>
    </row>
    <row r="196" spans="2:8" s="32" customFormat="1" ht="28.5" customHeight="1">
      <c r="B196" s="5" t="s">
        <v>427</v>
      </c>
      <c r="C196" s="29" t="s">
        <v>480</v>
      </c>
      <c r="D196" s="29" t="s">
        <v>440</v>
      </c>
      <c r="E196" s="29" t="s">
        <v>519</v>
      </c>
      <c r="F196" s="34" t="s">
        <v>130</v>
      </c>
      <c r="G196" s="29" t="s">
        <v>4</v>
      </c>
      <c r="H196" s="133">
        <v>47.4</v>
      </c>
    </row>
    <row r="197" spans="2:8" s="32" customFormat="1" ht="18" customHeight="1">
      <c r="B197" s="44" t="s">
        <v>498</v>
      </c>
      <c r="C197" s="33" t="s">
        <v>480</v>
      </c>
      <c r="D197" s="33" t="s">
        <v>451</v>
      </c>
      <c r="E197" s="33"/>
      <c r="F197" s="28"/>
      <c r="G197" s="29"/>
      <c r="H197" s="133">
        <f>H202+H198</f>
        <v>391</v>
      </c>
    </row>
    <row r="198" spans="2:8" s="32" customFormat="1" ht="21" customHeight="1">
      <c r="B198" s="44" t="s">
        <v>520</v>
      </c>
      <c r="C198" s="33" t="s">
        <v>480</v>
      </c>
      <c r="D198" s="33" t="s">
        <v>451</v>
      </c>
      <c r="E198" s="33" t="s">
        <v>453</v>
      </c>
      <c r="F198" s="54"/>
      <c r="G198" s="29"/>
      <c r="H198" s="158">
        <f>H199</f>
        <v>67.84</v>
      </c>
    </row>
    <row r="199" spans="2:8" s="32" customFormat="1" ht="46.5" customHeight="1">
      <c r="B199" s="5" t="s">
        <v>192</v>
      </c>
      <c r="C199" s="33" t="s">
        <v>480</v>
      </c>
      <c r="D199" s="33" t="s">
        <v>451</v>
      </c>
      <c r="E199" s="33" t="s">
        <v>453</v>
      </c>
      <c r="F199" s="35" t="s">
        <v>385</v>
      </c>
      <c r="G199" s="29"/>
      <c r="H199" s="158">
        <f>H200</f>
        <v>67.84</v>
      </c>
    </row>
    <row r="200" spans="2:8" s="32" customFormat="1" ht="44.25" customHeight="1">
      <c r="B200" s="10" t="s">
        <v>255</v>
      </c>
      <c r="C200" s="38" t="s">
        <v>480</v>
      </c>
      <c r="D200" s="38" t="s">
        <v>451</v>
      </c>
      <c r="E200" s="38" t="s">
        <v>453</v>
      </c>
      <c r="F200" s="59" t="s">
        <v>367</v>
      </c>
      <c r="G200" s="29"/>
      <c r="H200" s="158">
        <f>H201</f>
        <v>67.84</v>
      </c>
    </row>
    <row r="201" spans="2:8" s="32" customFormat="1" ht="33" customHeight="1">
      <c r="B201" s="5" t="s">
        <v>427</v>
      </c>
      <c r="C201" s="33" t="s">
        <v>480</v>
      </c>
      <c r="D201" s="33" t="s">
        <v>451</v>
      </c>
      <c r="E201" s="33" t="s">
        <v>453</v>
      </c>
      <c r="F201" s="59" t="s">
        <v>367</v>
      </c>
      <c r="G201" s="29" t="s">
        <v>4</v>
      </c>
      <c r="H201" s="158">
        <v>67.84</v>
      </c>
    </row>
    <row r="202" spans="2:8" s="32" customFormat="1" ht="23.25" customHeight="1">
      <c r="B202" s="44" t="s">
        <v>477</v>
      </c>
      <c r="C202" s="33" t="s">
        <v>480</v>
      </c>
      <c r="D202" s="33" t="s">
        <v>451</v>
      </c>
      <c r="E202" s="33" t="s">
        <v>444</v>
      </c>
      <c r="F202" s="28"/>
      <c r="G202" s="29"/>
      <c r="H202" s="133">
        <f>H203</f>
        <v>323.16</v>
      </c>
    </row>
    <row r="203" spans="2:8" s="32" customFormat="1" ht="54.75" customHeight="1">
      <c r="B203" s="45" t="s">
        <v>129</v>
      </c>
      <c r="C203" s="33" t="s">
        <v>480</v>
      </c>
      <c r="D203" s="33" t="s">
        <v>451</v>
      </c>
      <c r="E203" s="33" t="s">
        <v>444</v>
      </c>
      <c r="F203" s="34"/>
      <c r="G203" s="29"/>
      <c r="H203" s="133">
        <f>H204</f>
        <v>323.16</v>
      </c>
    </row>
    <row r="204" spans="2:8" s="32" customFormat="1" ht="39.75" customHeight="1">
      <c r="B204" s="9" t="s">
        <v>335</v>
      </c>
      <c r="C204" s="38" t="s">
        <v>480</v>
      </c>
      <c r="D204" s="38" t="s">
        <v>451</v>
      </c>
      <c r="E204" s="38" t="s">
        <v>444</v>
      </c>
      <c r="F204" s="48" t="s">
        <v>78</v>
      </c>
      <c r="G204" s="29"/>
      <c r="H204" s="133">
        <f>H205</f>
        <v>323.16</v>
      </c>
    </row>
    <row r="205" spans="2:8" s="32" customFormat="1" ht="51" customHeight="1">
      <c r="B205" s="9" t="s">
        <v>79</v>
      </c>
      <c r="C205" s="38" t="s">
        <v>480</v>
      </c>
      <c r="D205" s="38" t="s">
        <v>451</v>
      </c>
      <c r="E205" s="38" t="s">
        <v>444</v>
      </c>
      <c r="F205" s="48" t="s">
        <v>78</v>
      </c>
      <c r="G205" s="29" t="s">
        <v>80</v>
      </c>
      <c r="H205" s="133">
        <v>323.16</v>
      </c>
    </row>
    <row r="206" spans="2:8" s="32" customFormat="1" ht="21.75" customHeight="1">
      <c r="B206" s="7" t="s">
        <v>280</v>
      </c>
      <c r="C206" s="33" t="s">
        <v>480</v>
      </c>
      <c r="D206" s="33" t="s">
        <v>441</v>
      </c>
      <c r="E206" s="33"/>
      <c r="F206" s="34"/>
      <c r="G206" s="29"/>
      <c r="H206" s="133">
        <f>H207+H214</f>
        <v>2851.04</v>
      </c>
    </row>
    <row r="207" spans="2:8" s="32" customFormat="1" ht="17.25" customHeight="1">
      <c r="B207" s="7" t="s">
        <v>153</v>
      </c>
      <c r="C207" s="33" t="s">
        <v>480</v>
      </c>
      <c r="D207" s="33" t="s">
        <v>441</v>
      </c>
      <c r="E207" s="33" t="s">
        <v>443</v>
      </c>
      <c r="F207" s="34"/>
      <c r="G207" s="29"/>
      <c r="H207" s="133">
        <f>H208+H212</f>
        <v>1517.04</v>
      </c>
    </row>
    <row r="208" spans="2:8" s="32" customFormat="1" ht="49.5" customHeight="1">
      <c r="B208" s="73" t="s">
        <v>389</v>
      </c>
      <c r="C208" s="33" t="s">
        <v>480</v>
      </c>
      <c r="D208" s="33" t="s">
        <v>441</v>
      </c>
      <c r="E208" s="33" t="s">
        <v>443</v>
      </c>
      <c r="F208" s="28" t="s">
        <v>390</v>
      </c>
      <c r="G208" s="29"/>
      <c r="H208" s="133">
        <f>H209</f>
        <v>1500</v>
      </c>
    </row>
    <row r="209" spans="2:8" s="32" customFormat="1" ht="47.25" customHeight="1">
      <c r="B209" s="44" t="s">
        <v>68</v>
      </c>
      <c r="C209" s="33" t="s">
        <v>480</v>
      </c>
      <c r="D209" s="33" t="s">
        <v>441</v>
      </c>
      <c r="E209" s="33" t="s">
        <v>443</v>
      </c>
      <c r="F209" s="28" t="s">
        <v>391</v>
      </c>
      <c r="G209" s="29"/>
      <c r="H209" s="133">
        <f>H210</f>
        <v>1500</v>
      </c>
    </row>
    <row r="210" spans="2:8" s="32" customFormat="1" ht="35.25" customHeight="1">
      <c r="B210" s="44" t="s">
        <v>67</v>
      </c>
      <c r="C210" s="33" t="s">
        <v>480</v>
      </c>
      <c r="D210" s="33" t="s">
        <v>441</v>
      </c>
      <c r="E210" s="33" t="s">
        <v>443</v>
      </c>
      <c r="F210" s="28" t="s">
        <v>395</v>
      </c>
      <c r="G210" s="29"/>
      <c r="H210" s="133">
        <f>H211</f>
        <v>1500</v>
      </c>
    </row>
    <row r="211" spans="2:8" s="32" customFormat="1" ht="31.5" customHeight="1">
      <c r="B211" s="5" t="s">
        <v>427</v>
      </c>
      <c r="C211" s="33" t="s">
        <v>480</v>
      </c>
      <c r="D211" s="33" t="s">
        <v>441</v>
      </c>
      <c r="E211" s="33" t="s">
        <v>443</v>
      </c>
      <c r="F211" s="28" t="s">
        <v>395</v>
      </c>
      <c r="G211" s="29" t="s">
        <v>4</v>
      </c>
      <c r="H211" s="133">
        <v>1500</v>
      </c>
    </row>
    <row r="212" spans="2:8" s="32" customFormat="1" ht="25.5" customHeight="1">
      <c r="B212" s="5" t="s">
        <v>540</v>
      </c>
      <c r="C212" s="33" t="s">
        <v>480</v>
      </c>
      <c r="D212" s="29" t="s">
        <v>441</v>
      </c>
      <c r="E212" s="33" t="s">
        <v>443</v>
      </c>
      <c r="F212" s="26" t="s">
        <v>464</v>
      </c>
      <c r="G212" s="28"/>
      <c r="H212" s="133">
        <f>H213</f>
        <v>17.04</v>
      </c>
    </row>
    <row r="213" spans="2:8" s="32" customFormat="1" ht="33" customHeight="1">
      <c r="B213" s="15" t="s">
        <v>8</v>
      </c>
      <c r="C213" s="33" t="s">
        <v>480</v>
      </c>
      <c r="D213" s="29" t="s">
        <v>441</v>
      </c>
      <c r="E213" s="33" t="s">
        <v>443</v>
      </c>
      <c r="F213" s="26" t="s">
        <v>464</v>
      </c>
      <c r="G213" s="28">
        <v>240</v>
      </c>
      <c r="H213" s="133">
        <v>17.04</v>
      </c>
    </row>
    <row r="214" spans="2:8" s="32" customFormat="1" ht="15.75" customHeight="1">
      <c r="B214" s="5" t="s">
        <v>340</v>
      </c>
      <c r="C214" s="33" t="s">
        <v>480</v>
      </c>
      <c r="D214" s="33" t="s">
        <v>441</v>
      </c>
      <c r="E214" s="33" t="s">
        <v>440</v>
      </c>
      <c r="F214" s="28"/>
      <c r="G214" s="29"/>
      <c r="H214" s="133">
        <f>H215</f>
        <v>1334</v>
      </c>
    </row>
    <row r="215" spans="2:8" s="32" customFormat="1" ht="48" customHeight="1">
      <c r="B215" s="5" t="s">
        <v>342</v>
      </c>
      <c r="C215" s="33" t="s">
        <v>480</v>
      </c>
      <c r="D215" s="33" t="s">
        <v>441</v>
      </c>
      <c r="E215" s="33" t="s">
        <v>440</v>
      </c>
      <c r="F215" s="28" t="s">
        <v>343</v>
      </c>
      <c r="G215" s="29"/>
      <c r="H215" s="133">
        <f>H216+H219</f>
        <v>1334</v>
      </c>
    </row>
    <row r="216" spans="2:8" s="32" customFormat="1" ht="36.75" customHeight="1">
      <c r="B216" s="5" t="s">
        <v>349</v>
      </c>
      <c r="C216" s="33" t="s">
        <v>480</v>
      </c>
      <c r="D216" s="33" t="s">
        <v>441</v>
      </c>
      <c r="E216" s="33" t="s">
        <v>440</v>
      </c>
      <c r="F216" s="28" t="s">
        <v>352</v>
      </c>
      <c r="G216" s="29"/>
      <c r="H216" s="133">
        <f>H217</f>
        <v>664.78</v>
      </c>
    </row>
    <row r="217" spans="2:8" s="32" customFormat="1" ht="74.25" customHeight="1">
      <c r="B217" s="5" t="s">
        <v>341</v>
      </c>
      <c r="C217" s="33" t="s">
        <v>480</v>
      </c>
      <c r="D217" s="33" t="s">
        <v>441</v>
      </c>
      <c r="E217" s="33" t="s">
        <v>440</v>
      </c>
      <c r="F217" s="28" t="s">
        <v>351</v>
      </c>
      <c r="G217" s="29"/>
      <c r="H217" s="133">
        <f>H218</f>
        <v>664.78</v>
      </c>
    </row>
    <row r="218" spans="2:8" s="32" customFormat="1" ht="30.75" customHeight="1">
      <c r="B218" s="5" t="s">
        <v>427</v>
      </c>
      <c r="C218" s="33" t="s">
        <v>480</v>
      </c>
      <c r="D218" s="33" t="s">
        <v>441</v>
      </c>
      <c r="E218" s="33" t="s">
        <v>440</v>
      </c>
      <c r="F218" s="28" t="s">
        <v>351</v>
      </c>
      <c r="G218" s="29" t="s">
        <v>4</v>
      </c>
      <c r="H218" s="133">
        <v>664.78</v>
      </c>
    </row>
    <row r="219" spans="2:8" s="32" customFormat="1" ht="48.75" customHeight="1">
      <c r="B219" s="5" t="s">
        <v>350</v>
      </c>
      <c r="C219" s="33" t="s">
        <v>480</v>
      </c>
      <c r="D219" s="33" t="s">
        <v>441</v>
      </c>
      <c r="E219" s="33" t="s">
        <v>440</v>
      </c>
      <c r="F219" s="28" t="s">
        <v>353</v>
      </c>
      <c r="G219" s="29"/>
      <c r="H219" s="133">
        <f>H220</f>
        <v>669.22</v>
      </c>
    </row>
    <row r="220" spans="2:8" s="32" customFormat="1" ht="73.5" customHeight="1">
      <c r="B220" s="5" t="s">
        <v>341</v>
      </c>
      <c r="C220" s="33" t="s">
        <v>480</v>
      </c>
      <c r="D220" s="33" t="s">
        <v>441</v>
      </c>
      <c r="E220" s="33" t="s">
        <v>440</v>
      </c>
      <c r="F220" s="28" t="s">
        <v>354</v>
      </c>
      <c r="G220" s="29"/>
      <c r="H220" s="133">
        <f>H221</f>
        <v>669.22</v>
      </c>
    </row>
    <row r="221" spans="2:8" s="32" customFormat="1" ht="39.75" customHeight="1">
      <c r="B221" s="5" t="s">
        <v>427</v>
      </c>
      <c r="C221" s="33" t="s">
        <v>480</v>
      </c>
      <c r="D221" s="33" t="s">
        <v>441</v>
      </c>
      <c r="E221" s="33" t="s">
        <v>440</v>
      </c>
      <c r="F221" s="28" t="s">
        <v>354</v>
      </c>
      <c r="G221" s="29" t="s">
        <v>4</v>
      </c>
      <c r="H221" s="133">
        <v>669.22</v>
      </c>
    </row>
    <row r="222" spans="2:8" s="32" customFormat="1" ht="19.5" customHeight="1">
      <c r="B222" s="44" t="s">
        <v>499</v>
      </c>
      <c r="C222" s="33" t="s">
        <v>480</v>
      </c>
      <c r="D222" s="33" t="s">
        <v>449</v>
      </c>
      <c r="E222" s="33"/>
      <c r="F222" s="34"/>
      <c r="G222" s="34"/>
      <c r="H222" s="133">
        <f>H223</f>
        <v>119.4</v>
      </c>
    </row>
    <row r="223" spans="2:8" s="32" customFormat="1" ht="24.75" customHeight="1">
      <c r="B223" s="44" t="s">
        <v>202</v>
      </c>
      <c r="C223" s="33" t="s">
        <v>480</v>
      </c>
      <c r="D223" s="33" t="s">
        <v>449</v>
      </c>
      <c r="E223" s="33" t="s">
        <v>441</v>
      </c>
      <c r="F223" s="34"/>
      <c r="G223" s="34"/>
      <c r="H223" s="133">
        <f>H224</f>
        <v>119.4</v>
      </c>
    </row>
    <row r="224" spans="2:8" ht="62.25" customHeight="1">
      <c r="B224" s="47" t="s">
        <v>203</v>
      </c>
      <c r="C224" s="38" t="s">
        <v>480</v>
      </c>
      <c r="D224" s="38" t="s">
        <v>449</v>
      </c>
      <c r="E224" s="38" t="s">
        <v>441</v>
      </c>
      <c r="F224" s="43" t="s">
        <v>128</v>
      </c>
      <c r="G224" s="57"/>
      <c r="H224" s="156">
        <f>H228+H225</f>
        <v>119.4</v>
      </c>
    </row>
    <row r="225" spans="2:8" ht="40.5" customHeight="1">
      <c r="B225" s="14" t="s">
        <v>249</v>
      </c>
      <c r="C225" s="33" t="s">
        <v>480</v>
      </c>
      <c r="D225" s="38" t="s">
        <v>449</v>
      </c>
      <c r="E225" s="38" t="s">
        <v>441</v>
      </c>
      <c r="F225" s="34" t="s">
        <v>126</v>
      </c>
      <c r="G225" s="29"/>
      <c r="H225" s="133">
        <f>H226</f>
        <v>69.4</v>
      </c>
    </row>
    <row r="226" spans="2:8" ht="65.25" customHeight="1">
      <c r="B226" s="44" t="s">
        <v>261</v>
      </c>
      <c r="C226" s="33" t="s">
        <v>480</v>
      </c>
      <c r="D226" s="38" t="s">
        <v>449</v>
      </c>
      <c r="E226" s="38" t="s">
        <v>441</v>
      </c>
      <c r="F226" s="28" t="s">
        <v>127</v>
      </c>
      <c r="G226" s="29"/>
      <c r="H226" s="133">
        <f>H227</f>
        <v>69.4</v>
      </c>
    </row>
    <row r="227" spans="2:8" ht="27.75" customHeight="1">
      <c r="B227" s="5" t="s">
        <v>430</v>
      </c>
      <c r="C227" s="33" t="s">
        <v>480</v>
      </c>
      <c r="D227" s="38" t="s">
        <v>449</v>
      </c>
      <c r="E227" s="38" t="s">
        <v>441</v>
      </c>
      <c r="F227" s="28" t="s">
        <v>127</v>
      </c>
      <c r="G227" s="29" t="s">
        <v>1</v>
      </c>
      <c r="H227" s="133">
        <v>69.4</v>
      </c>
    </row>
    <row r="228" spans="2:8" ht="35.25" customHeight="1">
      <c r="B228" s="10" t="s">
        <v>545</v>
      </c>
      <c r="C228" s="38" t="s">
        <v>480</v>
      </c>
      <c r="D228" s="38" t="s">
        <v>449</v>
      </c>
      <c r="E228" s="38" t="s">
        <v>441</v>
      </c>
      <c r="F228" s="43" t="s">
        <v>546</v>
      </c>
      <c r="G228" s="57"/>
      <c r="H228" s="156">
        <f>H229</f>
        <v>50</v>
      </c>
    </row>
    <row r="229" spans="2:8" ht="21" customHeight="1">
      <c r="B229" s="10" t="s">
        <v>204</v>
      </c>
      <c r="C229" s="60" t="s">
        <v>480</v>
      </c>
      <c r="D229" s="38" t="s">
        <v>449</v>
      </c>
      <c r="E229" s="38" t="s">
        <v>441</v>
      </c>
      <c r="F229" s="43" t="s">
        <v>547</v>
      </c>
      <c r="G229" s="57"/>
      <c r="H229" s="156">
        <f>H230</f>
        <v>50</v>
      </c>
    </row>
    <row r="230" spans="2:8" ht="36" customHeight="1">
      <c r="B230" s="5" t="s">
        <v>427</v>
      </c>
      <c r="C230" s="60" t="s">
        <v>480</v>
      </c>
      <c r="D230" s="38" t="s">
        <v>449</v>
      </c>
      <c r="E230" s="38" t="s">
        <v>441</v>
      </c>
      <c r="F230" s="43" t="s">
        <v>547</v>
      </c>
      <c r="G230" s="43">
        <v>240</v>
      </c>
      <c r="H230" s="155">
        <v>50</v>
      </c>
    </row>
    <row r="231" spans="2:8" s="32" customFormat="1" ht="21" customHeight="1">
      <c r="B231" s="5" t="s">
        <v>502</v>
      </c>
      <c r="C231" s="33" t="s">
        <v>480</v>
      </c>
      <c r="D231" s="29" t="s">
        <v>450</v>
      </c>
      <c r="E231" s="29"/>
      <c r="F231" s="26"/>
      <c r="G231" s="29"/>
      <c r="H231" s="152">
        <f>H232+H236</f>
        <v>38504.86</v>
      </c>
    </row>
    <row r="232" spans="2:8" s="32" customFormat="1" ht="21" customHeight="1">
      <c r="B232" s="44" t="s">
        <v>459</v>
      </c>
      <c r="C232" s="33" t="s">
        <v>480</v>
      </c>
      <c r="D232" s="33" t="s">
        <v>450</v>
      </c>
      <c r="E232" s="29" t="s">
        <v>438</v>
      </c>
      <c r="F232" s="26"/>
      <c r="G232" s="29"/>
      <c r="H232" s="152">
        <f>H233</f>
        <v>1686.3</v>
      </c>
    </row>
    <row r="233" spans="2:8" s="32" customFormat="1" ht="21" customHeight="1">
      <c r="B233" s="5" t="s">
        <v>219</v>
      </c>
      <c r="C233" s="33" t="s">
        <v>480</v>
      </c>
      <c r="D233" s="29" t="s">
        <v>450</v>
      </c>
      <c r="E233" s="29" t="s">
        <v>438</v>
      </c>
      <c r="F233" s="26" t="s">
        <v>218</v>
      </c>
      <c r="G233" s="29"/>
      <c r="H233" s="152">
        <f>H234</f>
        <v>1686.3</v>
      </c>
    </row>
    <row r="234" spans="2:8" s="32" customFormat="1" ht="36" customHeight="1">
      <c r="B234" s="44" t="s">
        <v>19</v>
      </c>
      <c r="C234" s="33" t="s">
        <v>480</v>
      </c>
      <c r="D234" s="29" t="s">
        <v>450</v>
      </c>
      <c r="E234" s="33" t="s">
        <v>438</v>
      </c>
      <c r="F234" s="26" t="s">
        <v>320</v>
      </c>
      <c r="G234" s="29"/>
      <c r="H234" s="152">
        <f>H235</f>
        <v>1686.3</v>
      </c>
    </row>
    <row r="235" spans="2:8" s="32" customFormat="1" ht="20.25" customHeight="1">
      <c r="B235" s="44" t="s">
        <v>62</v>
      </c>
      <c r="C235" s="29" t="s">
        <v>480</v>
      </c>
      <c r="D235" s="29" t="s">
        <v>450</v>
      </c>
      <c r="E235" s="33" t="s">
        <v>438</v>
      </c>
      <c r="F235" s="26" t="s">
        <v>320</v>
      </c>
      <c r="G235" s="29" t="s">
        <v>115</v>
      </c>
      <c r="H235" s="152">
        <v>1686.3</v>
      </c>
    </row>
    <row r="236" spans="2:8" s="32" customFormat="1" ht="21" customHeight="1">
      <c r="B236" s="44" t="s">
        <v>471</v>
      </c>
      <c r="C236" s="29" t="s">
        <v>480</v>
      </c>
      <c r="D236" s="29" t="s">
        <v>450</v>
      </c>
      <c r="E236" s="33" t="s">
        <v>453</v>
      </c>
      <c r="F236" s="26"/>
      <c r="G236" s="29"/>
      <c r="H236" s="152">
        <f>H237+H241+H243</f>
        <v>36818.56</v>
      </c>
    </row>
    <row r="237" spans="2:8" s="32" customFormat="1" ht="47.25" customHeight="1">
      <c r="B237" s="44" t="s">
        <v>141</v>
      </c>
      <c r="C237" s="33" t="s">
        <v>480</v>
      </c>
      <c r="D237" s="33" t="s">
        <v>450</v>
      </c>
      <c r="E237" s="33" t="s">
        <v>453</v>
      </c>
      <c r="F237" s="37" t="s">
        <v>142</v>
      </c>
      <c r="G237" s="34"/>
      <c r="H237" s="152">
        <f>H238</f>
        <v>32654</v>
      </c>
    </row>
    <row r="238" spans="1:211" s="55" customFormat="1" ht="57.75" customHeight="1">
      <c r="A238" s="77"/>
      <c r="B238" s="7" t="s">
        <v>93</v>
      </c>
      <c r="C238" s="61" t="s">
        <v>480</v>
      </c>
      <c r="D238" s="33" t="s">
        <v>450</v>
      </c>
      <c r="E238" s="33" t="s">
        <v>453</v>
      </c>
      <c r="F238" s="37" t="s">
        <v>25</v>
      </c>
      <c r="G238" s="28"/>
      <c r="H238" s="152">
        <f>H239</f>
        <v>32654</v>
      </c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</row>
    <row r="239" spans="1:211" s="18" customFormat="1" ht="40.5" customHeight="1">
      <c r="A239" s="62"/>
      <c r="B239" s="8" t="s">
        <v>81</v>
      </c>
      <c r="C239" s="60" t="s">
        <v>480</v>
      </c>
      <c r="D239" s="38" t="s">
        <v>450</v>
      </c>
      <c r="E239" s="38" t="s">
        <v>453</v>
      </c>
      <c r="F239" s="38" t="s">
        <v>26</v>
      </c>
      <c r="G239" s="57"/>
      <c r="H239" s="156">
        <f>H240</f>
        <v>32654</v>
      </c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</row>
    <row r="240" spans="1:211" s="18" customFormat="1" ht="21" customHeight="1">
      <c r="A240" s="62"/>
      <c r="B240" s="9" t="s">
        <v>462</v>
      </c>
      <c r="C240" s="60" t="s">
        <v>480</v>
      </c>
      <c r="D240" s="38" t="s">
        <v>450</v>
      </c>
      <c r="E240" s="38" t="s">
        <v>453</v>
      </c>
      <c r="F240" s="38" t="s">
        <v>26</v>
      </c>
      <c r="G240" s="57">
        <v>410</v>
      </c>
      <c r="H240" s="156">
        <f>33395-741</f>
        <v>32654</v>
      </c>
      <c r="I240" s="168"/>
      <c r="J240" s="168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</row>
    <row r="241" spans="1:211" s="55" customFormat="1" ht="28.5" customHeight="1">
      <c r="A241" s="77"/>
      <c r="B241" s="5" t="s">
        <v>463</v>
      </c>
      <c r="C241" s="33" t="s">
        <v>480</v>
      </c>
      <c r="D241" s="29" t="s">
        <v>450</v>
      </c>
      <c r="E241" s="33" t="s">
        <v>453</v>
      </c>
      <c r="F241" s="26" t="s">
        <v>464</v>
      </c>
      <c r="G241" s="28"/>
      <c r="H241" s="152">
        <f>H242</f>
        <v>164.56</v>
      </c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</row>
    <row r="242" spans="1:211" s="55" customFormat="1" ht="26.25" customHeight="1">
      <c r="A242" s="77"/>
      <c r="B242" s="15" t="s">
        <v>8</v>
      </c>
      <c r="C242" s="33" t="s">
        <v>480</v>
      </c>
      <c r="D242" s="29" t="s">
        <v>450</v>
      </c>
      <c r="E242" s="33" t="s">
        <v>453</v>
      </c>
      <c r="F242" s="26" t="s">
        <v>464</v>
      </c>
      <c r="G242" s="28">
        <v>240</v>
      </c>
      <c r="H242" s="152">
        <v>164.56</v>
      </c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</row>
    <row r="243" spans="1:211" s="55" customFormat="1" ht="35.25" customHeight="1">
      <c r="A243" s="77"/>
      <c r="B243" s="96" t="s">
        <v>213</v>
      </c>
      <c r="C243" s="33" t="s">
        <v>480</v>
      </c>
      <c r="D243" s="29" t="s">
        <v>450</v>
      </c>
      <c r="E243" s="33" t="s">
        <v>453</v>
      </c>
      <c r="F243" s="26" t="s">
        <v>214</v>
      </c>
      <c r="G243" s="28"/>
      <c r="H243" s="152">
        <f>H244</f>
        <v>4000</v>
      </c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</row>
    <row r="244" spans="1:211" s="55" customFormat="1" ht="25.5" customHeight="1">
      <c r="A244" s="77"/>
      <c r="B244" s="5" t="s">
        <v>191</v>
      </c>
      <c r="C244" s="33" t="s">
        <v>480</v>
      </c>
      <c r="D244" s="29" t="s">
        <v>450</v>
      </c>
      <c r="E244" s="33" t="s">
        <v>453</v>
      </c>
      <c r="F244" s="26" t="s">
        <v>355</v>
      </c>
      <c r="G244" s="28"/>
      <c r="H244" s="152">
        <f>H245</f>
        <v>4000</v>
      </c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</row>
    <row r="245" spans="1:211" s="55" customFormat="1" ht="29.25" customHeight="1">
      <c r="A245" s="77"/>
      <c r="B245" s="5" t="s">
        <v>8</v>
      </c>
      <c r="C245" s="33" t="s">
        <v>480</v>
      </c>
      <c r="D245" s="29" t="s">
        <v>450</v>
      </c>
      <c r="E245" s="33" t="s">
        <v>453</v>
      </c>
      <c r="F245" s="26" t="s">
        <v>355</v>
      </c>
      <c r="G245" s="28">
        <v>240</v>
      </c>
      <c r="H245" s="152">
        <v>4000</v>
      </c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</row>
    <row r="246" spans="1:211" s="32" customFormat="1" ht="16.5" customHeight="1">
      <c r="A246" s="77"/>
      <c r="B246" s="52" t="s">
        <v>281</v>
      </c>
      <c r="C246" s="33" t="s">
        <v>480</v>
      </c>
      <c r="D246" s="33" t="s">
        <v>453</v>
      </c>
      <c r="E246" s="33"/>
      <c r="F246" s="34"/>
      <c r="G246" s="28"/>
      <c r="H246" s="152">
        <f>H251+H247</f>
        <v>431.3</v>
      </c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</row>
    <row r="247" spans="2:8" s="32" customFormat="1" ht="18" customHeight="1">
      <c r="B247" s="63" t="s">
        <v>0</v>
      </c>
      <c r="C247" s="33" t="s">
        <v>480</v>
      </c>
      <c r="D247" s="29" t="s">
        <v>453</v>
      </c>
      <c r="E247" s="29" t="s">
        <v>450</v>
      </c>
      <c r="F247" s="28"/>
      <c r="G247" s="28"/>
      <c r="H247" s="152">
        <f>H248</f>
        <v>129.87</v>
      </c>
    </row>
    <row r="248" spans="2:8" s="32" customFormat="1" ht="18" customHeight="1">
      <c r="B248" s="5" t="s">
        <v>219</v>
      </c>
      <c r="C248" s="33" t="s">
        <v>480</v>
      </c>
      <c r="D248" s="29" t="s">
        <v>453</v>
      </c>
      <c r="E248" s="29" t="s">
        <v>450</v>
      </c>
      <c r="F248" s="28" t="s">
        <v>218</v>
      </c>
      <c r="G248" s="28"/>
      <c r="H248" s="152">
        <f>H249</f>
        <v>129.87</v>
      </c>
    </row>
    <row r="249" spans="2:8" s="32" customFormat="1" ht="66.75" customHeight="1">
      <c r="B249" s="7" t="s">
        <v>256</v>
      </c>
      <c r="C249" s="33" t="s">
        <v>480</v>
      </c>
      <c r="D249" s="29" t="s">
        <v>453</v>
      </c>
      <c r="E249" s="29" t="s">
        <v>450</v>
      </c>
      <c r="F249" s="28" t="s">
        <v>262</v>
      </c>
      <c r="G249" s="28"/>
      <c r="H249" s="152">
        <f>H250</f>
        <v>129.87</v>
      </c>
    </row>
    <row r="250" spans="2:8" s="32" customFormat="1" ht="33" customHeight="1">
      <c r="B250" s="5" t="s">
        <v>427</v>
      </c>
      <c r="C250" s="33" t="s">
        <v>480</v>
      </c>
      <c r="D250" s="29" t="s">
        <v>453</v>
      </c>
      <c r="E250" s="29" t="s">
        <v>450</v>
      </c>
      <c r="F250" s="28" t="s">
        <v>262</v>
      </c>
      <c r="G250" s="28">
        <v>240</v>
      </c>
      <c r="H250" s="152">
        <v>129.87</v>
      </c>
    </row>
    <row r="251" spans="2:8" s="138" customFormat="1" ht="27" customHeight="1">
      <c r="B251" s="147" t="s">
        <v>77</v>
      </c>
      <c r="C251" s="140" t="s">
        <v>480</v>
      </c>
      <c r="D251" s="135" t="s">
        <v>453</v>
      </c>
      <c r="E251" s="135" t="s">
        <v>453</v>
      </c>
      <c r="F251" s="142"/>
      <c r="G251" s="142"/>
      <c r="H251" s="157">
        <f>H252</f>
        <v>301.43</v>
      </c>
    </row>
    <row r="252" spans="2:8" s="138" customFormat="1" ht="50.25" customHeight="1">
      <c r="B252" s="139" t="s">
        <v>101</v>
      </c>
      <c r="C252" s="135" t="s">
        <v>480</v>
      </c>
      <c r="D252" s="135" t="s">
        <v>453</v>
      </c>
      <c r="E252" s="135" t="s">
        <v>453</v>
      </c>
      <c r="F252" s="137" t="s">
        <v>405</v>
      </c>
      <c r="G252" s="135"/>
      <c r="H252" s="157">
        <f>H253</f>
        <v>301.43</v>
      </c>
    </row>
    <row r="253" spans="2:8" s="138" customFormat="1" ht="61.5" customHeight="1">
      <c r="B253" s="148" t="s">
        <v>63</v>
      </c>
      <c r="C253" s="135" t="s">
        <v>480</v>
      </c>
      <c r="D253" s="135" t="s">
        <v>453</v>
      </c>
      <c r="E253" s="135" t="s">
        <v>453</v>
      </c>
      <c r="F253" s="137" t="s">
        <v>66</v>
      </c>
      <c r="G253" s="135"/>
      <c r="H253" s="157">
        <f>H254</f>
        <v>301.43</v>
      </c>
    </row>
    <row r="254" spans="2:8" s="138" customFormat="1" ht="28.5" customHeight="1">
      <c r="B254" s="149" t="s">
        <v>536</v>
      </c>
      <c r="C254" s="135" t="s">
        <v>480</v>
      </c>
      <c r="D254" s="135" t="s">
        <v>453</v>
      </c>
      <c r="E254" s="135" t="s">
        <v>453</v>
      </c>
      <c r="F254" s="137" t="s">
        <v>537</v>
      </c>
      <c r="G254" s="135"/>
      <c r="H254" s="157">
        <f>H255</f>
        <v>301.43</v>
      </c>
    </row>
    <row r="255" spans="2:8" s="138" customFormat="1" ht="21.75" customHeight="1">
      <c r="B255" s="139" t="s">
        <v>462</v>
      </c>
      <c r="C255" s="135" t="s">
        <v>480</v>
      </c>
      <c r="D255" s="135" t="s">
        <v>453</v>
      </c>
      <c r="E255" s="135" t="s">
        <v>453</v>
      </c>
      <c r="F255" s="137" t="s">
        <v>537</v>
      </c>
      <c r="G255" s="135" t="s">
        <v>140</v>
      </c>
      <c r="H255" s="157">
        <v>301.43</v>
      </c>
    </row>
    <row r="256" spans="2:8" s="32" customFormat="1" ht="17.25" customHeight="1">
      <c r="B256" s="63" t="s">
        <v>503</v>
      </c>
      <c r="C256" s="33" t="s">
        <v>480</v>
      </c>
      <c r="D256" s="29" t="s">
        <v>466</v>
      </c>
      <c r="E256" s="29"/>
      <c r="F256" s="34"/>
      <c r="G256" s="29"/>
      <c r="H256" s="152">
        <f>H257+H265</f>
        <v>4154.639999999999</v>
      </c>
    </row>
    <row r="257" spans="2:8" s="32" customFormat="1" ht="17.25" customHeight="1">
      <c r="B257" s="63" t="s">
        <v>500</v>
      </c>
      <c r="C257" s="33" t="s">
        <v>480</v>
      </c>
      <c r="D257" s="29" t="s">
        <v>466</v>
      </c>
      <c r="E257" s="29" t="s">
        <v>440</v>
      </c>
      <c r="F257" s="64"/>
      <c r="G257" s="29"/>
      <c r="H257" s="152">
        <f>H258+H261</f>
        <v>3067.54</v>
      </c>
    </row>
    <row r="258" spans="2:8" s="32" customFormat="1" ht="17.25" customHeight="1">
      <c r="B258" s="5" t="s">
        <v>219</v>
      </c>
      <c r="C258" s="33" t="s">
        <v>480</v>
      </c>
      <c r="D258" s="29" t="s">
        <v>466</v>
      </c>
      <c r="E258" s="29" t="s">
        <v>440</v>
      </c>
      <c r="F258" s="28" t="s">
        <v>218</v>
      </c>
      <c r="G258" s="29"/>
      <c r="H258" s="152">
        <f>H259</f>
        <v>636.75</v>
      </c>
    </row>
    <row r="259" spans="2:8" s="32" customFormat="1" ht="80.25" customHeight="1">
      <c r="B259" s="7" t="s">
        <v>263</v>
      </c>
      <c r="C259" s="56" t="s">
        <v>480</v>
      </c>
      <c r="D259" s="56" t="s">
        <v>466</v>
      </c>
      <c r="E259" s="56" t="s">
        <v>440</v>
      </c>
      <c r="F259" s="46" t="s">
        <v>318</v>
      </c>
      <c r="G259" s="29"/>
      <c r="H259" s="152">
        <f>H260</f>
        <v>636.75</v>
      </c>
    </row>
    <row r="260" spans="2:8" s="32" customFormat="1" ht="33.75" customHeight="1">
      <c r="B260" s="5" t="s">
        <v>428</v>
      </c>
      <c r="C260" s="29" t="s">
        <v>480</v>
      </c>
      <c r="D260" s="41" t="s">
        <v>466</v>
      </c>
      <c r="E260" s="41" t="s">
        <v>440</v>
      </c>
      <c r="F260" s="46" t="s">
        <v>318</v>
      </c>
      <c r="G260" s="29" t="s">
        <v>429</v>
      </c>
      <c r="H260" s="133">
        <v>636.75</v>
      </c>
    </row>
    <row r="261" spans="2:8" s="32" customFormat="1" ht="45" customHeight="1">
      <c r="B261" s="5" t="s">
        <v>101</v>
      </c>
      <c r="C261" s="33" t="s">
        <v>480</v>
      </c>
      <c r="D261" s="41" t="s">
        <v>466</v>
      </c>
      <c r="E261" s="41" t="s">
        <v>440</v>
      </c>
      <c r="F261" s="34" t="s">
        <v>405</v>
      </c>
      <c r="G261" s="29"/>
      <c r="H261" s="152">
        <f>H262</f>
        <v>2430.79</v>
      </c>
    </row>
    <row r="262" spans="2:8" s="32" customFormat="1" ht="51.75" customHeight="1">
      <c r="B262" s="7" t="s">
        <v>388</v>
      </c>
      <c r="C262" s="29" t="s">
        <v>480</v>
      </c>
      <c r="D262" s="41" t="s">
        <v>466</v>
      </c>
      <c r="E262" s="41" t="s">
        <v>440</v>
      </c>
      <c r="F262" s="46" t="s">
        <v>406</v>
      </c>
      <c r="G262" s="29"/>
      <c r="H262" s="152">
        <f>H263</f>
        <v>2430.79</v>
      </c>
    </row>
    <row r="263" spans="2:8" s="32" customFormat="1" ht="47.25" customHeight="1">
      <c r="B263" s="44" t="s">
        <v>65</v>
      </c>
      <c r="C263" s="29" t="s">
        <v>480</v>
      </c>
      <c r="D263" s="41" t="s">
        <v>466</v>
      </c>
      <c r="E263" s="41" t="s">
        <v>440</v>
      </c>
      <c r="F263" s="46" t="s">
        <v>336</v>
      </c>
      <c r="G263" s="29"/>
      <c r="H263" s="152">
        <f>H264</f>
        <v>2430.79</v>
      </c>
    </row>
    <row r="264" spans="2:8" s="138" customFormat="1" ht="30" customHeight="1">
      <c r="B264" s="134" t="s">
        <v>64</v>
      </c>
      <c r="C264" s="135" t="s">
        <v>480</v>
      </c>
      <c r="D264" s="136" t="s">
        <v>466</v>
      </c>
      <c r="E264" s="136" t="s">
        <v>440</v>
      </c>
      <c r="F264" s="137" t="s">
        <v>336</v>
      </c>
      <c r="G264" s="135" t="s">
        <v>429</v>
      </c>
      <c r="H264" s="157">
        <v>2430.79</v>
      </c>
    </row>
    <row r="265" spans="2:8" s="32" customFormat="1" ht="24" customHeight="1">
      <c r="B265" s="44" t="s">
        <v>467</v>
      </c>
      <c r="C265" s="29" t="s">
        <v>480</v>
      </c>
      <c r="D265" s="33" t="s">
        <v>466</v>
      </c>
      <c r="E265" s="41" t="s">
        <v>449</v>
      </c>
      <c r="F265" s="26"/>
      <c r="G265" s="29"/>
      <c r="H265" s="152">
        <f>H266</f>
        <v>1087.1</v>
      </c>
    </row>
    <row r="266" spans="2:8" s="32" customFormat="1" ht="43.5" customHeight="1">
      <c r="B266" s="71" t="s">
        <v>244</v>
      </c>
      <c r="C266" s="33" t="s">
        <v>480</v>
      </c>
      <c r="D266" s="33" t="s">
        <v>466</v>
      </c>
      <c r="E266" s="33" t="s">
        <v>449</v>
      </c>
      <c r="F266" s="53" t="s">
        <v>214</v>
      </c>
      <c r="G266" s="29"/>
      <c r="H266" s="152">
        <f>H267</f>
        <v>1087.1</v>
      </c>
    </row>
    <row r="267" spans="2:8" s="32" customFormat="1" ht="129" customHeight="1">
      <c r="B267" s="44" t="s">
        <v>265</v>
      </c>
      <c r="C267" s="29" t="s">
        <v>480</v>
      </c>
      <c r="D267" s="33" t="s">
        <v>466</v>
      </c>
      <c r="E267" s="41" t="s">
        <v>449</v>
      </c>
      <c r="F267" s="26" t="s">
        <v>264</v>
      </c>
      <c r="G267" s="29"/>
      <c r="H267" s="152">
        <f>H268+H269</f>
        <v>1087.1</v>
      </c>
    </row>
    <row r="268" spans="2:8" s="32" customFormat="1" ht="29.25" customHeight="1">
      <c r="B268" s="5" t="s">
        <v>430</v>
      </c>
      <c r="C268" s="29" t="s">
        <v>480</v>
      </c>
      <c r="D268" s="33" t="s">
        <v>466</v>
      </c>
      <c r="E268" s="41" t="s">
        <v>449</v>
      </c>
      <c r="F268" s="26" t="s">
        <v>264</v>
      </c>
      <c r="G268" s="29" t="s">
        <v>1</v>
      </c>
      <c r="H268" s="152">
        <v>685.36</v>
      </c>
    </row>
    <row r="269" spans="2:8" s="32" customFormat="1" ht="29.25" customHeight="1">
      <c r="B269" s="5" t="s">
        <v>427</v>
      </c>
      <c r="C269" s="29" t="s">
        <v>480</v>
      </c>
      <c r="D269" s="33" t="s">
        <v>466</v>
      </c>
      <c r="E269" s="41" t="s">
        <v>449</v>
      </c>
      <c r="F269" s="26" t="s">
        <v>264</v>
      </c>
      <c r="G269" s="29" t="s">
        <v>4</v>
      </c>
      <c r="H269" s="152">
        <v>401.74</v>
      </c>
    </row>
    <row r="270" spans="2:8" s="32" customFormat="1" ht="33.75" customHeight="1">
      <c r="B270" s="6" t="s">
        <v>106</v>
      </c>
      <c r="C270" s="30" t="s">
        <v>515</v>
      </c>
      <c r="D270" s="33"/>
      <c r="E270" s="33"/>
      <c r="F270" s="34"/>
      <c r="G270" s="29"/>
      <c r="H270" s="162">
        <f>H271+H295+H281+H301</f>
        <v>10122.92</v>
      </c>
    </row>
    <row r="271" spans="2:8" s="32" customFormat="1" ht="20.25" customHeight="1">
      <c r="B271" s="44" t="s">
        <v>475</v>
      </c>
      <c r="C271" s="33" t="s">
        <v>515</v>
      </c>
      <c r="D271" s="29" t="s">
        <v>438</v>
      </c>
      <c r="E271" s="29" t="s">
        <v>505</v>
      </c>
      <c r="F271" s="28"/>
      <c r="G271" s="34"/>
      <c r="H271" s="133">
        <f>H272</f>
        <v>206.55</v>
      </c>
    </row>
    <row r="272" spans="2:8" s="32" customFormat="1" ht="56.25" customHeight="1">
      <c r="B272" s="14" t="s">
        <v>194</v>
      </c>
      <c r="C272" s="33" t="s">
        <v>515</v>
      </c>
      <c r="D272" s="33" t="s">
        <v>438</v>
      </c>
      <c r="E272" s="33" t="s">
        <v>505</v>
      </c>
      <c r="F272" s="34" t="s">
        <v>368</v>
      </c>
      <c r="G272" s="28"/>
      <c r="H272" s="158">
        <f>H273</f>
        <v>206.55</v>
      </c>
    </row>
    <row r="273" spans="2:8" s="32" customFormat="1" ht="44.25" customHeight="1">
      <c r="B273" s="44" t="s">
        <v>266</v>
      </c>
      <c r="C273" s="33" t="s">
        <v>515</v>
      </c>
      <c r="D273" s="33" t="s">
        <v>438</v>
      </c>
      <c r="E273" s="33" t="s">
        <v>505</v>
      </c>
      <c r="F273" s="34" t="s">
        <v>369</v>
      </c>
      <c r="G273" s="28"/>
      <c r="H273" s="158">
        <f>H274+H277+H279</f>
        <v>206.55</v>
      </c>
    </row>
    <row r="274" spans="2:8" s="32" customFormat="1" ht="28.5" customHeight="1">
      <c r="B274" s="14" t="s">
        <v>267</v>
      </c>
      <c r="C274" s="33" t="s">
        <v>515</v>
      </c>
      <c r="D274" s="33" t="s">
        <v>438</v>
      </c>
      <c r="E274" s="33" t="s">
        <v>505</v>
      </c>
      <c r="F274" s="34" t="s">
        <v>370</v>
      </c>
      <c r="G274" s="28"/>
      <c r="H274" s="158">
        <f>H275</f>
        <v>5.3</v>
      </c>
    </row>
    <row r="275" spans="2:8" s="32" customFormat="1" ht="84" customHeight="1">
      <c r="B275" s="14" t="s">
        <v>148</v>
      </c>
      <c r="C275" s="33" t="s">
        <v>515</v>
      </c>
      <c r="D275" s="33" t="s">
        <v>438</v>
      </c>
      <c r="E275" s="33" t="s">
        <v>505</v>
      </c>
      <c r="F275" s="34" t="s">
        <v>371</v>
      </c>
      <c r="G275" s="28"/>
      <c r="H275" s="158">
        <f>H276</f>
        <v>5.3</v>
      </c>
    </row>
    <row r="276" spans="2:8" s="32" customFormat="1" ht="28.5" customHeight="1">
      <c r="B276" s="5" t="s">
        <v>427</v>
      </c>
      <c r="C276" s="33" t="s">
        <v>515</v>
      </c>
      <c r="D276" s="33" t="s">
        <v>438</v>
      </c>
      <c r="E276" s="33" t="s">
        <v>505</v>
      </c>
      <c r="F276" s="34" t="s">
        <v>371</v>
      </c>
      <c r="G276" s="29" t="s">
        <v>4</v>
      </c>
      <c r="H276" s="158">
        <v>5.3</v>
      </c>
    </row>
    <row r="277" spans="2:8" s="32" customFormat="1" ht="48" customHeight="1">
      <c r="B277" s="45" t="s">
        <v>268</v>
      </c>
      <c r="C277" s="33" t="s">
        <v>515</v>
      </c>
      <c r="D277" s="33" t="s">
        <v>438</v>
      </c>
      <c r="E277" s="33" t="s">
        <v>505</v>
      </c>
      <c r="F277" s="34" t="s">
        <v>372</v>
      </c>
      <c r="G277" s="29"/>
      <c r="H277" s="158">
        <f>H278</f>
        <v>150.5</v>
      </c>
    </row>
    <row r="278" spans="2:8" s="32" customFormat="1" ht="30" customHeight="1">
      <c r="B278" s="5" t="s">
        <v>427</v>
      </c>
      <c r="C278" s="33" t="s">
        <v>515</v>
      </c>
      <c r="D278" s="33" t="s">
        <v>438</v>
      </c>
      <c r="E278" s="33" t="s">
        <v>505</v>
      </c>
      <c r="F278" s="34" t="s">
        <v>373</v>
      </c>
      <c r="G278" s="29" t="s">
        <v>4</v>
      </c>
      <c r="H278" s="158">
        <v>150.5</v>
      </c>
    </row>
    <row r="279" spans="2:8" s="32" customFormat="1" ht="54.75" customHeight="1">
      <c r="B279" s="45" t="s">
        <v>269</v>
      </c>
      <c r="C279" s="33" t="s">
        <v>515</v>
      </c>
      <c r="D279" s="33" t="s">
        <v>438</v>
      </c>
      <c r="E279" s="33" t="s">
        <v>505</v>
      </c>
      <c r="F279" s="34" t="s">
        <v>374</v>
      </c>
      <c r="G279" s="29"/>
      <c r="H279" s="158">
        <f>H280</f>
        <v>50.75</v>
      </c>
    </row>
    <row r="280" spans="2:8" s="32" customFormat="1" ht="30.75" customHeight="1">
      <c r="B280" s="5" t="s">
        <v>427</v>
      </c>
      <c r="C280" s="33" t="s">
        <v>515</v>
      </c>
      <c r="D280" s="33" t="s">
        <v>438</v>
      </c>
      <c r="E280" s="33" t="s">
        <v>505</v>
      </c>
      <c r="F280" s="34" t="s">
        <v>375</v>
      </c>
      <c r="G280" s="28">
        <v>240</v>
      </c>
      <c r="H280" s="158">
        <v>50.75</v>
      </c>
    </row>
    <row r="281" spans="2:8" s="32" customFormat="1" ht="18.75" customHeight="1">
      <c r="B281" s="5" t="s">
        <v>498</v>
      </c>
      <c r="C281" s="33" t="s">
        <v>515</v>
      </c>
      <c r="D281" s="33" t="s">
        <v>451</v>
      </c>
      <c r="E281" s="33"/>
      <c r="F281" s="34"/>
      <c r="G281" s="28"/>
      <c r="H281" s="158">
        <f>H282+H286</f>
        <v>3558.5199999999995</v>
      </c>
    </row>
    <row r="282" spans="2:8" s="32" customFormat="1" ht="18.75" customHeight="1">
      <c r="B282" s="5" t="s">
        <v>520</v>
      </c>
      <c r="C282" s="33" t="s">
        <v>515</v>
      </c>
      <c r="D282" s="33" t="s">
        <v>451</v>
      </c>
      <c r="E282" s="33" t="s">
        <v>453</v>
      </c>
      <c r="F282" s="34"/>
      <c r="G282" s="28"/>
      <c r="H282" s="158">
        <f>H283</f>
        <v>253.74</v>
      </c>
    </row>
    <row r="283" spans="2:8" s="32" customFormat="1" ht="45" customHeight="1">
      <c r="B283" s="5" t="s">
        <v>192</v>
      </c>
      <c r="C283" s="82" t="s">
        <v>515</v>
      </c>
      <c r="D283" s="82" t="s">
        <v>451</v>
      </c>
      <c r="E283" s="82" t="s">
        <v>453</v>
      </c>
      <c r="F283" s="84" t="s">
        <v>385</v>
      </c>
      <c r="G283" s="4"/>
      <c r="H283" s="158">
        <f>H284</f>
        <v>253.74</v>
      </c>
    </row>
    <row r="284" spans="2:8" s="32" customFormat="1" ht="33" customHeight="1">
      <c r="B284" s="83" t="s">
        <v>282</v>
      </c>
      <c r="C284" s="82" t="s">
        <v>515</v>
      </c>
      <c r="D284" s="82" t="s">
        <v>451</v>
      </c>
      <c r="E284" s="82" t="s">
        <v>453</v>
      </c>
      <c r="F284" s="84" t="s">
        <v>283</v>
      </c>
      <c r="G284" s="4"/>
      <c r="H284" s="158">
        <f>H285</f>
        <v>253.74</v>
      </c>
    </row>
    <row r="285" spans="2:8" s="32" customFormat="1" ht="30.75" customHeight="1">
      <c r="B285" s="5" t="s">
        <v>427</v>
      </c>
      <c r="C285" s="82" t="s">
        <v>515</v>
      </c>
      <c r="D285" s="82" t="s">
        <v>451</v>
      </c>
      <c r="E285" s="82" t="s">
        <v>453</v>
      </c>
      <c r="F285" s="84" t="s">
        <v>284</v>
      </c>
      <c r="G285" s="4">
        <v>240</v>
      </c>
      <c r="H285" s="158">
        <v>253.74</v>
      </c>
    </row>
    <row r="286" spans="2:8" s="32" customFormat="1" ht="20.25" customHeight="1">
      <c r="B286" s="44" t="s">
        <v>477</v>
      </c>
      <c r="C286" s="33" t="s">
        <v>515</v>
      </c>
      <c r="D286" s="33" t="s">
        <v>451</v>
      </c>
      <c r="E286" s="33" t="s">
        <v>444</v>
      </c>
      <c r="F286" s="34"/>
      <c r="G286" s="28"/>
      <c r="H286" s="158">
        <f>H287</f>
        <v>3304.7799999999997</v>
      </c>
    </row>
    <row r="287" spans="2:8" s="32" customFormat="1" ht="55.5" customHeight="1">
      <c r="B287" s="14" t="s">
        <v>194</v>
      </c>
      <c r="C287" s="33" t="s">
        <v>515</v>
      </c>
      <c r="D287" s="33" t="s">
        <v>451</v>
      </c>
      <c r="E287" s="33" t="s">
        <v>444</v>
      </c>
      <c r="F287" s="34" t="s">
        <v>368</v>
      </c>
      <c r="G287" s="28"/>
      <c r="H287" s="158">
        <f>H288</f>
        <v>3304.7799999999997</v>
      </c>
    </row>
    <row r="288" spans="2:8" s="32" customFormat="1" ht="50.25" customHeight="1">
      <c r="B288" s="66" t="s">
        <v>270</v>
      </c>
      <c r="C288" s="33" t="s">
        <v>515</v>
      </c>
      <c r="D288" s="33" t="s">
        <v>451</v>
      </c>
      <c r="E288" s="33" t="s">
        <v>444</v>
      </c>
      <c r="F288" s="34" t="s">
        <v>381</v>
      </c>
      <c r="G288" s="28"/>
      <c r="H288" s="133">
        <f>H289</f>
        <v>3304.7799999999997</v>
      </c>
    </row>
    <row r="289" spans="2:8" s="32" customFormat="1" ht="56.25" customHeight="1">
      <c r="B289" s="14" t="s">
        <v>271</v>
      </c>
      <c r="C289" s="33" t="s">
        <v>515</v>
      </c>
      <c r="D289" s="33" t="s">
        <v>451</v>
      </c>
      <c r="E289" s="33" t="s">
        <v>444</v>
      </c>
      <c r="F289" s="34" t="s">
        <v>382</v>
      </c>
      <c r="G289" s="28"/>
      <c r="H289" s="133">
        <f>H290</f>
        <v>3304.7799999999997</v>
      </c>
    </row>
    <row r="290" spans="2:8" s="32" customFormat="1" ht="29.25" customHeight="1">
      <c r="B290" s="45" t="s">
        <v>272</v>
      </c>
      <c r="C290" s="33" t="s">
        <v>515</v>
      </c>
      <c r="D290" s="33" t="s">
        <v>451</v>
      </c>
      <c r="E290" s="33" t="s">
        <v>444</v>
      </c>
      <c r="F290" s="34" t="s">
        <v>382</v>
      </c>
      <c r="G290" s="28"/>
      <c r="H290" s="133">
        <f>H291+H292+H294+H293</f>
        <v>3304.7799999999997</v>
      </c>
    </row>
    <row r="291" spans="2:8" s="32" customFormat="1" ht="27" customHeight="1">
      <c r="B291" s="5" t="s">
        <v>430</v>
      </c>
      <c r="C291" s="33" t="s">
        <v>515</v>
      </c>
      <c r="D291" s="33" t="s">
        <v>451</v>
      </c>
      <c r="E291" s="33" t="s">
        <v>444</v>
      </c>
      <c r="F291" s="34" t="s">
        <v>383</v>
      </c>
      <c r="G291" s="33" t="s">
        <v>1</v>
      </c>
      <c r="H291" s="133">
        <v>2030.62</v>
      </c>
    </row>
    <row r="292" spans="2:8" s="32" customFormat="1" ht="32.25" customHeight="1">
      <c r="B292" s="5" t="s">
        <v>427</v>
      </c>
      <c r="C292" s="33" t="s">
        <v>515</v>
      </c>
      <c r="D292" s="33" t="s">
        <v>451</v>
      </c>
      <c r="E292" s="33" t="s">
        <v>444</v>
      </c>
      <c r="F292" s="34" t="s">
        <v>383</v>
      </c>
      <c r="G292" s="33" t="s">
        <v>4</v>
      </c>
      <c r="H292" s="133">
        <v>1183.42</v>
      </c>
    </row>
    <row r="293" spans="2:8" s="32" customFormat="1" ht="18.75" customHeight="1">
      <c r="B293" s="5" t="s">
        <v>548</v>
      </c>
      <c r="C293" s="33" t="s">
        <v>515</v>
      </c>
      <c r="D293" s="33" t="s">
        <v>451</v>
      </c>
      <c r="E293" s="33" t="s">
        <v>444</v>
      </c>
      <c r="F293" s="34" t="s">
        <v>383</v>
      </c>
      <c r="G293" s="33" t="s">
        <v>73</v>
      </c>
      <c r="H293" s="133">
        <v>6</v>
      </c>
    </row>
    <row r="294" spans="2:8" s="32" customFormat="1" ht="22.5" customHeight="1">
      <c r="B294" s="5" t="s">
        <v>3</v>
      </c>
      <c r="C294" s="33" t="s">
        <v>515</v>
      </c>
      <c r="D294" s="33" t="s">
        <v>451</v>
      </c>
      <c r="E294" s="33" t="s">
        <v>444</v>
      </c>
      <c r="F294" s="34" t="s">
        <v>383</v>
      </c>
      <c r="G294" s="33" t="s">
        <v>5</v>
      </c>
      <c r="H294" s="133">
        <v>84.74</v>
      </c>
    </row>
    <row r="295" spans="2:8" s="32" customFormat="1" ht="15.75" customHeight="1">
      <c r="B295" s="5" t="s">
        <v>96</v>
      </c>
      <c r="C295" s="33" t="s">
        <v>515</v>
      </c>
      <c r="D295" s="33" t="s">
        <v>441</v>
      </c>
      <c r="E295" s="33" t="s">
        <v>438</v>
      </c>
      <c r="F295" s="28"/>
      <c r="G295" s="29"/>
      <c r="H295" s="133">
        <f>H296</f>
        <v>357.85</v>
      </c>
    </row>
    <row r="296" spans="2:8" s="32" customFormat="1" ht="56.25" customHeight="1">
      <c r="B296" s="14" t="s">
        <v>194</v>
      </c>
      <c r="C296" s="33" t="s">
        <v>515</v>
      </c>
      <c r="D296" s="33" t="s">
        <v>441</v>
      </c>
      <c r="E296" s="33" t="s">
        <v>438</v>
      </c>
      <c r="F296" s="34" t="s">
        <v>368</v>
      </c>
      <c r="G296" s="29"/>
      <c r="H296" s="133">
        <f>H297</f>
        <v>357.85</v>
      </c>
    </row>
    <row r="297" spans="2:8" s="32" customFormat="1" ht="45.75" customHeight="1">
      <c r="B297" s="44" t="s">
        <v>273</v>
      </c>
      <c r="C297" s="33" t="s">
        <v>515</v>
      </c>
      <c r="D297" s="33" t="s">
        <v>441</v>
      </c>
      <c r="E297" s="33" t="s">
        <v>438</v>
      </c>
      <c r="F297" s="34" t="s">
        <v>369</v>
      </c>
      <c r="G297" s="29"/>
      <c r="H297" s="133">
        <f>H298</f>
        <v>357.85</v>
      </c>
    </row>
    <row r="298" spans="2:8" s="32" customFormat="1" ht="45" customHeight="1">
      <c r="B298" s="45" t="s">
        <v>274</v>
      </c>
      <c r="C298" s="33" t="s">
        <v>515</v>
      </c>
      <c r="D298" s="33" t="s">
        <v>441</v>
      </c>
      <c r="E298" s="33" t="s">
        <v>438</v>
      </c>
      <c r="F298" s="34" t="s">
        <v>376</v>
      </c>
      <c r="G298" s="29"/>
      <c r="H298" s="133">
        <f>H300</f>
        <v>357.85</v>
      </c>
    </row>
    <row r="299" spans="2:8" s="32" customFormat="1" ht="15" customHeight="1">
      <c r="B299" s="14" t="s">
        <v>97</v>
      </c>
      <c r="C299" s="33" t="s">
        <v>515</v>
      </c>
      <c r="D299" s="33" t="s">
        <v>441</v>
      </c>
      <c r="E299" s="33" t="s">
        <v>438</v>
      </c>
      <c r="F299" s="34" t="s">
        <v>377</v>
      </c>
      <c r="G299" s="29"/>
      <c r="H299" s="133">
        <f>H300</f>
        <v>357.85</v>
      </c>
    </row>
    <row r="300" spans="2:8" s="32" customFormat="1" ht="31.5" customHeight="1">
      <c r="B300" s="5" t="s">
        <v>427</v>
      </c>
      <c r="C300" s="33" t="s">
        <v>515</v>
      </c>
      <c r="D300" s="33" t="s">
        <v>441</v>
      </c>
      <c r="E300" s="33" t="s">
        <v>438</v>
      </c>
      <c r="F300" s="34" t="s">
        <v>377</v>
      </c>
      <c r="G300" s="29" t="s">
        <v>4</v>
      </c>
      <c r="H300" s="133">
        <v>357.85</v>
      </c>
    </row>
    <row r="301" spans="2:8" s="138" customFormat="1" ht="22.5" customHeight="1">
      <c r="B301" s="134" t="s">
        <v>473</v>
      </c>
      <c r="C301" s="140" t="s">
        <v>515</v>
      </c>
      <c r="D301" s="140" t="s">
        <v>442</v>
      </c>
      <c r="E301" s="140" t="s">
        <v>438</v>
      </c>
      <c r="F301" s="143"/>
      <c r="G301" s="135"/>
      <c r="H301" s="159">
        <f>H302</f>
        <v>6000</v>
      </c>
    </row>
    <row r="302" spans="2:8" s="138" customFormat="1" ht="48" customHeight="1">
      <c r="B302" s="144" t="s">
        <v>182</v>
      </c>
      <c r="C302" s="140" t="s">
        <v>515</v>
      </c>
      <c r="D302" s="140" t="s">
        <v>442</v>
      </c>
      <c r="E302" s="140" t="s">
        <v>438</v>
      </c>
      <c r="F302" s="145" t="s">
        <v>183</v>
      </c>
      <c r="G302" s="135"/>
      <c r="H302" s="159">
        <f>H303</f>
        <v>6000</v>
      </c>
    </row>
    <row r="303" spans="2:8" s="138" customFormat="1" ht="36.75" customHeight="1">
      <c r="B303" s="134" t="s">
        <v>533</v>
      </c>
      <c r="C303" s="140" t="s">
        <v>515</v>
      </c>
      <c r="D303" s="140" t="s">
        <v>442</v>
      </c>
      <c r="E303" s="140" t="s">
        <v>438</v>
      </c>
      <c r="F303" s="146" t="s">
        <v>535</v>
      </c>
      <c r="G303" s="135"/>
      <c r="H303" s="159">
        <f>H304</f>
        <v>6000</v>
      </c>
    </row>
    <row r="304" spans="2:8" s="138" customFormat="1" ht="31.5" customHeight="1">
      <c r="B304" s="139" t="s">
        <v>532</v>
      </c>
      <c r="C304" s="140" t="s">
        <v>515</v>
      </c>
      <c r="D304" s="140" t="s">
        <v>442</v>
      </c>
      <c r="E304" s="140" t="s">
        <v>438</v>
      </c>
      <c r="F304" s="146" t="s">
        <v>534</v>
      </c>
      <c r="G304" s="135"/>
      <c r="H304" s="159">
        <f>H305</f>
        <v>6000</v>
      </c>
    </row>
    <row r="305" spans="2:8" s="138" customFormat="1" ht="26.25" customHeight="1">
      <c r="B305" s="139" t="s">
        <v>462</v>
      </c>
      <c r="C305" s="140" t="s">
        <v>515</v>
      </c>
      <c r="D305" s="140" t="s">
        <v>442</v>
      </c>
      <c r="E305" s="140" t="s">
        <v>438</v>
      </c>
      <c r="F305" s="146" t="s">
        <v>534</v>
      </c>
      <c r="G305" s="135" t="s">
        <v>140</v>
      </c>
      <c r="H305" s="159">
        <f>8600-2600</f>
        <v>6000</v>
      </c>
    </row>
    <row r="306" spans="2:8" s="32" customFormat="1" ht="31.5" customHeight="1">
      <c r="B306" s="6" t="s">
        <v>108</v>
      </c>
      <c r="C306" s="30" t="s">
        <v>516</v>
      </c>
      <c r="D306" s="33"/>
      <c r="E306" s="33"/>
      <c r="F306" s="34"/>
      <c r="G306" s="34"/>
      <c r="H306" s="162">
        <f>H312+H389+H307</f>
        <v>240157.86</v>
      </c>
    </row>
    <row r="307" spans="2:8" s="32" customFormat="1" ht="32.25" customHeight="1">
      <c r="B307" s="15" t="s">
        <v>518</v>
      </c>
      <c r="C307" s="33" t="s">
        <v>516</v>
      </c>
      <c r="D307" s="33" t="s">
        <v>440</v>
      </c>
      <c r="E307" s="33" t="s">
        <v>519</v>
      </c>
      <c r="F307" s="34"/>
      <c r="G307" s="28"/>
      <c r="H307" s="133">
        <f>H308</f>
        <v>7.45</v>
      </c>
    </row>
    <row r="308" spans="2:8" s="32" customFormat="1" ht="45.75" customHeight="1">
      <c r="B308" s="44" t="s">
        <v>100</v>
      </c>
      <c r="C308" s="33" t="s">
        <v>516</v>
      </c>
      <c r="D308" s="33" t="s">
        <v>440</v>
      </c>
      <c r="E308" s="33" t="s">
        <v>519</v>
      </c>
      <c r="F308" s="34" t="s">
        <v>132</v>
      </c>
      <c r="G308" s="28"/>
      <c r="H308" s="133">
        <f>H309</f>
        <v>7.45</v>
      </c>
    </row>
    <row r="309" spans="2:8" s="32" customFormat="1" ht="45.75" customHeight="1">
      <c r="B309" s="44" t="s">
        <v>290</v>
      </c>
      <c r="C309" s="33" t="s">
        <v>516</v>
      </c>
      <c r="D309" s="33" t="s">
        <v>440</v>
      </c>
      <c r="E309" s="33" t="s">
        <v>519</v>
      </c>
      <c r="F309" s="34" t="s">
        <v>291</v>
      </c>
      <c r="G309" s="28"/>
      <c r="H309" s="133">
        <f>H310</f>
        <v>7.45</v>
      </c>
    </row>
    <row r="310" spans="2:8" s="32" customFormat="1" ht="58.5" customHeight="1">
      <c r="B310" s="44" t="s">
        <v>292</v>
      </c>
      <c r="C310" s="33" t="s">
        <v>516</v>
      </c>
      <c r="D310" s="33" t="s">
        <v>440</v>
      </c>
      <c r="E310" s="33" t="s">
        <v>519</v>
      </c>
      <c r="F310" s="34" t="s">
        <v>299</v>
      </c>
      <c r="G310" s="28"/>
      <c r="H310" s="133">
        <f>H311</f>
        <v>7.45</v>
      </c>
    </row>
    <row r="311" spans="2:8" s="32" customFormat="1" ht="33.75" customHeight="1">
      <c r="B311" s="5" t="s">
        <v>427</v>
      </c>
      <c r="C311" s="33" t="s">
        <v>516</v>
      </c>
      <c r="D311" s="33" t="s">
        <v>440</v>
      </c>
      <c r="E311" s="33" t="s">
        <v>519</v>
      </c>
      <c r="F311" s="34" t="s">
        <v>299</v>
      </c>
      <c r="G311" s="28">
        <v>240</v>
      </c>
      <c r="H311" s="133">
        <v>7.45</v>
      </c>
    </row>
    <row r="312" spans="2:8" s="32" customFormat="1" ht="15.75" customHeight="1">
      <c r="B312" s="44" t="s">
        <v>502</v>
      </c>
      <c r="C312" s="33" t="s">
        <v>516</v>
      </c>
      <c r="D312" s="33" t="s">
        <v>450</v>
      </c>
      <c r="E312" s="33"/>
      <c r="F312" s="34"/>
      <c r="G312" s="29"/>
      <c r="H312" s="133">
        <f>H313+H329+H367+H372+H352</f>
        <v>237550.40999999997</v>
      </c>
    </row>
    <row r="313" spans="2:8" s="32" customFormat="1" ht="16.5" customHeight="1">
      <c r="B313" s="44" t="s">
        <v>459</v>
      </c>
      <c r="C313" s="33" t="s">
        <v>516</v>
      </c>
      <c r="D313" s="33" t="s">
        <v>450</v>
      </c>
      <c r="E313" s="33" t="s">
        <v>438</v>
      </c>
      <c r="F313" s="34"/>
      <c r="G313" s="29"/>
      <c r="H313" s="133">
        <f>H314+H328</f>
        <v>73694.34999999999</v>
      </c>
    </row>
    <row r="314" spans="2:8" s="32" customFormat="1" ht="45" customHeight="1">
      <c r="B314" s="44" t="s">
        <v>20</v>
      </c>
      <c r="C314" s="33" t="s">
        <v>516</v>
      </c>
      <c r="D314" s="33" t="s">
        <v>450</v>
      </c>
      <c r="E314" s="33" t="s">
        <v>438</v>
      </c>
      <c r="F314" s="37" t="s">
        <v>142</v>
      </c>
      <c r="G314" s="34"/>
      <c r="H314" s="133">
        <f>H315+H318+H321+H324</f>
        <v>72434.17</v>
      </c>
    </row>
    <row r="315" spans="2:8" s="32" customFormat="1" ht="72.75" customHeight="1">
      <c r="B315" s="44" t="s">
        <v>275</v>
      </c>
      <c r="C315" s="33" t="s">
        <v>516</v>
      </c>
      <c r="D315" s="33" t="s">
        <v>450</v>
      </c>
      <c r="E315" s="33" t="s">
        <v>438</v>
      </c>
      <c r="F315" s="37" t="s">
        <v>143</v>
      </c>
      <c r="G315" s="29"/>
      <c r="H315" s="133">
        <f>H316</f>
        <v>52178.5</v>
      </c>
    </row>
    <row r="316" spans="2:8" s="32" customFormat="1" ht="45" customHeight="1">
      <c r="B316" s="7" t="s">
        <v>21</v>
      </c>
      <c r="C316" s="33" t="s">
        <v>516</v>
      </c>
      <c r="D316" s="33" t="s">
        <v>450</v>
      </c>
      <c r="E316" s="33" t="s">
        <v>438</v>
      </c>
      <c r="F316" s="37" t="s">
        <v>145</v>
      </c>
      <c r="G316" s="34"/>
      <c r="H316" s="152">
        <f>H317</f>
        <v>52178.5</v>
      </c>
    </row>
    <row r="317" spans="2:8" s="32" customFormat="1" ht="22.5" customHeight="1">
      <c r="B317" s="5" t="s">
        <v>9</v>
      </c>
      <c r="C317" s="33" t="s">
        <v>516</v>
      </c>
      <c r="D317" s="33" t="s">
        <v>450</v>
      </c>
      <c r="E317" s="33" t="s">
        <v>438</v>
      </c>
      <c r="F317" s="37" t="s">
        <v>145</v>
      </c>
      <c r="G317" s="29" t="s">
        <v>10</v>
      </c>
      <c r="H317" s="153">
        <v>52178.5</v>
      </c>
    </row>
    <row r="318" spans="2:8" s="32" customFormat="1" ht="46.5" customHeight="1">
      <c r="B318" s="45" t="s">
        <v>276</v>
      </c>
      <c r="C318" s="33" t="s">
        <v>516</v>
      </c>
      <c r="D318" s="33" t="s">
        <v>450</v>
      </c>
      <c r="E318" s="33" t="s">
        <v>438</v>
      </c>
      <c r="F318" s="37" t="s">
        <v>146</v>
      </c>
      <c r="G318" s="29"/>
      <c r="H318" s="153">
        <f>H319</f>
        <v>19689.47</v>
      </c>
    </row>
    <row r="319" spans="2:8" s="32" customFormat="1" ht="38.25" customHeight="1">
      <c r="B319" s="7" t="s">
        <v>144</v>
      </c>
      <c r="C319" s="33" t="s">
        <v>516</v>
      </c>
      <c r="D319" s="33" t="s">
        <v>450</v>
      </c>
      <c r="E319" s="33" t="s">
        <v>438</v>
      </c>
      <c r="F319" s="37" t="s">
        <v>156</v>
      </c>
      <c r="G319" s="29"/>
      <c r="H319" s="153">
        <f>H320</f>
        <v>19689.47</v>
      </c>
    </row>
    <row r="320" spans="2:8" s="32" customFormat="1" ht="18" customHeight="1">
      <c r="B320" s="5" t="s">
        <v>9</v>
      </c>
      <c r="C320" s="33" t="s">
        <v>516</v>
      </c>
      <c r="D320" s="33" t="s">
        <v>450</v>
      </c>
      <c r="E320" s="33" t="s">
        <v>438</v>
      </c>
      <c r="F320" s="37" t="s">
        <v>156</v>
      </c>
      <c r="G320" s="29" t="s">
        <v>10</v>
      </c>
      <c r="H320" s="153">
        <v>19689.47</v>
      </c>
    </row>
    <row r="321" spans="2:8" s="32" customFormat="1" ht="59.25" customHeight="1">
      <c r="B321" s="14" t="s">
        <v>347</v>
      </c>
      <c r="C321" s="33" t="s">
        <v>516</v>
      </c>
      <c r="D321" s="33" t="s">
        <v>450</v>
      </c>
      <c r="E321" s="33" t="s">
        <v>438</v>
      </c>
      <c r="F321" s="37" t="s">
        <v>160</v>
      </c>
      <c r="G321" s="28"/>
      <c r="H321" s="153">
        <f>H322</f>
        <v>268.2</v>
      </c>
    </row>
    <row r="322" spans="2:8" s="32" customFormat="1" ht="62.25" customHeight="1">
      <c r="B322" s="16" t="s">
        <v>22</v>
      </c>
      <c r="C322" s="33" t="s">
        <v>516</v>
      </c>
      <c r="D322" s="33" t="s">
        <v>450</v>
      </c>
      <c r="E322" s="33" t="s">
        <v>438</v>
      </c>
      <c r="F322" s="34" t="s">
        <v>161</v>
      </c>
      <c r="G322" s="28"/>
      <c r="H322" s="153">
        <f>H323</f>
        <v>268.2</v>
      </c>
    </row>
    <row r="323" spans="2:8" s="32" customFormat="1" ht="18.75" customHeight="1">
      <c r="B323" s="5" t="s">
        <v>9</v>
      </c>
      <c r="C323" s="33" t="s">
        <v>516</v>
      </c>
      <c r="D323" s="33" t="s">
        <v>450</v>
      </c>
      <c r="E323" s="33" t="s">
        <v>438</v>
      </c>
      <c r="F323" s="34" t="s">
        <v>161</v>
      </c>
      <c r="G323" s="28">
        <v>610</v>
      </c>
      <c r="H323" s="153">
        <v>268.2</v>
      </c>
    </row>
    <row r="324" spans="2:8" s="32" customFormat="1" ht="60.75" customHeight="1">
      <c r="B324" s="7" t="s">
        <v>93</v>
      </c>
      <c r="C324" s="61" t="s">
        <v>516</v>
      </c>
      <c r="D324" s="33" t="s">
        <v>450</v>
      </c>
      <c r="E324" s="33" t="s">
        <v>438</v>
      </c>
      <c r="F324" s="37" t="s">
        <v>25</v>
      </c>
      <c r="G324" s="28"/>
      <c r="H324" s="153">
        <f>H325</f>
        <v>298</v>
      </c>
    </row>
    <row r="325" spans="2:8" s="32" customFormat="1" ht="21.75" customHeight="1">
      <c r="B325" s="7" t="s">
        <v>70</v>
      </c>
      <c r="C325" s="61" t="s">
        <v>516</v>
      </c>
      <c r="D325" s="33" t="s">
        <v>450</v>
      </c>
      <c r="E325" s="33" t="s">
        <v>438</v>
      </c>
      <c r="F325" s="33" t="s">
        <v>33</v>
      </c>
      <c r="G325" s="28"/>
      <c r="H325" s="153">
        <f>H326</f>
        <v>298</v>
      </c>
    </row>
    <row r="326" spans="2:8" s="32" customFormat="1" ht="17.25" customHeight="1">
      <c r="B326" s="5" t="s">
        <v>9</v>
      </c>
      <c r="C326" s="61" t="s">
        <v>516</v>
      </c>
      <c r="D326" s="33" t="s">
        <v>450</v>
      </c>
      <c r="E326" s="33" t="s">
        <v>438</v>
      </c>
      <c r="F326" s="33" t="s">
        <v>33</v>
      </c>
      <c r="G326" s="28">
        <v>610</v>
      </c>
      <c r="H326" s="153">
        <f>298</f>
        <v>298</v>
      </c>
    </row>
    <row r="327" spans="2:8" ht="45" customHeight="1">
      <c r="B327" s="8" t="s">
        <v>92</v>
      </c>
      <c r="C327" s="60" t="s">
        <v>516</v>
      </c>
      <c r="D327" s="38" t="s">
        <v>450</v>
      </c>
      <c r="E327" s="38" t="s">
        <v>438</v>
      </c>
      <c r="F327" s="38" t="s">
        <v>90</v>
      </c>
      <c r="G327" s="57"/>
      <c r="H327" s="154">
        <f>H328</f>
        <v>1260.18</v>
      </c>
    </row>
    <row r="328" spans="2:8" ht="17.25" customHeight="1">
      <c r="B328" s="9" t="s">
        <v>9</v>
      </c>
      <c r="C328" s="60" t="s">
        <v>516</v>
      </c>
      <c r="D328" s="38" t="s">
        <v>450</v>
      </c>
      <c r="E328" s="38" t="s">
        <v>438</v>
      </c>
      <c r="F328" s="38" t="s">
        <v>90</v>
      </c>
      <c r="G328" s="57">
        <v>610</v>
      </c>
      <c r="H328" s="154">
        <v>1260.18</v>
      </c>
    </row>
    <row r="329" spans="2:8" s="32" customFormat="1" ht="18" customHeight="1">
      <c r="B329" s="7" t="s">
        <v>15</v>
      </c>
      <c r="C329" s="33" t="s">
        <v>516</v>
      </c>
      <c r="D329" s="33" t="s">
        <v>450</v>
      </c>
      <c r="E329" s="33" t="s">
        <v>443</v>
      </c>
      <c r="F329" s="37"/>
      <c r="G329" s="29"/>
      <c r="H329" s="153">
        <f>H330+H350+H346</f>
        <v>144322.7</v>
      </c>
    </row>
    <row r="330" spans="2:8" s="32" customFormat="1" ht="42" customHeight="1">
      <c r="B330" s="44" t="s">
        <v>141</v>
      </c>
      <c r="C330" s="33" t="s">
        <v>516</v>
      </c>
      <c r="D330" s="33" t="s">
        <v>450</v>
      </c>
      <c r="E330" s="33" t="s">
        <v>443</v>
      </c>
      <c r="F330" s="37" t="s">
        <v>142</v>
      </c>
      <c r="G330" s="29"/>
      <c r="H330" s="153">
        <f>H331+H334+H337+H343+H340</f>
        <v>140673.1</v>
      </c>
    </row>
    <row r="331" spans="2:8" s="32" customFormat="1" ht="97.5" customHeight="1">
      <c r="B331" s="78" t="s">
        <v>277</v>
      </c>
      <c r="C331" s="33" t="s">
        <v>516</v>
      </c>
      <c r="D331" s="33" t="s">
        <v>450</v>
      </c>
      <c r="E331" s="33" t="s">
        <v>443</v>
      </c>
      <c r="F331" s="37" t="s">
        <v>155</v>
      </c>
      <c r="G331" s="29"/>
      <c r="H331" s="153">
        <f>H332</f>
        <v>85308.1</v>
      </c>
    </row>
    <row r="332" spans="2:8" s="32" customFormat="1" ht="47.25" customHeight="1">
      <c r="B332" s="7" t="s">
        <v>21</v>
      </c>
      <c r="C332" s="33" t="s">
        <v>516</v>
      </c>
      <c r="D332" s="33" t="s">
        <v>450</v>
      </c>
      <c r="E332" s="33" t="s">
        <v>443</v>
      </c>
      <c r="F332" s="34" t="s">
        <v>109</v>
      </c>
      <c r="G332" s="34" t="s">
        <v>472</v>
      </c>
      <c r="H332" s="153">
        <f>H333</f>
        <v>85308.1</v>
      </c>
    </row>
    <row r="333" spans="1:8" s="32" customFormat="1" ht="15" customHeight="1">
      <c r="A333" s="78" t="s">
        <v>157</v>
      </c>
      <c r="B333" s="5" t="s">
        <v>9</v>
      </c>
      <c r="C333" s="33" t="s">
        <v>516</v>
      </c>
      <c r="D333" s="33" t="s">
        <v>450</v>
      </c>
      <c r="E333" s="33" t="s">
        <v>443</v>
      </c>
      <c r="F333" s="34" t="s">
        <v>109</v>
      </c>
      <c r="G333" s="34">
        <v>610</v>
      </c>
      <c r="H333" s="153">
        <v>85308.1</v>
      </c>
    </row>
    <row r="334" spans="1:8" s="32" customFormat="1" ht="51" customHeight="1">
      <c r="A334" s="7" t="s">
        <v>426</v>
      </c>
      <c r="B334" s="78" t="s">
        <v>278</v>
      </c>
      <c r="C334" s="33" t="s">
        <v>516</v>
      </c>
      <c r="D334" s="33" t="s">
        <v>450</v>
      </c>
      <c r="E334" s="33" t="s">
        <v>443</v>
      </c>
      <c r="F334" s="34" t="s">
        <v>158</v>
      </c>
      <c r="G334" s="28"/>
      <c r="H334" s="153">
        <f>H335</f>
        <v>39689.2</v>
      </c>
    </row>
    <row r="335" spans="1:8" s="32" customFormat="1" ht="26.25" customHeight="1">
      <c r="A335" s="5" t="s">
        <v>9</v>
      </c>
      <c r="B335" s="7" t="s">
        <v>23</v>
      </c>
      <c r="C335" s="33" t="s">
        <v>516</v>
      </c>
      <c r="D335" s="33" t="s">
        <v>450</v>
      </c>
      <c r="E335" s="33" t="s">
        <v>443</v>
      </c>
      <c r="F335" s="37" t="s">
        <v>159</v>
      </c>
      <c r="G335" s="28"/>
      <c r="H335" s="153">
        <f>H336</f>
        <v>39689.2</v>
      </c>
    </row>
    <row r="336" spans="1:8" s="32" customFormat="1" ht="18.75" customHeight="1">
      <c r="A336" s="13"/>
      <c r="B336" s="5" t="s">
        <v>9</v>
      </c>
      <c r="C336" s="33" t="s">
        <v>516</v>
      </c>
      <c r="D336" s="33" t="s">
        <v>450</v>
      </c>
      <c r="E336" s="33" t="s">
        <v>443</v>
      </c>
      <c r="F336" s="37" t="s">
        <v>159</v>
      </c>
      <c r="G336" s="28">
        <v>610</v>
      </c>
      <c r="H336" s="153">
        <v>39689.2</v>
      </c>
    </row>
    <row r="337" spans="2:8" s="32" customFormat="1" ht="57.75" customHeight="1">
      <c r="B337" s="14" t="s">
        <v>279</v>
      </c>
      <c r="C337" s="33" t="s">
        <v>516</v>
      </c>
      <c r="D337" s="33" t="s">
        <v>450</v>
      </c>
      <c r="E337" s="33" t="s">
        <v>443</v>
      </c>
      <c r="F337" s="37" t="s">
        <v>160</v>
      </c>
      <c r="G337" s="28"/>
      <c r="H337" s="153">
        <f>H338</f>
        <v>8175.8</v>
      </c>
    </row>
    <row r="338" spans="2:8" s="32" customFormat="1" ht="66.75" customHeight="1">
      <c r="B338" s="16" t="s">
        <v>22</v>
      </c>
      <c r="C338" s="33" t="s">
        <v>516</v>
      </c>
      <c r="D338" s="33" t="s">
        <v>450</v>
      </c>
      <c r="E338" s="33" t="s">
        <v>443</v>
      </c>
      <c r="F338" s="34" t="s">
        <v>161</v>
      </c>
      <c r="G338" s="28"/>
      <c r="H338" s="153">
        <f>H339</f>
        <v>8175.8</v>
      </c>
    </row>
    <row r="339" spans="2:8" s="32" customFormat="1" ht="18" customHeight="1">
      <c r="B339" s="5" t="s">
        <v>9</v>
      </c>
      <c r="C339" s="33" t="s">
        <v>516</v>
      </c>
      <c r="D339" s="33" t="s">
        <v>450</v>
      </c>
      <c r="E339" s="33" t="s">
        <v>443</v>
      </c>
      <c r="F339" s="34" t="s">
        <v>161</v>
      </c>
      <c r="G339" s="28">
        <v>610</v>
      </c>
      <c r="H339" s="153">
        <v>8175.8</v>
      </c>
    </row>
    <row r="340" spans="2:8" s="32" customFormat="1" ht="54.75" customHeight="1">
      <c r="B340" s="7" t="s">
        <v>93</v>
      </c>
      <c r="C340" s="33" t="s">
        <v>516</v>
      </c>
      <c r="D340" s="33" t="s">
        <v>450</v>
      </c>
      <c r="E340" s="33" t="s">
        <v>443</v>
      </c>
      <c r="F340" s="37" t="s">
        <v>25</v>
      </c>
      <c r="G340" s="28"/>
      <c r="H340" s="153">
        <f>H341</f>
        <v>7500</v>
      </c>
    </row>
    <row r="341" spans="2:8" s="32" customFormat="1" ht="34.5" customHeight="1">
      <c r="B341" s="8" t="s">
        <v>334</v>
      </c>
      <c r="C341" s="33" t="s">
        <v>516</v>
      </c>
      <c r="D341" s="33" t="s">
        <v>450</v>
      </c>
      <c r="E341" s="33" t="s">
        <v>443</v>
      </c>
      <c r="F341" s="140" t="s">
        <v>530</v>
      </c>
      <c r="G341" s="57"/>
      <c r="H341" s="153">
        <f>H342</f>
        <v>7500</v>
      </c>
    </row>
    <row r="342" spans="2:8" s="32" customFormat="1" ht="23.25" customHeight="1">
      <c r="B342" s="5" t="s">
        <v>9</v>
      </c>
      <c r="C342" s="33" t="s">
        <v>516</v>
      </c>
      <c r="D342" s="33" t="s">
        <v>450</v>
      </c>
      <c r="E342" s="33" t="s">
        <v>443</v>
      </c>
      <c r="F342" s="140" t="s">
        <v>530</v>
      </c>
      <c r="G342" s="57">
        <v>610</v>
      </c>
      <c r="H342" s="153">
        <f>6750+750</f>
        <v>7500</v>
      </c>
    </row>
    <row r="343" spans="2:8" s="32" customFormat="1" ht="21.75" customHeight="1">
      <c r="B343" s="5" t="s">
        <v>285</v>
      </c>
      <c r="C343" s="65" t="s">
        <v>516</v>
      </c>
      <c r="D343" s="33" t="s">
        <v>450</v>
      </c>
      <c r="E343" s="33" t="s">
        <v>443</v>
      </c>
      <c r="F343" s="65" t="s">
        <v>31</v>
      </c>
      <c r="G343" s="28"/>
      <c r="H343" s="153">
        <f>H344</f>
        <v>0</v>
      </c>
    </row>
    <row r="344" spans="2:8" s="32" customFormat="1" ht="21" customHeight="1">
      <c r="B344" s="66" t="s">
        <v>30</v>
      </c>
      <c r="C344" s="65" t="s">
        <v>516</v>
      </c>
      <c r="D344" s="33" t="s">
        <v>450</v>
      </c>
      <c r="E344" s="33" t="s">
        <v>443</v>
      </c>
      <c r="F344" s="65" t="s">
        <v>27</v>
      </c>
      <c r="G344" s="28"/>
      <c r="H344" s="153">
        <f>H345</f>
        <v>0</v>
      </c>
    </row>
    <row r="345" spans="2:8" s="32" customFormat="1" ht="24" customHeight="1">
      <c r="B345" s="5" t="s">
        <v>9</v>
      </c>
      <c r="C345" s="33" t="s">
        <v>516</v>
      </c>
      <c r="D345" s="33" t="s">
        <v>450</v>
      </c>
      <c r="E345" s="33" t="s">
        <v>443</v>
      </c>
      <c r="F345" s="65" t="s">
        <v>487</v>
      </c>
      <c r="G345" s="28">
        <v>610</v>
      </c>
      <c r="H345" s="153">
        <v>0</v>
      </c>
    </row>
    <row r="346" spans="2:8" ht="39.75" customHeight="1">
      <c r="B346" s="72" t="s">
        <v>207</v>
      </c>
      <c r="C346" s="38" t="s">
        <v>516</v>
      </c>
      <c r="D346" s="38" t="s">
        <v>450</v>
      </c>
      <c r="E346" s="38" t="s">
        <v>443</v>
      </c>
      <c r="F346" s="67" t="s">
        <v>87</v>
      </c>
      <c r="G346" s="57"/>
      <c r="H346" s="154">
        <f>H347</f>
        <v>150</v>
      </c>
    </row>
    <row r="347" spans="2:8" ht="60.75" customHeight="1">
      <c r="B347" s="9" t="s">
        <v>209</v>
      </c>
      <c r="C347" s="38" t="s">
        <v>516</v>
      </c>
      <c r="D347" s="38" t="s">
        <v>450</v>
      </c>
      <c r="E347" s="38" t="s">
        <v>443</v>
      </c>
      <c r="F347" s="67" t="s">
        <v>211</v>
      </c>
      <c r="G347" s="57"/>
      <c r="H347" s="154">
        <f>H348</f>
        <v>150</v>
      </c>
    </row>
    <row r="348" spans="2:8" ht="30" customHeight="1">
      <c r="B348" s="9" t="s">
        <v>210</v>
      </c>
      <c r="C348" s="38" t="s">
        <v>516</v>
      </c>
      <c r="D348" s="38" t="s">
        <v>450</v>
      </c>
      <c r="E348" s="38" t="s">
        <v>443</v>
      </c>
      <c r="F348" s="67" t="s">
        <v>212</v>
      </c>
      <c r="G348" s="57"/>
      <c r="H348" s="154">
        <f>H349</f>
        <v>150</v>
      </c>
    </row>
    <row r="349" spans="2:8" ht="19.5" customHeight="1">
      <c r="B349" s="9" t="s">
        <v>9</v>
      </c>
      <c r="C349" s="38" t="s">
        <v>516</v>
      </c>
      <c r="D349" s="38" t="s">
        <v>450</v>
      </c>
      <c r="E349" s="38" t="s">
        <v>443</v>
      </c>
      <c r="F349" s="67" t="s">
        <v>212</v>
      </c>
      <c r="G349" s="57">
        <v>610</v>
      </c>
      <c r="H349" s="154">
        <v>150</v>
      </c>
    </row>
    <row r="350" spans="2:8" ht="34.5" customHeight="1">
      <c r="B350" s="8" t="s">
        <v>91</v>
      </c>
      <c r="C350" s="38" t="s">
        <v>516</v>
      </c>
      <c r="D350" s="38" t="s">
        <v>450</v>
      </c>
      <c r="E350" s="38" t="s">
        <v>443</v>
      </c>
      <c r="F350" s="38" t="s">
        <v>90</v>
      </c>
      <c r="G350" s="57"/>
      <c r="H350" s="154">
        <f>H351</f>
        <v>3499.6</v>
      </c>
    </row>
    <row r="351" spans="2:8" ht="15.75" customHeight="1">
      <c r="B351" s="9" t="s">
        <v>9</v>
      </c>
      <c r="C351" s="38" t="s">
        <v>516</v>
      </c>
      <c r="D351" s="38" t="s">
        <v>450</v>
      </c>
      <c r="E351" s="38" t="s">
        <v>443</v>
      </c>
      <c r="F351" s="38" t="s">
        <v>90</v>
      </c>
      <c r="G351" s="57">
        <v>610</v>
      </c>
      <c r="H351" s="154">
        <v>3499.6</v>
      </c>
    </row>
    <row r="352" spans="2:8" s="32" customFormat="1" ht="15.75" customHeight="1">
      <c r="B352" s="5" t="s">
        <v>190</v>
      </c>
      <c r="C352" s="33" t="s">
        <v>516</v>
      </c>
      <c r="D352" s="33" t="s">
        <v>450</v>
      </c>
      <c r="E352" s="33" t="s">
        <v>440</v>
      </c>
      <c r="F352" s="28"/>
      <c r="G352" s="29"/>
      <c r="H352" s="153">
        <f>H353+H360+H365</f>
        <v>10898.939999999999</v>
      </c>
    </row>
    <row r="353" spans="2:8" s="32" customFormat="1" ht="48.75" customHeight="1">
      <c r="B353" s="44" t="s">
        <v>141</v>
      </c>
      <c r="C353" s="33" t="s">
        <v>516</v>
      </c>
      <c r="D353" s="33" t="s">
        <v>450</v>
      </c>
      <c r="E353" s="33" t="s">
        <v>440</v>
      </c>
      <c r="F353" s="28" t="s">
        <v>142</v>
      </c>
      <c r="G353" s="29"/>
      <c r="H353" s="153">
        <f>H354+H357</f>
        <v>10327.22</v>
      </c>
    </row>
    <row r="354" spans="2:8" s="32" customFormat="1" ht="45" customHeight="1">
      <c r="B354" s="45" t="s">
        <v>286</v>
      </c>
      <c r="C354" s="33" t="s">
        <v>516</v>
      </c>
      <c r="D354" s="33" t="s">
        <v>450</v>
      </c>
      <c r="E354" s="33" t="s">
        <v>440</v>
      </c>
      <c r="F354" s="28" t="s">
        <v>162</v>
      </c>
      <c r="G354" s="29"/>
      <c r="H354" s="153">
        <f>H355</f>
        <v>7427.5</v>
      </c>
    </row>
    <row r="355" spans="2:8" s="32" customFormat="1" ht="36" customHeight="1">
      <c r="B355" s="7" t="s">
        <v>23</v>
      </c>
      <c r="C355" s="33" t="s">
        <v>516</v>
      </c>
      <c r="D355" s="33" t="s">
        <v>450</v>
      </c>
      <c r="E355" s="33" t="s">
        <v>440</v>
      </c>
      <c r="F355" s="37" t="s">
        <v>163</v>
      </c>
      <c r="G355" s="28"/>
      <c r="H355" s="153">
        <f>H356</f>
        <v>7427.5</v>
      </c>
    </row>
    <row r="356" spans="2:8" s="32" customFormat="1" ht="18" customHeight="1">
      <c r="B356" s="5" t="s">
        <v>9</v>
      </c>
      <c r="C356" s="33" t="s">
        <v>516</v>
      </c>
      <c r="D356" s="33" t="s">
        <v>450</v>
      </c>
      <c r="E356" s="33" t="s">
        <v>440</v>
      </c>
      <c r="F356" s="37" t="s">
        <v>163</v>
      </c>
      <c r="G356" s="29" t="s">
        <v>10</v>
      </c>
      <c r="H356" s="153">
        <v>7427.5</v>
      </c>
    </row>
    <row r="357" spans="2:8" s="32" customFormat="1" ht="55.5" customHeight="1">
      <c r="B357" s="5" t="s">
        <v>287</v>
      </c>
      <c r="C357" s="33" t="s">
        <v>516</v>
      </c>
      <c r="D357" s="33" t="s">
        <v>450</v>
      </c>
      <c r="E357" s="33" t="s">
        <v>440</v>
      </c>
      <c r="F357" s="37" t="s">
        <v>28</v>
      </c>
      <c r="G357" s="29"/>
      <c r="H357" s="153">
        <f>H358</f>
        <v>2899.72</v>
      </c>
    </row>
    <row r="358" spans="2:8" s="32" customFormat="1" ht="31.5" customHeight="1">
      <c r="B358" s="11" t="s">
        <v>327</v>
      </c>
      <c r="C358" s="33" t="s">
        <v>516</v>
      </c>
      <c r="D358" s="33" t="s">
        <v>450</v>
      </c>
      <c r="E358" s="33" t="s">
        <v>440</v>
      </c>
      <c r="F358" s="37" t="s">
        <v>71</v>
      </c>
      <c r="G358" s="29"/>
      <c r="H358" s="153">
        <f>H359</f>
        <v>2899.72</v>
      </c>
    </row>
    <row r="359" spans="2:8" s="32" customFormat="1" ht="45" customHeight="1">
      <c r="B359" s="11" t="s">
        <v>29</v>
      </c>
      <c r="C359" s="33" t="s">
        <v>516</v>
      </c>
      <c r="D359" s="33" t="s">
        <v>450</v>
      </c>
      <c r="E359" s="33" t="s">
        <v>440</v>
      </c>
      <c r="F359" s="37" t="s">
        <v>71</v>
      </c>
      <c r="G359" s="29" t="s">
        <v>7</v>
      </c>
      <c r="H359" s="153">
        <v>2899.72</v>
      </c>
    </row>
    <row r="360" spans="2:8" s="32" customFormat="1" ht="51" customHeight="1">
      <c r="B360" s="88" t="s">
        <v>100</v>
      </c>
      <c r="C360" s="33" t="s">
        <v>516</v>
      </c>
      <c r="D360" s="33" t="s">
        <v>450</v>
      </c>
      <c r="E360" s="33" t="s">
        <v>440</v>
      </c>
      <c r="F360" s="34" t="s">
        <v>132</v>
      </c>
      <c r="G360" s="28"/>
      <c r="H360" s="133">
        <f>H361</f>
        <v>6</v>
      </c>
    </row>
    <row r="361" spans="2:8" s="32" customFormat="1" ht="42.75" customHeight="1">
      <c r="B361" s="44" t="s">
        <v>290</v>
      </c>
      <c r="C361" s="33" t="s">
        <v>516</v>
      </c>
      <c r="D361" s="33" t="s">
        <v>450</v>
      </c>
      <c r="E361" s="33" t="s">
        <v>440</v>
      </c>
      <c r="F361" s="34" t="s">
        <v>291</v>
      </c>
      <c r="G361" s="28"/>
      <c r="H361" s="133">
        <f>H362</f>
        <v>6</v>
      </c>
    </row>
    <row r="362" spans="2:8" s="32" customFormat="1" ht="38.25" customHeight="1">
      <c r="B362" s="13" t="s">
        <v>525</v>
      </c>
      <c r="C362" s="33" t="s">
        <v>516</v>
      </c>
      <c r="D362" s="33" t="s">
        <v>450</v>
      </c>
      <c r="E362" s="33" t="s">
        <v>440</v>
      </c>
      <c r="F362" s="34" t="s">
        <v>523</v>
      </c>
      <c r="G362" s="28"/>
      <c r="H362" s="133">
        <f>H363</f>
        <v>6</v>
      </c>
    </row>
    <row r="363" spans="2:8" s="32" customFormat="1" ht="27.75" customHeight="1">
      <c r="B363" s="5" t="s">
        <v>526</v>
      </c>
      <c r="C363" s="33" t="s">
        <v>516</v>
      </c>
      <c r="D363" s="33" t="s">
        <v>450</v>
      </c>
      <c r="E363" s="33" t="s">
        <v>440</v>
      </c>
      <c r="F363" s="34" t="s">
        <v>524</v>
      </c>
      <c r="G363" s="28"/>
      <c r="H363" s="133">
        <f>H364</f>
        <v>6</v>
      </c>
    </row>
    <row r="364" spans="2:8" s="32" customFormat="1" ht="24.75" customHeight="1">
      <c r="B364" s="5" t="s">
        <v>9</v>
      </c>
      <c r="C364" s="33" t="s">
        <v>516</v>
      </c>
      <c r="D364" s="33" t="s">
        <v>450</v>
      </c>
      <c r="E364" s="33" t="s">
        <v>440</v>
      </c>
      <c r="F364" s="34" t="s">
        <v>524</v>
      </c>
      <c r="G364" s="28">
        <v>610</v>
      </c>
      <c r="H364" s="133">
        <v>6</v>
      </c>
    </row>
    <row r="365" spans="2:8" s="32" customFormat="1" ht="32.25" customHeight="1">
      <c r="B365" s="8" t="s">
        <v>91</v>
      </c>
      <c r="C365" s="38" t="s">
        <v>516</v>
      </c>
      <c r="D365" s="38" t="s">
        <v>450</v>
      </c>
      <c r="E365" s="38" t="s">
        <v>440</v>
      </c>
      <c r="F365" s="38" t="s">
        <v>90</v>
      </c>
      <c r="G365" s="57"/>
      <c r="H365" s="133">
        <f>H366</f>
        <v>565.72</v>
      </c>
    </row>
    <row r="366" spans="2:8" s="32" customFormat="1" ht="22.5" customHeight="1">
      <c r="B366" s="9" t="s">
        <v>9</v>
      </c>
      <c r="C366" s="38" t="s">
        <v>516</v>
      </c>
      <c r="D366" s="38" t="s">
        <v>450</v>
      </c>
      <c r="E366" s="38" t="s">
        <v>440</v>
      </c>
      <c r="F366" s="38" t="s">
        <v>90</v>
      </c>
      <c r="G366" s="57">
        <v>610</v>
      </c>
      <c r="H366" s="133">
        <v>565.72</v>
      </c>
    </row>
    <row r="367" spans="2:8" s="32" customFormat="1" ht="18.75" customHeight="1">
      <c r="B367" s="44" t="s">
        <v>329</v>
      </c>
      <c r="C367" s="33" t="s">
        <v>516</v>
      </c>
      <c r="D367" s="33" t="s">
        <v>450</v>
      </c>
      <c r="E367" s="33" t="s">
        <v>450</v>
      </c>
      <c r="F367" s="34"/>
      <c r="G367" s="29"/>
      <c r="H367" s="133">
        <f>H368</f>
        <v>279.84</v>
      </c>
    </row>
    <row r="368" spans="2:8" s="32" customFormat="1" ht="48" customHeight="1">
      <c r="B368" s="44" t="s">
        <v>141</v>
      </c>
      <c r="C368" s="33" t="s">
        <v>516</v>
      </c>
      <c r="D368" s="33" t="s">
        <v>450</v>
      </c>
      <c r="E368" s="33" t="s">
        <v>450</v>
      </c>
      <c r="F368" s="46" t="s">
        <v>142</v>
      </c>
      <c r="G368" s="34"/>
      <c r="H368" s="133">
        <f>H369</f>
        <v>279.84</v>
      </c>
    </row>
    <row r="369" spans="2:8" s="32" customFormat="1" ht="33.75" customHeight="1">
      <c r="B369" s="79" t="s">
        <v>288</v>
      </c>
      <c r="C369" s="33" t="s">
        <v>516</v>
      </c>
      <c r="D369" s="33" t="s">
        <v>450</v>
      </c>
      <c r="E369" s="33" t="s">
        <v>450</v>
      </c>
      <c r="F369" s="37" t="s">
        <v>401</v>
      </c>
      <c r="G369" s="28"/>
      <c r="H369" s="133">
        <f>H370</f>
        <v>279.84</v>
      </c>
    </row>
    <row r="370" spans="2:8" s="32" customFormat="1" ht="21" customHeight="1">
      <c r="B370" s="44" t="s">
        <v>17</v>
      </c>
      <c r="C370" s="33" t="s">
        <v>516</v>
      </c>
      <c r="D370" s="33" t="s">
        <v>450</v>
      </c>
      <c r="E370" s="33" t="s">
        <v>450</v>
      </c>
      <c r="F370" s="37" t="s">
        <v>402</v>
      </c>
      <c r="G370" s="29"/>
      <c r="H370" s="133">
        <f>H371</f>
        <v>279.84</v>
      </c>
    </row>
    <row r="371" spans="2:8" s="32" customFormat="1" ht="23.25" customHeight="1">
      <c r="B371" s="5" t="s">
        <v>9</v>
      </c>
      <c r="C371" s="33" t="s">
        <v>516</v>
      </c>
      <c r="D371" s="33" t="s">
        <v>450</v>
      </c>
      <c r="E371" s="33" t="s">
        <v>450</v>
      </c>
      <c r="F371" s="37" t="s">
        <v>402</v>
      </c>
      <c r="G371" s="29" t="s">
        <v>10</v>
      </c>
      <c r="H371" s="133">
        <v>279.84</v>
      </c>
    </row>
    <row r="372" spans="2:8" s="32" customFormat="1" ht="18" customHeight="1">
      <c r="B372" s="44" t="s">
        <v>471</v>
      </c>
      <c r="C372" s="33" t="s">
        <v>516</v>
      </c>
      <c r="D372" s="33" t="s">
        <v>450</v>
      </c>
      <c r="E372" s="33" t="s">
        <v>453</v>
      </c>
      <c r="F372" s="34"/>
      <c r="G372" s="34"/>
      <c r="H372" s="133">
        <f>H373</f>
        <v>8354.58</v>
      </c>
    </row>
    <row r="373" spans="2:8" s="32" customFormat="1" ht="44.25" customHeight="1">
      <c r="B373" s="44" t="s">
        <v>141</v>
      </c>
      <c r="C373" s="33" t="s">
        <v>516</v>
      </c>
      <c r="D373" s="33" t="s">
        <v>450</v>
      </c>
      <c r="E373" s="33" t="s">
        <v>453</v>
      </c>
      <c r="F373" s="34" t="s">
        <v>142</v>
      </c>
      <c r="G373" s="34"/>
      <c r="H373" s="133">
        <f>H377+H374+H383+H386</f>
        <v>8354.58</v>
      </c>
    </row>
    <row r="374" spans="2:8" s="32" customFormat="1" ht="95.25" customHeight="1">
      <c r="B374" s="70" t="s">
        <v>346</v>
      </c>
      <c r="C374" s="33" t="s">
        <v>516</v>
      </c>
      <c r="D374" s="33" t="s">
        <v>450</v>
      </c>
      <c r="E374" s="33" t="s">
        <v>453</v>
      </c>
      <c r="F374" s="37" t="s">
        <v>155</v>
      </c>
      <c r="G374" s="29"/>
      <c r="H374" s="152">
        <f>H375</f>
        <v>1610.5</v>
      </c>
    </row>
    <row r="375" spans="2:8" s="32" customFormat="1" ht="42" customHeight="1">
      <c r="B375" s="7" t="s">
        <v>21</v>
      </c>
      <c r="C375" s="33" t="s">
        <v>516</v>
      </c>
      <c r="D375" s="33" t="s">
        <v>450</v>
      </c>
      <c r="E375" s="33" t="s">
        <v>453</v>
      </c>
      <c r="F375" s="34" t="s">
        <v>109</v>
      </c>
      <c r="G375" s="29"/>
      <c r="H375" s="152">
        <f>H376</f>
        <v>1610.5</v>
      </c>
    </row>
    <row r="376" spans="2:8" s="32" customFormat="1" ht="31.5" customHeight="1">
      <c r="B376" s="5" t="s">
        <v>427</v>
      </c>
      <c r="C376" s="33" t="s">
        <v>516</v>
      </c>
      <c r="D376" s="33" t="s">
        <v>450</v>
      </c>
      <c r="E376" s="33" t="s">
        <v>453</v>
      </c>
      <c r="F376" s="34" t="s">
        <v>109</v>
      </c>
      <c r="G376" s="29" t="s">
        <v>4</v>
      </c>
      <c r="H376" s="152">
        <v>1610.5</v>
      </c>
    </row>
    <row r="377" spans="2:8" s="32" customFormat="1" ht="36" customHeight="1">
      <c r="B377" s="78" t="s">
        <v>289</v>
      </c>
      <c r="C377" s="33" t="s">
        <v>516</v>
      </c>
      <c r="D377" s="33" t="s">
        <v>450</v>
      </c>
      <c r="E377" s="33" t="s">
        <v>453</v>
      </c>
      <c r="F377" s="37" t="s">
        <v>178</v>
      </c>
      <c r="G377" s="29"/>
      <c r="H377" s="133">
        <f>H378</f>
        <v>3399.46</v>
      </c>
    </row>
    <row r="378" spans="2:8" s="32" customFormat="1" ht="30" customHeight="1">
      <c r="B378" s="7" t="s">
        <v>24</v>
      </c>
      <c r="C378" s="33" t="s">
        <v>516</v>
      </c>
      <c r="D378" s="33" t="s">
        <v>450</v>
      </c>
      <c r="E378" s="33" t="s">
        <v>453</v>
      </c>
      <c r="F378" s="37" t="s">
        <v>179</v>
      </c>
      <c r="G378" s="29"/>
      <c r="H378" s="133">
        <f>H379+H380+H382+H381</f>
        <v>3399.46</v>
      </c>
    </row>
    <row r="379" spans="2:8" s="32" customFormat="1" ht="31.5" customHeight="1">
      <c r="B379" s="5" t="s">
        <v>430</v>
      </c>
      <c r="C379" s="33" t="s">
        <v>516</v>
      </c>
      <c r="D379" s="33" t="s">
        <v>450</v>
      </c>
      <c r="E379" s="33" t="s">
        <v>453</v>
      </c>
      <c r="F379" s="37" t="s">
        <v>179</v>
      </c>
      <c r="G379" s="29" t="s">
        <v>1</v>
      </c>
      <c r="H379" s="152">
        <v>2851.86</v>
      </c>
    </row>
    <row r="380" spans="2:8" s="32" customFormat="1" ht="32.25" customHeight="1">
      <c r="B380" s="5" t="s">
        <v>427</v>
      </c>
      <c r="C380" s="33" t="s">
        <v>516</v>
      </c>
      <c r="D380" s="33" t="s">
        <v>450</v>
      </c>
      <c r="E380" s="33" t="s">
        <v>453</v>
      </c>
      <c r="F380" s="37" t="s">
        <v>179</v>
      </c>
      <c r="G380" s="29" t="s">
        <v>4</v>
      </c>
      <c r="H380" s="152">
        <v>532</v>
      </c>
    </row>
    <row r="381" spans="2:8" s="32" customFormat="1" ht="21" customHeight="1">
      <c r="B381" s="5" t="s">
        <v>548</v>
      </c>
      <c r="C381" s="33" t="s">
        <v>516</v>
      </c>
      <c r="D381" s="33" t="s">
        <v>450</v>
      </c>
      <c r="E381" s="33" t="s">
        <v>453</v>
      </c>
      <c r="F381" s="37" t="s">
        <v>179</v>
      </c>
      <c r="G381" s="29" t="s">
        <v>73</v>
      </c>
      <c r="H381" s="152">
        <v>2.89</v>
      </c>
    </row>
    <row r="382" spans="2:8" s="32" customFormat="1" ht="15.75" customHeight="1">
      <c r="B382" s="5" t="s">
        <v>3</v>
      </c>
      <c r="C382" s="33" t="s">
        <v>516</v>
      </c>
      <c r="D382" s="33" t="s">
        <v>450</v>
      </c>
      <c r="E382" s="33" t="s">
        <v>453</v>
      </c>
      <c r="F382" s="37" t="s">
        <v>179</v>
      </c>
      <c r="G382" s="29" t="s">
        <v>5</v>
      </c>
      <c r="H382" s="152">
        <v>12.71</v>
      </c>
    </row>
    <row r="383" spans="2:8" s="32" customFormat="1" ht="55.5" customHeight="1">
      <c r="B383" s="7" t="s">
        <v>93</v>
      </c>
      <c r="C383" s="33" t="s">
        <v>516</v>
      </c>
      <c r="D383" s="33" t="s">
        <v>450</v>
      </c>
      <c r="E383" s="33" t="s">
        <v>453</v>
      </c>
      <c r="F383" s="37" t="s">
        <v>25</v>
      </c>
      <c r="G383" s="28"/>
      <c r="H383" s="152">
        <f>H384</f>
        <v>2091.16</v>
      </c>
    </row>
    <row r="384" spans="2:8" ht="45" customHeight="1">
      <c r="B384" s="8" t="s">
        <v>293</v>
      </c>
      <c r="C384" s="38" t="s">
        <v>516</v>
      </c>
      <c r="D384" s="38" t="s">
        <v>450</v>
      </c>
      <c r="E384" s="38" t="s">
        <v>453</v>
      </c>
      <c r="F384" s="38" t="s">
        <v>26</v>
      </c>
      <c r="G384" s="57"/>
      <c r="H384" s="156">
        <f>H385</f>
        <v>2091.16</v>
      </c>
    </row>
    <row r="385" spans="2:10" ht="18.75" customHeight="1">
      <c r="B385" s="9" t="s">
        <v>462</v>
      </c>
      <c r="C385" s="38" t="s">
        <v>516</v>
      </c>
      <c r="D385" s="38" t="s">
        <v>450</v>
      </c>
      <c r="E385" s="38" t="s">
        <v>453</v>
      </c>
      <c r="F385" s="38" t="s">
        <v>26</v>
      </c>
      <c r="G385" s="57">
        <v>410</v>
      </c>
      <c r="H385" s="156">
        <v>2091.16</v>
      </c>
      <c r="I385" s="168"/>
      <c r="J385" s="168"/>
    </row>
    <row r="386" spans="2:8" ht="30.75" customHeight="1">
      <c r="B386" s="132" t="s">
        <v>357</v>
      </c>
      <c r="C386" s="38" t="s">
        <v>516</v>
      </c>
      <c r="D386" s="38" t="s">
        <v>450</v>
      </c>
      <c r="E386" s="38" t="s">
        <v>453</v>
      </c>
      <c r="F386" s="42" t="s">
        <v>358</v>
      </c>
      <c r="G386" s="57"/>
      <c r="H386" s="156">
        <f>H387</f>
        <v>1253.46</v>
      </c>
    </row>
    <row r="387" spans="2:8" ht="24.75" customHeight="1">
      <c r="B387" s="132" t="s">
        <v>359</v>
      </c>
      <c r="C387" s="38" t="s">
        <v>516</v>
      </c>
      <c r="D387" s="38" t="s">
        <v>450</v>
      </c>
      <c r="E387" s="38" t="s">
        <v>453</v>
      </c>
      <c r="F387" s="42" t="s">
        <v>360</v>
      </c>
      <c r="G387" s="57"/>
      <c r="H387" s="156">
        <f>H388</f>
        <v>1253.46</v>
      </c>
    </row>
    <row r="388" spans="2:8" ht="28.5" customHeight="1">
      <c r="B388" s="5" t="s">
        <v>427</v>
      </c>
      <c r="C388" s="38" t="s">
        <v>516</v>
      </c>
      <c r="D388" s="38" t="s">
        <v>450</v>
      </c>
      <c r="E388" s="38" t="s">
        <v>453</v>
      </c>
      <c r="F388" s="42" t="s">
        <v>360</v>
      </c>
      <c r="G388" s="57">
        <v>240</v>
      </c>
      <c r="H388" s="156">
        <v>1253.46</v>
      </c>
    </row>
    <row r="389" spans="2:8" s="32" customFormat="1" ht="15.75" customHeight="1">
      <c r="B389" s="63" t="s">
        <v>503</v>
      </c>
      <c r="C389" s="33" t="s">
        <v>516</v>
      </c>
      <c r="D389" s="33" t="s">
        <v>466</v>
      </c>
      <c r="E389" s="33"/>
      <c r="F389" s="46"/>
      <c r="G389" s="29"/>
      <c r="H389" s="152">
        <f>H390</f>
        <v>2600</v>
      </c>
    </row>
    <row r="390" spans="2:8" s="32" customFormat="1" ht="16.5" customHeight="1">
      <c r="B390" s="44" t="s">
        <v>488</v>
      </c>
      <c r="C390" s="33" t="s">
        <v>516</v>
      </c>
      <c r="D390" s="33" t="s">
        <v>466</v>
      </c>
      <c r="E390" s="33" t="s">
        <v>451</v>
      </c>
      <c r="F390" s="46"/>
      <c r="G390" s="29"/>
      <c r="H390" s="133">
        <f>H391</f>
        <v>2600</v>
      </c>
    </row>
    <row r="391" spans="2:8" s="32" customFormat="1" ht="81.75" customHeight="1">
      <c r="B391" s="45" t="s">
        <v>294</v>
      </c>
      <c r="C391" s="33" t="s">
        <v>516</v>
      </c>
      <c r="D391" s="33" t="s">
        <v>466</v>
      </c>
      <c r="E391" s="41" t="s">
        <v>451</v>
      </c>
      <c r="F391" s="37" t="s">
        <v>177</v>
      </c>
      <c r="G391" s="29"/>
      <c r="H391" s="152">
        <f>H392</f>
        <v>2600</v>
      </c>
    </row>
    <row r="392" spans="2:8" s="32" customFormat="1" ht="75" customHeight="1">
      <c r="B392" s="16" t="s">
        <v>22</v>
      </c>
      <c r="C392" s="33" t="s">
        <v>516</v>
      </c>
      <c r="D392" s="33" t="s">
        <v>466</v>
      </c>
      <c r="E392" s="41" t="s">
        <v>451</v>
      </c>
      <c r="F392" s="46" t="s">
        <v>378</v>
      </c>
      <c r="G392" s="29"/>
      <c r="H392" s="152">
        <f>H393</f>
        <v>2600</v>
      </c>
    </row>
    <row r="393" spans="2:8" s="32" customFormat="1" ht="31.5" customHeight="1">
      <c r="B393" s="5" t="s">
        <v>428</v>
      </c>
      <c r="C393" s="33" t="s">
        <v>516</v>
      </c>
      <c r="D393" s="33" t="s">
        <v>466</v>
      </c>
      <c r="E393" s="41" t="s">
        <v>451</v>
      </c>
      <c r="F393" s="46" t="s">
        <v>378</v>
      </c>
      <c r="G393" s="29" t="s">
        <v>429</v>
      </c>
      <c r="H393" s="152">
        <f>2870-270</f>
        <v>2600</v>
      </c>
    </row>
    <row r="394" spans="2:8" s="32" customFormat="1" ht="31.5" customHeight="1">
      <c r="B394" s="12" t="s">
        <v>513</v>
      </c>
      <c r="C394" s="30" t="s">
        <v>514</v>
      </c>
      <c r="D394" s="33"/>
      <c r="E394" s="33"/>
      <c r="F394" s="28"/>
      <c r="G394" s="29"/>
      <c r="H394" s="151">
        <f>H395</f>
        <v>830.22</v>
      </c>
    </row>
    <row r="395" spans="2:8" s="32" customFormat="1" ht="43.5" customHeight="1">
      <c r="B395" s="7" t="s">
        <v>295</v>
      </c>
      <c r="C395" s="33" t="s">
        <v>514</v>
      </c>
      <c r="D395" s="33" t="s">
        <v>438</v>
      </c>
      <c r="E395" s="33" t="s">
        <v>449</v>
      </c>
      <c r="F395" s="28"/>
      <c r="G395" s="29"/>
      <c r="H395" s="152">
        <f>H396+H404</f>
        <v>830.22</v>
      </c>
    </row>
    <row r="396" spans="2:8" s="32" customFormat="1" ht="24" customHeight="1">
      <c r="B396" s="7" t="s">
        <v>420</v>
      </c>
      <c r="C396" s="33" t="s">
        <v>514</v>
      </c>
      <c r="D396" s="33" t="s">
        <v>438</v>
      </c>
      <c r="E396" s="33" t="s">
        <v>449</v>
      </c>
      <c r="F396" s="28" t="s">
        <v>135</v>
      </c>
      <c r="G396" s="29"/>
      <c r="H396" s="152">
        <f>H401+H397</f>
        <v>664.62</v>
      </c>
    </row>
    <row r="397" spans="2:8" s="32" customFormat="1" ht="27" customHeight="1">
      <c r="B397" s="7" t="s">
        <v>238</v>
      </c>
      <c r="C397" s="33" t="s">
        <v>514</v>
      </c>
      <c r="D397" s="33" t="s">
        <v>438</v>
      </c>
      <c r="E397" s="33" t="s">
        <v>449</v>
      </c>
      <c r="F397" s="28" t="s">
        <v>296</v>
      </c>
      <c r="G397" s="29"/>
      <c r="H397" s="152">
        <f>H398+H399+H400</f>
        <v>244.46</v>
      </c>
    </row>
    <row r="398" spans="2:8" s="32" customFormat="1" ht="33" customHeight="1">
      <c r="B398" s="5" t="s">
        <v>430</v>
      </c>
      <c r="C398" s="33" t="s">
        <v>514</v>
      </c>
      <c r="D398" s="33" t="s">
        <v>438</v>
      </c>
      <c r="E398" s="33" t="s">
        <v>449</v>
      </c>
      <c r="F398" s="28" t="s">
        <v>296</v>
      </c>
      <c r="G398" s="29" t="s">
        <v>1</v>
      </c>
      <c r="H398" s="152">
        <v>227.3</v>
      </c>
    </row>
    <row r="399" spans="2:8" s="32" customFormat="1" ht="30" customHeight="1">
      <c r="B399" s="5" t="s">
        <v>427</v>
      </c>
      <c r="C399" s="33" t="s">
        <v>514</v>
      </c>
      <c r="D399" s="33" t="s">
        <v>438</v>
      </c>
      <c r="E399" s="33" t="s">
        <v>449</v>
      </c>
      <c r="F399" s="28" t="s">
        <v>296</v>
      </c>
      <c r="G399" s="29" t="s">
        <v>4</v>
      </c>
      <c r="H399" s="152">
        <v>16.76</v>
      </c>
    </row>
    <row r="400" spans="2:8" s="32" customFormat="1" ht="22.5" customHeight="1">
      <c r="B400" s="7" t="s">
        <v>3</v>
      </c>
      <c r="C400" s="33" t="s">
        <v>514</v>
      </c>
      <c r="D400" s="33" t="s">
        <v>438</v>
      </c>
      <c r="E400" s="33" t="s">
        <v>449</v>
      </c>
      <c r="F400" s="28" t="s">
        <v>296</v>
      </c>
      <c r="G400" s="29" t="s">
        <v>5</v>
      </c>
      <c r="H400" s="152">
        <f>1-0.6</f>
        <v>0.4</v>
      </c>
    </row>
    <row r="401" spans="2:8" s="32" customFormat="1" ht="31.5" customHeight="1">
      <c r="B401" s="7" t="s">
        <v>297</v>
      </c>
      <c r="C401" s="33" t="s">
        <v>514</v>
      </c>
      <c r="D401" s="33" t="s">
        <v>438</v>
      </c>
      <c r="E401" s="33" t="s">
        <v>449</v>
      </c>
      <c r="F401" s="28" t="s">
        <v>296</v>
      </c>
      <c r="G401" s="29"/>
      <c r="H401" s="152">
        <f>H402</f>
        <v>420.16</v>
      </c>
    </row>
    <row r="402" spans="2:8" s="32" customFormat="1" ht="29.25" customHeight="1">
      <c r="B402" s="7" t="s">
        <v>238</v>
      </c>
      <c r="C402" s="33" t="s">
        <v>514</v>
      </c>
      <c r="D402" s="33" t="s">
        <v>438</v>
      </c>
      <c r="E402" s="33" t="s">
        <v>449</v>
      </c>
      <c r="F402" s="28" t="s">
        <v>136</v>
      </c>
      <c r="G402" s="29"/>
      <c r="H402" s="152">
        <f>H403</f>
        <v>420.16</v>
      </c>
    </row>
    <row r="403" spans="2:8" s="32" customFormat="1" ht="33.75" customHeight="1">
      <c r="B403" s="5" t="s">
        <v>430</v>
      </c>
      <c r="C403" s="33" t="s">
        <v>514</v>
      </c>
      <c r="D403" s="33" t="s">
        <v>438</v>
      </c>
      <c r="E403" s="33" t="s">
        <v>449</v>
      </c>
      <c r="F403" s="28" t="s">
        <v>136</v>
      </c>
      <c r="G403" s="29" t="s">
        <v>1</v>
      </c>
      <c r="H403" s="152">
        <v>420.16</v>
      </c>
    </row>
    <row r="404" spans="2:8" s="32" customFormat="1" ht="33.75" customHeight="1">
      <c r="B404" s="5" t="s">
        <v>317</v>
      </c>
      <c r="C404" s="33" t="s">
        <v>514</v>
      </c>
      <c r="D404" s="33" t="s">
        <v>438</v>
      </c>
      <c r="E404" s="33" t="s">
        <v>449</v>
      </c>
      <c r="F404" s="28" t="s">
        <v>315</v>
      </c>
      <c r="G404" s="29"/>
      <c r="H404" s="152">
        <f>H405</f>
        <v>165.6</v>
      </c>
    </row>
    <row r="405" spans="2:8" s="32" customFormat="1" ht="36.75" customHeight="1">
      <c r="B405" s="44" t="s">
        <v>247</v>
      </c>
      <c r="C405" s="33" t="s">
        <v>514</v>
      </c>
      <c r="D405" s="33" t="s">
        <v>438</v>
      </c>
      <c r="E405" s="33" t="s">
        <v>449</v>
      </c>
      <c r="F405" s="54" t="s">
        <v>316</v>
      </c>
      <c r="G405" s="29"/>
      <c r="H405" s="152">
        <f>H406</f>
        <v>165.6</v>
      </c>
    </row>
    <row r="406" spans="2:8" s="32" customFormat="1" ht="34.5" customHeight="1">
      <c r="B406" s="5" t="s">
        <v>430</v>
      </c>
      <c r="C406" s="33" t="s">
        <v>514</v>
      </c>
      <c r="D406" s="33" t="s">
        <v>438</v>
      </c>
      <c r="E406" s="33" t="s">
        <v>449</v>
      </c>
      <c r="F406" s="54" t="s">
        <v>316</v>
      </c>
      <c r="G406" s="29" t="s">
        <v>1</v>
      </c>
      <c r="H406" s="152">
        <v>165.6</v>
      </c>
    </row>
    <row r="407" spans="2:8" s="32" customFormat="1" ht="30.75" customHeight="1">
      <c r="B407" s="6" t="s">
        <v>107</v>
      </c>
      <c r="C407" s="30" t="s">
        <v>512</v>
      </c>
      <c r="D407" s="33"/>
      <c r="E407" s="33"/>
      <c r="F407" s="28"/>
      <c r="G407" s="29"/>
      <c r="H407" s="162">
        <f>H408+H475+H480+H431+H468+H445+H425+H462</f>
        <v>58951.09</v>
      </c>
    </row>
    <row r="408" spans="2:8" s="32" customFormat="1" ht="16.5" customHeight="1">
      <c r="B408" s="44" t="s">
        <v>493</v>
      </c>
      <c r="C408" s="33" t="s">
        <v>512</v>
      </c>
      <c r="D408" s="33" t="s">
        <v>438</v>
      </c>
      <c r="E408" s="33"/>
      <c r="F408" s="28"/>
      <c r="G408" s="29"/>
      <c r="H408" s="133">
        <f>H409</f>
        <v>5424.610000000001</v>
      </c>
    </row>
    <row r="409" spans="2:8" s="32" customFormat="1" ht="45" customHeight="1">
      <c r="B409" s="7" t="s">
        <v>295</v>
      </c>
      <c r="C409" s="33" t="s">
        <v>512</v>
      </c>
      <c r="D409" s="33" t="s">
        <v>438</v>
      </c>
      <c r="E409" s="33" t="s">
        <v>449</v>
      </c>
      <c r="F409" s="28"/>
      <c r="G409" s="29"/>
      <c r="H409" s="133">
        <f>H410+H419</f>
        <v>5424.610000000001</v>
      </c>
    </row>
    <row r="410" spans="2:8" s="32" customFormat="1" ht="46.5" customHeight="1">
      <c r="B410" s="5" t="s">
        <v>165</v>
      </c>
      <c r="C410" s="33" t="s">
        <v>512</v>
      </c>
      <c r="D410" s="33" t="s">
        <v>438</v>
      </c>
      <c r="E410" s="33" t="s">
        <v>449</v>
      </c>
      <c r="F410" s="28" t="s">
        <v>164</v>
      </c>
      <c r="G410" s="29"/>
      <c r="H410" s="133">
        <f>H411</f>
        <v>5216.410000000001</v>
      </c>
    </row>
    <row r="411" spans="2:8" s="32" customFormat="1" ht="52.5" customHeight="1">
      <c r="B411" s="14" t="s">
        <v>298</v>
      </c>
      <c r="C411" s="33" t="s">
        <v>512</v>
      </c>
      <c r="D411" s="33" t="s">
        <v>438</v>
      </c>
      <c r="E411" s="33" t="s">
        <v>449</v>
      </c>
      <c r="F411" s="34" t="s">
        <v>168</v>
      </c>
      <c r="G411" s="29"/>
      <c r="H411" s="133">
        <f>H412+H416</f>
        <v>5216.410000000001</v>
      </c>
    </row>
    <row r="412" spans="2:8" s="32" customFormat="1" ht="30" customHeight="1">
      <c r="B412" s="7" t="s">
        <v>52</v>
      </c>
      <c r="C412" s="33" t="s">
        <v>512</v>
      </c>
      <c r="D412" s="33" t="s">
        <v>438</v>
      </c>
      <c r="E412" s="33" t="s">
        <v>449</v>
      </c>
      <c r="F412" s="34" t="s">
        <v>169</v>
      </c>
      <c r="G412" s="29"/>
      <c r="H412" s="133">
        <f>H413+H414+H415</f>
        <v>4908.81</v>
      </c>
    </row>
    <row r="413" spans="2:8" s="32" customFormat="1" ht="30" customHeight="1">
      <c r="B413" s="7" t="s">
        <v>430</v>
      </c>
      <c r="C413" s="33" t="s">
        <v>512</v>
      </c>
      <c r="D413" s="33" t="s">
        <v>438</v>
      </c>
      <c r="E413" s="33" t="s">
        <v>449</v>
      </c>
      <c r="F413" s="34" t="s">
        <v>169</v>
      </c>
      <c r="G413" s="29" t="s">
        <v>1</v>
      </c>
      <c r="H413" s="133">
        <v>4502.35</v>
      </c>
    </row>
    <row r="414" spans="2:8" s="32" customFormat="1" ht="30" customHeight="1">
      <c r="B414" s="7" t="s">
        <v>427</v>
      </c>
      <c r="C414" s="33" t="s">
        <v>512</v>
      </c>
      <c r="D414" s="33" t="s">
        <v>438</v>
      </c>
      <c r="E414" s="33" t="s">
        <v>449</v>
      </c>
      <c r="F414" s="34" t="s">
        <v>169</v>
      </c>
      <c r="G414" s="29" t="s">
        <v>4</v>
      </c>
      <c r="H414" s="133">
        <v>399.82</v>
      </c>
    </row>
    <row r="415" spans="2:8" s="32" customFormat="1" ht="14.25" customHeight="1">
      <c r="B415" s="7" t="s">
        <v>3</v>
      </c>
      <c r="C415" s="33" t="s">
        <v>512</v>
      </c>
      <c r="D415" s="33" t="s">
        <v>438</v>
      </c>
      <c r="E415" s="33" t="s">
        <v>449</v>
      </c>
      <c r="F415" s="34" t="s">
        <v>169</v>
      </c>
      <c r="G415" s="29" t="s">
        <v>5</v>
      </c>
      <c r="H415" s="133">
        <v>6.64</v>
      </c>
    </row>
    <row r="416" spans="2:8" s="32" customFormat="1" ht="30" customHeight="1">
      <c r="B416" s="44" t="s">
        <v>247</v>
      </c>
      <c r="C416" s="33" t="s">
        <v>512</v>
      </c>
      <c r="D416" s="33" t="s">
        <v>438</v>
      </c>
      <c r="E416" s="33" t="s">
        <v>449</v>
      </c>
      <c r="F416" s="34" t="s">
        <v>170</v>
      </c>
      <c r="G416" s="29"/>
      <c r="H416" s="152">
        <f>H417+H418</f>
        <v>307.6</v>
      </c>
    </row>
    <row r="417" spans="2:8" s="32" customFormat="1" ht="27.75" customHeight="1">
      <c r="B417" s="7" t="s">
        <v>430</v>
      </c>
      <c r="C417" s="33" t="s">
        <v>512</v>
      </c>
      <c r="D417" s="33" t="s">
        <v>438</v>
      </c>
      <c r="E417" s="33" t="s">
        <v>449</v>
      </c>
      <c r="F417" s="34" t="s">
        <v>170</v>
      </c>
      <c r="G417" s="29" t="s">
        <v>1</v>
      </c>
      <c r="H417" s="152">
        <f>190.4+0.1</f>
        <v>190.5</v>
      </c>
    </row>
    <row r="418" spans="2:8" s="32" customFormat="1" ht="33.75" customHeight="1">
      <c r="B418" s="7" t="s">
        <v>427</v>
      </c>
      <c r="C418" s="33" t="s">
        <v>512</v>
      </c>
      <c r="D418" s="33" t="s">
        <v>438</v>
      </c>
      <c r="E418" s="33" t="s">
        <v>449</v>
      </c>
      <c r="F418" s="34" t="s">
        <v>170</v>
      </c>
      <c r="G418" s="29" t="s">
        <v>4</v>
      </c>
      <c r="H418" s="152">
        <f>117.2-0.1</f>
        <v>117.10000000000001</v>
      </c>
    </row>
    <row r="419" spans="2:8" s="32" customFormat="1" ht="19.5" customHeight="1">
      <c r="B419" s="44" t="s">
        <v>475</v>
      </c>
      <c r="C419" s="33" t="s">
        <v>512</v>
      </c>
      <c r="D419" s="33" t="s">
        <v>438</v>
      </c>
      <c r="E419" s="33" t="s">
        <v>505</v>
      </c>
      <c r="F419" s="28"/>
      <c r="G419" s="29"/>
      <c r="H419" s="133">
        <f>H420</f>
        <v>208.2</v>
      </c>
    </row>
    <row r="420" spans="2:8" s="32" customFormat="1" ht="33" customHeight="1">
      <c r="B420" s="7" t="s">
        <v>241</v>
      </c>
      <c r="C420" s="33" t="s">
        <v>512</v>
      </c>
      <c r="D420" s="33" t="s">
        <v>438</v>
      </c>
      <c r="E420" s="33" t="s">
        <v>505</v>
      </c>
      <c r="F420" s="28" t="s">
        <v>124</v>
      </c>
      <c r="G420" s="29"/>
      <c r="H420" s="133">
        <f>H421+H423</f>
        <v>208.2</v>
      </c>
    </row>
    <row r="421" spans="2:8" ht="32.25" customHeight="1">
      <c r="B421" s="8" t="s">
        <v>13</v>
      </c>
      <c r="C421" s="38" t="s">
        <v>512</v>
      </c>
      <c r="D421" s="38" t="s">
        <v>438</v>
      </c>
      <c r="E421" s="38" t="s">
        <v>505</v>
      </c>
      <c r="F421" s="57" t="s">
        <v>321</v>
      </c>
      <c r="G421" s="40"/>
      <c r="H421" s="155">
        <f>H422</f>
        <v>67.8</v>
      </c>
    </row>
    <row r="422" spans="2:8" ht="15.75" customHeight="1">
      <c r="B422" s="9" t="s">
        <v>421</v>
      </c>
      <c r="C422" s="38" t="s">
        <v>512</v>
      </c>
      <c r="D422" s="38" t="s">
        <v>438</v>
      </c>
      <c r="E422" s="38" t="s">
        <v>505</v>
      </c>
      <c r="F422" s="57" t="s">
        <v>321</v>
      </c>
      <c r="G422" s="40" t="s">
        <v>422</v>
      </c>
      <c r="H422" s="156">
        <v>67.8</v>
      </c>
    </row>
    <row r="423" spans="2:8" ht="30.75" customHeight="1">
      <c r="B423" s="8" t="s">
        <v>6</v>
      </c>
      <c r="C423" s="38" t="s">
        <v>512</v>
      </c>
      <c r="D423" s="40" t="s">
        <v>438</v>
      </c>
      <c r="E423" s="40" t="s">
        <v>505</v>
      </c>
      <c r="F423" s="57" t="s">
        <v>322</v>
      </c>
      <c r="G423" s="40"/>
      <c r="H423" s="156">
        <f>H424</f>
        <v>140.4</v>
      </c>
    </row>
    <row r="424" spans="2:8" ht="18.75" customHeight="1">
      <c r="B424" s="9" t="s">
        <v>421</v>
      </c>
      <c r="C424" s="38" t="s">
        <v>512</v>
      </c>
      <c r="D424" s="40" t="s">
        <v>438</v>
      </c>
      <c r="E424" s="40" t="s">
        <v>505</v>
      </c>
      <c r="F424" s="57" t="s">
        <v>322</v>
      </c>
      <c r="G424" s="40" t="s">
        <v>422</v>
      </c>
      <c r="H424" s="156">
        <v>140.4</v>
      </c>
    </row>
    <row r="425" spans="2:8" s="32" customFormat="1" ht="27.75" customHeight="1">
      <c r="B425" s="9" t="s">
        <v>518</v>
      </c>
      <c r="C425" s="40" t="s">
        <v>512</v>
      </c>
      <c r="D425" s="40" t="s">
        <v>440</v>
      </c>
      <c r="E425" s="40" t="s">
        <v>519</v>
      </c>
      <c r="F425" s="57"/>
      <c r="G425" s="40"/>
      <c r="H425" s="156">
        <f>H426</f>
        <v>27.6</v>
      </c>
    </row>
    <row r="426" spans="2:8" s="32" customFormat="1" ht="39" customHeight="1">
      <c r="B426" s="44" t="s">
        <v>100</v>
      </c>
      <c r="C426" s="29" t="s">
        <v>512</v>
      </c>
      <c r="D426" s="40" t="s">
        <v>440</v>
      </c>
      <c r="E426" s="40" t="s">
        <v>519</v>
      </c>
      <c r="F426" s="34" t="s">
        <v>132</v>
      </c>
      <c r="G426" s="29"/>
      <c r="H426" s="152">
        <f>H427</f>
        <v>27.6</v>
      </c>
    </row>
    <row r="427" spans="2:8" s="32" customFormat="1" ht="34.5" customHeight="1">
      <c r="B427" s="44" t="s">
        <v>236</v>
      </c>
      <c r="C427" s="29" t="s">
        <v>512</v>
      </c>
      <c r="D427" s="40" t="s">
        <v>440</v>
      </c>
      <c r="E427" s="40" t="s">
        <v>519</v>
      </c>
      <c r="F427" s="34" t="s">
        <v>400</v>
      </c>
      <c r="G427" s="29"/>
      <c r="H427" s="152">
        <f>H429</f>
        <v>27.6</v>
      </c>
    </row>
    <row r="428" spans="2:8" s="32" customFormat="1" ht="33" customHeight="1">
      <c r="B428" s="45" t="s">
        <v>300</v>
      </c>
      <c r="C428" s="29" t="s">
        <v>512</v>
      </c>
      <c r="D428" s="40" t="s">
        <v>440</v>
      </c>
      <c r="E428" s="40" t="s">
        <v>519</v>
      </c>
      <c r="F428" s="35" t="s">
        <v>398</v>
      </c>
      <c r="G428" s="29"/>
      <c r="H428" s="152">
        <f>H429</f>
        <v>27.6</v>
      </c>
    </row>
    <row r="429" spans="2:8" s="32" customFormat="1" ht="27.75" customHeight="1">
      <c r="B429" s="5" t="s">
        <v>102</v>
      </c>
      <c r="C429" s="29" t="s">
        <v>512</v>
      </c>
      <c r="D429" s="40" t="s">
        <v>440</v>
      </c>
      <c r="E429" s="40" t="s">
        <v>519</v>
      </c>
      <c r="F429" s="35" t="s">
        <v>399</v>
      </c>
      <c r="G429" s="29"/>
      <c r="H429" s="152">
        <f>H430</f>
        <v>27.6</v>
      </c>
    </row>
    <row r="430" spans="2:8" s="32" customFormat="1" ht="18" customHeight="1">
      <c r="B430" s="5" t="s">
        <v>421</v>
      </c>
      <c r="C430" s="29" t="s">
        <v>512</v>
      </c>
      <c r="D430" s="40" t="s">
        <v>440</v>
      </c>
      <c r="E430" s="40" t="s">
        <v>519</v>
      </c>
      <c r="F430" s="35" t="s">
        <v>399</v>
      </c>
      <c r="G430" s="29" t="s">
        <v>422</v>
      </c>
      <c r="H430" s="152">
        <v>27.6</v>
      </c>
    </row>
    <row r="431" spans="2:8" s="32" customFormat="1" ht="17.25" customHeight="1">
      <c r="B431" s="44" t="s">
        <v>498</v>
      </c>
      <c r="C431" s="29" t="s">
        <v>512</v>
      </c>
      <c r="D431" s="56" t="s">
        <v>451</v>
      </c>
      <c r="E431" s="56"/>
      <c r="F431" s="35"/>
      <c r="G431" s="29"/>
      <c r="H431" s="152">
        <f>H432</f>
        <v>19470.879999999997</v>
      </c>
    </row>
    <row r="432" spans="2:8" s="32" customFormat="1" ht="20.25" customHeight="1">
      <c r="B432" s="44" t="s">
        <v>520</v>
      </c>
      <c r="C432" s="33" t="s">
        <v>512</v>
      </c>
      <c r="D432" s="33" t="s">
        <v>451</v>
      </c>
      <c r="E432" s="33" t="s">
        <v>453</v>
      </c>
      <c r="F432" s="28"/>
      <c r="G432" s="29"/>
      <c r="H432" s="133">
        <f>H433</f>
        <v>19470.879999999997</v>
      </c>
    </row>
    <row r="433" spans="2:8" s="32" customFormat="1" ht="48" customHeight="1">
      <c r="B433" s="5" t="s">
        <v>192</v>
      </c>
      <c r="C433" s="33" t="s">
        <v>512</v>
      </c>
      <c r="D433" s="33" t="s">
        <v>451</v>
      </c>
      <c r="E433" s="33" t="s">
        <v>453</v>
      </c>
      <c r="F433" s="35" t="s">
        <v>385</v>
      </c>
      <c r="G433" s="29"/>
      <c r="H433" s="133">
        <f>H434+H441+H443</f>
        <v>19470.879999999997</v>
      </c>
    </row>
    <row r="434" spans="2:8" s="32" customFormat="1" ht="50.25" customHeight="1">
      <c r="B434" s="5" t="s">
        <v>301</v>
      </c>
      <c r="C434" s="33" t="s">
        <v>512</v>
      </c>
      <c r="D434" s="33" t="s">
        <v>451</v>
      </c>
      <c r="E434" s="33" t="s">
        <v>453</v>
      </c>
      <c r="F434" s="35" t="s">
        <v>386</v>
      </c>
      <c r="G434" s="29"/>
      <c r="H434" s="133">
        <f>H435+H437+H439</f>
        <v>10967.06</v>
      </c>
    </row>
    <row r="435" spans="2:8" s="32" customFormat="1" ht="30.75" customHeight="1">
      <c r="B435" s="7" t="s">
        <v>14</v>
      </c>
      <c r="C435" s="33" t="s">
        <v>512</v>
      </c>
      <c r="D435" s="33" t="s">
        <v>451</v>
      </c>
      <c r="E435" s="33" t="s">
        <v>453</v>
      </c>
      <c r="F435" s="35" t="s">
        <v>387</v>
      </c>
      <c r="G435" s="29"/>
      <c r="H435" s="133">
        <f>H436</f>
        <v>4723.13</v>
      </c>
    </row>
    <row r="436" spans="2:8" s="32" customFormat="1" ht="21" customHeight="1">
      <c r="B436" s="5" t="s">
        <v>111</v>
      </c>
      <c r="C436" s="33" t="s">
        <v>512</v>
      </c>
      <c r="D436" s="33" t="s">
        <v>451</v>
      </c>
      <c r="E436" s="33" t="s">
        <v>453</v>
      </c>
      <c r="F436" s="35" t="s">
        <v>387</v>
      </c>
      <c r="G436" s="29" t="s">
        <v>110</v>
      </c>
      <c r="H436" s="133">
        <v>4723.13</v>
      </c>
    </row>
    <row r="437" spans="2:8" s="32" customFormat="1" ht="44.25" customHeight="1">
      <c r="B437" s="7" t="s">
        <v>131</v>
      </c>
      <c r="C437" s="33" t="s">
        <v>512</v>
      </c>
      <c r="D437" s="33" t="s">
        <v>451</v>
      </c>
      <c r="E437" s="33" t="s">
        <v>453</v>
      </c>
      <c r="F437" s="35" t="s">
        <v>407</v>
      </c>
      <c r="G437" s="29"/>
      <c r="H437" s="133">
        <f>H438</f>
        <v>4980.19</v>
      </c>
    </row>
    <row r="438" spans="2:8" s="32" customFormat="1" ht="27.75" customHeight="1">
      <c r="B438" s="5" t="s">
        <v>111</v>
      </c>
      <c r="C438" s="33" t="s">
        <v>512</v>
      </c>
      <c r="D438" s="33" t="s">
        <v>451</v>
      </c>
      <c r="E438" s="33" t="s">
        <v>453</v>
      </c>
      <c r="F438" s="35" t="s">
        <v>407</v>
      </c>
      <c r="G438" s="29" t="s">
        <v>110</v>
      </c>
      <c r="H438" s="133">
        <v>4980.19</v>
      </c>
    </row>
    <row r="439" spans="2:8" s="32" customFormat="1" ht="39" customHeight="1">
      <c r="B439" s="7" t="s">
        <v>131</v>
      </c>
      <c r="C439" s="33" t="s">
        <v>512</v>
      </c>
      <c r="D439" s="33" t="s">
        <v>451</v>
      </c>
      <c r="E439" s="33" t="s">
        <v>453</v>
      </c>
      <c r="F439" s="35" t="s">
        <v>18</v>
      </c>
      <c r="G439" s="29"/>
      <c r="H439" s="133">
        <f>H440</f>
        <v>1263.74</v>
      </c>
    </row>
    <row r="440" spans="2:8" s="32" customFormat="1" ht="28.5" customHeight="1">
      <c r="B440" s="5" t="s">
        <v>111</v>
      </c>
      <c r="C440" s="33" t="s">
        <v>512</v>
      </c>
      <c r="D440" s="33" t="s">
        <v>451</v>
      </c>
      <c r="E440" s="33" t="s">
        <v>453</v>
      </c>
      <c r="F440" s="35" t="s">
        <v>18</v>
      </c>
      <c r="G440" s="29" t="s">
        <v>110</v>
      </c>
      <c r="H440" s="133">
        <v>1263.74</v>
      </c>
    </row>
    <row r="441" spans="2:8" ht="40.5" customHeight="1">
      <c r="B441" s="10" t="s">
        <v>302</v>
      </c>
      <c r="C441" s="38" t="s">
        <v>512</v>
      </c>
      <c r="D441" s="38" t="s">
        <v>451</v>
      </c>
      <c r="E441" s="38" t="s">
        <v>453</v>
      </c>
      <c r="F441" s="59" t="s">
        <v>367</v>
      </c>
      <c r="G441" s="40"/>
      <c r="H441" s="155">
        <f>H442</f>
        <v>3886.82</v>
      </c>
    </row>
    <row r="442" spans="2:8" ht="17.25" customHeight="1">
      <c r="B442" s="9" t="s">
        <v>111</v>
      </c>
      <c r="C442" s="38" t="s">
        <v>512</v>
      </c>
      <c r="D442" s="38" t="s">
        <v>451</v>
      </c>
      <c r="E442" s="38" t="s">
        <v>453</v>
      </c>
      <c r="F442" s="59" t="s">
        <v>367</v>
      </c>
      <c r="G442" s="40" t="s">
        <v>110</v>
      </c>
      <c r="H442" s="155">
        <v>3886.82</v>
      </c>
    </row>
    <row r="443" spans="2:8" ht="46.5" customHeight="1">
      <c r="B443" s="10" t="s">
        <v>303</v>
      </c>
      <c r="C443" s="38" t="s">
        <v>512</v>
      </c>
      <c r="D443" s="38" t="s">
        <v>451</v>
      </c>
      <c r="E443" s="38" t="s">
        <v>453</v>
      </c>
      <c r="F443" s="59" t="s">
        <v>147</v>
      </c>
      <c r="G443" s="40"/>
      <c r="H443" s="155">
        <f>H444</f>
        <v>4617</v>
      </c>
    </row>
    <row r="444" spans="2:8" ht="14.25" customHeight="1">
      <c r="B444" s="9" t="s">
        <v>111</v>
      </c>
      <c r="C444" s="38" t="s">
        <v>512</v>
      </c>
      <c r="D444" s="38" t="s">
        <v>451</v>
      </c>
      <c r="E444" s="38" t="s">
        <v>453</v>
      </c>
      <c r="F444" s="59" t="s">
        <v>147</v>
      </c>
      <c r="G444" s="40" t="s">
        <v>110</v>
      </c>
      <c r="H444" s="155">
        <v>4617</v>
      </c>
    </row>
    <row r="445" spans="2:8" s="32" customFormat="1" ht="19.5" customHeight="1">
      <c r="B445" s="7" t="s">
        <v>280</v>
      </c>
      <c r="C445" s="33" t="s">
        <v>512</v>
      </c>
      <c r="D445" s="33" t="s">
        <v>441</v>
      </c>
      <c r="E445" s="33"/>
      <c r="F445" s="34"/>
      <c r="G445" s="29"/>
      <c r="H445" s="152">
        <f>H446</f>
        <v>6120.5</v>
      </c>
    </row>
    <row r="446" spans="2:8" s="32" customFormat="1" ht="19.5" customHeight="1">
      <c r="B446" s="7" t="s">
        <v>153</v>
      </c>
      <c r="C446" s="33" t="s">
        <v>512</v>
      </c>
      <c r="D446" s="33" t="s">
        <v>441</v>
      </c>
      <c r="E446" s="33" t="s">
        <v>443</v>
      </c>
      <c r="F446" s="34"/>
      <c r="G446" s="29"/>
      <c r="H446" s="152">
        <f>H447+H460</f>
        <v>6120.5</v>
      </c>
    </row>
    <row r="447" spans="2:8" s="32" customFormat="1" ht="43.5" customHeight="1">
      <c r="B447" s="73" t="s">
        <v>389</v>
      </c>
      <c r="C447" s="33" t="s">
        <v>512</v>
      </c>
      <c r="D447" s="33" t="s">
        <v>441</v>
      </c>
      <c r="E447" s="33" t="s">
        <v>443</v>
      </c>
      <c r="F447" s="28" t="s">
        <v>390</v>
      </c>
      <c r="G447" s="29"/>
      <c r="H447" s="152">
        <f>H448+H455</f>
        <v>6058.3</v>
      </c>
    </row>
    <row r="448" spans="2:8" s="32" customFormat="1" ht="48.75" customHeight="1">
      <c r="B448" s="44" t="s">
        <v>68</v>
      </c>
      <c r="C448" s="33" t="s">
        <v>512</v>
      </c>
      <c r="D448" s="33" t="s">
        <v>441</v>
      </c>
      <c r="E448" s="33" t="s">
        <v>443</v>
      </c>
      <c r="F448" s="28" t="s">
        <v>391</v>
      </c>
      <c r="G448" s="29"/>
      <c r="H448" s="133">
        <f>H451+H453+H449</f>
        <v>5157.8</v>
      </c>
    </row>
    <row r="449" spans="2:8" s="32" customFormat="1" ht="48.75" customHeight="1">
      <c r="B449" s="44" t="s">
        <v>549</v>
      </c>
      <c r="C449" s="33" t="s">
        <v>512</v>
      </c>
      <c r="D449" s="33" t="s">
        <v>441</v>
      </c>
      <c r="E449" s="33" t="s">
        <v>443</v>
      </c>
      <c r="F449" s="28" t="s">
        <v>395</v>
      </c>
      <c r="G449" s="29"/>
      <c r="H449" s="133">
        <f>H450</f>
        <v>45.8</v>
      </c>
    </row>
    <row r="450" spans="2:8" s="32" customFormat="1" ht="26.25" customHeight="1">
      <c r="B450" s="139" t="s">
        <v>111</v>
      </c>
      <c r="C450" s="33" t="s">
        <v>512</v>
      </c>
      <c r="D450" s="33" t="s">
        <v>441</v>
      </c>
      <c r="E450" s="33" t="s">
        <v>443</v>
      </c>
      <c r="F450" s="28" t="s">
        <v>395</v>
      </c>
      <c r="G450" s="29" t="s">
        <v>110</v>
      </c>
      <c r="H450" s="133">
        <v>45.8</v>
      </c>
    </row>
    <row r="451" spans="2:8" s="32" customFormat="1" ht="29.25" customHeight="1">
      <c r="B451" s="44" t="s">
        <v>542</v>
      </c>
      <c r="C451" s="33" t="s">
        <v>512</v>
      </c>
      <c r="D451" s="33" t="s">
        <v>441</v>
      </c>
      <c r="E451" s="33" t="s">
        <v>443</v>
      </c>
      <c r="F451" s="28" t="s">
        <v>541</v>
      </c>
      <c r="G451" s="29"/>
      <c r="H451" s="133">
        <f>H452</f>
        <v>4242</v>
      </c>
    </row>
    <row r="452" spans="2:8" s="138" customFormat="1" ht="26.25" customHeight="1">
      <c r="B452" s="139" t="s">
        <v>111</v>
      </c>
      <c r="C452" s="140" t="s">
        <v>512</v>
      </c>
      <c r="D452" s="140" t="s">
        <v>441</v>
      </c>
      <c r="E452" s="140" t="s">
        <v>443</v>
      </c>
      <c r="F452" s="28" t="s">
        <v>541</v>
      </c>
      <c r="G452" s="135" t="s">
        <v>110</v>
      </c>
      <c r="H452" s="159">
        <f>4242</f>
        <v>4242</v>
      </c>
    </row>
    <row r="453" spans="2:8" s="32" customFormat="1" ht="18" customHeight="1">
      <c r="B453" s="7" t="s">
        <v>72</v>
      </c>
      <c r="C453" s="33" t="s">
        <v>512</v>
      </c>
      <c r="D453" s="33" t="s">
        <v>441</v>
      </c>
      <c r="E453" s="33" t="s">
        <v>443</v>
      </c>
      <c r="F453" s="28" t="s">
        <v>379</v>
      </c>
      <c r="G453" s="29"/>
      <c r="H453" s="133">
        <f>H454</f>
        <v>870</v>
      </c>
    </row>
    <row r="454" spans="2:8" s="32" customFormat="1" ht="19.5" customHeight="1">
      <c r="B454" s="5" t="s">
        <v>111</v>
      </c>
      <c r="C454" s="33" t="s">
        <v>512</v>
      </c>
      <c r="D454" s="33" t="s">
        <v>441</v>
      </c>
      <c r="E454" s="33" t="s">
        <v>443</v>
      </c>
      <c r="F454" s="28" t="s">
        <v>379</v>
      </c>
      <c r="G454" s="29" t="s">
        <v>110</v>
      </c>
      <c r="H454" s="133">
        <f>435+40+54.4+340.6</f>
        <v>870</v>
      </c>
    </row>
    <row r="455" spans="2:8" s="32" customFormat="1" ht="33.75" customHeight="1">
      <c r="B455" s="7" t="s">
        <v>339</v>
      </c>
      <c r="C455" s="33" t="s">
        <v>512</v>
      </c>
      <c r="D455" s="33" t="s">
        <v>441</v>
      </c>
      <c r="E455" s="33" t="s">
        <v>443</v>
      </c>
      <c r="F455" s="28" t="s">
        <v>396</v>
      </c>
      <c r="G455" s="29"/>
      <c r="H455" s="152">
        <f>H457+H459</f>
        <v>900.5</v>
      </c>
    </row>
    <row r="456" spans="2:8" s="32" customFormat="1" ht="31.5" customHeight="1">
      <c r="B456" s="44" t="s">
        <v>69</v>
      </c>
      <c r="C456" s="33" t="s">
        <v>512</v>
      </c>
      <c r="D456" s="33" t="s">
        <v>441</v>
      </c>
      <c r="E456" s="33" t="s">
        <v>443</v>
      </c>
      <c r="F456" s="28" t="s">
        <v>397</v>
      </c>
      <c r="G456" s="29"/>
      <c r="H456" s="152">
        <f>H457</f>
        <v>300.5</v>
      </c>
    </row>
    <row r="457" spans="2:8" s="32" customFormat="1" ht="21" customHeight="1">
      <c r="B457" s="5" t="s">
        <v>111</v>
      </c>
      <c r="C457" s="33" t="s">
        <v>512</v>
      </c>
      <c r="D457" s="33" t="s">
        <v>441</v>
      </c>
      <c r="E457" s="33" t="s">
        <v>443</v>
      </c>
      <c r="F457" s="28" t="s">
        <v>397</v>
      </c>
      <c r="G457" s="29" t="s">
        <v>110</v>
      </c>
      <c r="H457" s="152">
        <v>300.5</v>
      </c>
    </row>
    <row r="458" spans="2:8" s="32" customFormat="1" ht="21.75" customHeight="1">
      <c r="B458" s="7" t="s">
        <v>72</v>
      </c>
      <c r="C458" s="33" t="s">
        <v>512</v>
      </c>
      <c r="D458" s="33" t="s">
        <v>441</v>
      </c>
      <c r="E458" s="33" t="s">
        <v>443</v>
      </c>
      <c r="F458" s="28" t="s">
        <v>380</v>
      </c>
      <c r="G458" s="29"/>
      <c r="H458" s="133">
        <f>H459</f>
        <v>600</v>
      </c>
    </row>
    <row r="459" spans="2:8" s="32" customFormat="1" ht="20.25" customHeight="1">
      <c r="B459" s="5" t="s">
        <v>111</v>
      </c>
      <c r="C459" s="33" t="s">
        <v>512</v>
      </c>
      <c r="D459" s="33" t="s">
        <v>441</v>
      </c>
      <c r="E459" s="33" t="s">
        <v>443</v>
      </c>
      <c r="F459" s="28" t="s">
        <v>380</v>
      </c>
      <c r="G459" s="29" t="s">
        <v>110</v>
      </c>
      <c r="H459" s="133">
        <f>300+160+30+110</f>
        <v>600</v>
      </c>
    </row>
    <row r="460" spans="2:8" s="32" customFormat="1" ht="57.75" customHeight="1">
      <c r="B460" s="7" t="s">
        <v>326</v>
      </c>
      <c r="C460" s="33" t="s">
        <v>512</v>
      </c>
      <c r="D460" s="29" t="s">
        <v>441</v>
      </c>
      <c r="E460" s="29" t="s">
        <v>443</v>
      </c>
      <c r="F460" s="34" t="s">
        <v>404</v>
      </c>
      <c r="G460" s="29"/>
      <c r="H460" s="152">
        <f>H461</f>
        <v>62.2</v>
      </c>
    </row>
    <row r="461" spans="2:8" s="32" customFormat="1" ht="23.25" customHeight="1">
      <c r="B461" s="5" t="s">
        <v>111</v>
      </c>
      <c r="C461" s="33" t="s">
        <v>512</v>
      </c>
      <c r="D461" s="29" t="s">
        <v>441</v>
      </c>
      <c r="E461" s="29" t="s">
        <v>443</v>
      </c>
      <c r="F461" s="34" t="s">
        <v>404</v>
      </c>
      <c r="G461" s="29" t="s">
        <v>110</v>
      </c>
      <c r="H461" s="152">
        <v>62.2</v>
      </c>
    </row>
    <row r="462" spans="2:8" s="32" customFormat="1" ht="23.25" customHeight="1">
      <c r="B462" s="44" t="s">
        <v>499</v>
      </c>
      <c r="C462" s="33" t="s">
        <v>512</v>
      </c>
      <c r="D462" s="33" t="s">
        <v>449</v>
      </c>
      <c r="E462" s="33"/>
      <c r="F462" s="34"/>
      <c r="G462" s="29"/>
      <c r="H462" s="152">
        <f>H463</f>
        <v>546.4</v>
      </c>
    </row>
    <row r="463" spans="2:8" s="32" customFormat="1" ht="23.25" customHeight="1">
      <c r="B463" s="44" t="s">
        <v>202</v>
      </c>
      <c r="C463" s="33" t="s">
        <v>512</v>
      </c>
      <c r="D463" s="33" t="s">
        <v>449</v>
      </c>
      <c r="E463" s="33" t="s">
        <v>441</v>
      </c>
      <c r="F463" s="34"/>
      <c r="G463" s="29"/>
      <c r="H463" s="152">
        <f>H464</f>
        <v>546.4</v>
      </c>
    </row>
    <row r="464" spans="2:8" s="32" customFormat="1" ht="54" customHeight="1">
      <c r="B464" s="47" t="s">
        <v>203</v>
      </c>
      <c r="C464" s="33" t="s">
        <v>512</v>
      </c>
      <c r="D464" s="38" t="s">
        <v>449</v>
      </c>
      <c r="E464" s="38" t="s">
        <v>441</v>
      </c>
      <c r="F464" s="43" t="s">
        <v>128</v>
      </c>
      <c r="G464" s="29"/>
      <c r="H464" s="152">
        <f>H465</f>
        <v>546.4</v>
      </c>
    </row>
    <row r="465" spans="2:8" s="32" customFormat="1" ht="60.75" customHeight="1">
      <c r="B465" s="10" t="s">
        <v>550</v>
      </c>
      <c r="C465" s="33" t="s">
        <v>512</v>
      </c>
      <c r="D465" s="38" t="s">
        <v>449</v>
      </c>
      <c r="E465" s="38" t="s">
        <v>441</v>
      </c>
      <c r="F465" s="43" t="s">
        <v>205</v>
      </c>
      <c r="G465" s="57"/>
      <c r="H465" s="152">
        <f>H466</f>
        <v>546.4</v>
      </c>
    </row>
    <row r="466" spans="2:8" s="32" customFormat="1" ht="23.25" customHeight="1">
      <c r="B466" s="10" t="s">
        <v>204</v>
      </c>
      <c r="C466" s="33" t="s">
        <v>512</v>
      </c>
      <c r="D466" s="38" t="s">
        <v>449</v>
      </c>
      <c r="E466" s="38" t="s">
        <v>441</v>
      </c>
      <c r="F466" s="43" t="s">
        <v>206</v>
      </c>
      <c r="G466" s="57"/>
      <c r="H466" s="152">
        <f>H467</f>
        <v>546.4</v>
      </c>
    </row>
    <row r="467" spans="2:8" s="32" customFormat="1" ht="23.25" customHeight="1">
      <c r="B467" s="5" t="s">
        <v>111</v>
      </c>
      <c r="C467" s="33" t="s">
        <v>512</v>
      </c>
      <c r="D467" s="38" t="s">
        <v>449</v>
      </c>
      <c r="E467" s="38" t="s">
        <v>441</v>
      </c>
      <c r="F467" s="43" t="s">
        <v>206</v>
      </c>
      <c r="G467" s="43">
        <v>540</v>
      </c>
      <c r="H467" s="152">
        <v>546.4</v>
      </c>
    </row>
    <row r="468" spans="2:8" s="32" customFormat="1" ht="16.5" customHeight="1">
      <c r="B468" s="63" t="s">
        <v>503</v>
      </c>
      <c r="C468" s="33" t="s">
        <v>512</v>
      </c>
      <c r="D468" s="33" t="s">
        <v>466</v>
      </c>
      <c r="E468" s="33" t="s">
        <v>439</v>
      </c>
      <c r="F468" s="34"/>
      <c r="G468" s="29"/>
      <c r="H468" s="152">
        <f>H469</f>
        <v>1610.3600000000001</v>
      </c>
    </row>
    <row r="469" spans="2:8" s="32" customFormat="1" ht="17.25" customHeight="1">
      <c r="B469" s="44" t="s">
        <v>485</v>
      </c>
      <c r="C469" s="33" t="s">
        <v>512</v>
      </c>
      <c r="D469" s="29" t="s">
        <v>466</v>
      </c>
      <c r="E469" s="29" t="s">
        <v>438</v>
      </c>
      <c r="F469" s="34"/>
      <c r="G469" s="29"/>
      <c r="H469" s="152">
        <f>H470</f>
        <v>1610.3600000000001</v>
      </c>
    </row>
    <row r="470" spans="2:8" s="32" customFormat="1" ht="48.75" customHeight="1">
      <c r="B470" s="14" t="s">
        <v>413</v>
      </c>
      <c r="C470" s="33" t="s">
        <v>512</v>
      </c>
      <c r="D470" s="29" t="s">
        <v>466</v>
      </c>
      <c r="E470" s="29" t="s">
        <v>438</v>
      </c>
      <c r="F470" s="35" t="s">
        <v>384</v>
      </c>
      <c r="G470" s="14"/>
      <c r="H470" s="160">
        <f>H471</f>
        <v>1610.3600000000001</v>
      </c>
    </row>
    <row r="471" spans="2:8" s="32" customFormat="1" ht="42" customHeight="1">
      <c r="B471" s="5" t="s">
        <v>304</v>
      </c>
      <c r="C471" s="33" t="s">
        <v>512</v>
      </c>
      <c r="D471" s="29" t="s">
        <v>466</v>
      </c>
      <c r="E471" s="29" t="s">
        <v>438</v>
      </c>
      <c r="F471" s="35" t="s">
        <v>418</v>
      </c>
      <c r="G471" s="29"/>
      <c r="H471" s="152">
        <f>H472+H474</f>
        <v>1610.3600000000001</v>
      </c>
    </row>
    <row r="472" spans="2:8" s="32" customFormat="1" ht="24" customHeight="1">
      <c r="B472" s="5" t="s">
        <v>417</v>
      </c>
      <c r="C472" s="33" t="s">
        <v>512</v>
      </c>
      <c r="D472" s="29" t="s">
        <v>466</v>
      </c>
      <c r="E472" s="29" t="s">
        <v>438</v>
      </c>
      <c r="F472" s="35" t="s">
        <v>419</v>
      </c>
      <c r="G472" s="29"/>
      <c r="H472" s="152">
        <f>H473</f>
        <v>1603.41</v>
      </c>
    </row>
    <row r="473" spans="2:8" s="32" customFormat="1" ht="37.5" customHeight="1">
      <c r="B473" s="5" t="s">
        <v>431</v>
      </c>
      <c r="C473" s="33" t="s">
        <v>512</v>
      </c>
      <c r="D473" s="29" t="s">
        <v>466</v>
      </c>
      <c r="E473" s="29" t="s">
        <v>438</v>
      </c>
      <c r="F473" s="35" t="s">
        <v>419</v>
      </c>
      <c r="G473" s="29" t="s">
        <v>432</v>
      </c>
      <c r="H473" s="152">
        <v>1603.41</v>
      </c>
    </row>
    <row r="474" spans="2:8" s="32" customFormat="1" ht="30" customHeight="1">
      <c r="B474" s="5" t="s">
        <v>427</v>
      </c>
      <c r="C474" s="33" t="s">
        <v>512</v>
      </c>
      <c r="D474" s="29" t="s">
        <v>466</v>
      </c>
      <c r="E474" s="29" t="s">
        <v>438</v>
      </c>
      <c r="F474" s="35" t="s">
        <v>419</v>
      </c>
      <c r="G474" s="29" t="s">
        <v>4</v>
      </c>
      <c r="H474" s="152">
        <v>6.95</v>
      </c>
    </row>
    <row r="475" spans="2:8" s="32" customFormat="1" ht="20.25" customHeight="1">
      <c r="B475" s="5" t="s">
        <v>112</v>
      </c>
      <c r="C475" s="33" t="s">
        <v>512</v>
      </c>
      <c r="D475" s="41" t="s">
        <v>505</v>
      </c>
      <c r="E475" s="41" t="s">
        <v>438</v>
      </c>
      <c r="F475" s="28"/>
      <c r="G475" s="29"/>
      <c r="H475" s="152">
        <f>H476</f>
        <v>92.74</v>
      </c>
    </row>
    <row r="476" spans="2:8" s="32" customFormat="1" ht="45.75" customHeight="1">
      <c r="B476" s="5" t="s">
        <v>165</v>
      </c>
      <c r="C476" s="33" t="s">
        <v>512</v>
      </c>
      <c r="D476" s="41" t="s">
        <v>505</v>
      </c>
      <c r="E476" s="41" t="s">
        <v>438</v>
      </c>
      <c r="F476" s="28" t="s">
        <v>164</v>
      </c>
      <c r="G476" s="29"/>
      <c r="H476" s="152">
        <f>H477</f>
        <v>92.74</v>
      </c>
    </row>
    <row r="477" spans="2:8" s="32" customFormat="1" ht="63" customHeight="1">
      <c r="B477" s="5" t="s">
        <v>305</v>
      </c>
      <c r="C477" s="33" t="s">
        <v>512</v>
      </c>
      <c r="D477" s="41" t="s">
        <v>505</v>
      </c>
      <c r="E477" s="41" t="s">
        <v>438</v>
      </c>
      <c r="F477" s="46" t="s">
        <v>166</v>
      </c>
      <c r="G477" s="29"/>
      <c r="H477" s="152">
        <f>H478</f>
        <v>92.74</v>
      </c>
    </row>
    <row r="478" spans="2:8" s="32" customFormat="1" ht="22.5" customHeight="1">
      <c r="B478" s="5" t="s">
        <v>306</v>
      </c>
      <c r="C478" s="33" t="s">
        <v>517</v>
      </c>
      <c r="D478" s="41" t="s">
        <v>505</v>
      </c>
      <c r="E478" s="41" t="s">
        <v>438</v>
      </c>
      <c r="F478" s="46" t="s">
        <v>171</v>
      </c>
      <c r="G478" s="29"/>
      <c r="H478" s="152">
        <f>H479</f>
        <v>92.74</v>
      </c>
    </row>
    <row r="479" spans="2:8" s="32" customFormat="1" ht="15.75" customHeight="1">
      <c r="B479" s="68" t="s">
        <v>112</v>
      </c>
      <c r="C479" s="33" t="s">
        <v>512</v>
      </c>
      <c r="D479" s="41" t="s">
        <v>505</v>
      </c>
      <c r="E479" s="41" t="s">
        <v>438</v>
      </c>
      <c r="F479" s="46" t="s">
        <v>171</v>
      </c>
      <c r="G479" s="29" t="s">
        <v>193</v>
      </c>
      <c r="H479" s="152">
        <v>92.74</v>
      </c>
    </row>
    <row r="480" spans="2:8" s="32" customFormat="1" ht="35.25" customHeight="1">
      <c r="B480" s="7" t="s">
        <v>308</v>
      </c>
      <c r="C480" s="33" t="s">
        <v>512</v>
      </c>
      <c r="D480" s="41" t="s">
        <v>519</v>
      </c>
      <c r="E480" s="41" t="s">
        <v>439</v>
      </c>
      <c r="F480" s="26"/>
      <c r="G480" s="29"/>
      <c r="H480" s="152">
        <f>H481+H489</f>
        <v>25658</v>
      </c>
    </row>
    <row r="481" spans="2:8" s="32" customFormat="1" ht="42" customHeight="1">
      <c r="B481" s="7" t="s">
        <v>309</v>
      </c>
      <c r="C481" s="33" t="s">
        <v>512</v>
      </c>
      <c r="D481" s="41" t="s">
        <v>519</v>
      </c>
      <c r="E481" s="41" t="s">
        <v>438</v>
      </c>
      <c r="F481" s="26"/>
      <c r="G481" s="29"/>
      <c r="H481" s="152">
        <f>H482</f>
        <v>7704.6</v>
      </c>
    </row>
    <row r="482" spans="2:8" s="32" customFormat="1" ht="45" customHeight="1">
      <c r="B482" s="5" t="s">
        <v>165</v>
      </c>
      <c r="C482" s="33" t="s">
        <v>512</v>
      </c>
      <c r="D482" s="41" t="s">
        <v>519</v>
      </c>
      <c r="E482" s="41" t="s">
        <v>438</v>
      </c>
      <c r="F482" s="28" t="s">
        <v>164</v>
      </c>
      <c r="G482" s="29"/>
      <c r="H482" s="152">
        <f>H483</f>
        <v>7704.6</v>
      </c>
    </row>
    <row r="483" spans="2:8" s="32" customFormat="1" ht="33" customHeight="1">
      <c r="B483" s="5" t="s">
        <v>307</v>
      </c>
      <c r="C483" s="33" t="s">
        <v>512</v>
      </c>
      <c r="D483" s="41" t="s">
        <v>519</v>
      </c>
      <c r="E483" s="41" t="s">
        <v>438</v>
      </c>
      <c r="F483" s="34" t="s">
        <v>167</v>
      </c>
      <c r="G483" s="29"/>
      <c r="H483" s="152">
        <f>H484</f>
        <v>7704.6</v>
      </c>
    </row>
    <row r="484" spans="2:8" s="32" customFormat="1" ht="35.25" customHeight="1">
      <c r="B484" s="7" t="s">
        <v>311</v>
      </c>
      <c r="C484" s="33" t="s">
        <v>512</v>
      </c>
      <c r="D484" s="41" t="s">
        <v>519</v>
      </c>
      <c r="E484" s="41" t="s">
        <v>438</v>
      </c>
      <c r="F484" s="34" t="s">
        <v>172</v>
      </c>
      <c r="G484" s="29"/>
      <c r="H484" s="152">
        <f>H485+H487</f>
        <v>7704.6</v>
      </c>
    </row>
    <row r="485" spans="2:8" s="32" customFormat="1" ht="31.5" customHeight="1">
      <c r="B485" s="7" t="s">
        <v>313</v>
      </c>
      <c r="C485" s="33" t="s">
        <v>512</v>
      </c>
      <c r="D485" s="41" t="s">
        <v>519</v>
      </c>
      <c r="E485" s="41" t="s">
        <v>438</v>
      </c>
      <c r="F485" s="34" t="s">
        <v>173</v>
      </c>
      <c r="G485" s="29"/>
      <c r="H485" s="152">
        <f>H486</f>
        <v>5532.2</v>
      </c>
    </row>
    <row r="486" spans="2:8" s="32" customFormat="1" ht="19.5" customHeight="1">
      <c r="B486" s="5" t="s">
        <v>423</v>
      </c>
      <c r="C486" s="33" t="s">
        <v>512</v>
      </c>
      <c r="D486" s="41" t="s">
        <v>519</v>
      </c>
      <c r="E486" s="41" t="s">
        <v>438</v>
      </c>
      <c r="F486" s="34" t="s">
        <v>173</v>
      </c>
      <c r="G486" s="29" t="s">
        <v>424</v>
      </c>
      <c r="H486" s="152">
        <v>5532.2</v>
      </c>
    </row>
    <row r="487" spans="2:8" s="32" customFormat="1" ht="99.75" customHeight="1">
      <c r="B487" s="7" t="s">
        <v>310</v>
      </c>
      <c r="C487" s="33" t="s">
        <v>512</v>
      </c>
      <c r="D487" s="41" t="s">
        <v>519</v>
      </c>
      <c r="E487" s="41" t="s">
        <v>438</v>
      </c>
      <c r="F487" s="34" t="s">
        <v>174</v>
      </c>
      <c r="G487" s="29"/>
      <c r="H487" s="152">
        <f>H488</f>
        <v>2172.4</v>
      </c>
    </row>
    <row r="488" spans="2:8" s="32" customFormat="1" ht="15.75" customHeight="1">
      <c r="B488" s="5" t="s">
        <v>423</v>
      </c>
      <c r="C488" s="33" t="s">
        <v>512</v>
      </c>
      <c r="D488" s="41" t="s">
        <v>519</v>
      </c>
      <c r="E488" s="41" t="s">
        <v>438</v>
      </c>
      <c r="F488" s="34" t="s">
        <v>174</v>
      </c>
      <c r="G488" s="29" t="s">
        <v>424</v>
      </c>
      <c r="H488" s="152">
        <f>2285.8-113.4</f>
        <v>2172.4</v>
      </c>
    </row>
    <row r="489" spans="2:8" s="32" customFormat="1" ht="15.75" customHeight="1">
      <c r="B489" s="7" t="s">
        <v>425</v>
      </c>
      <c r="C489" s="33" t="s">
        <v>512</v>
      </c>
      <c r="D489" s="41" t="s">
        <v>519</v>
      </c>
      <c r="E489" s="41" t="s">
        <v>443</v>
      </c>
      <c r="F489" s="26"/>
      <c r="G489" s="29"/>
      <c r="H489" s="152">
        <f>H490</f>
        <v>17953.4</v>
      </c>
    </row>
    <row r="490" spans="2:8" s="32" customFormat="1" ht="42.75" customHeight="1">
      <c r="B490" s="5" t="s">
        <v>165</v>
      </c>
      <c r="C490" s="33" t="s">
        <v>512</v>
      </c>
      <c r="D490" s="41" t="s">
        <v>519</v>
      </c>
      <c r="E490" s="41" t="s">
        <v>443</v>
      </c>
      <c r="F490" s="28" t="s">
        <v>164</v>
      </c>
      <c r="G490" s="29"/>
      <c r="H490" s="152">
        <f>H491</f>
        <v>17953.4</v>
      </c>
    </row>
    <row r="491" spans="2:8" s="32" customFormat="1" ht="33" customHeight="1">
      <c r="B491" s="5" t="s">
        <v>307</v>
      </c>
      <c r="C491" s="33" t="s">
        <v>512</v>
      </c>
      <c r="D491" s="41" t="s">
        <v>519</v>
      </c>
      <c r="E491" s="41" t="s">
        <v>443</v>
      </c>
      <c r="F491" s="34" t="s">
        <v>167</v>
      </c>
      <c r="G491" s="29"/>
      <c r="H491" s="152">
        <f>H492</f>
        <v>17953.4</v>
      </c>
    </row>
    <row r="492" spans="2:8" s="32" customFormat="1" ht="35.25" customHeight="1">
      <c r="B492" s="7" t="s">
        <v>312</v>
      </c>
      <c r="C492" s="33" t="s">
        <v>512</v>
      </c>
      <c r="D492" s="41" t="s">
        <v>519</v>
      </c>
      <c r="E492" s="41" t="s">
        <v>443</v>
      </c>
      <c r="F492" s="26" t="s">
        <v>175</v>
      </c>
      <c r="G492" s="29"/>
      <c r="H492" s="152">
        <f>H493</f>
        <v>17953.4</v>
      </c>
    </row>
    <row r="493" spans="2:8" s="32" customFormat="1" ht="42" customHeight="1">
      <c r="B493" s="7" t="s">
        <v>314</v>
      </c>
      <c r="C493" s="33" t="s">
        <v>512</v>
      </c>
      <c r="D493" s="41" t="s">
        <v>519</v>
      </c>
      <c r="E493" s="41" t="s">
        <v>443</v>
      </c>
      <c r="F493" s="34" t="s">
        <v>176</v>
      </c>
      <c r="G493" s="29"/>
      <c r="H493" s="152">
        <f>H494</f>
        <v>17953.4</v>
      </c>
    </row>
    <row r="494" spans="2:8" s="32" customFormat="1" ht="15.75" customHeight="1">
      <c r="B494" s="5" t="s">
        <v>423</v>
      </c>
      <c r="C494" s="33" t="s">
        <v>512</v>
      </c>
      <c r="D494" s="41" t="s">
        <v>519</v>
      </c>
      <c r="E494" s="41" t="s">
        <v>443</v>
      </c>
      <c r="F494" s="34" t="s">
        <v>176</v>
      </c>
      <c r="G494" s="29" t="s">
        <v>424</v>
      </c>
      <c r="H494" s="152">
        <v>17953.4</v>
      </c>
    </row>
    <row r="495" spans="2:8" ht="15.75" customHeight="1">
      <c r="B495" s="44" t="s">
        <v>452</v>
      </c>
      <c r="C495" s="41"/>
      <c r="D495" s="41"/>
      <c r="E495" s="41"/>
      <c r="F495" s="46"/>
      <c r="G495" s="33"/>
      <c r="H495" s="162">
        <f>H13+H104+H121+H270+H306+H394+H407</f>
        <v>457474.63</v>
      </c>
    </row>
    <row r="496" spans="3:8" ht="12.75">
      <c r="C496" s="74"/>
      <c r="D496" s="74"/>
      <c r="E496" s="74"/>
      <c r="F496" s="75"/>
      <c r="G496" s="74"/>
      <c r="H496" s="76"/>
    </row>
  </sheetData>
  <sheetProtection/>
  <mergeCells count="4">
    <mergeCell ref="B6:H7"/>
    <mergeCell ref="C4:G4"/>
    <mergeCell ref="I240:J240"/>
    <mergeCell ref="I385:J385"/>
  </mergeCells>
  <printOptions/>
  <pageMargins left="0.984251968503937" right="0.5905511811023623" top="0.5905511811023623" bottom="0.3937007874015748" header="0.5118110236220472" footer="0.5118110236220472"/>
  <pageSetup fitToHeight="25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43">
      <selection activeCell="B5" sqref="B5"/>
    </sheetView>
  </sheetViews>
  <sheetFormatPr defaultColWidth="9.00390625" defaultRowHeight="12.75"/>
  <cols>
    <col min="1" max="1" width="5.25390625" style="98" customWidth="1"/>
    <col min="2" max="2" width="61.75390625" style="98" customWidth="1"/>
    <col min="3" max="3" width="9.625" style="98" customWidth="1"/>
    <col min="4" max="4" width="9.75390625" style="98" customWidth="1"/>
    <col min="5" max="5" width="15.125" style="98" customWidth="1"/>
    <col min="6" max="16384" width="9.125" style="98" customWidth="1"/>
  </cols>
  <sheetData>
    <row r="1" spans="3:5" ht="12.75">
      <c r="C1" s="99"/>
      <c r="D1" s="169" t="s">
        <v>365</v>
      </c>
      <c r="E1" s="169"/>
    </row>
    <row r="2" spans="3:5" ht="12.75">
      <c r="C2" s="100" t="s">
        <v>482</v>
      </c>
      <c r="D2" s="100"/>
      <c r="E2" s="100"/>
    </row>
    <row r="3" spans="3:5" ht="12.75">
      <c r="C3" s="100" t="s">
        <v>445</v>
      </c>
      <c r="D3" s="100"/>
      <c r="E3" s="100"/>
    </row>
    <row r="4" spans="3:6" ht="12.75">
      <c r="C4" s="170" t="s">
        <v>553</v>
      </c>
      <c r="D4" s="170"/>
      <c r="E4" s="170"/>
      <c r="F4" s="171"/>
    </row>
    <row r="6" spans="1:5" ht="21" customHeight="1">
      <c r="A6" s="101"/>
      <c r="B6" s="172" t="s">
        <v>195</v>
      </c>
      <c r="C6" s="172"/>
      <c r="D6" s="172"/>
      <c r="E6" s="172"/>
    </row>
    <row r="7" spans="1:5" ht="12.75" customHeight="1">
      <c r="A7" s="102"/>
      <c r="B7" s="103"/>
      <c r="C7" s="103"/>
      <c r="D7" s="103"/>
      <c r="E7" s="103"/>
    </row>
    <row r="8" spans="2:5" ht="14.25" customHeight="1">
      <c r="B8" s="104"/>
      <c r="C8" s="104"/>
      <c r="D8" s="105"/>
      <c r="E8" s="86" t="s">
        <v>137</v>
      </c>
    </row>
    <row r="9" spans="2:5" ht="12.75" customHeight="1">
      <c r="B9" s="173" t="s">
        <v>455</v>
      </c>
      <c r="C9" s="173" t="s">
        <v>138</v>
      </c>
      <c r="D9" s="173" t="s">
        <v>139</v>
      </c>
      <c r="E9" s="173" t="s">
        <v>437</v>
      </c>
    </row>
    <row r="10" spans="2:5" ht="12" customHeight="1">
      <c r="B10" s="174"/>
      <c r="C10" s="174"/>
      <c r="D10" s="174"/>
      <c r="E10" s="174"/>
    </row>
    <row r="11" spans="2:5" ht="12" customHeight="1">
      <c r="B11" s="175"/>
      <c r="C11" s="175"/>
      <c r="D11" s="175"/>
      <c r="E11" s="175"/>
    </row>
    <row r="12" spans="2:5" ht="12.75" customHeight="1">
      <c r="B12" s="1">
        <v>1</v>
      </c>
      <c r="C12" s="1">
        <v>2</v>
      </c>
      <c r="D12" s="2" t="s">
        <v>434</v>
      </c>
      <c r="E12" s="3">
        <v>4</v>
      </c>
    </row>
    <row r="13" spans="2:5" ht="12.75">
      <c r="B13" s="106" t="s">
        <v>456</v>
      </c>
      <c r="C13" s="107" t="s">
        <v>438</v>
      </c>
      <c r="D13" s="107" t="s">
        <v>439</v>
      </c>
      <c r="E13" s="127">
        <f>E14++E15+E16+E18+E20+E21+E17+E19</f>
        <v>57525.05</v>
      </c>
    </row>
    <row r="14" spans="2:5" ht="32.25" customHeight="1">
      <c r="B14" s="7" t="s">
        <v>237</v>
      </c>
      <c r="C14" s="108" t="s">
        <v>438</v>
      </c>
      <c r="D14" s="108" t="s">
        <v>443</v>
      </c>
      <c r="E14" s="128">
        <v>1520.37</v>
      </c>
    </row>
    <row r="15" spans="2:5" ht="38.25">
      <c r="B15" s="81" t="s">
        <v>239</v>
      </c>
      <c r="C15" s="108" t="s">
        <v>438</v>
      </c>
      <c r="D15" s="108" t="s">
        <v>440</v>
      </c>
      <c r="E15" s="128">
        <v>1145.22</v>
      </c>
    </row>
    <row r="16" spans="2:5" ht="45.75" customHeight="1">
      <c r="B16" s="44" t="s">
        <v>243</v>
      </c>
      <c r="C16" s="108" t="s">
        <v>438</v>
      </c>
      <c r="D16" s="108" t="s">
        <v>451</v>
      </c>
      <c r="E16" s="128">
        <v>19864.38</v>
      </c>
    </row>
    <row r="17" spans="2:5" ht="15.75" customHeight="1">
      <c r="B17" s="109" t="s">
        <v>103</v>
      </c>
      <c r="C17" s="108" t="s">
        <v>438</v>
      </c>
      <c r="D17" s="108" t="s">
        <v>441</v>
      </c>
      <c r="E17" s="128">
        <v>17.07</v>
      </c>
    </row>
    <row r="18" spans="2:5" ht="30" customHeight="1">
      <c r="B18" s="7" t="s">
        <v>295</v>
      </c>
      <c r="C18" s="108" t="s">
        <v>438</v>
      </c>
      <c r="D18" s="108" t="s">
        <v>449</v>
      </c>
      <c r="E18" s="128">
        <v>6046.63</v>
      </c>
    </row>
    <row r="19" spans="2:5" ht="18.75" customHeight="1">
      <c r="B19" s="109" t="s">
        <v>113</v>
      </c>
      <c r="C19" s="108" t="s">
        <v>438</v>
      </c>
      <c r="D19" s="108" t="s">
        <v>450</v>
      </c>
      <c r="E19" s="128">
        <v>0</v>
      </c>
    </row>
    <row r="20" spans="2:5" ht="17.25" customHeight="1">
      <c r="B20" s="109" t="s">
        <v>98</v>
      </c>
      <c r="C20" s="108" t="s">
        <v>438</v>
      </c>
      <c r="D20" s="108" t="s">
        <v>478</v>
      </c>
      <c r="E20" s="128">
        <v>0</v>
      </c>
    </row>
    <row r="21" spans="2:5" ht="12.75">
      <c r="B21" s="109" t="s">
        <v>475</v>
      </c>
      <c r="C21" s="108" t="s">
        <v>438</v>
      </c>
      <c r="D21" s="108" t="s">
        <v>505</v>
      </c>
      <c r="E21" s="128">
        <v>28931.38</v>
      </c>
    </row>
    <row r="22" spans="2:5" ht="30.75" customHeight="1">
      <c r="B22" s="110" t="s">
        <v>483</v>
      </c>
      <c r="C22" s="107" t="s">
        <v>440</v>
      </c>
      <c r="D22" s="107" t="s">
        <v>439</v>
      </c>
      <c r="E22" s="127">
        <f>E23+E24</f>
        <v>1510.78</v>
      </c>
    </row>
    <row r="23" spans="2:5" ht="29.25" customHeight="1">
      <c r="B23" s="109" t="s">
        <v>506</v>
      </c>
      <c r="C23" s="108" t="s">
        <v>440</v>
      </c>
      <c r="D23" s="108" t="s">
        <v>453</v>
      </c>
      <c r="E23" s="128">
        <v>1428.33</v>
      </c>
    </row>
    <row r="24" spans="2:5" ht="28.5" customHeight="1">
      <c r="B24" s="109" t="s">
        <v>518</v>
      </c>
      <c r="C24" s="108" t="s">
        <v>440</v>
      </c>
      <c r="D24" s="108" t="s">
        <v>519</v>
      </c>
      <c r="E24" s="128">
        <v>82.45</v>
      </c>
    </row>
    <row r="25" spans="2:5" ht="12.75">
      <c r="B25" s="110" t="s">
        <v>457</v>
      </c>
      <c r="C25" s="107" t="s">
        <v>451</v>
      </c>
      <c r="D25" s="107" t="s">
        <v>439</v>
      </c>
      <c r="E25" s="127">
        <f>E26+E28+E29+E27</f>
        <v>24004.48</v>
      </c>
    </row>
    <row r="26" spans="2:5" ht="19.5" customHeight="1">
      <c r="B26" s="109" t="s">
        <v>521</v>
      </c>
      <c r="C26" s="108" t="s">
        <v>451</v>
      </c>
      <c r="D26" s="108" t="s">
        <v>438</v>
      </c>
      <c r="E26" s="128">
        <v>0</v>
      </c>
    </row>
    <row r="27" spans="2:5" ht="15.75" customHeight="1">
      <c r="B27" s="111" t="s">
        <v>152</v>
      </c>
      <c r="C27" s="108" t="s">
        <v>451</v>
      </c>
      <c r="D27" s="108" t="s">
        <v>441</v>
      </c>
      <c r="E27" s="128">
        <v>0</v>
      </c>
    </row>
    <row r="28" spans="2:5" ht="12.75">
      <c r="B28" s="88" t="s">
        <v>520</v>
      </c>
      <c r="C28" s="108" t="s">
        <v>451</v>
      </c>
      <c r="D28" s="108" t="s">
        <v>453</v>
      </c>
      <c r="E28" s="128">
        <v>19792.46</v>
      </c>
    </row>
    <row r="29" spans="2:5" ht="16.5" customHeight="1">
      <c r="B29" s="109" t="s">
        <v>477</v>
      </c>
      <c r="C29" s="108" t="s">
        <v>451</v>
      </c>
      <c r="D29" s="108" t="s">
        <v>444</v>
      </c>
      <c r="E29" s="128">
        <v>4212.02</v>
      </c>
    </row>
    <row r="30" spans="2:5" ht="18.75" customHeight="1">
      <c r="B30" s="95" t="s">
        <v>95</v>
      </c>
      <c r="C30" s="107" t="s">
        <v>441</v>
      </c>
      <c r="D30" s="107" t="s">
        <v>439</v>
      </c>
      <c r="E30" s="127">
        <f>E31+E32+E33</f>
        <v>9329.39</v>
      </c>
    </row>
    <row r="31" spans="2:5" ht="15" customHeight="1">
      <c r="B31" s="9" t="s">
        <v>96</v>
      </c>
      <c r="C31" s="108" t="s">
        <v>441</v>
      </c>
      <c r="D31" s="108" t="s">
        <v>438</v>
      </c>
      <c r="E31" s="128">
        <v>357.85</v>
      </c>
    </row>
    <row r="32" spans="2:5" ht="12.75">
      <c r="B32" s="111" t="s">
        <v>153</v>
      </c>
      <c r="C32" s="108" t="s">
        <v>441</v>
      </c>
      <c r="D32" s="108" t="s">
        <v>443</v>
      </c>
      <c r="E32" s="128">
        <v>7637.54</v>
      </c>
    </row>
    <row r="33" spans="2:5" ht="12.75">
      <c r="B33" s="111" t="s">
        <v>340</v>
      </c>
      <c r="C33" s="108" t="s">
        <v>441</v>
      </c>
      <c r="D33" s="108" t="s">
        <v>440</v>
      </c>
      <c r="E33" s="128">
        <v>1334</v>
      </c>
    </row>
    <row r="34" spans="2:5" ht="15" customHeight="1">
      <c r="B34" s="110" t="s">
        <v>470</v>
      </c>
      <c r="C34" s="107" t="s">
        <v>449</v>
      </c>
      <c r="D34" s="107" t="s">
        <v>439</v>
      </c>
      <c r="E34" s="127">
        <f>E35</f>
        <v>665.8</v>
      </c>
    </row>
    <row r="35" spans="2:5" ht="15.75" customHeight="1">
      <c r="B35" s="109" t="s">
        <v>202</v>
      </c>
      <c r="C35" s="108" t="s">
        <v>449</v>
      </c>
      <c r="D35" s="108" t="s">
        <v>441</v>
      </c>
      <c r="E35" s="128">
        <v>665.8</v>
      </c>
    </row>
    <row r="36" spans="2:5" ht="17.25" customHeight="1">
      <c r="B36" s="110" t="s">
        <v>458</v>
      </c>
      <c r="C36" s="107" t="s">
        <v>450</v>
      </c>
      <c r="D36" s="107" t="s">
        <v>439</v>
      </c>
      <c r="E36" s="127">
        <f>E37+E38+E40+E41+E39</f>
        <v>285630.77999999997</v>
      </c>
    </row>
    <row r="37" spans="2:5" ht="12.75">
      <c r="B37" s="109" t="s">
        <v>459</v>
      </c>
      <c r="C37" s="108" t="s">
        <v>450</v>
      </c>
      <c r="D37" s="108" t="s">
        <v>438</v>
      </c>
      <c r="E37" s="128">
        <v>75380.65</v>
      </c>
    </row>
    <row r="38" spans="2:5" ht="12.75">
      <c r="B38" s="109" t="s">
        <v>454</v>
      </c>
      <c r="C38" s="108" t="s">
        <v>450</v>
      </c>
      <c r="D38" s="108" t="s">
        <v>443</v>
      </c>
      <c r="E38" s="128">
        <v>144322.7</v>
      </c>
    </row>
    <row r="39" spans="2:5" ht="12.75">
      <c r="B39" s="109" t="s">
        <v>190</v>
      </c>
      <c r="C39" s="108" t="s">
        <v>450</v>
      </c>
      <c r="D39" s="108" t="s">
        <v>440</v>
      </c>
      <c r="E39" s="128">
        <v>20239.41</v>
      </c>
    </row>
    <row r="40" spans="2:5" ht="17.25" customHeight="1">
      <c r="B40" s="124" t="s">
        <v>328</v>
      </c>
      <c r="C40" s="108" t="s">
        <v>450</v>
      </c>
      <c r="D40" s="108" t="s">
        <v>450</v>
      </c>
      <c r="E40" s="128">
        <v>514.88</v>
      </c>
    </row>
    <row r="41" spans="2:5" ht="12.75">
      <c r="B41" s="109" t="s">
        <v>460</v>
      </c>
      <c r="C41" s="108" t="s">
        <v>450</v>
      </c>
      <c r="D41" s="108" t="s">
        <v>453</v>
      </c>
      <c r="E41" s="128">
        <v>45173.14</v>
      </c>
    </row>
    <row r="42" spans="2:5" ht="12.75">
      <c r="B42" s="112" t="s">
        <v>99</v>
      </c>
      <c r="C42" s="107" t="s">
        <v>442</v>
      </c>
      <c r="D42" s="107" t="s">
        <v>439</v>
      </c>
      <c r="E42" s="127">
        <f>E43+E44</f>
        <v>33767.799999999996</v>
      </c>
    </row>
    <row r="43" spans="2:5" ht="12.75">
      <c r="B43" s="109" t="s">
        <v>461</v>
      </c>
      <c r="C43" s="2" t="s">
        <v>442</v>
      </c>
      <c r="D43" s="2" t="s">
        <v>438</v>
      </c>
      <c r="E43" s="128">
        <v>30450.37</v>
      </c>
    </row>
    <row r="44" spans="2:5" ht="12.75">
      <c r="B44" s="113" t="s">
        <v>330</v>
      </c>
      <c r="C44" s="2" t="s">
        <v>442</v>
      </c>
      <c r="D44" s="2" t="s">
        <v>451</v>
      </c>
      <c r="E44" s="128">
        <v>3317.43</v>
      </c>
    </row>
    <row r="45" spans="2:5" ht="12.75">
      <c r="B45" s="106" t="s">
        <v>507</v>
      </c>
      <c r="C45" s="107" t="s">
        <v>453</v>
      </c>
      <c r="D45" s="107" t="s">
        <v>439</v>
      </c>
      <c r="E45" s="127">
        <f>E46+E47</f>
        <v>431.3</v>
      </c>
    </row>
    <row r="46" spans="2:5" ht="12.75">
      <c r="B46" s="114" t="s">
        <v>0</v>
      </c>
      <c r="C46" s="115" t="s">
        <v>453</v>
      </c>
      <c r="D46" s="108" t="s">
        <v>450</v>
      </c>
      <c r="E46" s="128">
        <v>129.87</v>
      </c>
    </row>
    <row r="47" spans="2:5" s="116" customFormat="1" ht="12.75" customHeight="1">
      <c r="B47" s="94" t="s">
        <v>77</v>
      </c>
      <c r="C47" s="90" t="s">
        <v>453</v>
      </c>
      <c r="D47" s="82" t="s">
        <v>453</v>
      </c>
      <c r="E47" s="163">
        <v>301.43</v>
      </c>
    </row>
    <row r="48" spans="2:5" ht="12.75">
      <c r="B48" s="106" t="s">
        <v>465</v>
      </c>
      <c r="C48" s="117" t="s">
        <v>466</v>
      </c>
      <c r="D48" s="107" t="s">
        <v>439</v>
      </c>
      <c r="E48" s="127">
        <f>E49+E50+E51+E52</f>
        <v>9070.6</v>
      </c>
    </row>
    <row r="49" spans="2:5" ht="12.75">
      <c r="B49" s="113" t="s">
        <v>485</v>
      </c>
      <c r="C49" s="115" t="s">
        <v>466</v>
      </c>
      <c r="D49" s="108" t="s">
        <v>438</v>
      </c>
      <c r="E49" s="128">
        <v>1610.36</v>
      </c>
    </row>
    <row r="50" spans="2:5" ht="12.75">
      <c r="B50" s="113" t="s">
        <v>476</v>
      </c>
      <c r="C50" s="108" t="s">
        <v>466</v>
      </c>
      <c r="D50" s="2" t="s">
        <v>440</v>
      </c>
      <c r="E50" s="128">
        <v>3773.14</v>
      </c>
    </row>
    <row r="51" spans="2:5" ht="12.75">
      <c r="B51" s="113" t="s">
        <v>486</v>
      </c>
      <c r="C51" s="2" t="s">
        <v>466</v>
      </c>
      <c r="D51" s="2" t="s">
        <v>451</v>
      </c>
      <c r="E51" s="128">
        <v>2600</v>
      </c>
    </row>
    <row r="52" spans="2:5" ht="12.75">
      <c r="B52" s="109" t="s">
        <v>467</v>
      </c>
      <c r="C52" s="2" t="s">
        <v>466</v>
      </c>
      <c r="D52" s="2" t="s">
        <v>449</v>
      </c>
      <c r="E52" s="128">
        <v>1087.1</v>
      </c>
    </row>
    <row r="53" spans="2:5" ht="12.75">
      <c r="B53" s="110" t="s">
        <v>508</v>
      </c>
      <c r="C53" s="118" t="s">
        <v>478</v>
      </c>
      <c r="D53" s="118" t="s">
        <v>439</v>
      </c>
      <c r="E53" s="127">
        <f>E55+E54</f>
        <v>9787.91</v>
      </c>
    </row>
    <row r="54" spans="2:5" ht="12.75">
      <c r="B54" s="119" t="s">
        <v>199</v>
      </c>
      <c r="C54" s="2" t="s">
        <v>478</v>
      </c>
      <c r="D54" s="2" t="s">
        <v>438</v>
      </c>
      <c r="E54" s="128">
        <v>7146.52</v>
      </c>
    </row>
    <row r="55" spans="2:5" ht="12.75">
      <c r="B55" s="8" t="s">
        <v>11</v>
      </c>
      <c r="C55" s="108" t="s">
        <v>478</v>
      </c>
      <c r="D55" s="108" t="s">
        <v>443</v>
      </c>
      <c r="E55" s="128">
        <v>2641.39</v>
      </c>
    </row>
    <row r="56" spans="2:5" ht="25.5">
      <c r="B56" s="12" t="s">
        <v>331</v>
      </c>
      <c r="C56" s="118" t="s">
        <v>505</v>
      </c>
      <c r="D56" s="118" t="s">
        <v>439</v>
      </c>
      <c r="E56" s="127">
        <f>E57</f>
        <v>92.74</v>
      </c>
    </row>
    <row r="57" spans="2:5" ht="12.75">
      <c r="B57" s="109" t="s">
        <v>332</v>
      </c>
      <c r="C57" s="108" t="s">
        <v>505</v>
      </c>
      <c r="D57" s="108" t="s">
        <v>438</v>
      </c>
      <c r="E57" s="129">
        <v>92.74</v>
      </c>
    </row>
    <row r="58" spans="2:5" ht="35.25" customHeight="1">
      <c r="B58" s="85" t="s">
        <v>333</v>
      </c>
      <c r="C58" s="107" t="s">
        <v>519</v>
      </c>
      <c r="D58" s="107" t="s">
        <v>439</v>
      </c>
      <c r="E58" s="130">
        <f>E59+E60</f>
        <v>25658</v>
      </c>
    </row>
    <row r="59" spans="2:5" ht="29.25" customHeight="1">
      <c r="B59" s="8" t="s">
        <v>309</v>
      </c>
      <c r="C59" s="108" t="s">
        <v>519</v>
      </c>
      <c r="D59" s="108" t="s">
        <v>438</v>
      </c>
      <c r="E59" s="129">
        <v>7704.6</v>
      </c>
    </row>
    <row r="60" spans="2:5" ht="12.75">
      <c r="B60" s="8" t="s">
        <v>425</v>
      </c>
      <c r="C60" s="108" t="s">
        <v>519</v>
      </c>
      <c r="D60" s="108" t="s">
        <v>443</v>
      </c>
      <c r="E60" s="129">
        <v>17953.4</v>
      </c>
    </row>
    <row r="61" spans="2:5" ht="12.75">
      <c r="B61" s="110" t="s">
        <v>105</v>
      </c>
      <c r="C61" s="108"/>
      <c r="D61" s="108"/>
      <c r="E61" s="131">
        <f>E13+E22+E25+E30+E34+E36+E42+E45+E48+E53+E56+E58</f>
        <v>457474.6299999999</v>
      </c>
    </row>
    <row r="62" spans="3:5" ht="12.75">
      <c r="C62" s="120"/>
      <c r="D62" s="120"/>
      <c r="E62" s="121" t="s">
        <v>433</v>
      </c>
    </row>
    <row r="65" spans="5:6" ht="12.75">
      <c r="E65" s="125"/>
      <c r="F65" s="126"/>
    </row>
    <row r="66" ht="12.75">
      <c r="E66" s="141"/>
    </row>
    <row r="68" ht="12.75">
      <c r="E68" s="122"/>
    </row>
    <row r="70" ht="12.75">
      <c r="E70" s="161"/>
    </row>
    <row r="72" ht="12.75">
      <c r="E72" s="123"/>
    </row>
  </sheetData>
  <sheetProtection/>
  <mergeCells count="7">
    <mergeCell ref="D1:E1"/>
    <mergeCell ref="C4:F4"/>
    <mergeCell ref="B6:E6"/>
    <mergeCell ref="B9:B11"/>
    <mergeCell ref="C9:C11"/>
    <mergeCell ref="E9:E11"/>
    <mergeCell ref="D9:D11"/>
  </mergeCells>
  <printOptions/>
  <pageMargins left="1.062992125984252" right="0.5905511811023623" top="0.38" bottom="0.3937007874015748" header="0.38" footer="0.2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2019-06-05T09:15:03Z</cp:lastPrinted>
  <dcterms:created xsi:type="dcterms:W3CDTF">1999-09-09T12:43:32Z</dcterms:created>
  <dcterms:modified xsi:type="dcterms:W3CDTF">2019-06-05T09:15:51Z</dcterms:modified>
  <cp:category/>
  <cp:version/>
  <cp:contentType/>
  <cp:contentStatus/>
</cp:coreProperties>
</file>