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190" activeTab="1"/>
  </bookViews>
  <sheets>
    <sheet name="приложение 4 (2019-2020г)" sheetId="1" r:id="rId1"/>
    <sheet name="приложение 6 (2019-2020г)" sheetId="2" r:id="rId2"/>
    <sheet name="приложение 8 (м.пр.2019-2020г)" sheetId="3" r:id="rId3"/>
  </sheets>
  <definedNames>
    <definedName name="_xlnm._FilterDatabase" localSheetId="0" hidden="1">'приложение 4 (2019-2020г)'!$B$15:$K$533</definedName>
    <definedName name="_xlnm._FilterDatabase" localSheetId="1" hidden="1">'приложение 6 (2019-2020г)'!$A$12:$M$590</definedName>
    <definedName name="_xlnm._FilterDatabase" localSheetId="2" hidden="1">'приложение 8 (м.пр.2019-2020г)'!$A$9:$K$361</definedName>
    <definedName name="_xlnm.Print_Titles" localSheetId="0">'приложение 4 (2019-2020г)'!$16:$19</definedName>
    <definedName name="_xlnm.Print_Titles" localSheetId="1">'приложение 6 (2019-2020г)'!$16:$19</definedName>
    <definedName name="_xlnm.Print_Area" localSheetId="0">'приложение 4 (2019-2020г)'!$B$2:$K$533</definedName>
    <definedName name="_xlnm.Print_Area" localSheetId="1">'приложение 6 (2019-2020г)'!$B$1:$M$590</definedName>
    <definedName name="_xlnm.Print_Area" localSheetId="2">'приложение 8 (м.пр.2019-2020г)'!$A$1:$K$361</definedName>
  </definedNames>
  <calcPr fullCalcOnLoad="1"/>
</workbook>
</file>

<file path=xl/sharedStrings.xml><?xml version="1.0" encoding="utf-8"?>
<sst xmlns="http://schemas.openxmlformats.org/spreadsheetml/2006/main" count="9902" uniqueCount="506">
  <si>
    <t>Санитарно-эпидемиологическое благополучие</t>
  </si>
  <si>
    <t>120</t>
  </si>
  <si>
    <t>Высшее должностное лицо муниципального образования</t>
  </si>
  <si>
    <t>Уплата налогов, сборов и иных платежей</t>
  </si>
  <si>
    <t>240</t>
  </si>
  <si>
    <t>850</t>
  </si>
  <si>
    <t>Предоставление субсидий социально ориентированным некоммерческим организациям</t>
  </si>
  <si>
    <t>630</t>
  </si>
  <si>
    <t>Иные закупки товаров, работ и услуг для муниципальных нужд</t>
  </si>
  <si>
    <t>Субсидии бюджетным учреждениям</t>
  </si>
  <si>
    <t>610</t>
  </si>
  <si>
    <t>Массовый спорт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</si>
  <si>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</si>
  <si>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 xml:space="preserve">Выплата и проведение мероприятий по присуждению  премий </t>
  </si>
  <si>
    <t>Наименование</t>
  </si>
  <si>
    <t>КЦСР</t>
  </si>
  <si>
    <t>ГРБС</t>
  </si>
  <si>
    <t>РЗ</t>
  </si>
  <si>
    <t>ПР</t>
  </si>
  <si>
    <t>КВР</t>
  </si>
  <si>
    <t>Ремонт и капитальный ремонт автомобильных дорог и искусственных сооружений</t>
  </si>
  <si>
    <t xml:space="preserve">Общее образование </t>
  </si>
  <si>
    <t>Иные закупки товаров, работ и услуг для обеспечения государственных (муниципальных) нужд</t>
  </si>
  <si>
    <t>Организация летнего отдыха в каникулярное время</t>
  </si>
  <si>
    <t>Расходы на ведение бухгалтерского учета в в образовательных учреждениях за счет субвенции</t>
  </si>
  <si>
    <t>Обеспечение дошкольного образования и общеобразовательного процесса в муниципальных образовательных организациях</t>
  </si>
  <si>
    <t xml:space="preserve"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</si>
  <si>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Расходы на обеспечение деятельности (оказание услуг) муниципальных учреждений</t>
  </si>
  <si>
    <t>Расходы на обеспечение функций органов местного самоуправления</t>
  </si>
  <si>
    <t xml:space="preserve">Муниципальная  программа «Обеспечение законности, правопорядка и общественной безопасности в Устюженском муниципальном районе на 2015-2020 годы» 
</t>
  </si>
  <si>
    <t xml:space="preserve">Муниципальная программа «Развитие муниципальной службы в администрации Устюженского муниципального района на 2016-2020 годы» </t>
  </si>
  <si>
    <t>Муниципальная программа "Устойчивое развитие сельских территорий Устюженского муниципального района на период 2014-2017 годы до 2020 года"</t>
  </si>
  <si>
    <t>Муниципальная программа «Управление муниципальным имуществом Устюженского муниципального района на период 2016-2020 годы»</t>
  </si>
  <si>
    <t>расходы на реализацию системы персонифицированного финансирования дополнительного образования детей</t>
  </si>
  <si>
    <t>Субсидии некоммерческим организациям (за исключением государственных (муниципальных) учреждений)</t>
  </si>
  <si>
    <t>Учреждения культуры (Дома культуры)</t>
  </si>
  <si>
    <t>Софинансирование расходов на обеспечение развития и укрепления материально-технической базы муниципальных домов культуры</t>
  </si>
  <si>
    <t>Учреждения культуры (Музеи)</t>
  </si>
  <si>
    <t>Учреждения культуры (Библиотеки)</t>
  </si>
  <si>
    <t>Софинансирование расходов на комплектование книжных  фондов общедоступных библиотек</t>
  </si>
  <si>
    <t>Мероприятия в области туризма</t>
  </si>
  <si>
    <t>Расходы на обеспечение функций государственных (муниципальных) органов</t>
  </si>
  <si>
    <t>Мероприятия в области спорта и физической культуры</t>
  </si>
  <si>
    <t>Проведение мероприятий на внедрение и (или) эксплуатацию аппаратно-программного комплекса "Безопасный город"</t>
  </si>
  <si>
    <t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</si>
  <si>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Расходы на выплаты персоналу казенных учреждений</t>
  </si>
  <si>
    <t>Муниципальная программа "Формирование доступной среды жизнедеятельности для инвалидов и других маломобильных групп населения в Устюженском муниципальном районе на 2016-2020 годы"</t>
  </si>
  <si>
    <t>Основное мероприятие "Комплексное обустройство объектами социальной и инженерной инфраструктур населенных пунктов, расположенных в сельской местности, строительство и реконструкция автомобильных дорог"</t>
  </si>
  <si>
    <t xml:space="preserve">Социальные выплаты гражданам, кроме публичных нормативных социальных выплат </t>
  </si>
  <si>
    <t xml:space="preserve">Улучшение жилищных условий граждан, проживающих в сельской местности, в том числе молодых семей и молодых специалистов </t>
  </si>
  <si>
    <t>Строительство, реконструкция и ремонт объектов  системы теплоснабжения</t>
  </si>
  <si>
    <t xml:space="preserve">Основное мероприятие "Реализация мероприятий по замене (ремонту) электро,-тепломеханического  оборудования котельных и тепловых сетей" </t>
  </si>
  <si>
    <t>Строительство, реконструкция и ремонт объектов  системы водоснабжения и водоотведения</t>
  </si>
  <si>
    <t>реализация проекта "Народный бюджет"</t>
  </si>
  <si>
    <t xml:space="preserve">         Устюженского муниципального района</t>
  </si>
  <si>
    <t xml:space="preserve">         к решению  Земского Собрания</t>
  </si>
  <si>
    <t>Субсидии юридическим лицам (кроме некомерческих организаций), индивидуальным предпринимателям, физическим лицам- производителям товаров, работ, услуг</t>
  </si>
  <si>
    <t>810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</si>
  <si>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</si>
  <si>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Муниципальная программа "Энергосбережение на территории Устюженского муниципального раойна на 2016-2020 годы"</t>
  </si>
  <si>
    <t>Основное мероприятие "Проведение энергетического обследования муниципальных учреждений района"</t>
  </si>
  <si>
    <t xml:space="preserve">Реализация непрограммных расходов бюджета </t>
  </si>
  <si>
    <t>Реализация непрограммных расходов бюджета  (гашение просроченной кредиторской  задолженности прошлых лет)</t>
  </si>
  <si>
    <t>Реализация непрограммных расходов бюджета  (гашение просроченной  кредиторской задолженности прошлых лет)</t>
  </si>
  <si>
    <t xml:space="preserve">02 </t>
  </si>
  <si>
    <t>ЖИЛИЩНО-КОММУНАЛЬНОЕ ХОЗЯЙСТВО</t>
  </si>
  <si>
    <t>Жилищное хозяйство</t>
  </si>
  <si>
    <t>Капитальный ремонт жилого фонда</t>
  </si>
  <si>
    <t>Резервный фонд</t>
  </si>
  <si>
    <t>Резервные средства</t>
  </si>
  <si>
    <t>870</t>
  </si>
  <si>
    <t>КУЛЬТУРА И КИНЕМАТОГРАФИЯ</t>
  </si>
  <si>
    <t xml:space="preserve">Муниципальная  программа «Обеспечение законности, правопорядка и общественной безопасности 
в Устюженском муниципальном районе на 2014-2020 годы» 
</t>
  </si>
  <si>
    <t xml:space="preserve">Муниципальная  программа «Обеспечение законности, правопорядка и общественной безопасности в Устюженском муниципальном районе на 2014-2020 годы» 
</t>
  </si>
  <si>
    <t>Муниципальная программа "Устойчивое развитие сельских территорий Устюженского района Вологодской области на 2014-2017 годы и на период до 2020 года"</t>
  </si>
  <si>
    <t>Судебная система</t>
  </si>
  <si>
    <t>Управление по культуре, туризму, спорту и молодежной политике администрации   Устюженского муниципального района</t>
  </si>
  <si>
    <t xml:space="preserve">Комитет по управлению имуществом администрации Устюженского муниципального района </t>
  </si>
  <si>
    <t>Финансовое управление администрации Устюженского муниципального района</t>
  </si>
  <si>
    <t>Управление образования администрации Устюженского муниципального  района</t>
  </si>
  <si>
    <t>540</t>
  </si>
  <si>
    <t>Иные межбюджетные трансферты</t>
  </si>
  <si>
    <t>Обслуживание муниципального долга</t>
  </si>
  <si>
    <t>Обеспечение проведения выборов и референдумов</t>
  </si>
  <si>
    <t>Обеспечение деятельности избирательной комиссии</t>
  </si>
  <si>
    <t>110</t>
  </si>
  <si>
    <t>Организация деятельности МКУ "Устюженский МФЦ"</t>
  </si>
  <si>
    <t xml:space="preserve">Муниципальная Программа «Охрана окружающей среды, воспроизводство и рациональное использование природных ресурсов Устюженского муниципального района на 2016-2020 годы» </t>
  </si>
  <si>
    <t>Обеспечение расходов в рамках государственной программы "Развитие транспортной системы Вологодской области на 2014-2020 годы"</t>
  </si>
  <si>
    <t>Снижение количества экстремистских проявлений, недопущение террористических актов</t>
  </si>
  <si>
    <t>(тыс. рублей)</t>
  </si>
  <si>
    <t>Вид расходов</t>
  </si>
  <si>
    <t>Целевая статья</t>
  </si>
  <si>
    <t>Расходы на обеспечение деятельности (оказание услуг) дошкольных образовательных учреждений</t>
  </si>
  <si>
    <t xml:space="preserve">Сумма </t>
  </si>
  <si>
    <t>Выполнение работ по реконструкции, перепрофилированию, демонтажу, сносу объектов муниципальной собственности, переносу коммуникаций объектов муниципальной собственности, разработке проектно-сметной документации и экспертизе проектно-сметной документации</t>
  </si>
  <si>
    <t>Коммунальное хозяйство</t>
  </si>
  <si>
    <t>4</t>
  </si>
  <si>
    <t>Муниципальная программа "Управление муниципальными финансами Устюженского муниципального района на 2016-2020 годы"</t>
  </si>
  <si>
    <t>Дополнительное образование детей</t>
  </si>
  <si>
    <t xml:space="preserve">Муниципальная программа «Развитие автомобильных дорог общего пользования в границах Устюженского  муниципального района до 2020 года» </t>
  </si>
  <si>
    <t>730</t>
  </si>
  <si>
    <t>Муниципальная программа Устюженского муниципального района «Управление муниципальным имуществом Устюженского муниципального района на период 2016-2020 годы»</t>
  </si>
  <si>
    <t xml:space="preserve">Физическая культура    </t>
  </si>
  <si>
    <t>Основное мероприятие "Реализация проектов (мероприятий) по поощрению и популизации достижений</t>
  </si>
  <si>
    <t>Другие вопросы в области охраны окружающей среды</t>
  </si>
  <si>
    <t xml:space="preserve">Муниципальная программа «Охрана окружающей среды, воспроизводство и рациональное использование природных ресурсов Устюженского муниципального района на 2016-2020 годы» </t>
  </si>
  <si>
    <t>Расходы на природноохранные мероприятия</t>
  </si>
  <si>
    <t>Муниципальная программа "Энергосбережение на территории Устюженского муниципального района на 2016-2020 годы"</t>
  </si>
  <si>
    <t xml:space="preserve">Основное мероприятие "Ремонт и наладка инженерного оборудования; модернизация тепловых узлов; ремонт и регулировка систем отопления; водоснабжения, электроснабжения в муниципальных учреждениях" </t>
  </si>
  <si>
    <t>Замена оконных блоков в коридорах здания МОУ "Гимназия"</t>
  </si>
  <si>
    <t>ведомственной целевой программы «Создание условий для обеспечения деятельности администрации Устюженского муниципального района»</t>
  </si>
  <si>
    <t xml:space="preserve"> Основное мероприятие: Материально-техническое обеспечение деятельности</t>
  </si>
  <si>
    <t>Основное мероприятие: Расходы на обеспечение функций муниципальных органов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</si>
  <si>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</si>
  <si>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отдельных государственных полномочий</t>
  </si>
  <si>
    <t>Резервные фонды</t>
  </si>
  <si>
    <t>Резервные фонды испольнительных органов муниципальной власти</t>
  </si>
  <si>
    <t>Основное мероприятие "Организация труда и летнего отдыха молодежи"</t>
  </si>
  <si>
    <t>Выполнение полномочий муницмпальных образований (поселений) района для организации досуга и обеспечения жителей  поселения услугами организаций культуры</t>
  </si>
  <si>
    <t>Выполнение полномочий муниципальных образований (поселений) по организации библиотечного обслуживания населения, комплектования и обеспечения сохранности библиотечных фондов библиотек муниципальных образований района</t>
  </si>
  <si>
    <t>Выполнение полномочий муниципальных образований (поселений) района на обеспечение условий для развития на территории муниципальных образований района физической культуры, школьного спорта и массового спорта, организация проведения официальных физкультурно-оздоровительных и спортивных мероприятий муниципальных образований района</t>
  </si>
  <si>
    <t>Подпрограмма "Профилактика преступлений и иных правонарушений"</t>
  </si>
  <si>
    <t>Функционирование высшего должностного лица  субъекта Российской Федерации и муниципального образования</t>
  </si>
  <si>
    <t xml:space="preserve">Обеспечение деятельности органов государственной (муниципальных) органов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</si>
  <si>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</si>
  <si>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законодательных органов государственной (муниципальной) власти</t>
  </si>
  <si>
    <t>Реализация государственных (муниципальных) функций, связанных с общегосударственным управлением</t>
  </si>
  <si>
    <t>Членский взнос в ассоциацию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</si>
  <si>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</si>
  <si>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Ведомственная целевая программа «Создание условий для обеспечения деятельности администрации Устюженского муниципального района»</t>
  </si>
  <si>
    <t xml:space="preserve"> Основное мероприятие "Материально-техническое обеспечение деятельности"</t>
  </si>
  <si>
    <t>Основное мероприятие "Расходы на обеспечение функций муниципальных органов"</t>
  </si>
  <si>
    <t>Выполнение полномочий муниципальных образований района в соответствии с заключенными соглашениями</t>
  </si>
  <si>
    <t>Осуществление отдельных государственных полномочий в соответствии с законом области от 5 ноября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</t>
  </si>
  <si>
    <t>Основное мероприятие "Проведение надзорных мероприятий в рамках осуществления государственного экологического надзора"</t>
  </si>
  <si>
    <t>Подпрограмма  "Профилактика преступлений и иных правонарушений"</t>
  </si>
  <si>
    <t>Основное мероприятие "Предупреждение безпризорности, безнадзорности, профилактика правонарушений несовершеннолетних"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</si>
  <si>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</si>
  <si>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Основное мероприятие "Мероприятия, направленные на повышение престижа муниципальной службы"</t>
  </si>
  <si>
    <t>Основное мероприятие "Реализация мероприятий, направленных на формирование положительного образа предпринимателя, популяризацию роли предпринимательства"</t>
  </si>
  <si>
    <t>Основное мероприятие  "Обеспечение комфортных условий жизнедеятельности инвалидов и других маломобильных групп населения путем адаптации объектов социальной инфраструктуры для их нужд"</t>
  </si>
  <si>
    <t>Мероприятия направленные на обеспечение комфортных условий жизнедеятельности инвалидов и других маломобильных групп</t>
  </si>
  <si>
    <t>Основное мероприятие "Предупреждение экстремизма и терроризма"</t>
  </si>
  <si>
    <t>Основное меропрятие "Внедрение современных технических средств, направленных на предупреждение правонарушений и преступлений в общественных местах и на улицах"</t>
  </si>
  <si>
    <t>Основное мероприятие  "Содержание автодорог общего пользования местного значения  вне границ населенных пунктов"</t>
  </si>
  <si>
    <t xml:space="preserve">Основное мероприятие "Реализация мероприятий по замене (ремонту)  систем водоснабжения и водоотведения" </t>
  </si>
  <si>
    <t>Осуществление отдельных государственных полномочий 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</si>
  <si>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Основное мероприятие  " Мероприятия, направленные на применение эффективных кадровых технологий и новых принципов кадровой политики в системе муниципальной службы"</t>
  </si>
  <si>
    <t>Осуществление отдельных государственных полномочий в соответствии с законом области от 28 июля 2006 года № 1465-ОЗ "О наделении органов местного самоуправления отдельными государственными полномочиями в сфере охраны окружающей среды"</t>
  </si>
  <si>
    <t>Осуществление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категорий"</t>
  </si>
  <si>
    <t>Подпрограмма "Повышение эффективности управления муниципальным имуществом Устюженского муниципального района на 2016-2020 годы»</t>
  </si>
  <si>
    <t>Основное мероприятие "Повышение эффективности использования объектов муниципального имущества"</t>
  </si>
  <si>
    <t>Основное мероприятие "Оформление технических планов и паспортов на объекты имущества и выполнение кадастровых работ в отношении земельных участков"</t>
  </si>
  <si>
    <t>Основное мероприятие "Проведение работ по оценке стоимости аренды, продажи или залоговой стоимости объектов, публикация информации в средствах массовой информации"</t>
  </si>
  <si>
    <t>Подпрограмма "Обеспечение реализации муниципальной программы управлением муниципальным имуществом Устюженского муниципального района на 2016-2020 годы"</t>
  </si>
  <si>
    <t>Основное мероприятие "Выполнение мероприятий в соответствии с планом работы комитета по управлению имуществом администрации Устюженского муниципального района"</t>
  </si>
  <si>
    <t>Обеспечение деятельности комитета по управлению имуществом администрации района</t>
  </si>
  <si>
    <t>Подпрограмма  "Повышение эффективности управления муниципальным имуществом Устюженского муниципального района на 2016-2020 годы"</t>
  </si>
  <si>
    <t>Основное мероприятие "Выполнение текущего и капитального ремонта объектов муниципального имущества"</t>
  </si>
  <si>
    <t>Основное мероприятие  "Обеспечение выполнения муниципальными дошкольными образовательными организациями, общеобразовательными организациями района муниципальных заданий по реализации образовательных программ дошкольного образования"</t>
  </si>
  <si>
    <t>Основное мероприятие "Обеспечение условий для функционирования муниципальных дошкольных образовательных организаций района"</t>
  </si>
  <si>
    <t xml:space="preserve">Основное мероприятие "Обеспечение выполнения муниципальными общеобразовательными организациями района муниципальных заданий по реализации образовательных программ общего образования в муниципальных общеобразовательных организациях района, в том числе по адаптированным общеобразовательным программам" </t>
  </si>
  <si>
    <t>Основное мероприятие "Обеспечение условий для функционирования муниципальных общеобразовательных организаций района"</t>
  </si>
  <si>
    <t>Основное мероприятие "Обеспечение предоставления мер социальной поддержки отдельным категориям обучающихся в муниципальных общеобразовательных организациях района"</t>
  </si>
  <si>
    <t>Жилищно-коммунальное хозяйство</t>
  </si>
  <si>
    <t>Здравоохранение</t>
  </si>
  <si>
    <t>Основное мероприятие "Организация отдыха детей и молодёжи в каникулярное время с дневным пребыванием"</t>
  </si>
  <si>
    <t>Основное мероприятие "Обеспечение создания условий для реализации Программы"</t>
  </si>
  <si>
    <t>Подпрограмма "Повышение безопасности дорожного движения в устюженском муниципальном районе на 2015-2020 годы"</t>
  </si>
  <si>
    <t>Основное мероприятие "Обеспечение предоставления органами местного самоуправления района мер социальной поддержки родителям (законным представителям) детей, посещающих муниципальные образовательные организации района, реализующие основную общеобразовательную программу дошкольного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</si>
  <si>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</si>
  <si>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Подпрограмма "Обеспечение реализации муниципальной программы "Управление муниципальными финансами Устюженского муниципального района на 2016-2020 годы"</t>
  </si>
  <si>
    <t>Основное мероприятие "Капитальный ремонт и ремонт автомобильных дорог (включая искусственные сооружения на них) общего пользования местного значения"</t>
  </si>
  <si>
    <t>Основное мероприятие "Содержание автодорог общего пользования местного значения  вне границ населенных пунктов"</t>
  </si>
  <si>
    <t>Основное мероприятие "Содержание автодорог общего пользования местного значения в границах населенных пунктов"</t>
  </si>
  <si>
    <t>Основное мероприятие "Мероприятия, направленные на совершенствование ситемы дополнительных гарантий муниципальным служащим"</t>
  </si>
  <si>
    <t>Подпрограмма «Обеспечение сбалансированности и устойчивости местного бюджета Устюженского муниципального района, повышение эффективности бюджетных расходов и управление муниципальным долгом района на 2016-2020 годы»</t>
  </si>
  <si>
    <t>Расходы на обслуживание муниципального долга</t>
  </si>
  <si>
    <t>Подпрограмма "Межбюджетные отношения в Устюженском муниципальном районе"</t>
  </si>
  <si>
    <t>Межбюджетные трансферты общего характера бюджетам субъектов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</si>
  <si>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</si>
  <si>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отдельных государственных полномочий в соответствии с законом области от 6 декабря 2013 года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</si>
  <si>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Основное мероприятие "Выравнивание бюджетной обеспеченности поселений"</t>
  </si>
  <si>
    <t>Основное мероприятие "Поддержка мер по обеспечению сбалансированности бюджетов поселений"</t>
  </si>
  <si>
    <t>Дотации на выравнивание бюджетной обеспеченности муниципальных образований (поселений) района</t>
  </si>
  <si>
    <t>Дотации на поддержку мер по обеспечению сбалансированности  муниципальных образований (поселений) района</t>
  </si>
  <si>
    <t>Межбюджетные трансферты из бюджетов муниципальных образований района</t>
  </si>
  <si>
    <t xml:space="preserve">Меропирятия по комплексному обустройству объектами социальной и инженерной инфраструктуры ПСД </t>
  </si>
  <si>
    <t>Поощрение в смотрах-конкурсах</t>
  </si>
  <si>
    <t>Межбюджетные трансферты на выполнение полномочий по организации в границах поселений электро-, тепло-,  водоснабжения населения, водоотведения, снабжения топливом передаваемых из местного бюджета района</t>
  </si>
  <si>
    <t>Молодежная политика</t>
  </si>
  <si>
    <t xml:space="preserve">Молодежная политика </t>
  </si>
  <si>
    <t>Другие вопросы в области культуры, кинематографии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</si>
  <si>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</si>
  <si>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</si>
  <si>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Основное мероприятие "Обеспечение выполнения муниципальными дошкольными образовательными организациями, общеобразовательными организациями района муниципальных заданий по реализации образовательных программ дошкольного образования"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</si>
  <si>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</si>
  <si>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 xml:space="preserve">Основное мероприятие "Реализация мероприятий по ремонт и реконструкции систем водопотребления и водоотведения" </t>
  </si>
  <si>
    <t>Благоустройство</t>
  </si>
  <si>
    <t>Благоуствойство</t>
  </si>
  <si>
    <t>Выполнение отдельных полномочий органов местного самоуправления по благоустройству территорий муниципальных образований (поселений) района в рамках реализации мероприятий муниципальной программы формирования современной городской среды</t>
  </si>
  <si>
    <t>Муниципальная программа " Формирование современной городской среды на территории Устюженского муниципального района на 2018-2022 годы"</t>
  </si>
  <si>
    <t>Основное мероприятие "Благоуствойство дворовых территорий в Устюженском муниципальном районе"</t>
  </si>
  <si>
    <t>Основное мероприятие "Благоуствойство общественных территорий в Устюженском муниципальном районе"</t>
  </si>
  <si>
    <t>Основное мероприятие "Обеспечение жильем молодых семей"</t>
  </si>
  <si>
    <t>предоставление социальных выплат молодым семьям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</si>
  <si>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</si>
  <si>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Муниципальная программа «Комплексное развитие систем коммунальной инфраструктуры Устюженского муниципального района до 2020 года»</t>
  </si>
  <si>
    <t>Обеспечение расходов в рамках государственной программы "Развитие транспортной системы Вологодской области на 2014-2020 годы" (софинансировние район)</t>
  </si>
  <si>
    <t xml:space="preserve">Муниципальная программа «Развитие муниципальной службы в Устюженском муниципальном районе на 2016-2020 годы» </t>
  </si>
  <si>
    <t>Организация профессиональной переподготовки и обучение на курсах повышения классификации муниципальными служащими</t>
  </si>
  <si>
    <t>Размещение материалов о деятельности администрации, о прохождении муниципальной службы на официальном сайте</t>
  </si>
  <si>
    <t>Пенсионное обеспечение муниципальных служащих</t>
  </si>
  <si>
    <t>Иные выплаты населению</t>
  </si>
  <si>
    <t>360</t>
  </si>
  <si>
    <t>Дотации</t>
  </si>
  <si>
    <t>510</t>
  </si>
  <si>
    <t>Иные дотации</t>
  </si>
  <si>
    <t>Иные закупки товаров, работ и услуг для государственных (муниципальных) нужд</t>
  </si>
  <si>
    <t>Социальные выплаты гражданам, кроме публичных нормативных обязательств</t>
  </si>
  <si>
    <t>320</t>
  </si>
  <si>
    <t>Расходы на выплаты персоналу государственных (муниципальных) органов</t>
  </si>
  <si>
    <t>Публичные нормативные обязательства по социальным выплатам гражданам</t>
  </si>
  <si>
    <t>310</t>
  </si>
  <si>
    <t>3</t>
  </si>
  <si>
    <t>Раз-</t>
  </si>
  <si>
    <t>дел</t>
  </si>
  <si>
    <t>Сумма</t>
  </si>
  <si>
    <t>01</t>
  </si>
  <si>
    <t>00</t>
  </si>
  <si>
    <t>03</t>
  </si>
  <si>
    <t>05</t>
  </si>
  <si>
    <t>08</t>
  </si>
  <si>
    <t>02</t>
  </si>
  <si>
    <t>12</t>
  </si>
  <si>
    <t>Устюженского муниципального района</t>
  </si>
  <si>
    <t xml:space="preserve">Вид </t>
  </si>
  <si>
    <t>06</t>
  </si>
  <si>
    <t>07</t>
  </si>
  <si>
    <t>04</t>
  </si>
  <si>
    <t>09</t>
  </si>
  <si>
    <t>НАЦИОНАЛЬНАЯ  ЭКОНОМИКА</t>
  </si>
  <si>
    <t>ОБРАЗОВАНИЕ</t>
  </si>
  <si>
    <t>Дошкольное  образование</t>
  </si>
  <si>
    <t>Бюджетные инвестиции</t>
  </si>
  <si>
    <t>СОЦИАЛЬНАЯ ПОЛИТИКА</t>
  </si>
  <si>
    <t>10</t>
  </si>
  <si>
    <t>Другие вопросы в области социальной политики</t>
  </si>
  <si>
    <t>расхо-</t>
  </si>
  <si>
    <t>дов</t>
  </si>
  <si>
    <t xml:space="preserve">ОБЩЕГОСУДАРСТВЕННЫЕ  ВОПРОСЫ </t>
  </si>
  <si>
    <t>ОХРАНА ОКРУЖАЮЩЕЙ СРЕДЫ</t>
  </si>
  <si>
    <t>Другие вопросы в области образования</t>
  </si>
  <si>
    <t xml:space="preserve">  </t>
  </si>
  <si>
    <t>Культура</t>
  </si>
  <si>
    <t xml:space="preserve">       </t>
  </si>
  <si>
    <t>Другие  общегосударственные  вопросы</t>
  </si>
  <si>
    <t>Другие вопросы в области национальной экономики</t>
  </si>
  <si>
    <t>11</t>
  </si>
  <si>
    <t>114</t>
  </si>
  <si>
    <t>116</t>
  </si>
  <si>
    <t>112</t>
  </si>
  <si>
    <t>к решению  Земского Собрания</t>
  </si>
  <si>
    <t>НАЦИОНАЛЬНАЯ БЕЗОПАСНОСТЬ И ПРАВООХРАНИТЕЛЬНАЯ  ДЕЯТЕЛЬНОСТЬ</t>
  </si>
  <si>
    <t>(тыс.руб)</t>
  </si>
  <si>
    <t>Пенсионное  обеспечение</t>
  </si>
  <si>
    <t>Охрана семьи  и детства</t>
  </si>
  <si>
    <t>Наименование показателей</t>
  </si>
  <si>
    <t>Под-</t>
  </si>
  <si>
    <t>раз-</t>
  </si>
  <si>
    <t xml:space="preserve">Наименование </t>
  </si>
  <si>
    <t>Земское Собрание Устюженского муниципального района</t>
  </si>
  <si>
    <t>Общегосударственные вопросы</t>
  </si>
  <si>
    <t>Код</t>
  </si>
  <si>
    <t>ведо-</t>
  </si>
  <si>
    <t>мства</t>
  </si>
  <si>
    <t>Администрация Устюженского муниципального района</t>
  </si>
  <si>
    <t>Национальная экономика</t>
  </si>
  <si>
    <t>Охрана окружающей среды</t>
  </si>
  <si>
    <t>Социальное обеспечение населения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</si>
  <si>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</si>
  <si>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Образование</t>
  </si>
  <si>
    <t>Социальная политика</t>
  </si>
  <si>
    <t xml:space="preserve">112 </t>
  </si>
  <si>
    <t>13</t>
  </si>
  <si>
    <t>ЗДРАВООХРАНЕНИЕ</t>
  </si>
  <si>
    <t>ФИЗИЧЕСКАЯ КУЛЬТУРА И СПОРТ</t>
  </si>
  <si>
    <t>Физическая культура  и спорт</t>
  </si>
  <si>
    <t xml:space="preserve">Культура и  кинематография </t>
  </si>
  <si>
    <t>Национальная безопасность и правоохранительная деятельность</t>
  </si>
  <si>
    <t>555</t>
  </si>
  <si>
    <t>545</t>
  </si>
  <si>
    <t>546</t>
  </si>
  <si>
    <t xml:space="preserve">555 </t>
  </si>
  <si>
    <t>Другие вопросы в области национальной безопасности и правоохранительной деятельности</t>
  </si>
  <si>
    <t>14</t>
  </si>
  <si>
    <t>Дорожное хозяйство (дорожные фонды)</t>
  </si>
  <si>
    <t>Основное мероприятие " Организация мероприятий по повышению безопасности дорожного движения"</t>
  </si>
  <si>
    <t>Повышение безопасности дорожного движения "Безопасное колесо"</t>
  </si>
  <si>
    <t>Организация деятельности МКУ "ЦБУ и О"</t>
  </si>
  <si>
    <t>2019 год</t>
  </si>
  <si>
    <t>2020 год</t>
  </si>
  <si>
    <t>(тыс.рублей)</t>
  </si>
  <si>
    <t>0</t>
  </si>
  <si>
    <t>0000</t>
  </si>
  <si>
    <t>ведомственная целевая программа "Поддержка и развитие субъектов малого и среднего предпринимательства в Устюженском муниципальном районе на 2019-2021 годы"</t>
  </si>
  <si>
    <t>00000</t>
  </si>
  <si>
    <t>37</t>
  </si>
  <si>
    <t>00190</t>
  </si>
  <si>
    <t>Основное мероприятие "Оказание субъектам малого и среднего предпринимательства имущественной поддержки в виде передачи в аренду имущества района, включенного в Перечень муниципального имущества Устюженского муниципального района, свободного от прав  третьих лиц ( за исключением имущественных прав субъектов малого и среднего предпринимательства)"</t>
  </si>
  <si>
    <t>Основное мероприятие "Содействие развитию предпринимательства"</t>
  </si>
  <si>
    <t>Основное мероприятие "Создание условий для развития мобильной торговли в малонаселенных и (или) труднодоступных сельских населенных пунктах"</t>
  </si>
  <si>
    <t>S1250</t>
  </si>
  <si>
    <t>Основное мероприятие "Обустройство одного минерального источника"</t>
  </si>
  <si>
    <t>72180</t>
  </si>
  <si>
    <t>Основное мероприятие "Обеспечение качественной питьевой водой население Устюженского муниципального района из источников нецентрализованного водоснабжения (общественных колодцев)</t>
  </si>
  <si>
    <t>01400</t>
  </si>
  <si>
    <t>Основное мероприятие "Обеспечение надлежащей очистки сбрасываемых с КОС в д. Брилино Устюженского района сточных вод</t>
  </si>
  <si>
    <t>Основное мероприятие "Контроль качества питьевой воды источников нецентрализованного водоснабжения (общественных колодцев) на территории района</t>
  </si>
  <si>
    <t>Основное мероприятие "Ликвидация несанкционированных свалок на территории района</t>
  </si>
  <si>
    <t>Муниципальная программа «Развитие дошкольного, общего и дополнительного образования в Устюженском муниципальном районе на 2019-2023 годы»</t>
  </si>
  <si>
    <t>Подпрограмма "Развитие дошкольного образования в Устюженском муниципальном районе на 2019-2023 годы"</t>
  </si>
  <si>
    <t>1</t>
  </si>
  <si>
    <t>Подпрограмма "Развитие начального общего, основного общего, среднего общего образования в Устюженском муниципальном районе на 2019-2023 годы"</t>
  </si>
  <si>
    <t>2</t>
  </si>
  <si>
    <t>Подпрограмма "Развитие дополнительного образования, отдыха и занятости детей в Устюженском муниципальном районе на 2019-2023 годы"</t>
  </si>
  <si>
    <t>Подпрограмма "Обеспечение реализации муниципальной программы "Развитие дошкольного, общего и дополнительного образования в Устюженском муниципальном районе на 2019-2023 годы"</t>
  </si>
  <si>
    <t>72010</t>
  </si>
  <si>
    <t>16590</t>
  </si>
  <si>
    <t>13590</t>
  </si>
  <si>
    <t>72020</t>
  </si>
  <si>
    <t>Основное мероприятие "Создание безопасной среды в учреждениях образования и на прилегающих территориях для осуществления воспитательно-образовательного процесса"</t>
  </si>
  <si>
    <t>Основное мероприятие "Создание условий для обеспечения гарантий доступности и равных возможностей получения качественного дополнительного образования на территории муниципального района"</t>
  </si>
  <si>
    <t>Основное мероприятие "Создание условий для функционирования и обеспечения системы персонифицированного финансирования дополнительного образования детей"</t>
  </si>
  <si>
    <t>00120</t>
  </si>
  <si>
    <t>00210</t>
  </si>
  <si>
    <t>15590</t>
  </si>
  <si>
    <t>оснащение муниципальных организаций, осуществляющих образовательную деятельность, инженерно-техническими средствами охраны</t>
  </si>
  <si>
    <t>Основное мероприятие "Приобретение автомобильного транспорта для организации подвоза обучающихся, в том числе на замену имеющихся</t>
  </si>
  <si>
    <t>Муниципальная программа  «Развитие культуры, туризма, спорта и реализация молодежной политики на территории Устюженского муниципального района на 2019-2021 годы»</t>
  </si>
  <si>
    <t>5</t>
  </si>
  <si>
    <t>Подпрограмма "Дополнительное образование детей в сфере культуры"</t>
  </si>
  <si>
    <t>Подпрограмма "Библиотечно-информационное обслуживание населения"</t>
  </si>
  <si>
    <t>Подпрограмма "Организация досуга и обеспечение жителей района услугами организаций культуры"</t>
  </si>
  <si>
    <t>Подпрограмма "Музейное обслуживание населения"</t>
  </si>
  <si>
    <t>Подпрограмма "Развитие туризма"</t>
  </si>
  <si>
    <t>Подпрограмма "Реализация молодежной политики"</t>
  </si>
  <si>
    <t>6</t>
  </si>
  <si>
    <t>7</t>
  </si>
  <si>
    <t>Подпрограмма "Обеспечение условий реализации муниципальной программы"</t>
  </si>
  <si>
    <t>8</t>
  </si>
  <si>
    <t>Основное мероприятие "Обеспечение выполнения муниципального задания учреждением дополнительного образования детей в сфере культуры района"</t>
  </si>
  <si>
    <t>05590</t>
  </si>
  <si>
    <t>Основное мероприятие "Материально-техническое оснащение учреждений дополнительного образования детей в сфере культуры"</t>
  </si>
  <si>
    <t>Основное мероприятие "Обеспечение выполнения муниципального задания библиотеками района"</t>
  </si>
  <si>
    <t>03590</t>
  </si>
  <si>
    <t>Основное мероприятие "Комплектование библиотечных фондов"</t>
  </si>
  <si>
    <t xml:space="preserve"> L5193</t>
  </si>
  <si>
    <t>05280</t>
  </si>
  <si>
    <t>Основное мероприятие "Осуществление отдельных полномочий органов местного самоуправления по организации библиотечного обслуживания населения, комплектования и обеспечения сохранности библиотечных фондов библиотек"</t>
  </si>
  <si>
    <t>Основное мероприятие "Организация и проведение культурно-массовых (культурно-досуговых, просветительских) и творческих мероприятий, клубных формирований"</t>
  </si>
  <si>
    <t>01590</t>
  </si>
  <si>
    <t>Основное мероприятие "Материально-техническое оснащение учреждений культурно-досугового типа"</t>
  </si>
  <si>
    <t xml:space="preserve">Основное мероприятие "Осуществление отдельных полномочий  муницмпальных образований (поселений) района для организации досуга и обеспечения жителей  поселения услугами организаций культуры" </t>
  </si>
  <si>
    <t>02590</t>
  </si>
  <si>
    <t>Основное мероприятие "Материально-техническое оснащение музея"</t>
  </si>
  <si>
    <t xml:space="preserve"> расходов на обеспечение развития и укрепления материально-технической базы музея</t>
  </si>
  <si>
    <t>Основное мероприятие "Сохранение, пополнение и популяризация музейных предметов и музейных фондов"</t>
  </si>
  <si>
    <t>Основное мероприятие "Создание новых объектов показа, инфраструктуры, разработка и реализация туристических программ и маршрутов"</t>
  </si>
  <si>
    <t>01611</t>
  </si>
  <si>
    <t>Основное мероприятие "Организация и проведение культурно-массовых мероприятий, направленных на привлечение в район туристов и экскурсантов</t>
  </si>
  <si>
    <t>Основное мероприятие "Информационно-рекламное продвижение, научно-методическое и кадровое обеспечение туризма"</t>
  </si>
  <si>
    <t>Основное мероприятие "Организация и проведение социально значимых мероприятий"</t>
  </si>
  <si>
    <t>Органимзация и осуществление мероприятий по работе с детьми и молодежью</t>
  </si>
  <si>
    <t>20590</t>
  </si>
  <si>
    <t>Основное мероприятие "Организация участия представителей Устюженского муниципального района в областных образовательных семинарах, форумах, конкурсах, фестивалях, сборах"</t>
  </si>
  <si>
    <t>Основное мероприятие "Материально-техническое обеспечение молодежных и творческих объединений, клубов, волонтерских отрядов"</t>
  </si>
  <si>
    <t xml:space="preserve">Основное мероприятие "Проведение молодежных мероприятий, конкурсов, фестивалей, сборов, мастер-классов, круглых столов, приглашение педагогов для обучения на территории района" </t>
  </si>
  <si>
    <t xml:space="preserve"> L4970</t>
  </si>
  <si>
    <t>Подпрограмма "Развитие физической культуры и спорта"</t>
  </si>
  <si>
    <t>мероприятия в области спорта и физической культуры</t>
  </si>
  <si>
    <t>00490</t>
  </si>
  <si>
    <t>Основное мероприятие "Бюджетные инвестиции на строительство, реконстркуцию объектов физической культуры и спорта муниципальной собственности"</t>
  </si>
  <si>
    <t>Основное мероприятие  "выполнение показателей  муниципальной программы «Развитие культуры, туризма, спорта и реализация молодежной политики на территории Устюженского  муниципального района на 2019 - 2021 годы»"</t>
  </si>
  <si>
    <t>00590</t>
  </si>
  <si>
    <t>72140</t>
  </si>
  <si>
    <t>00330</t>
  </si>
  <si>
    <t>S1060</t>
  </si>
  <si>
    <t>02030</t>
  </si>
  <si>
    <t>00601</t>
  </si>
  <si>
    <t>02120</t>
  </si>
  <si>
    <t>02130</t>
  </si>
  <si>
    <t>02140</t>
  </si>
  <si>
    <t>00801</t>
  </si>
  <si>
    <t>S1350</t>
  </si>
  <si>
    <t>S1360</t>
  </si>
  <si>
    <t>00702</t>
  </si>
  <si>
    <t>00703</t>
  </si>
  <si>
    <t>00901</t>
  </si>
  <si>
    <t xml:space="preserve"> S2270</t>
  </si>
  <si>
    <t>00903</t>
  </si>
  <si>
    <t>01010</t>
  </si>
  <si>
    <t>01401</t>
  </si>
  <si>
    <t>72220</t>
  </si>
  <si>
    <t>01501</t>
  </si>
  <si>
    <t xml:space="preserve"> L5671</t>
  </si>
  <si>
    <t>02250</t>
  </si>
  <si>
    <t>15</t>
  </si>
  <si>
    <t>01510</t>
  </si>
  <si>
    <t>01520</t>
  </si>
  <si>
    <t>01540</t>
  </si>
  <si>
    <t>01550</t>
  </si>
  <si>
    <t>01560</t>
  </si>
  <si>
    <t>18</t>
  </si>
  <si>
    <t>00118</t>
  </si>
  <si>
    <t>19</t>
  </si>
  <si>
    <t>L5551</t>
  </si>
  <si>
    <t xml:space="preserve"> L5552</t>
  </si>
  <si>
    <t>36</t>
  </si>
  <si>
    <t>00191</t>
  </si>
  <si>
    <t>72190</t>
  </si>
  <si>
    <t>72210</t>
  </si>
  <si>
    <t>75</t>
  </si>
  <si>
    <t xml:space="preserve"> 05590</t>
  </si>
  <si>
    <t>91</t>
  </si>
  <si>
    <t>96</t>
  </si>
  <si>
    <t>Выполнение полномочий муниципальных образований района в соответствии с заключенными соглашениями по осуществлению внешнего муниципального финансового контроля</t>
  </si>
  <si>
    <t>97</t>
  </si>
  <si>
    <t>21030</t>
  </si>
  <si>
    <t>98</t>
  </si>
  <si>
    <t>78</t>
  </si>
  <si>
    <t>51200</t>
  </si>
  <si>
    <t>70</t>
  </si>
  <si>
    <t>72250</t>
  </si>
  <si>
    <t>00400</t>
  </si>
  <si>
    <t>00501</t>
  </si>
  <si>
    <t>00020</t>
  </si>
  <si>
    <t>72230</t>
  </si>
  <si>
    <t>51350</t>
  </si>
  <si>
    <t>72060</t>
  </si>
  <si>
    <t>00500</t>
  </si>
  <si>
    <t>00100</t>
  </si>
  <si>
    <t>Выполнение государственных полномочий по предоставлению единовременной денежной выплаты взамен предоставления земельного участка гражданам, имеющим трех и более детей</t>
  </si>
  <si>
    <t>Осуществление полномочий по обеспечению жильем отдельных категорий граждан, установленных федеральными законами  "О ветеранах" и "О социальной защите инвалидов в Российской Федерации"</t>
  </si>
  <si>
    <t>S3240</t>
  </si>
  <si>
    <t>S1290</t>
  </si>
  <si>
    <t>школьные автобусы</t>
  </si>
  <si>
    <t>S1080</t>
  </si>
  <si>
    <t>S3040</t>
  </si>
  <si>
    <t>Строительство, реконструкция и капитальный ремонт централизованных систем водоснабжения и водоотведения</t>
  </si>
  <si>
    <t>Другие вопросы в области физической культуры и спорта</t>
  </si>
  <si>
    <t>Основное меропирятие "Модернизация оборудования, используемого для выработки и передачи коммунальных ресурсов"</t>
  </si>
  <si>
    <t>00604</t>
  </si>
  <si>
    <t>Модернизация оборудования, используемого для выработки и передачи коммунальных ресурсов</t>
  </si>
  <si>
    <t>Обеспечение надлежащей очистки сбрасываемых с КОС в д. Брилино Устюженского района сточных вод</t>
  </si>
  <si>
    <t>Основное мероприятие "Обеспечение надлежащей очистки сбрасываемых с КОС в д. Брилино Устюженского района сточных вод"</t>
  </si>
  <si>
    <t>410</t>
  </si>
  <si>
    <t>Другие общегосударственные вопросы</t>
  </si>
  <si>
    <t>Выплаты и проведение мероприятий по присуждению премий</t>
  </si>
  <si>
    <t>00080</t>
  </si>
  <si>
    <t>Обслуживание государственного и муниципального долга</t>
  </si>
  <si>
    <t>S1650</t>
  </si>
  <si>
    <t>Распределение бюджетных ассигнований по разделам, подразделам, целевым статьям (муниципальным программам непрограммным направлениям), группам (группам и подгруппам) видам расходов классификации расходов на 2019 год и 2020 год планового периода</t>
  </si>
  <si>
    <t>Ведомственная структура расходов местного бюджета Устюженского муниципального района по главным распорядителям бюджетных средств, разделам, подразделам и (или)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2019 год и 2020 год планового периода</t>
  </si>
  <si>
    <t>Распределение бюджетных ассигнований на реализацию муниципальных программ Устюженского муниципального района на 2019 год и 2020 год планового периода</t>
  </si>
  <si>
    <t>ИТОГО РАСХОДОВ</t>
  </si>
  <si>
    <t>Условно утвержденные расходы</t>
  </si>
  <si>
    <t>ВСЕГО РАСХОДОВ</t>
  </si>
  <si>
    <t>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</t>
  </si>
  <si>
    <t>Основное мероприятие "Организация библиотечного обслуживания населения"</t>
  </si>
  <si>
    <t>Строительство и реконструкция объектов физической культуры и спорта муниципальной собственности</t>
  </si>
  <si>
    <t>Основное мероприятие "Обеспечение доступа к открытым и закрытым спортивным объектам"</t>
  </si>
  <si>
    <t>Обеспечение доступа к открытым и закрытым спортивным объектам за счет средств местного бюджета</t>
  </si>
  <si>
    <t>Основное мероприятие "Популизация физической культуры и спорта, и здорового образа жизни"</t>
  </si>
  <si>
    <t>72280</t>
  </si>
  <si>
    <t>Иные непрограммые расходы</t>
  </si>
  <si>
    <t>Прочие межбюджетные трансферты общего характера</t>
  </si>
  <si>
    <t xml:space="preserve">Средства на 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 </t>
  </si>
  <si>
    <t>Основное мероприятие "Проектно-сметная документация, экспертиза"</t>
  </si>
  <si>
    <t>Расходы на разработку проектно-сметной документации и экспертизе</t>
  </si>
  <si>
    <t xml:space="preserve">Основное меропариятие "Оказание содействия в трудоустройстве незанятым инвалидам молодого возраста на оборудование (оснащение) для них рабочего места " </t>
  </si>
  <si>
    <t xml:space="preserve">Мероприятия направленные на оказание содействия в трудоустройстве незанятым инвалидам молодого возраста на оборудование (оснащение) для них рабочего места </t>
  </si>
  <si>
    <t>Основное мероприятие "Обеспечение повседневной деятельности ЕДДС"</t>
  </si>
  <si>
    <t>01030</t>
  </si>
  <si>
    <t>74070</t>
  </si>
  <si>
    <r>
      <t xml:space="preserve">от   </t>
    </r>
    <r>
      <rPr>
        <u val="single"/>
        <sz val="10"/>
        <rFont val="Times New Roman"/>
        <family val="1"/>
      </rPr>
      <t>13.12.2018</t>
    </r>
    <r>
      <rPr>
        <sz val="10"/>
        <rFont val="Times New Roman"/>
        <family val="1"/>
      </rPr>
      <t xml:space="preserve">     № </t>
    </r>
    <r>
      <rPr>
        <u val="single"/>
        <sz val="10"/>
        <rFont val="Times New Roman"/>
        <family val="1"/>
      </rPr>
      <t>110</t>
    </r>
  </si>
  <si>
    <r>
      <t xml:space="preserve">от </t>
    </r>
    <r>
      <rPr>
        <u val="single"/>
        <sz val="10"/>
        <rFont val="Times New Roman"/>
        <family val="1"/>
      </rPr>
      <t>13.12.2018</t>
    </r>
    <r>
      <rPr>
        <sz val="10"/>
        <rFont val="Times New Roman"/>
        <family val="1"/>
      </rPr>
      <t xml:space="preserve">  № </t>
    </r>
    <r>
      <rPr>
        <u val="single"/>
        <sz val="10"/>
        <rFont val="Times New Roman"/>
        <family val="1"/>
      </rPr>
      <t>110</t>
    </r>
  </si>
  <si>
    <t xml:space="preserve">         от __13.12.2018________ № _110__</t>
  </si>
  <si>
    <t xml:space="preserve">"Приложение 7 </t>
  </si>
  <si>
    <r>
      <t xml:space="preserve">от </t>
    </r>
    <r>
      <rPr>
        <u val="single"/>
        <sz val="10"/>
        <rFont val="Times New Roman"/>
        <family val="1"/>
      </rPr>
      <t xml:space="preserve">  27.12.2018</t>
    </r>
    <r>
      <rPr>
        <sz val="10"/>
        <rFont val="Times New Roman"/>
        <family val="1"/>
      </rPr>
      <t xml:space="preserve">     № </t>
    </r>
    <r>
      <rPr>
        <u val="single"/>
        <sz val="10"/>
        <rFont val="Times New Roman"/>
        <family val="1"/>
      </rPr>
      <t>114</t>
    </r>
  </si>
  <si>
    <t>"Приложение  9</t>
  </si>
  <si>
    <r>
      <t xml:space="preserve">от </t>
    </r>
    <r>
      <rPr>
        <u val="single"/>
        <sz val="10"/>
        <rFont val="Times New Roman"/>
        <family val="1"/>
      </rPr>
      <t>27.12.2018</t>
    </r>
    <r>
      <rPr>
        <sz val="10"/>
        <rFont val="Times New Roman"/>
        <family val="1"/>
      </rPr>
      <t xml:space="preserve">  № </t>
    </r>
    <r>
      <rPr>
        <u val="single"/>
        <sz val="10"/>
        <rFont val="Times New Roman"/>
        <family val="1"/>
      </rPr>
      <t>114</t>
    </r>
  </si>
  <si>
    <t xml:space="preserve">         от __27.12.2018________ № _114__</t>
  </si>
  <si>
    <t>" Приложение 11</t>
  </si>
  <si>
    <t>Строительство детского сада на 80 мест 2016г.</t>
  </si>
  <si>
    <t>00200</t>
  </si>
  <si>
    <t>Материально-техническое обеспечение деятельности</t>
  </si>
  <si>
    <t>Исполнение вступивших в силу решений судов о взыскании с администрации района денежных средств за счет местного бюджета района</t>
  </si>
  <si>
    <t xml:space="preserve">Приложение 4 </t>
  </si>
  <si>
    <t>Приложение  6</t>
  </si>
  <si>
    <t xml:space="preserve"> Приложение 8</t>
  </si>
  <si>
    <t>830</t>
  </si>
  <si>
    <t>00090</t>
  </si>
  <si>
    <t>Выплаты по исполнительным листам</t>
  </si>
  <si>
    <t>исполнение судебных актов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</si>
</sst>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0&quot;#;\-&quot;0&quot;#;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"/>
    <numFmt numFmtId="181" formatCode="000"/>
    <numFmt numFmtId="182" formatCode="#,##0.0;[Red]\-#,##0.0"/>
    <numFmt numFmtId="183" formatCode="0.0000000"/>
    <numFmt numFmtId="184" formatCode="0.000000"/>
    <numFmt numFmtId="185" formatCode="0.00000"/>
    <numFmt numFmtId="186" formatCode="0.0000"/>
    <numFmt numFmtId="187" formatCode="00000"/>
    <numFmt numFmtId="188" formatCode="000000"/>
    <numFmt numFmtId="189" formatCode="#,##0.0_ ;[Red]\-#,##0.0\ "/>
    <numFmt numFmtId="190" formatCode="0.00000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33">
    <xf numFmtId="0" fontId="0" fillId="0" borderId="0" xfId="0" applyAlignment="1">
      <alignment/>
    </xf>
    <xf numFmtId="49" fontId="4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4" fillId="32" borderId="11" xfId="53" applyNumberFormat="1" applyFont="1" applyFill="1" applyBorder="1" applyAlignment="1" applyProtection="1">
      <alignment horizontal="left" vertical="center" wrapText="1"/>
      <protection hidden="1"/>
    </xf>
    <xf numFmtId="49" fontId="6" fillId="32" borderId="10" xfId="0" applyNumberFormat="1" applyFont="1" applyFill="1" applyBorder="1" applyAlignment="1">
      <alignment horizontal="center"/>
    </xf>
    <xf numFmtId="0" fontId="6" fillId="32" borderId="11" xfId="0" applyFont="1" applyFill="1" applyBorder="1" applyAlignment="1">
      <alignment horizontal="left" vertical="center" wrapText="1"/>
    </xf>
    <xf numFmtId="0" fontId="4" fillId="32" borderId="12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1" xfId="0" applyFont="1" applyFill="1" applyBorder="1" applyAlignment="1">
      <alignment vertical="center" wrapText="1"/>
    </xf>
    <xf numFmtId="0" fontId="4" fillId="32" borderId="11" xfId="0" applyFont="1" applyFill="1" applyBorder="1" applyAlignment="1" applyProtection="1">
      <alignment horizontal="left" vertical="center" wrapText="1"/>
      <protection/>
    </xf>
    <xf numFmtId="0" fontId="6" fillId="32" borderId="11" xfId="53" applyNumberFormat="1" applyFont="1" applyFill="1" applyBorder="1" applyAlignment="1" applyProtection="1">
      <alignment horizontal="left" vertical="center" wrapText="1"/>
      <protection hidden="1"/>
    </xf>
    <xf numFmtId="0" fontId="4" fillId="32" borderId="0" xfId="53" applyNumberFormat="1" applyFont="1" applyFill="1" applyBorder="1" applyAlignment="1" applyProtection="1">
      <alignment horizontal="left" vertical="center" wrapText="1"/>
      <protection hidden="1"/>
    </xf>
    <xf numFmtId="0" fontId="4" fillId="32" borderId="11" xfId="0" applyFont="1" applyFill="1" applyBorder="1" applyAlignment="1">
      <alignment vertical="center" wrapText="1"/>
    </xf>
    <xf numFmtId="0" fontId="4" fillId="32" borderId="13" xfId="53" applyNumberFormat="1" applyFont="1" applyFill="1" applyBorder="1" applyAlignment="1" applyProtection="1">
      <alignment horizontal="left" vertical="center" wrapText="1"/>
      <protection hidden="1"/>
    </xf>
    <xf numFmtId="0" fontId="4" fillId="32" borderId="11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32" borderId="15" xfId="0" applyFont="1" applyFill="1" applyBorder="1" applyAlignment="1">
      <alignment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vertical="center"/>
    </xf>
    <xf numFmtId="0" fontId="4" fillId="32" borderId="18" xfId="0" applyFont="1" applyFill="1" applyBorder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/>
    </xf>
    <xf numFmtId="49" fontId="6" fillId="32" borderId="11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vertical="center"/>
    </xf>
    <xf numFmtId="49" fontId="4" fillId="32" borderId="11" xfId="0" applyNumberFormat="1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32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2" fontId="4" fillId="32" borderId="0" xfId="0" applyNumberFormat="1" applyFont="1" applyFill="1" applyAlignment="1">
      <alignment vertical="center"/>
    </xf>
    <xf numFmtId="0" fontId="4" fillId="32" borderId="11" xfId="0" applyFont="1" applyFill="1" applyBorder="1" applyAlignment="1">
      <alignment horizontal="left" vertical="center" wrapText="1"/>
    </xf>
    <xf numFmtId="0" fontId="4" fillId="32" borderId="0" xfId="0" applyFont="1" applyFill="1" applyAlignment="1">
      <alignment vertical="center" wrapText="1"/>
    </xf>
    <xf numFmtId="0" fontId="4" fillId="32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6" fillId="32" borderId="18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32" borderId="18" xfId="0" applyFont="1" applyFill="1" applyBorder="1" applyAlignment="1">
      <alignment horizontal="left" vertical="center" wrapText="1"/>
    </xf>
    <xf numFmtId="49" fontId="4" fillId="32" borderId="11" xfId="0" applyNumberFormat="1" applyFont="1" applyFill="1" applyBorder="1" applyAlignment="1">
      <alignment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4" fillId="0" borderId="11" xfId="0" applyFont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4" fillId="32" borderId="11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vertical="center" wrapText="1"/>
    </xf>
    <xf numFmtId="0" fontId="4" fillId="32" borderId="0" xfId="0" applyFont="1" applyFill="1" applyAlignment="1">
      <alignment horizontal="justify" vertical="center"/>
    </xf>
    <xf numFmtId="0" fontId="4" fillId="32" borderId="11" xfId="0" applyFont="1" applyFill="1" applyBorder="1" applyAlignment="1">
      <alignment horizontal="justify" vertical="center"/>
    </xf>
    <xf numFmtId="0" fontId="4" fillId="32" borderId="11" xfId="0" applyFont="1" applyFill="1" applyBorder="1" applyAlignment="1">
      <alignment vertical="center"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49" fontId="4" fillId="32" borderId="11" xfId="0" applyNumberFormat="1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6" fillId="32" borderId="12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Continuous" wrapText="1"/>
    </xf>
    <xf numFmtId="0" fontId="4" fillId="0" borderId="0" xfId="0" applyFont="1" applyFill="1" applyAlignment="1">
      <alignment horizontal="centerContinuous" wrapText="1"/>
    </xf>
    <xf numFmtId="0" fontId="4" fillId="0" borderId="0" xfId="0" applyFont="1" applyFill="1" applyAlignment="1">
      <alignment wrapText="1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2" borderId="0" xfId="0" applyFont="1" applyFill="1" applyAlignment="1">
      <alignment/>
    </xf>
    <xf numFmtId="0" fontId="6" fillId="32" borderId="10" xfId="0" applyFont="1" applyFill="1" applyBorder="1" applyAlignment="1">
      <alignment horizontal="left" wrapText="1"/>
    </xf>
    <xf numFmtId="49" fontId="6" fillId="32" borderId="11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left" wrapText="1"/>
    </xf>
    <xf numFmtId="172" fontId="6" fillId="32" borderId="0" xfId="0" applyNumberFormat="1" applyFont="1" applyFill="1" applyAlignment="1">
      <alignment/>
    </xf>
    <xf numFmtId="0" fontId="6" fillId="32" borderId="0" xfId="0" applyFont="1" applyFill="1" applyAlignment="1">
      <alignment/>
    </xf>
    <xf numFmtId="0" fontId="4" fillId="32" borderId="11" xfId="0" applyFont="1" applyFill="1" applyBorder="1" applyAlignment="1">
      <alignment horizontal="left" wrapText="1"/>
    </xf>
    <xf numFmtId="0" fontId="6" fillId="32" borderId="11" xfId="0" applyFont="1" applyFill="1" applyBorder="1" applyAlignment="1">
      <alignment horizontal="left" vertical="top" wrapText="1"/>
    </xf>
    <xf numFmtId="0" fontId="7" fillId="32" borderId="11" xfId="0" applyFont="1" applyFill="1" applyBorder="1" applyAlignment="1">
      <alignment horizontal="center"/>
    </xf>
    <xf numFmtId="0" fontId="4" fillId="32" borderId="12" xfId="53" applyNumberFormat="1" applyFont="1" applyFill="1" applyBorder="1" applyAlignment="1" applyProtection="1">
      <alignment horizontal="left" wrapText="1"/>
      <protection hidden="1"/>
    </xf>
    <xf numFmtId="172" fontId="4" fillId="32" borderId="0" xfId="0" applyNumberFormat="1" applyFont="1" applyFill="1" applyAlignment="1">
      <alignment/>
    </xf>
    <xf numFmtId="49" fontId="4" fillId="32" borderId="18" xfId="0" applyNumberFormat="1" applyFont="1" applyFill="1" applyBorder="1" applyAlignment="1">
      <alignment horizontal="center"/>
    </xf>
    <xf numFmtId="49" fontId="4" fillId="32" borderId="12" xfId="0" applyNumberFormat="1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wrapText="1"/>
    </xf>
    <xf numFmtId="0" fontId="4" fillId="32" borderId="12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wrapText="1"/>
    </xf>
    <xf numFmtId="0" fontId="6" fillId="32" borderId="13" xfId="53" applyNumberFormat="1" applyFont="1" applyFill="1" applyBorder="1" applyAlignment="1" applyProtection="1">
      <alignment horizontal="left" vertical="center" wrapText="1"/>
      <protection hidden="1"/>
    </xf>
    <xf numFmtId="0" fontId="6" fillId="32" borderId="12" xfId="53" applyNumberFormat="1" applyFont="1" applyFill="1" applyBorder="1" applyAlignment="1" applyProtection="1">
      <alignment horizontal="left" wrapText="1"/>
      <protection hidden="1"/>
    </xf>
    <xf numFmtId="172" fontId="4" fillId="32" borderId="0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 wrapText="1"/>
    </xf>
    <xf numFmtId="0" fontId="4" fillId="32" borderId="11" xfId="0" applyFont="1" applyFill="1" applyBorder="1" applyAlignment="1">
      <alignment horizontal="center" wrapText="1"/>
    </xf>
    <xf numFmtId="49" fontId="4" fillId="32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32" borderId="11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left" vertical="top" wrapText="1"/>
    </xf>
    <xf numFmtId="0" fontId="6" fillId="32" borderId="18" xfId="0" applyFont="1" applyFill="1" applyBorder="1" applyAlignment="1">
      <alignment horizontal="left" wrapText="1"/>
    </xf>
    <xf numFmtId="49" fontId="6" fillId="32" borderId="18" xfId="0" applyNumberFormat="1" applyFont="1" applyFill="1" applyBorder="1" applyAlignment="1">
      <alignment horizontal="center"/>
    </xf>
    <xf numFmtId="0" fontId="6" fillId="32" borderId="18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left" wrapText="1"/>
    </xf>
    <xf numFmtId="0" fontId="4" fillId="32" borderId="11" xfId="0" applyFont="1" applyFill="1" applyBorder="1" applyAlignment="1">
      <alignment/>
    </xf>
    <xf numFmtId="49" fontId="6" fillId="32" borderId="12" xfId="0" applyNumberFormat="1" applyFont="1" applyFill="1" applyBorder="1" applyAlignment="1">
      <alignment horizontal="center"/>
    </xf>
    <xf numFmtId="0" fontId="6" fillId="32" borderId="12" xfId="0" applyFont="1" applyFill="1" applyBorder="1" applyAlignment="1">
      <alignment horizontal="left" wrapText="1"/>
    </xf>
    <xf numFmtId="0" fontId="6" fillId="0" borderId="12" xfId="53" applyNumberFormat="1" applyFont="1" applyFill="1" applyBorder="1" applyAlignment="1" applyProtection="1">
      <alignment horizontal="left" vertical="center" wrapText="1"/>
      <protection hidden="1"/>
    </xf>
    <xf numFmtId="49" fontId="6" fillId="0" borderId="11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4" fillId="32" borderId="12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Font="1" applyBorder="1" applyAlignment="1">
      <alignment wrapText="1"/>
    </xf>
    <xf numFmtId="0" fontId="4" fillId="32" borderId="13" xfId="0" applyFont="1" applyFill="1" applyBorder="1" applyAlignment="1">
      <alignment horizontal="left" vertical="top" wrapText="1"/>
    </xf>
    <xf numFmtId="49" fontId="4" fillId="32" borderId="19" xfId="0" applyNumberFormat="1" applyFont="1" applyFill="1" applyBorder="1" applyAlignment="1">
      <alignment horizontal="center"/>
    </xf>
    <xf numFmtId="49" fontId="4" fillId="32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center"/>
    </xf>
    <xf numFmtId="0" fontId="4" fillId="0" borderId="11" xfId="0" applyFont="1" applyFill="1" applyBorder="1" applyAlignment="1" applyProtection="1">
      <alignment vertical="center" wrapText="1"/>
      <protection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 vertical="top" wrapText="1"/>
    </xf>
    <xf numFmtId="49" fontId="6" fillId="32" borderId="11" xfId="0" applyNumberFormat="1" applyFont="1" applyFill="1" applyBorder="1" applyAlignment="1">
      <alignment horizontal="center" wrapText="1"/>
    </xf>
    <xf numFmtId="49" fontId="8" fillId="32" borderId="10" xfId="0" applyNumberFormat="1" applyFont="1" applyFill="1" applyBorder="1" applyAlignment="1">
      <alignment horizontal="center"/>
    </xf>
    <xf numFmtId="49" fontId="6" fillId="32" borderId="11" xfId="0" applyNumberFormat="1" applyFont="1" applyFill="1" applyBorder="1" applyAlignment="1">
      <alignment horizontal="left" vertical="top" wrapText="1"/>
    </xf>
    <xf numFmtId="0" fontId="8" fillId="32" borderId="11" xfId="0" applyFont="1" applyFill="1" applyBorder="1" applyAlignment="1">
      <alignment horizontal="center"/>
    </xf>
    <xf numFmtId="49" fontId="7" fillId="32" borderId="11" xfId="0" applyNumberFormat="1" applyFont="1" applyFill="1" applyBorder="1" applyAlignment="1">
      <alignment horizontal="center"/>
    </xf>
    <xf numFmtId="49" fontId="4" fillId="32" borderId="11" xfId="0" applyNumberFormat="1" applyFont="1" applyFill="1" applyBorder="1" applyAlignment="1">
      <alignment horizontal="right"/>
    </xf>
    <xf numFmtId="0" fontId="6" fillId="32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wrapText="1"/>
    </xf>
    <xf numFmtId="49" fontId="4" fillId="32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4" fontId="6" fillId="32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11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9" xfId="0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center"/>
    </xf>
    <xf numFmtId="49" fontId="4" fillId="32" borderId="20" xfId="0" applyNumberFormat="1" applyFont="1" applyFill="1" applyBorder="1" applyAlignment="1">
      <alignment horizontal="center"/>
    </xf>
    <xf numFmtId="49" fontId="4" fillId="32" borderId="19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/>
    </xf>
    <xf numFmtId="49" fontId="6" fillId="32" borderId="19" xfId="0" applyNumberFormat="1" applyFont="1" applyFill="1" applyBorder="1" applyAlignment="1">
      <alignment horizontal="center"/>
    </xf>
    <xf numFmtId="49" fontId="4" fillId="32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32" borderId="11" xfId="53" applyNumberFormat="1" applyFont="1" applyFill="1" applyBorder="1" applyAlignment="1" applyProtection="1">
      <alignment horizontal="left" wrapText="1"/>
      <protection hidden="1"/>
    </xf>
    <xf numFmtId="0" fontId="6" fillId="0" borderId="11" xfId="0" applyFont="1" applyFill="1" applyBorder="1" applyAlignment="1">
      <alignment vertical="center" wrapText="1"/>
    </xf>
    <xf numFmtId="49" fontId="4" fillId="32" borderId="19" xfId="0" applyNumberFormat="1" applyFont="1" applyFill="1" applyBorder="1" applyAlignment="1">
      <alignment horizontal="center" wrapText="1"/>
    </xf>
    <xf numFmtId="49" fontId="4" fillId="32" borderId="21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49" fontId="4" fillId="32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32" borderId="0" xfId="0" applyNumberFormat="1" applyFont="1" applyFill="1" applyBorder="1" applyAlignment="1">
      <alignment horizontal="center"/>
    </xf>
    <xf numFmtId="0" fontId="4" fillId="32" borderId="21" xfId="0" applyFont="1" applyFill="1" applyBorder="1" applyAlignment="1">
      <alignment horizontal="center" vertical="center"/>
    </xf>
    <xf numFmtId="49" fontId="4" fillId="32" borderId="2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/>
    </xf>
    <xf numFmtId="49" fontId="4" fillId="0" borderId="12" xfId="0" applyNumberFormat="1" applyFont="1" applyFill="1" applyBorder="1" applyAlignment="1">
      <alignment/>
    </xf>
    <xf numFmtId="49" fontId="4" fillId="0" borderId="21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6" fillId="0" borderId="11" xfId="53" applyNumberFormat="1" applyFont="1" applyFill="1" applyBorder="1" applyAlignment="1" applyProtection="1">
      <alignment horizontal="left" vertical="center" wrapText="1"/>
      <protection hidden="1"/>
    </xf>
    <xf numFmtId="4" fontId="4" fillId="32" borderId="11" xfId="0" applyNumberFormat="1" applyFont="1" applyFill="1" applyBorder="1" applyAlignment="1">
      <alignment horizontal="right"/>
    </xf>
    <xf numFmtId="49" fontId="6" fillId="32" borderId="21" xfId="0" applyNumberFormat="1" applyFont="1" applyFill="1" applyBorder="1" applyAlignment="1">
      <alignment horizontal="center"/>
    </xf>
    <xf numFmtId="49" fontId="4" fillId="32" borderId="12" xfId="0" applyNumberFormat="1" applyFont="1" applyFill="1" applyBorder="1" applyAlignment="1">
      <alignment horizontal="center" wrapText="1"/>
    </xf>
    <xf numFmtId="49" fontId="4" fillId="32" borderId="21" xfId="0" applyNumberFormat="1" applyFont="1" applyFill="1" applyBorder="1" applyAlignment="1">
      <alignment horizontal="center" wrapText="1"/>
    </xf>
    <xf numFmtId="49" fontId="4" fillId="32" borderId="18" xfId="0" applyNumberFormat="1" applyFont="1" applyFill="1" applyBorder="1" applyAlignment="1">
      <alignment horizontal="center" wrapText="1"/>
    </xf>
    <xf numFmtId="49" fontId="4" fillId="32" borderId="14" xfId="0" applyNumberFormat="1" applyFont="1" applyFill="1" applyBorder="1" applyAlignment="1">
      <alignment horizontal="center" wrapText="1"/>
    </xf>
    <xf numFmtId="49" fontId="4" fillId="32" borderId="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21" xfId="0" applyNumberFormat="1" applyFont="1" applyFill="1" applyBorder="1" applyAlignment="1">
      <alignment horizontal="center" wrapText="1"/>
    </xf>
    <xf numFmtId="49" fontId="4" fillId="0" borderId="19" xfId="0" applyNumberFormat="1" applyFont="1" applyFill="1" applyBorder="1" applyAlignment="1">
      <alignment horizontal="center" wrapText="1"/>
    </xf>
    <xf numFmtId="49" fontId="4" fillId="0" borderId="21" xfId="0" applyNumberFormat="1" applyFont="1" applyFill="1" applyBorder="1" applyAlignment="1">
      <alignment horizontal="center"/>
    </xf>
    <xf numFmtId="4" fontId="4" fillId="32" borderId="11" xfId="0" applyNumberFormat="1" applyFont="1" applyFill="1" applyBorder="1" applyAlignment="1">
      <alignment horizontal="right" wrapText="1"/>
    </xf>
    <xf numFmtId="4" fontId="4" fillId="32" borderId="10" xfId="0" applyNumberFormat="1" applyFont="1" applyFill="1" applyBorder="1" applyAlignment="1">
      <alignment horizontal="right" wrapText="1"/>
    </xf>
    <xf numFmtId="49" fontId="6" fillId="32" borderId="12" xfId="0" applyNumberFormat="1" applyFont="1" applyFill="1" applyBorder="1" applyAlignment="1">
      <alignment horizontal="center" wrapText="1"/>
    </xf>
    <xf numFmtId="49" fontId="6" fillId="32" borderId="21" xfId="0" applyNumberFormat="1" applyFont="1" applyFill="1" applyBorder="1" applyAlignment="1">
      <alignment horizontal="center" wrapText="1"/>
    </xf>
    <xf numFmtId="4" fontId="6" fillId="32" borderId="11" xfId="0" applyNumberFormat="1" applyFont="1" applyFill="1" applyBorder="1" applyAlignment="1">
      <alignment horizontal="right" wrapText="1"/>
    </xf>
    <xf numFmtId="49" fontId="6" fillId="32" borderId="0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8" fillId="32" borderId="11" xfId="0" applyFont="1" applyFill="1" applyBorder="1" applyAlignment="1">
      <alignment horizontal="center" wrapText="1"/>
    </xf>
    <xf numFmtId="49" fontId="8" fillId="32" borderId="11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right" wrapText="1"/>
    </xf>
    <xf numFmtId="4" fontId="6" fillId="32" borderId="11" xfId="0" applyNumberFormat="1" applyFont="1" applyFill="1" applyBorder="1" applyAlignment="1">
      <alignment horizontal="right"/>
    </xf>
    <xf numFmtId="4" fontId="4" fillId="32" borderId="10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49" fontId="4" fillId="32" borderId="22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right"/>
    </xf>
    <xf numFmtId="49" fontId="4" fillId="32" borderId="20" xfId="0" applyNumberFormat="1" applyFont="1" applyFill="1" applyBorder="1" applyAlignment="1">
      <alignment horizontal="center" wrapText="1"/>
    </xf>
    <xf numFmtId="49" fontId="4" fillId="33" borderId="11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4" fillId="32" borderId="13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2" borderId="15" xfId="0" applyNumberFormat="1" applyFont="1" applyFill="1" applyBorder="1" applyAlignment="1">
      <alignment horizontal="center" wrapText="1"/>
    </xf>
    <xf numFmtId="49" fontId="4" fillId="32" borderId="23" xfId="0" applyNumberFormat="1" applyFont="1" applyFill="1" applyBorder="1" applyAlignment="1">
      <alignment horizontal="center" wrapText="1"/>
    </xf>
    <xf numFmtId="4" fontId="4" fillId="32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32" borderId="10" xfId="0" applyNumberFormat="1" applyFont="1" applyFill="1" applyBorder="1" applyAlignment="1">
      <alignment horizontal="right" vertical="center" wrapText="1"/>
    </xf>
    <xf numFmtId="4" fontId="6" fillId="0" borderId="19" xfId="0" applyNumberFormat="1" applyFont="1" applyFill="1" applyBorder="1" applyAlignment="1">
      <alignment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21" xfId="0" applyNumberFormat="1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top" wrapText="1"/>
    </xf>
    <xf numFmtId="4" fontId="9" fillId="32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4" fontId="49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horizontal="left"/>
    </xf>
    <xf numFmtId="2" fontId="4" fillId="0" borderId="0" xfId="0" applyNumberFormat="1" applyFont="1" applyFill="1" applyAlignment="1">
      <alignment horizontal="centerContinuous" wrapText="1"/>
    </xf>
    <xf numFmtId="2" fontId="6" fillId="0" borderId="0" xfId="0" applyNumberFormat="1" applyFont="1" applyFill="1" applyBorder="1" applyAlignment="1">
      <alignment/>
    </xf>
    <xf numFmtId="0" fontId="4" fillId="32" borderId="11" xfId="0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vertical="center"/>
    </xf>
    <xf numFmtId="0" fontId="11" fillId="32" borderId="18" xfId="0" applyFont="1" applyFill="1" applyBorder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4" fontId="6" fillId="0" borderId="11" xfId="0" applyNumberFormat="1" applyFont="1" applyBorder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Fill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center" wrapText="1"/>
    </xf>
    <xf numFmtId="0" fontId="4" fillId="32" borderId="23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0" borderId="12" xfId="0" applyFont="1" applyBorder="1" applyAlignment="1">
      <alignment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/>
    </xf>
    <xf numFmtId="0" fontId="4" fillId="32" borderId="21" xfId="0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49" fontId="4" fillId="33" borderId="12" xfId="0" applyNumberFormat="1" applyFont="1" applyFill="1" applyBorder="1" applyAlignment="1">
      <alignment horizontal="center" wrapText="1"/>
    </xf>
    <xf numFmtId="49" fontId="4" fillId="33" borderId="21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vertical="center" wrapText="1"/>
    </xf>
    <xf numFmtId="49" fontId="4" fillId="33" borderId="19" xfId="0" applyNumberFormat="1" applyFont="1" applyFill="1" applyBorder="1" applyAlignment="1">
      <alignment horizontal="center" wrapText="1"/>
    </xf>
    <xf numFmtId="49" fontId="4" fillId="33" borderId="20" xfId="0" applyNumberFormat="1" applyFont="1" applyFill="1" applyBorder="1" applyAlignment="1">
      <alignment horizontal="center" wrapText="1"/>
    </xf>
    <xf numFmtId="4" fontId="4" fillId="33" borderId="11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right" wrapText="1"/>
    </xf>
    <xf numFmtId="49" fontId="4" fillId="33" borderId="18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justify" vertical="top" wrapText="1"/>
    </xf>
    <xf numFmtId="49" fontId="4" fillId="33" borderId="21" xfId="0" applyNumberFormat="1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right"/>
    </xf>
    <xf numFmtId="4" fontId="9" fillId="33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49" fontId="4" fillId="32" borderId="21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11" fillId="32" borderId="12" xfId="0" applyNumberFormat="1" applyFont="1" applyFill="1" applyBorder="1" applyAlignment="1">
      <alignment horizontal="center" vertical="center"/>
    </xf>
    <xf numFmtId="49" fontId="11" fillId="32" borderId="21" xfId="0" applyNumberFormat="1" applyFont="1" applyFill="1" applyBorder="1" applyAlignment="1">
      <alignment horizontal="center" vertical="center"/>
    </xf>
    <xf numFmtId="49" fontId="11" fillId="32" borderId="19" xfId="0" applyNumberFormat="1" applyFont="1" applyFill="1" applyBorder="1" applyAlignment="1">
      <alignment horizontal="center" vertical="center"/>
    </xf>
    <xf numFmtId="49" fontId="4" fillId="32" borderId="15" xfId="0" applyNumberFormat="1" applyFont="1" applyFill="1" applyBorder="1" applyAlignment="1">
      <alignment horizontal="center" vertical="center"/>
    </xf>
    <xf numFmtId="49" fontId="4" fillId="32" borderId="23" xfId="0" applyNumberFormat="1" applyFont="1" applyFill="1" applyBorder="1" applyAlignment="1">
      <alignment horizontal="center" vertical="center"/>
    </xf>
    <xf numFmtId="49" fontId="4" fillId="32" borderId="24" xfId="0" applyNumberFormat="1" applyFont="1" applyFill="1" applyBorder="1" applyAlignment="1">
      <alignment horizontal="center" vertical="center"/>
    </xf>
    <xf numFmtId="49" fontId="4" fillId="32" borderId="16" xfId="0" applyNumberFormat="1" applyFont="1" applyFill="1" applyBorder="1" applyAlignment="1">
      <alignment horizontal="center" vertical="center"/>
    </xf>
    <xf numFmtId="49" fontId="4" fillId="32" borderId="0" xfId="0" applyNumberFormat="1" applyFont="1" applyFill="1" applyBorder="1" applyAlignment="1">
      <alignment horizontal="center" vertical="center"/>
    </xf>
    <xf numFmtId="49" fontId="4" fillId="32" borderId="22" xfId="0" applyNumberFormat="1" applyFont="1" applyFill="1" applyBorder="1" applyAlignment="1">
      <alignment horizontal="center" vertical="center"/>
    </xf>
    <xf numFmtId="49" fontId="4" fillId="32" borderId="18" xfId="0" applyNumberFormat="1" applyFont="1" applyFill="1" applyBorder="1" applyAlignment="1">
      <alignment horizontal="center" vertical="center"/>
    </xf>
    <xf numFmtId="49" fontId="4" fillId="32" borderId="14" xfId="0" applyNumberFormat="1" applyFont="1" applyFill="1" applyBorder="1" applyAlignment="1">
      <alignment horizontal="center" vertical="center"/>
    </xf>
    <xf numFmtId="49" fontId="4" fillId="32" borderId="2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/>
    </xf>
    <xf numFmtId="0" fontId="4" fillId="0" borderId="12" xfId="53" applyNumberFormat="1" applyFont="1" applyFill="1" applyBorder="1" applyAlignment="1" applyProtection="1">
      <alignment horizontal="left" wrapText="1"/>
      <protection hidden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33"/>
  <sheetViews>
    <sheetView view="pageBreakPreview" zoomScale="110" zoomScaleSheetLayoutView="110" zoomScalePageLayoutView="0" workbookViewId="0" topLeftCell="B278">
      <selection activeCell="J292" sqref="J292"/>
    </sheetView>
  </sheetViews>
  <sheetFormatPr defaultColWidth="9.00390625" defaultRowHeight="12.75"/>
  <cols>
    <col min="1" max="1" width="1.875" style="66" customWidth="1"/>
    <col min="2" max="2" width="58.00390625" style="66" customWidth="1"/>
    <col min="3" max="3" width="6.125" style="66" customWidth="1"/>
    <col min="4" max="4" width="7.375" style="66" customWidth="1"/>
    <col min="5" max="5" width="3.875" style="66" customWidth="1"/>
    <col min="6" max="6" width="3.625" style="66" customWidth="1"/>
    <col min="7" max="7" width="3.75390625" style="66" customWidth="1"/>
    <col min="8" max="8" width="5.75390625" style="66" customWidth="1"/>
    <col min="9" max="9" width="6.75390625" style="66" customWidth="1"/>
    <col min="10" max="10" width="15.00390625" style="182" customWidth="1"/>
    <col min="11" max="11" width="15.625" style="66" customWidth="1"/>
    <col min="12" max="12" width="2.00390625" style="66" customWidth="1"/>
    <col min="13" max="13" width="9.125" style="66" customWidth="1"/>
    <col min="14" max="14" width="19.875" style="66" bestFit="1" customWidth="1"/>
    <col min="15" max="16384" width="9.125" style="66" customWidth="1"/>
  </cols>
  <sheetData>
    <row r="2" spans="4:12" ht="12.75">
      <c r="D2" s="68"/>
      <c r="E2" s="68"/>
      <c r="F2" s="68"/>
      <c r="G2" s="68"/>
      <c r="H2" s="68"/>
      <c r="J2" s="279" t="s">
        <v>499</v>
      </c>
      <c r="K2" s="279"/>
      <c r="L2" s="69"/>
    </row>
    <row r="3" spans="4:12" ht="12.75">
      <c r="D3" s="68"/>
      <c r="E3" s="68"/>
      <c r="F3" s="68"/>
      <c r="G3" s="68"/>
      <c r="H3" s="68"/>
      <c r="I3" s="66" t="s">
        <v>263</v>
      </c>
      <c r="L3" s="69"/>
    </row>
    <row r="4" spans="4:12" ht="12.75">
      <c r="D4" s="68"/>
      <c r="E4" s="68"/>
      <c r="F4" s="68"/>
      <c r="G4" s="68"/>
      <c r="H4" s="68"/>
      <c r="I4" s="66" t="s">
        <v>236</v>
      </c>
      <c r="L4" s="69"/>
    </row>
    <row r="5" spans="4:12" ht="12.75">
      <c r="D5" s="68"/>
      <c r="E5" s="68"/>
      <c r="F5" s="68"/>
      <c r="G5" s="68"/>
      <c r="H5" s="68"/>
      <c r="I5" s="69" t="s">
        <v>490</v>
      </c>
      <c r="J5" s="69"/>
      <c r="K5" s="69"/>
      <c r="L5" s="69"/>
    </row>
    <row r="6" spans="4:12" ht="12.75">
      <c r="D6" s="68"/>
      <c r="E6" s="68"/>
      <c r="F6" s="68"/>
      <c r="G6" s="68"/>
      <c r="H6" s="68"/>
      <c r="I6" s="68"/>
      <c r="J6" s="232"/>
      <c r="K6" s="69"/>
      <c r="L6" s="69"/>
    </row>
    <row r="7" spans="4:11" ht="12.75">
      <c r="D7" s="67"/>
      <c r="E7" s="67"/>
      <c r="F7" s="67"/>
      <c r="G7" s="67"/>
      <c r="J7" s="279" t="s">
        <v>489</v>
      </c>
      <c r="K7" s="279"/>
    </row>
    <row r="8" ht="12.75">
      <c r="I8" s="66" t="s">
        <v>263</v>
      </c>
    </row>
    <row r="9" ht="12.75">
      <c r="I9" s="66" t="s">
        <v>236</v>
      </c>
    </row>
    <row r="10" spans="9:17" ht="12.75">
      <c r="I10" s="69" t="s">
        <v>486</v>
      </c>
      <c r="J10" s="69"/>
      <c r="K10" s="69"/>
      <c r="L10" s="69"/>
      <c r="M10" s="69"/>
      <c r="N10" s="69"/>
      <c r="O10" s="69"/>
      <c r="P10" s="69"/>
      <c r="Q10" s="69"/>
    </row>
    <row r="11" spans="4:10" ht="12.75">
      <c r="D11" s="67"/>
      <c r="E11" s="67"/>
      <c r="F11" s="67"/>
      <c r="G11" s="67"/>
      <c r="H11" s="68"/>
      <c r="I11" s="68"/>
      <c r="J11" s="232"/>
    </row>
    <row r="12" spans="1:11" ht="44.25" customHeight="1">
      <c r="A12" s="70"/>
      <c r="B12" s="283" t="s">
        <v>463</v>
      </c>
      <c r="C12" s="283"/>
      <c r="D12" s="283"/>
      <c r="E12" s="283"/>
      <c r="F12" s="283"/>
      <c r="G12" s="283"/>
      <c r="H12" s="283"/>
      <c r="I12" s="283"/>
      <c r="J12" s="283"/>
      <c r="K12" s="283"/>
    </row>
    <row r="13" spans="2:13" ht="7.5" customHeight="1">
      <c r="B13" s="71"/>
      <c r="C13" s="71"/>
      <c r="D13" s="72"/>
      <c r="E13" s="72"/>
      <c r="F13" s="72"/>
      <c r="G13" s="72"/>
      <c r="H13" s="72"/>
      <c r="I13" s="72"/>
      <c r="J13" s="233"/>
      <c r="K13" s="72"/>
      <c r="L13" s="73"/>
      <c r="M13" s="73"/>
    </row>
    <row r="14" spans="2:13" ht="9.75" customHeight="1">
      <c r="B14" s="71"/>
      <c r="C14" s="71"/>
      <c r="D14" s="72"/>
      <c r="E14" s="72"/>
      <c r="F14" s="72"/>
      <c r="G14" s="72"/>
      <c r="H14" s="72"/>
      <c r="I14" s="72"/>
      <c r="J14" s="233"/>
      <c r="K14" s="72"/>
      <c r="L14" s="73"/>
      <c r="M14" s="73"/>
    </row>
    <row r="15" spans="2:11" ht="12.75">
      <c r="B15" s="74"/>
      <c r="C15" s="74"/>
      <c r="D15" s="75"/>
      <c r="E15" s="75"/>
      <c r="F15" s="75"/>
      <c r="G15" s="75"/>
      <c r="H15" s="75"/>
      <c r="I15" s="76" t="s">
        <v>256</v>
      </c>
      <c r="J15" s="234"/>
      <c r="K15" s="77" t="s">
        <v>90</v>
      </c>
    </row>
    <row r="16" spans="2:11" ht="12.75">
      <c r="B16" s="284" t="s">
        <v>268</v>
      </c>
      <c r="C16" s="78" t="s">
        <v>226</v>
      </c>
      <c r="D16" s="79" t="s">
        <v>269</v>
      </c>
      <c r="E16" s="290" t="s">
        <v>92</v>
      </c>
      <c r="F16" s="291"/>
      <c r="G16" s="291"/>
      <c r="H16" s="292"/>
      <c r="I16" s="287" t="s">
        <v>91</v>
      </c>
      <c r="J16" s="299" t="s">
        <v>228</v>
      </c>
      <c r="K16" s="299"/>
    </row>
    <row r="17" spans="2:12" ht="12.75">
      <c r="B17" s="285"/>
      <c r="C17" s="80" t="s">
        <v>227</v>
      </c>
      <c r="D17" s="81" t="s">
        <v>270</v>
      </c>
      <c r="E17" s="293"/>
      <c r="F17" s="294"/>
      <c r="G17" s="294"/>
      <c r="H17" s="295"/>
      <c r="I17" s="288"/>
      <c r="J17" s="299"/>
      <c r="K17" s="299"/>
      <c r="L17" s="75"/>
    </row>
    <row r="18" spans="2:11" ht="12.75">
      <c r="B18" s="286"/>
      <c r="C18" s="82"/>
      <c r="D18" s="83" t="s">
        <v>227</v>
      </c>
      <c r="E18" s="296"/>
      <c r="F18" s="297"/>
      <c r="G18" s="297"/>
      <c r="H18" s="298"/>
      <c r="I18" s="289"/>
      <c r="J18" s="235" t="s">
        <v>301</v>
      </c>
      <c r="K18" s="34" t="s">
        <v>302</v>
      </c>
    </row>
    <row r="19" spans="2:11" ht="12.75">
      <c r="B19" s="82">
        <v>1</v>
      </c>
      <c r="C19" s="82">
        <v>2</v>
      </c>
      <c r="D19" s="84" t="s">
        <v>225</v>
      </c>
      <c r="E19" s="280">
        <v>4</v>
      </c>
      <c r="F19" s="281"/>
      <c r="G19" s="281"/>
      <c r="H19" s="282"/>
      <c r="I19" s="85">
        <v>5</v>
      </c>
      <c r="J19" s="84">
        <v>6</v>
      </c>
      <c r="K19" s="85">
        <v>7</v>
      </c>
    </row>
    <row r="20" spans="2:11" s="86" customFormat="1" ht="16.5" customHeight="1">
      <c r="B20" s="87" t="s">
        <v>251</v>
      </c>
      <c r="C20" s="88" t="s">
        <v>229</v>
      </c>
      <c r="D20" s="88"/>
      <c r="E20" s="186"/>
      <c r="F20" s="187"/>
      <c r="G20" s="187"/>
      <c r="H20" s="187"/>
      <c r="I20" s="89"/>
      <c r="J20" s="150">
        <f>J21+J26+J35+J60+J64+J77+J81</f>
        <v>61152.11</v>
      </c>
      <c r="K20" s="150">
        <f>K21+K26+K35+K60+K64+K77+K81</f>
        <v>59156.3</v>
      </c>
    </row>
    <row r="21" spans="2:11" s="86" customFormat="1" ht="36" customHeight="1">
      <c r="B21" s="65" t="s">
        <v>123</v>
      </c>
      <c r="C21" s="88" t="s">
        <v>229</v>
      </c>
      <c r="D21" s="88" t="s">
        <v>234</v>
      </c>
      <c r="E21" s="186"/>
      <c r="F21" s="187"/>
      <c r="G21" s="187"/>
      <c r="H21" s="187"/>
      <c r="I21" s="4"/>
      <c r="J21" s="150">
        <f aca="true" t="shared" si="0" ref="J21:K24">J22</f>
        <v>1461.4</v>
      </c>
      <c r="K21" s="150">
        <f t="shared" si="0"/>
        <v>1461.4</v>
      </c>
    </row>
    <row r="22" spans="2:11" s="86" customFormat="1" ht="28.5" customHeight="1">
      <c r="B22" s="6" t="s">
        <v>124</v>
      </c>
      <c r="C22" s="62" t="s">
        <v>229</v>
      </c>
      <c r="D22" s="62" t="s">
        <v>234</v>
      </c>
      <c r="E22" s="186" t="s">
        <v>425</v>
      </c>
      <c r="F22" s="187" t="s">
        <v>304</v>
      </c>
      <c r="G22" s="187" t="s">
        <v>230</v>
      </c>
      <c r="H22" s="187" t="s">
        <v>307</v>
      </c>
      <c r="I22" s="1"/>
      <c r="J22" s="206">
        <f t="shared" si="0"/>
        <v>1461.4</v>
      </c>
      <c r="K22" s="206">
        <f t="shared" si="0"/>
        <v>1461.4</v>
      </c>
    </row>
    <row r="23" spans="2:11" s="86" customFormat="1" ht="16.5" customHeight="1">
      <c r="B23" s="6" t="s">
        <v>2</v>
      </c>
      <c r="C23" s="62" t="s">
        <v>229</v>
      </c>
      <c r="D23" s="62" t="s">
        <v>234</v>
      </c>
      <c r="E23" s="186" t="s">
        <v>425</v>
      </c>
      <c r="F23" s="187" t="s">
        <v>323</v>
      </c>
      <c r="G23" s="187" t="s">
        <v>230</v>
      </c>
      <c r="H23" s="187" t="s">
        <v>307</v>
      </c>
      <c r="I23" s="1"/>
      <c r="J23" s="206">
        <f t="shared" si="0"/>
        <v>1461.4</v>
      </c>
      <c r="K23" s="206">
        <f t="shared" si="0"/>
        <v>1461.4</v>
      </c>
    </row>
    <row r="24" spans="2:11" s="86" customFormat="1" ht="25.5" customHeight="1">
      <c r="B24" s="6" t="s">
        <v>41</v>
      </c>
      <c r="C24" s="62" t="s">
        <v>229</v>
      </c>
      <c r="D24" s="62" t="s">
        <v>234</v>
      </c>
      <c r="E24" s="186" t="s">
        <v>425</v>
      </c>
      <c r="F24" s="187" t="s">
        <v>323</v>
      </c>
      <c r="G24" s="187" t="s">
        <v>230</v>
      </c>
      <c r="H24" s="187" t="s">
        <v>309</v>
      </c>
      <c r="I24" s="1"/>
      <c r="J24" s="206">
        <f t="shared" si="0"/>
        <v>1461.4</v>
      </c>
      <c r="K24" s="206">
        <f t="shared" si="0"/>
        <v>1461.4</v>
      </c>
    </row>
    <row r="25" spans="2:11" s="86" customFormat="1" ht="29.25" customHeight="1">
      <c r="B25" s="3" t="s">
        <v>222</v>
      </c>
      <c r="C25" s="62" t="s">
        <v>229</v>
      </c>
      <c r="D25" s="62" t="s">
        <v>234</v>
      </c>
      <c r="E25" s="186" t="s">
        <v>425</v>
      </c>
      <c r="F25" s="187" t="s">
        <v>323</v>
      </c>
      <c r="G25" s="187" t="s">
        <v>230</v>
      </c>
      <c r="H25" s="187" t="s">
        <v>309</v>
      </c>
      <c r="I25" s="1" t="s">
        <v>1</v>
      </c>
      <c r="J25" s="206">
        <f>'приложение 6 (2019-2020г)'!K159</f>
        <v>1461.4</v>
      </c>
      <c r="K25" s="206">
        <f>'приложение 6 (2019-2020г)'!L159</f>
        <v>1461.4</v>
      </c>
    </row>
    <row r="26" spans="2:11" s="86" customFormat="1" ht="42" customHeight="1">
      <c r="B26" s="128" t="s">
        <v>125</v>
      </c>
      <c r="C26" s="88" t="s">
        <v>229</v>
      </c>
      <c r="D26" s="88" t="s">
        <v>231</v>
      </c>
      <c r="E26" s="186"/>
      <c r="F26" s="187"/>
      <c r="G26" s="187"/>
      <c r="H26" s="187"/>
      <c r="I26" s="1"/>
      <c r="J26" s="150">
        <f>J27</f>
        <v>1314.6</v>
      </c>
      <c r="K26" s="150">
        <f>K27</f>
        <v>1314.6</v>
      </c>
    </row>
    <row r="27" spans="2:11" s="86" customFormat="1" ht="34.5" customHeight="1">
      <c r="B27" s="6" t="s">
        <v>126</v>
      </c>
      <c r="C27" s="62" t="s">
        <v>229</v>
      </c>
      <c r="D27" s="62" t="s">
        <v>231</v>
      </c>
      <c r="E27" s="186" t="s">
        <v>426</v>
      </c>
      <c r="F27" s="187" t="s">
        <v>304</v>
      </c>
      <c r="G27" s="187" t="s">
        <v>230</v>
      </c>
      <c r="H27" s="187" t="s">
        <v>307</v>
      </c>
      <c r="I27" s="1"/>
      <c r="J27" s="206">
        <f>J28+J32</f>
        <v>1314.6</v>
      </c>
      <c r="K27" s="206">
        <f>K28+K32</f>
        <v>1314.6</v>
      </c>
    </row>
    <row r="28" spans="2:11" s="86" customFormat="1" ht="28.5" customHeight="1">
      <c r="B28" s="6" t="s">
        <v>41</v>
      </c>
      <c r="C28" s="62" t="s">
        <v>229</v>
      </c>
      <c r="D28" s="62" t="s">
        <v>231</v>
      </c>
      <c r="E28" s="186" t="s">
        <v>426</v>
      </c>
      <c r="F28" s="187" t="s">
        <v>325</v>
      </c>
      <c r="G28" s="187" t="s">
        <v>230</v>
      </c>
      <c r="H28" s="187" t="s">
        <v>309</v>
      </c>
      <c r="I28" s="1"/>
      <c r="J28" s="206">
        <f>J29+J30+J31</f>
        <v>1149</v>
      </c>
      <c r="K28" s="206">
        <f>K29+K30+K31</f>
        <v>1149</v>
      </c>
    </row>
    <row r="29" spans="2:11" s="86" customFormat="1" ht="29.25" customHeight="1">
      <c r="B29" s="3" t="s">
        <v>222</v>
      </c>
      <c r="C29" s="62" t="s">
        <v>229</v>
      </c>
      <c r="D29" s="62" t="s">
        <v>231</v>
      </c>
      <c r="E29" s="186" t="s">
        <v>426</v>
      </c>
      <c r="F29" s="187" t="s">
        <v>325</v>
      </c>
      <c r="G29" s="187" t="s">
        <v>230</v>
      </c>
      <c r="H29" s="187" t="s">
        <v>309</v>
      </c>
      <c r="I29" s="1" t="s">
        <v>1</v>
      </c>
      <c r="J29" s="206">
        <f>'приложение 6 (2019-2020г)'!K163</f>
        <v>681</v>
      </c>
      <c r="K29" s="206">
        <f>'приложение 6 (2019-2020г)'!L163</f>
        <v>681</v>
      </c>
    </row>
    <row r="30" spans="2:11" s="86" customFormat="1" ht="31.5" customHeight="1">
      <c r="B30" s="3" t="s">
        <v>219</v>
      </c>
      <c r="C30" s="62" t="s">
        <v>229</v>
      </c>
      <c r="D30" s="62" t="s">
        <v>231</v>
      </c>
      <c r="E30" s="186" t="s">
        <v>426</v>
      </c>
      <c r="F30" s="187" t="s">
        <v>325</v>
      </c>
      <c r="G30" s="187" t="s">
        <v>230</v>
      </c>
      <c r="H30" s="187" t="s">
        <v>309</v>
      </c>
      <c r="I30" s="1" t="s">
        <v>4</v>
      </c>
      <c r="J30" s="206">
        <f>'приложение 6 (2019-2020г)'!K164</f>
        <v>460</v>
      </c>
      <c r="K30" s="206">
        <f>'приложение 6 (2019-2020г)'!L164</f>
        <v>460</v>
      </c>
    </row>
    <row r="31" spans="2:11" s="86" customFormat="1" ht="15.75" customHeight="1">
      <c r="B31" s="3" t="s">
        <v>3</v>
      </c>
      <c r="C31" s="62" t="s">
        <v>229</v>
      </c>
      <c r="D31" s="62" t="s">
        <v>231</v>
      </c>
      <c r="E31" s="186" t="s">
        <v>426</v>
      </c>
      <c r="F31" s="187" t="s">
        <v>325</v>
      </c>
      <c r="G31" s="187" t="s">
        <v>230</v>
      </c>
      <c r="H31" s="187" t="s">
        <v>309</v>
      </c>
      <c r="I31" s="1" t="s">
        <v>5</v>
      </c>
      <c r="J31" s="206">
        <f>'приложение 6 (2019-2020г)'!K165</f>
        <v>8</v>
      </c>
      <c r="K31" s="206">
        <f>'приложение 6 (2019-2020г)'!L165</f>
        <v>8</v>
      </c>
    </row>
    <row r="32" spans="2:11" s="86" customFormat="1" ht="43.5" customHeight="1">
      <c r="B32" s="40" t="s">
        <v>427</v>
      </c>
      <c r="C32" s="62" t="s">
        <v>229</v>
      </c>
      <c r="D32" s="62" t="s">
        <v>231</v>
      </c>
      <c r="E32" s="186" t="s">
        <v>426</v>
      </c>
      <c r="F32" s="187" t="s">
        <v>325</v>
      </c>
      <c r="G32" s="187" t="s">
        <v>230</v>
      </c>
      <c r="H32" s="187" t="s">
        <v>359</v>
      </c>
      <c r="I32" s="1"/>
      <c r="J32" s="206">
        <f>J33+J34</f>
        <v>165.6</v>
      </c>
      <c r="K32" s="206">
        <f>K33+K34</f>
        <v>165.6</v>
      </c>
    </row>
    <row r="33" spans="2:11" s="86" customFormat="1" ht="27" customHeight="1">
      <c r="B33" s="3" t="s">
        <v>222</v>
      </c>
      <c r="C33" s="62" t="s">
        <v>229</v>
      </c>
      <c r="D33" s="62" t="s">
        <v>231</v>
      </c>
      <c r="E33" s="186" t="s">
        <v>426</v>
      </c>
      <c r="F33" s="187" t="s">
        <v>325</v>
      </c>
      <c r="G33" s="187" t="s">
        <v>230</v>
      </c>
      <c r="H33" s="187" t="s">
        <v>359</v>
      </c>
      <c r="I33" s="1" t="s">
        <v>1</v>
      </c>
      <c r="J33" s="206">
        <f>'приложение 6 (2019-2020г)'!K167</f>
        <v>165.6</v>
      </c>
      <c r="K33" s="206">
        <f>'приложение 6 (2019-2020г)'!L167</f>
        <v>165.6</v>
      </c>
    </row>
    <row r="34" spans="2:11" s="86" customFormat="1" ht="27" customHeight="1">
      <c r="B34" s="3" t="s">
        <v>219</v>
      </c>
      <c r="C34" s="62" t="s">
        <v>229</v>
      </c>
      <c r="D34" s="62" t="s">
        <v>231</v>
      </c>
      <c r="E34" s="186" t="s">
        <v>426</v>
      </c>
      <c r="F34" s="187" t="s">
        <v>325</v>
      </c>
      <c r="G34" s="187" t="s">
        <v>230</v>
      </c>
      <c r="H34" s="187" t="s">
        <v>359</v>
      </c>
      <c r="I34" s="1" t="s">
        <v>4</v>
      </c>
      <c r="J34" s="206">
        <f>'приложение 6 (2019-2020г)'!K168</f>
        <v>0</v>
      </c>
      <c r="K34" s="206">
        <f>'приложение 6 (2019-2020г)'!L168</f>
        <v>0</v>
      </c>
    </row>
    <row r="35" spans="2:12" s="92" customFormat="1" ht="44.25" customHeight="1">
      <c r="B35" s="5" t="s">
        <v>129</v>
      </c>
      <c r="C35" s="88" t="s">
        <v>229</v>
      </c>
      <c r="D35" s="88" t="s">
        <v>240</v>
      </c>
      <c r="E35" s="186"/>
      <c r="F35" s="187"/>
      <c r="G35" s="187"/>
      <c r="H35" s="187"/>
      <c r="I35" s="4"/>
      <c r="J35" s="150">
        <f>J36+J54+J50</f>
        <v>18157.6</v>
      </c>
      <c r="K35" s="150">
        <f>K36+K54+K50</f>
        <v>18156.6</v>
      </c>
      <c r="L35" s="91"/>
    </row>
    <row r="36" spans="2:11" s="86" customFormat="1" ht="39.75" customHeight="1">
      <c r="B36" s="129" t="s">
        <v>111</v>
      </c>
      <c r="C36" s="62" t="s">
        <v>229</v>
      </c>
      <c r="D36" s="62" t="s">
        <v>240</v>
      </c>
      <c r="E36" s="186" t="s">
        <v>419</v>
      </c>
      <c r="F36" s="187" t="s">
        <v>304</v>
      </c>
      <c r="G36" s="187" t="s">
        <v>230</v>
      </c>
      <c r="H36" s="187" t="s">
        <v>307</v>
      </c>
      <c r="I36" s="1"/>
      <c r="J36" s="206">
        <f>J37+J42</f>
        <v>17209.6</v>
      </c>
      <c r="K36" s="206">
        <f>K37+K42</f>
        <v>17208.6</v>
      </c>
    </row>
    <row r="37" spans="2:11" s="86" customFormat="1" ht="29.25" customHeight="1">
      <c r="B37" s="6" t="s">
        <v>112</v>
      </c>
      <c r="C37" s="62" t="s">
        <v>229</v>
      </c>
      <c r="D37" s="62" t="s">
        <v>240</v>
      </c>
      <c r="E37" s="186" t="s">
        <v>419</v>
      </c>
      <c r="F37" s="187" t="s">
        <v>304</v>
      </c>
      <c r="G37" s="187" t="s">
        <v>229</v>
      </c>
      <c r="H37" s="187" t="s">
        <v>309</v>
      </c>
      <c r="I37" s="1"/>
      <c r="J37" s="206">
        <f>J38+J39+J40</f>
        <v>1492</v>
      </c>
      <c r="K37" s="206">
        <f>K38+K39+K40</f>
        <v>1492</v>
      </c>
    </row>
    <row r="38" spans="2:11" s="86" customFormat="1" ht="28.5" customHeight="1">
      <c r="B38" s="3" t="s">
        <v>219</v>
      </c>
      <c r="C38" s="62" t="s">
        <v>229</v>
      </c>
      <c r="D38" s="62" t="s">
        <v>240</v>
      </c>
      <c r="E38" s="186" t="s">
        <v>419</v>
      </c>
      <c r="F38" s="187" t="s">
        <v>304</v>
      </c>
      <c r="G38" s="187" t="s">
        <v>229</v>
      </c>
      <c r="H38" s="187" t="s">
        <v>309</v>
      </c>
      <c r="I38" s="1" t="s">
        <v>4</v>
      </c>
      <c r="J38" s="206">
        <f>'приложение 6 (2019-2020г)'!K178</f>
        <v>1372</v>
      </c>
      <c r="K38" s="206">
        <f>'приложение 6 (2019-2020г)'!L178</f>
        <v>1372</v>
      </c>
    </row>
    <row r="39" spans="2:11" s="86" customFormat="1" ht="21" customHeight="1">
      <c r="B39" s="3" t="s">
        <v>3</v>
      </c>
      <c r="C39" s="62" t="s">
        <v>229</v>
      </c>
      <c r="D39" s="62" t="s">
        <v>240</v>
      </c>
      <c r="E39" s="186" t="s">
        <v>419</v>
      </c>
      <c r="F39" s="187" t="s">
        <v>304</v>
      </c>
      <c r="G39" s="187" t="s">
        <v>229</v>
      </c>
      <c r="H39" s="187" t="s">
        <v>309</v>
      </c>
      <c r="I39" s="1" t="s">
        <v>5</v>
      </c>
      <c r="J39" s="206">
        <f>'приложение 6 (2019-2020г)'!K179</f>
        <v>90</v>
      </c>
      <c r="K39" s="206">
        <f>'приложение 6 (2019-2020г)'!L179</f>
        <v>90</v>
      </c>
    </row>
    <row r="40" spans="2:11" s="86" customFormat="1" ht="72" customHeight="1">
      <c r="B40" s="40" t="s">
        <v>44</v>
      </c>
      <c r="C40" s="62" t="s">
        <v>229</v>
      </c>
      <c r="D40" s="62" t="s">
        <v>240</v>
      </c>
      <c r="E40" s="186" t="s">
        <v>419</v>
      </c>
      <c r="F40" s="187" t="s">
        <v>304</v>
      </c>
      <c r="G40" s="187" t="s">
        <v>229</v>
      </c>
      <c r="H40" s="187" t="s">
        <v>421</v>
      </c>
      <c r="I40" s="1"/>
      <c r="J40" s="206">
        <f>J41</f>
        <v>30</v>
      </c>
      <c r="K40" s="206">
        <f>K41</f>
        <v>30</v>
      </c>
    </row>
    <row r="41" spans="2:11" s="86" customFormat="1" ht="30" customHeight="1">
      <c r="B41" s="3" t="s">
        <v>219</v>
      </c>
      <c r="C41" s="62" t="s">
        <v>229</v>
      </c>
      <c r="D41" s="62" t="s">
        <v>240</v>
      </c>
      <c r="E41" s="186" t="s">
        <v>419</v>
      </c>
      <c r="F41" s="187" t="s">
        <v>304</v>
      </c>
      <c r="G41" s="187" t="s">
        <v>229</v>
      </c>
      <c r="H41" s="187" t="s">
        <v>421</v>
      </c>
      <c r="I41" s="1" t="s">
        <v>4</v>
      </c>
      <c r="J41" s="206">
        <f>'приложение 6 (2019-2020г)'!K181</f>
        <v>30</v>
      </c>
      <c r="K41" s="206">
        <f>'приложение 6 (2019-2020г)'!L181</f>
        <v>30</v>
      </c>
    </row>
    <row r="42" spans="2:11" s="86" customFormat="1" ht="31.5" customHeight="1">
      <c r="B42" s="6" t="s">
        <v>113</v>
      </c>
      <c r="C42" s="62" t="s">
        <v>229</v>
      </c>
      <c r="D42" s="62" t="s">
        <v>240</v>
      </c>
      <c r="E42" s="186" t="s">
        <v>419</v>
      </c>
      <c r="F42" s="187" t="s">
        <v>304</v>
      </c>
      <c r="G42" s="187" t="s">
        <v>234</v>
      </c>
      <c r="H42" s="187" t="s">
        <v>307</v>
      </c>
      <c r="I42" s="1"/>
      <c r="J42" s="206">
        <f>J43+J44+J46+J48</f>
        <v>15717.599999999999</v>
      </c>
      <c r="K42" s="206">
        <f>K43+K44+K46+K48</f>
        <v>15716.599999999999</v>
      </c>
    </row>
    <row r="43" spans="2:11" s="86" customFormat="1" ht="30" customHeight="1">
      <c r="B43" s="3" t="s">
        <v>222</v>
      </c>
      <c r="C43" s="62" t="s">
        <v>229</v>
      </c>
      <c r="D43" s="62" t="s">
        <v>240</v>
      </c>
      <c r="E43" s="186" t="s">
        <v>419</v>
      </c>
      <c r="F43" s="187" t="s">
        <v>304</v>
      </c>
      <c r="G43" s="187" t="s">
        <v>234</v>
      </c>
      <c r="H43" s="187" t="s">
        <v>420</v>
      </c>
      <c r="I43" s="1" t="s">
        <v>1</v>
      </c>
      <c r="J43" s="206">
        <f>'приложение 6 (2019-2020г)'!K183</f>
        <v>15251.8</v>
      </c>
      <c r="K43" s="206">
        <f>'приложение 6 (2019-2020г)'!L183</f>
        <v>15251.8</v>
      </c>
    </row>
    <row r="44" spans="2:11" s="86" customFormat="1" ht="75.75" customHeight="1">
      <c r="B44" s="40" t="s">
        <v>44</v>
      </c>
      <c r="C44" s="62" t="s">
        <v>229</v>
      </c>
      <c r="D44" s="62" t="s">
        <v>240</v>
      </c>
      <c r="E44" s="186" t="s">
        <v>419</v>
      </c>
      <c r="F44" s="187" t="s">
        <v>304</v>
      </c>
      <c r="G44" s="187" t="s">
        <v>234</v>
      </c>
      <c r="H44" s="187" t="s">
        <v>421</v>
      </c>
      <c r="I44" s="1"/>
      <c r="J44" s="206">
        <f>J45</f>
        <v>270.5</v>
      </c>
      <c r="K44" s="206">
        <f>K45</f>
        <v>269.5</v>
      </c>
    </row>
    <row r="45" spans="2:11" s="86" customFormat="1" ht="31.5" customHeight="1">
      <c r="B45" s="3" t="s">
        <v>222</v>
      </c>
      <c r="C45" s="62" t="s">
        <v>229</v>
      </c>
      <c r="D45" s="62" t="s">
        <v>240</v>
      </c>
      <c r="E45" s="186" t="s">
        <v>419</v>
      </c>
      <c r="F45" s="187" t="s">
        <v>304</v>
      </c>
      <c r="G45" s="187" t="s">
        <v>234</v>
      </c>
      <c r="H45" s="187" t="s">
        <v>421</v>
      </c>
      <c r="I45" s="1" t="s">
        <v>1</v>
      </c>
      <c r="J45" s="184">
        <f>'приложение 6 (2019-2020г)'!K185</f>
        <v>270.5</v>
      </c>
      <c r="K45" s="184">
        <f>'приложение 6 (2019-2020г)'!L185</f>
        <v>269.5</v>
      </c>
    </row>
    <row r="46" spans="2:11" s="86" customFormat="1" ht="83.25" customHeight="1">
      <c r="B46" s="40" t="s">
        <v>134</v>
      </c>
      <c r="C46" s="1" t="s">
        <v>229</v>
      </c>
      <c r="D46" s="1" t="s">
        <v>240</v>
      </c>
      <c r="E46" s="186" t="s">
        <v>419</v>
      </c>
      <c r="F46" s="187" t="s">
        <v>304</v>
      </c>
      <c r="G46" s="187" t="s">
        <v>234</v>
      </c>
      <c r="H46" s="187" t="s">
        <v>422</v>
      </c>
      <c r="I46" s="1"/>
      <c r="J46" s="206">
        <f>J47</f>
        <v>34.4</v>
      </c>
      <c r="K46" s="206">
        <f>K47</f>
        <v>34.4</v>
      </c>
    </row>
    <row r="47" spans="2:11" s="86" customFormat="1" ht="30.75" customHeight="1">
      <c r="B47" s="3" t="s">
        <v>222</v>
      </c>
      <c r="C47" s="1" t="s">
        <v>229</v>
      </c>
      <c r="D47" s="1" t="s">
        <v>240</v>
      </c>
      <c r="E47" s="186" t="s">
        <v>419</v>
      </c>
      <c r="F47" s="187" t="s">
        <v>304</v>
      </c>
      <c r="G47" s="187" t="s">
        <v>234</v>
      </c>
      <c r="H47" s="187" t="s">
        <v>422</v>
      </c>
      <c r="I47" s="1" t="s">
        <v>1</v>
      </c>
      <c r="J47" s="206">
        <f>'приложение 6 (2019-2020г)'!K187</f>
        <v>34.4</v>
      </c>
      <c r="K47" s="206">
        <f>'приложение 6 (2019-2020г)'!L187</f>
        <v>34.4</v>
      </c>
    </row>
    <row r="48" spans="2:11" s="86" customFormat="1" ht="41.25" customHeight="1">
      <c r="B48" s="244" t="s">
        <v>469</v>
      </c>
      <c r="C48" s="1" t="s">
        <v>229</v>
      </c>
      <c r="D48" s="1" t="s">
        <v>240</v>
      </c>
      <c r="E48" s="186" t="s">
        <v>419</v>
      </c>
      <c r="F48" s="187" t="s">
        <v>304</v>
      </c>
      <c r="G48" s="187" t="s">
        <v>234</v>
      </c>
      <c r="H48" s="167" t="s">
        <v>462</v>
      </c>
      <c r="I48" s="1"/>
      <c r="J48" s="206">
        <f>J49</f>
        <v>160.9</v>
      </c>
      <c r="K48" s="206">
        <f>K49</f>
        <v>160.9</v>
      </c>
    </row>
    <row r="49" spans="2:11" s="261" customFormat="1" ht="20.25" customHeight="1">
      <c r="B49" s="264" t="s">
        <v>9</v>
      </c>
      <c r="C49" s="213" t="s">
        <v>229</v>
      </c>
      <c r="D49" s="213" t="s">
        <v>240</v>
      </c>
      <c r="E49" s="262" t="s">
        <v>419</v>
      </c>
      <c r="F49" s="263" t="s">
        <v>304</v>
      </c>
      <c r="G49" s="263" t="s">
        <v>234</v>
      </c>
      <c r="H49" s="265" t="s">
        <v>462</v>
      </c>
      <c r="I49" s="213" t="s">
        <v>1</v>
      </c>
      <c r="J49" s="210">
        <f>'приложение 6 (2019-2020г)'!K189</f>
        <v>160.9</v>
      </c>
      <c r="K49" s="210">
        <f>'приложение 6 (2019-2020г)'!L189</f>
        <v>160.9</v>
      </c>
    </row>
    <row r="50" spans="2:11" s="86" customFormat="1" ht="30.75" customHeight="1">
      <c r="B50" s="3" t="s">
        <v>187</v>
      </c>
      <c r="C50" s="1" t="s">
        <v>229</v>
      </c>
      <c r="D50" s="1" t="s">
        <v>240</v>
      </c>
      <c r="E50" s="186" t="s">
        <v>430</v>
      </c>
      <c r="F50" s="187" t="s">
        <v>304</v>
      </c>
      <c r="G50" s="187" t="s">
        <v>230</v>
      </c>
      <c r="H50" s="187" t="s">
        <v>307</v>
      </c>
      <c r="I50" s="1"/>
      <c r="J50" s="206">
        <f>J51</f>
        <v>311.4</v>
      </c>
      <c r="K50" s="206">
        <f>K51</f>
        <v>311.4</v>
      </c>
    </row>
    <row r="51" spans="2:11" s="86" customFormat="1" ht="30.75" customHeight="1">
      <c r="B51" s="40" t="s">
        <v>133</v>
      </c>
      <c r="C51" s="1" t="s">
        <v>229</v>
      </c>
      <c r="D51" s="1" t="s">
        <v>240</v>
      </c>
      <c r="E51" s="186" t="s">
        <v>430</v>
      </c>
      <c r="F51" s="187" t="s">
        <v>304</v>
      </c>
      <c r="G51" s="187" t="s">
        <v>230</v>
      </c>
      <c r="H51" s="187" t="s">
        <v>359</v>
      </c>
      <c r="I51" s="1"/>
      <c r="J51" s="206">
        <f>J52+J53</f>
        <v>311.4</v>
      </c>
      <c r="K51" s="206">
        <f>K52+K53</f>
        <v>311.4</v>
      </c>
    </row>
    <row r="52" spans="2:11" s="86" customFormat="1" ht="27" customHeight="1">
      <c r="B52" s="3" t="s">
        <v>222</v>
      </c>
      <c r="C52" s="1" t="s">
        <v>229</v>
      </c>
      <c r="D52" s="1" t="s">
        <v>240</v>
      </c>
      <c r="E52" s="186" t="s">
        <v>430</v>
      </c>
      <c r="F52" s="187" t="s">
        <v>304</v>
      </c>
      <c r="G52" s="187" t="s">
        <v>230</v>
      </c>
      <c r="H52" s="187" t="s">
        <v>359</v>
      </c>
      <c r="I52" s="1" t="s">
        <v>1</v>
      </c>
      <c r="J52" s="206">
        <f>'приложение 6 (2019-2020г)'!K198</f>
        <v>203.1</v>
      </c>
      <c r="K52" s="206">
        <f>'приложение 6 (2019-2020г)'!L198</f>
        <v>203.1</v>
      </c>
    </row>
    <row r="53" spans="2:11" s="86" customFormat="1" ht="28.5" customHeight="1">
      <c r="B53" s="3" t="s">
        <v>219</v>
      </c>
      <c r="C53" s="1" t="s">
        <v>229</v>
      </c>
      <c r="D53" s="1" t="s">
        <v>240</v>
      </c>
      <c r="E53" s="186" t="s">
        <v>430</v>
      </c>
      <c r="F53" s="187" t="s">
        <v>304</v>
      </c>
      <c r="G53" s="187" t="s">
        <v>230</v>
      </c>
      <c r="H53" s="187" t="s">
        <v>359</v>
      </c>
      <c r="I53" s="1" t="s">
        <v>4</v>
      </c>
      <c r="J53" s="206">
        <f>'приложение 6 (2019-2020г)'!K199</f>
        <v>108.3</v>
      </c>
      <c r="K53" s="206">
        <f>'приложение 6 (2019-2020г)'!L199</f>
        <v>108.3</v>
      </c>
    </row>
    <row r="54" spans="2:11" s="86" customFormat="1" ht="42.75" customHeight="1">
      <c r="B54" s="115" t="s">
        <v>73</v>
      </c>
      <c r="C54" s="1" t="s">
        <v>229</v>
      </c>
      <c r="D54" s="1" t="s">
        <v>240</v>
      </c>
      <c r="E54" s="148" t="s">
        <v>231</v>
      </c>
      <c r="F54" s="148" t="s">
        <v>304</v>
      </c>
      <c r="G54" s="148" t="s">
        <v>230</v>
      </c>
      <c r="H54" s="148" t="s">
        <v>307</v>
      </c>
      <c r="I54" s="1"/>
      <c r="J54" s="206">
        <f aca="true" t="shared" si="1" ref="J54:K56">J55</f>
        <v>636.6</v>
      </c>
      <c r="K54" s="206">
        <f t="shared" si="1"/>
        <v>636.6</v>
      </c>
    </row>
    <row r="55" spans="2:11" s="86" customFormat="1" ht="24" customHeight="1">
      <c r="B55" s="40" t="s">
        <v>136</v>
      </c>
      <c r="C55" s="1" t="s">
        <v>229</v>
      </c>
      <c r="D55" s="1" t="s">
        <v>240</v>
      </c>
      <c r="E55" s="99" t="s">
        <v>231</v>
      </c>
      <c r="F55" s="168" t="s">
        <v>323</v>
      </c>
      <c r="G55" s="168" t="s">
        <v>230</v>
      </c>
      <c r="H55" s="131" t="s">
        <v>307</v>
      </c>
      <c r="I55" s="1"/>
      <c r="J55" s="206">
        <f t="shared" si="1"/>
        <v>636.6</v>
      </c>
      <c r="K55" s="206">
        <f t="shared" si="1"/>
        <v>636.6</v>
      </c>
    </row>
    <row r="56" spans="2:11" s="86" customFormat="1" ht="33.75" customHeight="1">
      <c r="B56" s="6" t="s">
        <v>137</v>
      </c>
      <c r="C56" s="1" t="s">
        <v>229</v>
      </c>
      <c r="D56" s="1" t="s">
        <v>240</v>
      </c>
      <c r="E56" s="148" t="s">
        <v>231</v>
      </c>
      <c r="F56" s="148" t="s">
        <v>323</v>
      </c>
      <c r="G56" s="148" t="s">
        <v>229</v>
      </c>
      <c r="H56" s="148" t="s">
        <v>307</v>
      </c>
      <c r="I56" s="1"/>
      <c r="J56" s="206">
        <f t="shared" si="1"/>
        <v>636.6</v>
      </c>
      <c r="K56" s="206">
        <f t="shared" si="1"/>
        <v>636.6</v>
      </c>
    </row>
    <row r="57" spans="2:11" s="86" customFormat="1" ht="75" customHeight="1">
      <c r="B57" s="6" t="s">
        <v>12</v>
      </c>
      <c r="C57" s="1" t="s">
        <v>229</v>
      </c>
      <c r="D57" s="1" t="s">
        <v>240</v>
      </c>
      <c r="E57" s="99" t="s">
        <v>231</v>
      </c>
      <c r="F57" s="168" t="s">
        <v>323</v>
      </c>
      <c r="G57" s="168" t="s">
        <v>229</v>
      </c>
      <c r="H57" s="131" t="s">
        <v>386</v>
      </c>
      <c r="I57" s="1"/>
      <c r="J57" s="206">
        <f>J58+J59</f>
        <v>636.6</v>
      </c>
      <c r="K57" s="206">
        <f>K58+K59</f>
        <v>636.6</v>
      </c>
    </row>
    <row r="58" spans="2:11" s="86" customFormat="1" ht="29.25" customHeight="1">
      <c r="B58" s="3" t="s">
        <v>222</v>
      </c>
      <c r="C58" s="1" t="s">
        <v>229</v>
      </c>
      <c r="D58" s="1" t="s">
        <v>240</v>
      </c>
      <c r="E58" s="148" t="s">
        <v>231</v>
      </c>
      <c r="F58" s="148" t="s">
        <v>323</v>
      </c>
      <c r="G58" s="148" t="s">
        <v>229</v>
      </c>
      <c r="H58" s="131" t="s">
        <v>386</v>
      </c>
      <c r="I58" s="1" t="s">
        <v>1</v>
      </c>
      <c r="J58" s="206">
        <f>'приложение 6 (2019-2020г)'!K194</f>
        <v>591.5</v>
      </c>
      <c r="K58" s="206">
        <f>'приложение 6 (2019-2020г)'!L194</f>
        <v>591.5</v>
      </c>
    </row>
    <row r="59" spans="2:11" s="86" customFormat="1" ht="32.25" customHeight="1">
      <c r="B59" s="3" t="s">
        <v>219</v>
      </c>
      <c r="C59" s="1" t="s">
        <v>229</v>
      </c>
      <c r="D59" s="1" t="s">
        <v>240</v>
      </c>
      <c r="E59" s="99" t="s">
        <v>231</v>
      </c>
      <c r="F59" s="168" t="s">
        <v>323</v>
      </c>
      <c r="G59" s="168" t="s">
        <v>229</v>
      </c>
      <c r="H59" s="131" t="s">
        <v>386</v>
      </c>
      <c r="I59" s="1" t="s">
        <v>4</v>
      </c>
      <c r="J59" s="206">
        <f>'приложение 6 (2019-2020г)'!K195</f>
        <v>45.1</v>
      </c>
      <c r="K59" s="206">
        <f>'приложение 6 (2019-2020г)'!L195</f>
        <v>45.1</v>
      </c>
    </row>
    <row r="60" spans="2:11" s="86" customFormat="1" ht="16.5" customHeight="1">
      <c r="B60" s="11" t="s">
        <v>75</v>
      </c>
      <c r="C60" s="4" t="s">
        <v>229</v>
      </c>
      <c r="D60" s="4" t="s">
        <v>232</v>
      </c>
      <c r="E60" s="186"/>
      <c r="F60" s="187"/>
      <c r="G60" s="187"/>
      <c r="H60" s="187"/>
      <c r="I60" s="4"/>
      <c r="J60" s="150">
        <f aca="true" t="shared" si="2" ref="J60:K62">J61</f>
        <v>4.3</v>
      </c>
      <c r="K60" s="150">
        <f t="shared" si="2"/>
        <v>4.5</v>
      </c>
    </row>
    <row r="61" spans="2:11" s="86" customFormat="1" ht="19.5" customHeight="1">
      <c r="B61" s="3" t="s">
        <v>115</v>
      </c>
      <c r="C61" s="1" t="s">
        <v>229</v>
      </c>
      <c r="D61" s="1" t="s">
        <v>232</v>
      </c>
      <c r="E61" s="186" t="s">
        <v>431</v>
      </c>
      <c r="F61" s="187" t="s">
        <v>304</v>
      </c>
      <c r="G61" s="187" t="s">
        <v>230</v>
      </c>
      <c r="H61" s="187" t="s">
        <v>307</v>
      </c>
      <c r="I61" s="4"/>
      <c r="J61" s="206">
        <f t="shared" si="2"/>
        <v>4.3</v>
      </c>
      <c r="K61" s="206">
        <f t="shared" si="2"/>
        <v>4.5</v>
      </c>
    </row>
    <row r="62" spans="2:11" s="86" customFormat="1" ht="48" customHeight="1">
      <c r="B62" s="9" t="s">
        <v>114</v>
      </c>
      <c r="C62" s="1" t="s">
        <v>229</v>
      </c>
      <c r="D62" s="1" t="s">
        <v>232</v>
      </c>
      <c r="E62" s="186" t="s">
        <v>431</v>
      </c>
      <c r="F62" s="187" t="s">
        <v>304</v>
      </c>
      <c r="G62" s="187" t="s">
        <v>230</v>
      </c>
      <c r="H62" s="187" t="s">
        <v>432</v>
      </c>
      <c r="I62" s="2"/>
      <c r="J62" s="206">
        <f t="shared" si="2"/>
        <v>4.3</v>
      </c>
      <c r="K62" s="206">
        <f t="shared" si="2"/>
        <v>4.5</v>
      </c>
    </row>
    <row r="63" spans="2:11" s="86" customFormat="1" ht="28.5" customHeight="1">
      <c r="B63" s="3" t="s">
        <v>219</v>
      </c>
      <c r="C63" s="1" t="s">
        <v>229</v>
      </c>
      <c r="D63" s="1" t="s">
        <v>232</v>
      </c>
      <c r="E63" s="186" t="s">
        <v>431</v>
      </c>
      <c r="F63" s="187" t="s">
        <v>304</v>
      </c>
      <c r="G63" s="187" t="s">
        <v>230</v>
      </c>
      <c r="H63" s="187" t="s">
        <v>432</v>
      </c>
      <c r="I63" s="2">
        <v>240</v>
      </c>
      <c r="J63" s="206">
        <f>'приложение 6 (2019-2020г)'!K203</f>
        <v>4.3</v>
      </c>
      <c r="K63" s="206">
        <f>'приложение 6 (2019-2020г)'!L203</f>
        <v>4.5</v>
      </c>
    </row>
    <row r="64" spans="2:11" s="86" customFormat="1" ht="39" customHeight="1">
      <c r="B64" s="65" t="s">
        <v>171</v>
      </c>
      <c r="C64" s="88" t="s">
        <v>229</v>
      </c>
      <c r="D64" s="88" t="s">
        <v>238</v>
      </c>
      <c r="E64" s="186"/>
      <c r="F64" s="187"/>
      <c r="G64" s="187"/>
      <c r="H64" s="187"/>
      <c r="I64" s="4"/>
      <c r="J64" s="150">
        <f>J65</f>
        <v>5643</v>
      </c>
      <c r="K64" s="150">
        <f>K65</f>
        <v>5530.5</v>
      </c>
    </row>
    <row r="65" spans="2:11" s="86" customFormat="1" ht="32.25" customHeight="1">
      <c r="B65" s="3" t="s">
        <v>98</v>
      </c>
      <c r="C65" s="62" t="s">
        <v>229</v>
      </c>
      <c r="D65" s="62" t="s">
        <v>238</v>
      </c>
      <c r="E65" s="148" t="s">
        <v>247</v>
      </c>
      <c r="F65" s="148" t="s">
        <v>304</v>
      </c>
      <c r="G65" s="148" t="s">
        <v>230</v>
      </c>
      <c r="H65" s="148" t="s">
        <v>307</v>
      </c>
      <c r="I65" s="1"/>
      <c r="J65" s="206">
        <f>J69+J66</f>
        <v>5643</v>
      </c>
      <c r="K65" s="206">
        <f>K69+K66</f>
        <v>5530.5</v>
      </c>
    </row>
    <row r="66" spans="2:11" s="86" customFormat="1" ht="53.25" customHeight="1">
      <c r="B66" s="3" t="s">
        <v>177</v>
      </c>
      <c r="C66" s="62" t="s">
        <v>229</v>
      </c>
      <c r="D66" s="62" t="s">
        <v>238</v>
      </c>
      <c r="E66" s="99" t="s">
        <v>247</v>
      </c>
      <c r="F66" s="168" t="s">
        <v>323</v>
      </c>
      <c r="G66" s="168" t="s">
        <v>230</v>
      </c>
      <c r="H66" s="131" t="s">
        <v>307</v>
      </c>
      <c r="I66" s="1"/>
      <c r="J66" s="206">
        <f>J67</f>
        <v>0</v>
      </c>
      <c r="K66" s="206">
        <f>K67</f>
        <v>0</v>
      </c>
    </row>
    <row r="67" spans="2:11" s="86" customFormat="1" ht="45" customHeight="1">
      <c r="B67" s="244" t="s">
        <v>469</v>
      </c>
      <c r="C67" s="62" t="s">
        <v>229</v>
      </c>
      <c r="D67" s="62" t="s">
        <v>238</v>
      </c>
      <c r="E67" s="99" t="s">
        <v>247</v>
      </c>
      <c r="F67" s="168" t="s">
        <v>323</v>
      </c>
      <c r="G67" s="168" t="s">
        <v>230</v>
      </c>
      <c r="H67" s="131" t="s">
        <v>462</v>
      </c>
      <c r="I67" s="1"/>
      <c r="J67" s="206">
        <f>J68</f>
        <v>0</v>
      </c>
      <c r="K67" s="206">
        <f>K68</f>
        <v>0</v>
      </c>
    </row>
    <row r="68" spans="2:11" s="86" customFormat="1" ht="32.25" customHeight="1">
      <c r="B68" s="6" t="s">
        <v>222</v>
      </c>
      <c r="C68" s="62" t="s">
        <v>229</v>
      </c>
      <c r="D68" s="62" t="s">
        <v>238</v>
      </c>
      <c r="E68" s="99" t="s">
        <v>247</v>
      </c>
      <c r="F68" s="168" t="s">
        <v>323</v>
      </c>
      <c r="G68" s="168" t="s">
        <v>230</v>
      </c>
      <c r="H68" s="131" t="s">
        <v>462</v>
      </c>
      <c r="I68" s="1" t="s">
        <v>1</v>
      </c>
      <c r="J68" s="206">
        <f>'приложение 6 (2019-2020г)'!K507</f>
        <v>0</v>
      </c>
      <c r="K68" s="206">
        <f>'приложение 6 (2019-2020г)'!L507</f>
        <v>0</v>
      </c>
    </row>
    <row r="69" spans="2:11" s="86" customFormat="1" ht="46.5" customHeight="1">
      <c r="B69" s="13" t="s">
        <v>172</v>
      </c>
      <c r="C69" s="62" t="s">
        <v>229</v>
      </c>
      <c r="D69" s="62" t="s">
        <v>238</v>
      </c>
      <c r="E69" s="99" t="s">
        <v>247</v>
      </c>
      <c r="F69" s="168" t="s">
        <v>225</v>
      </c>
      <c r="G69" s="168" t="s">
        <v>230</v>
      </c>
      <c r="H69" s="131" t="s">
        <v>307</v>
      </c>
      <c r="I69" s="1"/>
      <c r="J69" s="206">
        <f>J70+J74</f>
        <v>5643</v>
      </c>
      <c r="K69" s="206">
        <f>K70+K74</f>
        <v>5530.5</v>
      </c>
    </row>
    <row r="70" spans="2:11" s="86" customFormat="1" ht="29.25" customHeight="1">
      <c r="B70" s="6" t="s">
        <v>41</v>
      </c>
      <c r="C70" s="62" t="s">
        <v>229</v>
      </c>
      <c r="D70" s="62" t="s">
        <v>238</v>
      </c>
      <c r="E70" s="99" t="s">
        <v>247</v>
      </c>
      <c r="F70" s="168" t="s">
        <v>225</v>
      </c>
      <c r="G70" s="168" t="s">
        <v>230</v>
      </c>
      <c r="H70" s="131" t="s">
        <v>309</v>
      </c>
      <c r="I70" s="1"/>
      <c r="J70" s="206">
        <f>J71+J72+J73</f>
        <v>5341.7</v>
      </c>
      <c r="K70" s="206">
        <f>K71+K72+K73</f>
        <v>5341.7</v>
      </c>
    </row>
    <row r="71" spans="2:11" s="86" customFormat="1" ht="32.25" customHeight="1">
      <c r="B71" s="6" t="s">
        <v>222</v>
      </c>
      <c r="C71" s="62" t="s">
        <v>229</v>
      </c>
      <c r="D71" s="62" t="s">
        <v>238</v>
      </c>
      <c r="E71" s="148" t="s">
        <v>247</v>
      </c>
      <c r="F71" s="148" t="s">
        <v>225</v>
      </c>
      <c r="G71" s="148" t="s">
        <v>230</v>
      </c>
      <c r="H71" s="148" t="s">
        <v>309</v>
      </c>
      <c r="I71" s="1" t="s">
        <v>1</v>
      </c>
      <c r="J71" s="206">
        <f>'приложение 6 (2019-2020г)'!K510</f>
        <v>4814</v>
      </c>
      <c r="K71" s="206">
        <f>'приложение 6 (2019-2020г)'!L510</f>
        <v>4814</v>
      </c>
    </row>
    <row r="72" spans="2:11" s="86" customFormat="1" ht="30" customHeight="1">
      <c r="B72" s="6" t="s">
        <v>219</v>
      </c>
      <c r="C72" s="62" t="s">
        <v>229</v>
      </c>
      <c r="D72" s="62" t="s">
        <v>238</v>
      </c>
      <c r="E72" s="99" t="s">
        <v>247</v>
      </c>
      <c r="F72" s="168" t="s">
        <v>225</v>
      </c>
      <c r="G72" s="168" t="s">
        <v>230</v>
      </c>
      <c r="H72" s="131" t="s">
        <v>309</v>
      </c>
      <c r="I72" s="1" t="s">
        <v>4</v>
      </c>
      <c r="J72" s="206">
        <f>'приложение 6 (2019-2020г)'!K511</f>
        <v>517.7</v>
      </c>
      <c r="K72" s="206">
        <f>'приложение 6 (2019-2020г)'!L511</f>
        <v>517.7</v>
      </c>
    </row>
    <row r="73" spans="2:11" s="86" customFormat="1" ht="16.5" customHeight="1">
      <c r="B73" s="96" t="s">
        <v>3</v>
      </c>
      <c r="C73" s="62" t="s">
        <v>229</v>
      </c>
      <c r="D73" s="62" t="s">
        <v>238</v>
      </c>
      <c r="E73" s="148" t="s">
        <v>247</v>
      </c>
      <c r="F73" s="148" t="s">
        <v>225</v>
      </c>
      <c r="G73" s="148" t="s">
        <v>230</v>
      </c>
      <c r="H73" s="148" t="s">
        <v>309</v>
      </c>
      <c r="I73" s="1" t="s">
        <v>5</v>
      </c>
      <c r="J73" s="206">
        <f>'приложение 6 (2019-2020г)'!K512</f>
        <v>10</v>
      </c>
      <c r="K73" s="206">
        <f>'приложение 6 (2019-2020г)'!L512</f>
        <v>10</v>
      </c>
    </row>
    <row r="74" spans="2:11" s="86" customFormat="1" ht="36" customHeight="1">
      <c r="B74" s="40" t="s">
        <v>133</v>
      </c>
      <c r="C74" s="62" t="s">
        <v>229</v>
      </c>
      <c r="D74" s="62" t="s">
        <v>238</v>
      </c>
      <c r="E74" s="99" t="s">
        <v>247</v>
      </c>
      <c r="F74" s="168" t="s">
        <v>225</v>
      </c>
      <c r="G74" s="168" t="s">
        <v>230</v>
      </c>
      <c r="H74" s="131" t="s">
        <v>359</v>
      </c>
      <c r="I74" s="1"/>
      <c r="J74" s="206">
        <f>J75+J76</f>
        <v>301.3</v>
      </c>
      <c r="K74" s="206">
        <f>K75+K76</f>
        <v>188.8</v>
      </c>
    </row>
    <row r="75" spans="2:11" s="86" customFormat="1" ht="28.5" customHeight="1">
      <c r="B75" s="6" t="s">
        <v>222</v>
      </c>
      <c r="C75" s="62" t="s">
        <v>229</v>
      </c>
      <c r="D75" s="62" t="s">
        <v>238</v>
      </c>
      <c r="E75" s="148" t="s">
        <v>247</v>
      </c>
      <c r="F75" s="148" t="s">
        <v>225</v>
      </c>
      <c r="G75" s="148" t="s">
        <v>230</v>
      </c>
      <c r="H75" s="148" t="s">
        <v>359</v>
      </c>
      <c r="I75" s="1" t="s">
        <v>1</v>
      </c>
      <c r="J75" s="206">
        <f>'приложение 6 (2019-2020г)'!K514</f>
        <v>215</v>
      </c>
      <c r="K75" s="206">
        <f>'приложение 6 (2019-2020г)'!L514</f>
        <v>125</v>
      </c>
    </row>
    <row r="76" spans="2:11" s="86" customFormat="1" ht="26.25" customHeight="1">
      <c r="B76" s="6" t="s">
        <v>219</v>
      </c>
      <c r="C76" s="62" t="s">
        <v>229</v>
      </c>
      <c r="D76" s="62" t="s">
        <v>238</v>
      </c>
      <c r="E76" s="99" t="s">
        <v>247</v>
      </c>
      <c r="F76" s="168" t="s">
        <v>225</v>
      </c>
      <c r="G76" s="168" t="s">
        <v>230</v>
      </c>
      <c r="H76" s="131" t="s">
        <v>359</v>
      </c>
      <c r="I76" s="1" t="s">
        <v>4</v>
      </c>
      <c r="J76" s="206">
        <f>'приложение 6 (2019-2020г)'!K515</f>
        <v>86.3</v>
      </c>
      <c r="K76" s="206">
        <f>'приложение 6 (2019-2020г)'!L515</f>
        <v>63.8</v>
      </c>
    </row>
    <row r="77" spans="2:11" s="86" customFormat="1" ht="19.5" customHeight="1">
      <c r="B77" s="11" t="s">
        <v>68</v>
      </c>
      <c r="C77" s="31" t="s">
        <v>229</v>
      </c>
      <c r="D77" s="31" t="s">
        <v>259</v>
      </c>
      <c r="E77" s="186"/>
      <c r="F77" s="187"/>
      <c r="G77" s="187"/>
      <c r="H77" s="187"/>
      <c r="I77" s="4"/>
      <c r="J77" s="150">
        <f aca="true" t="shared" si="3" ref="J77:K79">J78</f>
        <v>100</v>
      </c>
      <c r="K77" s="150">
        <f t="shared" si="3"/>
        <v>100</v>
      </c>
    </row>
    <row r="78" spans="2:11" s="86" customFormat="1" ht="19.5" customHeight="1">
      <c r="B78" s="3" t="s">
        <v>116</v>
      </c>
      <c r="C78" s="33" t="s">
        <v>229</v>
      </c>
      <c r="D78" s="33" t="s">
        <v>259</v>
      </c>
      <c r="E78" s="186" t="s">
        <v>433</v>
      </c>
      <c r="F78" s="187" t="s">
        <v>304</v>
      </c>
      <c r="G78" s="187" t="s">
        <v>230</v>
      </c>
      <c r="H78" s="187" t="s">
        <v>307</v>
      </c>
      <c r="I78" s="4"/>
      <c r="J78" s="206">
        <f t="shared" si="3"/>
        <v>100</v>
      </c>
      <c r="K78" s="206">
        <f t="shared" si="3"/>
        <v>100</v>
      </c>
    </row>
    <row r="79" spans="2:11" s="86" customFormat="1" ht="19.5" customHeight="1">
      <c r="B79" s="3" t="s">
        <v>117</v>
      </c>
      <c r="C79" s="33" t="s">
        <v>229</v>
      </c>
      <c r="D79" s="33" t="s">
        <v>259</v>
      </c>
      <c r="E79" s="186" t="s">
        <v>433</v>
      </c>
      <c r="F79" s="187" t="s">
        <v>341</v>
      </c>
      <c r="G79" s="187" t="s">
        <v>230</v>
      </c>
      <c r="H79" s="187" t="s">
        <v>307</v>
      </c>
      <c r="I79" s="4"/>
      <c r="J79" s="206">
        <f t="shared" si="3"/>
        <v>100</v>
      </c>
      <c r="K79" s="206">
        <f t="shared" si="3"/>
        <v>100</v>
      </c>
    </row>
    <row r="80" spans="2:11" s="86" customFormat="1" ht="19.5" customHeight="1">
      <c r="B80" s="3" t="s">
        <v>69</v>
      </c>
      <c r="C80" s="33" t="s">
        <v>229</v>
      </c>
      <c r="D80" s="33" t="s">
        <v>259</v>
      </c>
      <c r="E80" s="186" t="s">
        <v>433</v>
      </c>
      <c r="F80" s="187" t="s">
        <v>341</v>
      </c>
      <c r="G80" s="187" t="s">
        <v>230</v>
      </c>
      <c r="H80" s="187" t="s">
        <v>307</v>
      </c>
      <c r="I80" s="1" t="s">
        <v>70</v>
      </c>
      <c r="J80" s="206">
        <f>'приложение 6 (2019-2020г)'!K210</f>
        <v>100</v>
      </c>
      <c r="K80" s="206">
        <f>'приложение 6 (2019-2020г)'!L210</f>
        <v>100</v>
      </c>
    </row>
    <row r="81" spans="2:12" s="86" customFormat="1" ht="12.75">
      <c r="B81" s="90" t="s">
        <v>257</v>
      </c>
      <c r="C81" s="88" t="s">
        <v>229</v>
      </c>
      <c r="D81" s="88" t="s">
        <v>285</v>
      </c>
      <c r="E81" s="186"/>
      <c r="F81" s="187"/>
      <c r="G81" s="187"/>
      <c r="H81" s="187"/>
      <c r="I81" s="1"/>
      <c r="J81" s="150">
        <f>J82+J85+J87+J89+J94+J97+J104+J108+J115+J125+J132+J135+J142+J149</f>
        <v>34471.21</v>
      </c>
      <c r="K81" s="150">
        <f>K82+K85+K87+K89+K94+K97+K104+K108+K115+K125+K132+K135+K142+K149</f>
        <v>32588.700000000004</v>
      </c>
      <c r="L81" s="97"/>
    </row>
    <row r="82" spans="2:12" s="86" customFormat="1" ht="33.75" customHeight="1">
      <c r="B82" s="6" t="s">
        <v>127</v>
      </c>
      <c r="C82" s="62" t="s">
        <v>229</v>
      </c>
      <c r="D82" s="62" t="s">
        <v>285</v>
      </c>
      <c r="E82" s="186" t="s">
        <v>428</v>
      </c>
      <c r="F82" s="187" t="s">
        <v>304</v>
      </c>
      <c r="G82" s="187" t="s">
        <v>230</v>
      </c>
      <c r="H82" s="187" t="s">
        <v>429</v>
      </c>
      <c r="I82" s="1"/>
      <c r="J82" s="206">
        <f>J83</f>
        <v>82.4</v>
      </c>
      <c r="K82" s="206">
        <f>K83</f>
        <v>82.4</v>
      </c>
      <c r="L82" s="97"/>
    </row>
    <row r="83" spans="2:12" s="86" customFormat="1" ht="21.75" customHeight="1">
      <c r="B83" s="6" t="s">
        <v>128</v>
      </c>
      <c r="C83" s="62" t="s">
        <v>229</v>
      </c>
      <c r="D83" s="62" t="s">
        <v>285</v>
      </c>
      <c r="E83" s="186" t="s">
        <v>428</v>
      </c>
      <c r="F83" s="187" t="s">
        <v>304</v>
      </c>
      <c r="G83" s="187" t="s">
        <v>230</v>
      </c>
      <c r="H83" s="187" t="s">
        <v>429</v>
      </c>
      <c r="I83" s="1"/>
      <c r="J83" s="206">
        <f>J84</f>
        <v>82.4</v>
      </c>
      <c r="K83" s="206">
        <f>K84</f>
        <v>82.4</v>
      </c>
      <c r="L83" s="97"/>
    </row>
    <row r="84" spans="2:12" s="86" customFormat="1" ht="16.5" customHeight="1">
      <c r="B84" s="96" t="s">
        <v>3</v>
      </c>
      <c r="C84" s="62" t="s">
        <v>229</v>
      </c>
      <c r="D84" s="62" t="s">
        <v>285</v>
      </c>
      <c r="E84" s="186" t="s">
        <v>428</v>
      </c>
      <c r="F84" s="187" t="s">
        <v>304</v>
      </c>
      <c r="G84" s="187" t="s">
        <v>230</v>
      </c>
      <c r="H84" s="187" t="s">
        <v>429</v>
      </c>
      <c r="I84" s="1" t="s">
        <v>5</v>
      </c>
      <c r="J84" s="206">
        <f>'приложение 6 (2019-2020г)'!K172</f>
        <v>82.4</v>
      </c>
      <c r="K84" s="206">
        <f>'приложение 6 (2019-2020г)'!L172</f>
        <v>82.4</v>
      </c>
      <c r="L84" s="97"/>
    </row>
    <row r="85" spans="2:11" s="86" customFormat="1" ht="34.5" customHeight="1">
      <c r="B85" s="6" t="s">
        <v>6</v>
      </c>
      <c r="C85" s="1" t="s">
        <v>229</v>
      </c>
      <c r="D85" s="1" t="s">
        <v>285</v>
      </c>
      <c r="E85" s="186" t="s">
        <v>423</v>
      </c>
      <c r="F85" s="187" t="s">
        <v>304</v>
      </c>
      <c r="G85" s="187" t="s">
        <v>230</v>
      </c>
      <c r="H85" s="187" t="s">
        <v>437</v>
      </c>
      <c r="I85" s="1"/>
      <c r="J85" s="206">
        <f>J86</f>
        <v>450</v>
      </c>
      <c r="K85" s="206">
        <f>K86</f>
        <v>450</v>
      </c>
    </row>
    <row r="86" spans="2:11" s="86" customFormat="1" ht="34.5" customHeight="1">
      <c r="B86" s="10" t="s">
        <v>34</v>
      </c>
      <c r="C86" s="1" t="s">
        <v>229</v>
      </c>
      <c r="D86" s="1" t="s">
        <v>285</v>
      </c>
      <c r="E86" s="186" t="s">
        <v>423</v>
      </c>
      <c r="F86" s="187" t="s">
        <v>304</v>
      </c>
      <c r="G86" s="187" t="s">
        <v>230</v>
      </c>
      <c r="H86" s="187" t="s">
        <v>437</v>
      </c>
      <c r="I86" s="1" t="s">
        <v>7</v>
      </c>
      <c r="J86" s="206">
        <f>'приложение 6 (2019-2020г)'!K232</f>
        <v>450</v>
      </c>
      <c r="K86" s="206">
        <f>'приложение 6 (2019-2020г)'!L232</f>
        <v>450</v>
      </c>
    </row>
    <row r="87" spans="2:11" s="86" customFormat="1" ht="21.75" customHeight="1">
      <c r="B87" s="6" t="s">
        <v>13</v>
      </c>
      <c r="C87" s="62" t="s">
        <v>229</v>
      </c>
      <c r="D87" s="62" t="s">
        <v>285</v>
      </c>
      <c r="E87" s="99" t="s">
        <v>428</v>
      </c>
      <c r="F87" s="168" t="s">
        <v>304</v>
      </c>
      <c r="G87" s="168" t="s">
        <v>230</v>
      </c>
      <c r="H87" s="131" t="s">
        <v>460</v>
      </c>
      <c r="I87" s="1"/>
      <c r="J87" s="206">
        <f>J88</f>
        <v>77</v>
      </c>
      <c r="K87" s="206">
        <f>K88</f>
        <v>77</v>
      </c>
    </row>
    <row r="88" spans="2:11" s="86" customFormat="1" ht="17.25" customHeight="1">
      <c r="B88" s="3" t="s">
        <v>214</v>
      </c>
      <c r="C88" s="62" t="s">
        <v>229</v>
      </c>
      <c r="D88" s="62" t="s">
        <v>285</v>
      </c>
      <c r="E88" s="99" t="s">
        <v>428</v>
      </c>
      <c r="F88" s="168" t="s">
        <v>304</v>
      </c>
      <c r="G88" s="168" t="s">
        <v>230</v>
      </c>
      <c r="H88" s="131" t="s">
        <v>460</v>
      </c>
      <c r="I88" s="1" t="s">
        <v>215</v>
      </c>
      <c r="J88" s="206">
        <f>'приложение 6 (2019-2020г)'!K519</f>
        <v>77</v>
      </c>
      <c r="K88" s="206">
        <f>'приложение 6 (2019-2020г)'!L519</f>
        <v>77</v>
      </c>
    </row>
    <row r="89" spans="2:12" s="86" customFormat="1" ht="16.5" customHeight="1">
      <c r="B89" s="3" t="s">
        <v>115</v>
      </c>
      <c r="C89" s="1" t="s">
        <v>229</v>
      </c>
      <c r="D89" s="1" t="s">
        <v>285</v>
      </c>
      <c r="E89" s="186" t="s">
        <v>431</v>
      </c>
      <c r="F89" s="187" t="s">
        <v>304</v>
      </c>
      <c r="G89" s="187" t="s">
        <v>230</v>
      </c>
      <c r="H89" s="187" t="s">
        <v>307</v>
      </c>
      <c r="I89" s="1"/>
      <c r="J89" s="206">
        <f>J90</f>
        <v>3184.3</v>
      </c>
      <c r="K89" s="206">
        <f>K90</f>
        <v>3184.3</v>
      </c>
      <c r="L89" s="97"/>
    </row>
    <row r="90" spans="2:11" s="86" customFormat="1" ht="81.75" customHeight="1">
      <c r="B90" s="6" t="s">
        <v>138</v>
      </c>
      <c r="C90" s="1" t="s">
        <v>229</v>
      </c>
      <c r="D90" s="1" t="s">
        <v>285</v>
      </c>
      <c r="E90" s="186" t="s">
        <v>431</v>
      </c>
      <c r="F90" s="187" t="s">
        <v>304</v>
      </c>
      <c r="G90" s="187" t="s">
        <v>230</v>
      </c>
      <c r="H90" s="187" t="s">
        <v>434</v>
      </c>
      <c r="I90" s="1"/>
      <c r="J90" s="206">
        <f>J91</f>
        <v>3184.3</v>
      </c>
      <c r="K90" s="206">
        <f>K91</f>
        <v>3184.3</v>
      </c>
    </row>
    <row r="91" spans="2:11" s="86" customFormat="1" ht="33.75" customHeight="1">
      <c r="B91" s="6" t="s">
        <v>27</v>
      </c>
      <c r="C91" s="1" t="s">
        <v>229</v>
      </c>
      <c r="D91" s="1" t="s">
        <v>285</v>
      </c>
      <c r="E91" s="186" t="s">
        <v>431</v>
      </c>
      <c r="F91" s="187" t="s">
        <v>304</v>
      </c>
      <c r="G91" s="187" t="s">
        <v>230</v>
      </c>
      <c r="H91" s="187" t="s">
        <v>434</v>
      </c>
      <c r="I91" s="1"/>
      <c r="J91" s="206">
        <f>J92+J93</f>
        <v>3184.3</v>
      </c>
      <c r="K91" s="206">
        <f>K92+K93</f>
        <v>3184.3</v>
      </c>
    </row>
    <row r="92" spans="2:11" s="86" customFormat="1" ht="18.75" customHeight="1">
      <c r="B92" s="40" t="s">
        <v>45</v>
      </c>
      <c r="C92" s="1" t="s">
        <v>229</v>
      </c>
      <c r="D92" s="1" t="s">
        <v>285</v>
      </c>
      <c r="E92" s="186" t="s">
        <v>431</v>
      </c>
      <c r="F92" s="187" t="s">
        <v>304</v>
      </c>
      <c r="G92" s="187" t="s">
        <v>230</v>
      </c>
      <c r="H92" s="187" t="s">
        <v>434</v>
      </c>
      <c r="I92" s="1" t="s">
        <v>85</v>
      </c>
      <c r="J92" s="206">
        <f>'приложение 6 (2019-2020г)'!K215</f>
        <v>2762</v>
      </c>
      <c r="K92" s="206">
        <f>'приложение 6 (2019-2020г)'!L215</f>
        <v>2762</v>
      </c>
    </row>
    <row r="93" spans="2:11" s="86" customFormat="1" ht="29.25" customHeight="1">
      <c r="B93" s="3" t="s">
        <v>219</v>
      </c>
      <c r="C93" s="1" t="s">
        <v>229</v>
      </c>
      <c r="D93" s="1" t="s">
        <v>285</v>
      </c>
      <c r="E93" s="186" t="s">
        <v>431</v>
      </c>
      <c r="F93" s="187" t="s">
        <v>304</v>
      </c>
      <c r="G93" s="187" t="s">
        <v>230</v>
      </c>
      <c r="H93" s="187" t="s">
        <v>434</v>
      </c>
      <c r="I93" s="1" t="s">
        <v>4</v>
      </c>
      <c r="J93" s="206">
        <f>'приложение 6 (2019-2020г)'!K216</f>
        <v>422.3</v>
      </c>
      <c r="K93" s="206">
        <f>'приложение 6 (2019-2020г)'!L216</f>
        <v>422.3</v>
      </c>
    </row>
    <row r="94" spans="2:11" s="86" customFormat="1" ht="23.25" customHeight="1">
      <c r="B94" s="6" t="s">
        <v>504</v>
      </c>
      <c r="C94" s="1" t="s">
        <v>229</v>
      </c>
      <c r="D94" s="98" t="s">
        <v>285</v>
      </c>
      <c r="E94" s="186" t="s">
        <v>423</v>
      </c>
      <c r="F94" s="187" t="s">
        <v>304</v>
      </c>
      <c r="G94" s="187" t="s">
        <v>230</v>
      </c>
      <c r="H94" s="187" t="s">
        <v>503</v>
      </c>
      <c r="I94" s="1"/>
      <c r="J94" s="206">
        <f>J95+J96</f>
        <v>915.01</v>
      </c>
      <c r="K94" s="206">
        <f>K95</f>
        <v>0</v>
      </c>
    </row>
    <row r="95" spans="2:11" s="86" customFormat="1" ht="21.75" customHeight="1">
      <c r="B95" s="3" t="s">
        <v>505</v>
      </c>
      <c r="C95" s="62" t="s">
        <v>229</v>
      </c>
      <c r="D95" s="99" t="s">
        <v>285</v>
      </c>
      <c r="E95" s="186" t="s">
        <v>423</v>
      </c>
      <c r="F95" s="187" t="s">
        <v>304</v>
      </c>
      <c r="G95" s="187" t="s">
        <v>230</v>
      </c>
      <c r="H95" s="187" t="s">
        <v>503</v>
      </c>
      <c r="I95" s="1" t="s">
        <v>502</v>
      </c>
      <c r="J95" s="206">
        <f>'приложение 6 (2019-2020г)'!K218</f>
        <v>900.01</v>
      </c>
      <c r="K95" s="206">
        <f>'приложение 6 (2019-2020г)'!L218</f>
        <v>0</v>
      </c>
    </row>
    <row r="96" spans="2:11" s="86" customFormat="1" ht="19.5" customHeight="1">
      <c r="B96" s="96" t="s">
        <v>3</v>
      </c>
      <c r="C96" s="1"/>
      <c r="D96" s="98"/>
      <c r="E96" s="186"/>
      <c r="F96" s="187"/>
      <c r="G96" s="187"/>
      <c r="H96" s="187" t="s">
        <v>503</v>
      </c>
      <c r="I96" s="1" t="s">
        <v>5</v>
      </c>
      <c r="J96" s="206">
        <f>'приложение 6 (2019-2020г)'!K219</f>
        <v>15</v>
      </c>
      <c r="K96" s="206">
        <f>'приложение 6 (2019-2020г)'!L219</f>
        <v>0</v>
      </c>
    </row>
    <row r="97" spans="2:11" s="86" customFormat="1" ht="18" customHeight="1">
      <c r="B97" s="40" t="s">
        <v>476</v>
      </c>
      <c r="C97" s="1" t="s">
        <v>229</v>
      </c>
      <c r="D97" s="1" t="s">
        <v>285</v>
      </c>
      <c r="E97" s="186" t="s">
        <v>423</v>
      </c>
      <c r="F97" s="187" t="s">
        <v>304</v>
      </c>
      <c r="G97" s="187" t="s">
        <v>230</v>
      </c>
      <c r="H97" s="187" t="s">
        <v>307</v>
      </c>
      <c r="I97" s="1"/>
      <c r="J97" s="206">
        <f>J98+J102</f>
        <v>17588</v>
      </c>
      <c r="K97" s="206">
        <f>K98+K102</f>
        <v>18658.2</v>
      </c>
    </row>
    <row r="98" spans="2:11" s="86" customFormat="1" ht="18" customHeight="1">
      <c r="B98" s="40" t="s">
        <v>86</v>
      </c>
      <c r="C98" s="1"/>
      <c r="D98" s="1"/>
      <c r="E98" s="186" t="s">
        <v>423</v>
      </c>
      <c r="F98" s="187" t="s">
        <v>304</v>
      </c>
      <c r="G98" s="187" t="s">
        <v>230</v>
      </c>
      <c r="H98" s="187" t="s">
        <v>435</v>
      </c>
      <c r="I98" s="1"/>
      <c r="J98" s="206">
        <f>J99+J100+J101</f>
        <v>13520</v>
      </c>
      <c r="K98" s="206">
        <f>K99+K100+K101</f>
        <v>14590.2</v>
      </c>
    </row>
    <row r="99" spans="2:11" s="86" customFormat="1" ht="18" customHeight="1">
      <c r="B99" s="93" t="s">
        <v>45</v>
      </c>
      <c r="C99" s="1" t="s">
        <v>229</v>
      </c>
      <c r="D99" s="1" t="s">
        <v>285</v>
      </c>
      <c r="E99" s="186" t="s">
        <v>423</v>
      </c>
      <c r="F99" s="187" t="s">
        <v>304</v>
      </c>
      <c r="G99" s="187" t="s">
        <v>230</v>
      </c>
      <c r="H99" s="187" t="s">
        <v>435</v>
      </c>
      <c r="I99" s="1" t="s">
        <v>85</v>
      </c>
      <c r="J99" s="206">
        <f>'приложение 6 (2019-2020г)'!K222</f>
        <v>12680</v>
      </c>
      <c r="K99" s="206">
        <f>'приложение 6 (2019-2020г)'!L222</f>
        <v>13750.2</v>
      </c>
    </row>
    <row r="100" spans="2:11" s="86" customFormat="1" ht="32.25" customHeight="1">
      <c r="B100" s="3" t="s">
        <v>219</v>
      </c>
      <c r="C100" s="1" t="s">
        <v>229</v>
      </c>
      <c r="D100" s="1" t="s">
        <v>285</v>
      </c>
      <c r="E100" s="186" t="s">
        <v>423</v>
      </c>
      <c r="F100" s="187" t="s">
        <v>304</v>
      </c>
      <c r="G100" s="187" t="s">
        <v>230</v>
      </c>
      <c r="H100" s="187" t="s">
        <v>435</v>
      </c>
      <c r="I100" s="1" t="s">
        <v>4</v>
      </c>
      <c r="J100" s="206">
        <f>'приложение 6 (2019-2020г)'!K223</f>
        <v>820</v>
      </c>
      <c r="K100" s="206">
        <f>'приложение 6 (2019-2020г)'!L223</f>
        <v>820</v>
      </c>
    </row>
    <row r="101" spans="2:11" s="86" customFormat="1" ht="16.5" customHeight="1">
      <c r="B101" s="96" t="s">
        <v>3</v>
      </c>
      <c r="C101" s="1" t="s">
        <v>229</v>
      </c>
      <c r="D101" s="1" t="s">
        <v>285</v>
      </c>
      <c r="E101" s="186" t="s">
        <v>423</v>
      </c>
      <c r="F101" s="187" t="s">
        <v>304</v>
      </c>
      <c r="G101" s="187" t="s">
        <v>230</v>
      </c>
      <c r="H101" s="187" t="s">
        <v>435</v>
      </c>
      <c r="I101" s="1" t="s">
        <v>5</v>
      </c>
      <c r="J101" s="206">
        <f>'приложение 6 (2019-2020г)'!K224</f>
        <v>20</v>
      </c>
      <c r="K101" s="206">
        <f>'приложение 6 (2019-2020г)'!L224</f>
        <v>20</v>
      </c>
    </row>
    <row r="102" spans="2:11" s="86" customFormat="1" ht="42.75" customHeight="1">
      <c r="B102" s="244" t="s">
        <v>469</v>
      </c>
      <c r="C102" s="1" t="s">
        <v>229</v>
      </c>
      <c r="D102" s="1" t="s">
        <v>285</v>
      </c>
      <c r="E102" s="262" t="s">
        <v>423</v>
      </c>
      <c r="F102" s="263" t="s">
        <v>304</v>
      </c>
      <c r="G102" s="263" t="s">
        <v>230</v>
      </c>
      <c r="H102" s="265" t="s">
        <v>462</v>
      </c>
      <c r="I102" s="1"/>
      <c r="J102" s="206">
        <f>J103</f>
        <v>4068</v>
      </c>
      <c r="K102" s="206">
        <f>K103</f>
        <v>4068</v>
      </c>
    </row>
    <row r="103" spans="2:11" s="261" customFormat="1" ht="21" customHeight="1">
      <c r="B103" s="264" t="s">
        <v>9</v>
      </c>
      <c r="C103" s="213" t="s">
        <v>229</v>
      </c>
      <c r="D103" s="213" t="s">
        <v>285</v>
      </c>
      <c r="E103" s="262" t="s">
        <v>423</v>
      </c>
      <c r="F103" s="263" t="s">
        <v>304</v>
      </c>
      <c r="G103" s="263" t="s">
        <v>230</v>
      </c>
      <c r="H103" s="259" t="s">
        <v>462</v>
      </c>
      <c r="I103" s="213" t="s">
        <v>85</v>
      </c>
      <c r="J103" s="210">
        <f>'приложение 6 (2019-2020г)'!K226</f>
        <v>4068</v>
      </c>
      <c r="K103" s="210">
        <f>'приложение 6 (2019-2020г)'!L226</f>
        <v>4068</v>
      </c>
    </row>
    <row r="104" spans="2:11" s="86" customFormat="1" ht="21.75" customHeight="1">
      <c r="B104" s="40" t="s">
        <v>300</v>
      </c>
      <c r="C104" s="62" t="s">
        <v>229</v>
      </c>
      <c r="D104" s="99" t="s">
        <v>285</v>
      </c>
      <c r="E104" s="186" t="s">
        <v>423</v>
      </c>
      <c r="F104" s="187" t="s">
        <v>304</v>
      </c>
      <c r="G104" s="187" t="s">
        <v>230</v>
      </c>
      <c r="H104" s="187" t="s">
        <v>436</v>
      </c>
      <c r="I104" s="30"/>
      <c r="J104" s="206">
        <f>J105+J106+J107</f>
        <v>8574.800000000001</v>
      </c>
      <c r="K104" s="206">
        <f>K105+K106+K107</f>
        <v>8674.800000000001</v>
      </c>
    </row>
    <row r="105" spans="2:11" s="86" customFormat="1" ht="24" customHeight="1">
      <c r="B105" s="40" t="s">
        <v>45</v>
      </c>
      <c r="C105" s="62" t="s">
        <v>229</v>
      </c>
      <c r="D105" s="99" t="s">
        <v>285</v>
      </c>
      <c r="E105" s="186" t="s">
        <v>423</v>
      </c>
      <c r="F105" s="187" t="s">
        <v>304</v>
      </c>
      <c r="G105" s="187" t="s">
        <v>230</v>
      </c>
      <c r="H105" s="187" t="s">
        <v>436</v>
      </c>
      <c r="I105" s="30" t="s">
        <v>85</v>
      </c>
      <c r="J105" s="206">
        <f>'приложение 6 (2019-2020г)'!K228</f>
        <v>7277.6</v>
      </c>
      <c r="K105" s="206">
        <f>'приложение 6 (2019-2020г)'!L228</f>
        <v>7277.6</v>
      </c>
    </row>
    <row r="106" spans="2:11" s="86" customFormat="1" ht="27" customHeight="1">
      <c r="B106" s="3" t="s">
        <v>219</v>
      </c>
      <c r="C106" s="62" t="s">
        <v>229</v>
      </c>
      <c r="D106" s="99" t="s">
        <v>285</v>
      </c>
      <c r="E106" s="186" t="s">
        <v>423</v>
      </c>
      <c r="F106" s="187" t="s">
        <v>304</v>
      </c>
      <c r="G106" s="187" t="s">
        <v>230</v>
      </c>
      <c r="H106" s="187" t="s">
        <v>436</v>
      </c>
      <c r="I106" s="30" t="s">
        <v>4</v>
      </c>
      <c r="J106" s="206">
        <f>'приложение 6 (2019-2020г)'!K229</f>
        <v>1287.2</v>
      </c>
      <c r="K106" s="206">
        <f>'приложение 6 (2019-2020г)'!L229</f>
        <v>1387.2</v>
      </c>
    </row>
    <row r="107" spans="2:11" s="86" customFormat="1" ht="22.5" customHeight="1">
      <c r="B107" s="96" t="s">
        <v>3</v>
      </c>
      <c r="C107" s="62" t="s">
        <v>229</v>
      </c>
      <c r="D107" s="99" t="s">
        <v>285</v>
      </c>
      <c r="E107" s="186" t="s">
        <v>423</v>
      </c>
      <c r="F107" s="187" t="s">
        <v>304</v>
      </c>
      <c r="G107" s="187" t="s">
        <v>230</v>
      </c>
      <c r="H107" s="187" t="s">
        <v>436</v>
      </c>
      <c r="I107" s="30" t="s">
        <v>5</v>
      </c>
      <c r="J107" s="206">
        <f>'приложение 6 (2019-2020г)'!K230</f>
        <v>10</v>
      </c>
      <c r="K107" s="206">
        <f>'приложение 6 (2019-2020г)'!L230</f>
        <v>10</v>
      </c>
    </row>
    <row r="108" spans="2:11" s="86" customFormat="1" ht="30" customHeight="1">
      <c r="B108" s="13" t="s">
        <v>210</v>
      </c>
      <c r="C108" s="1" t="s">
        <v>229</v>
      </c>
      <c r="D108" s="1" t="s">
        <v>285</v>
      </c>
      <c r="E108" s="186" t="s">
        <v>239</v>
      </c>
      <c r="F108" s="187" t="s">
        <v>304</v>
      </c>
      <c r="G108" s="187" t="s">
        <v>230</v>
      </c>
      <c r="H108" s="187" t="s">
        <v>307</v>
      </c>
      <c r="I108" s="1"/>
      <c r="J108" s="206">
        <f>J109+J112</f>
        <v>420</v>
      </c>
      <c r="K108" s="206">
        <f>K109+K112</f>
        <v>270</v>
      </c>
    </row>
    <row r="109" spans="2:11" s="86" customFormat="1" ht="50.25" customHeight="1">
      <c r="B109" s="3" t="s">
        <v>148</v>
      </c>
      <c r="C109" s="1" t="s">
        <v>229</v>
      </c>
      <c r="D109" s="1" t="s">
        <v>285</v>
      </c>
      <c r="E109" s="186" t="s">
        <v>239</v>
      </c>
      <c r="F109" s="187" t="s">
        <v>304</v>
      </c>
      <c r="G109" s="187" t="s">
        <v>231</v>
      </c>
      <c r="H109" s="187" t="s">
        <v>307</v>
      </c>
      <c r="I109" s="1"/>
      <c r="J109" s="206">
        <f>J110</f>
        <v>400</v>
      </c>
      <c r="K109" s="206">
        <f>K110</f>
        <v>250</v>
      </c>
    </row>
    <row r="110" spans="2:11" s="86" customFormat="1" ht="33.75" customHeight="1">
      <c r="B110" s="3" t="s">
        <v>211</v>
      </c>
      <c r="C110" s="1" t="s">
        <v>229</v>
      </c>
      <c r="D110" s="1" t="s">
        <v>285</v>
      </c>
      <c r="E110" s="186" t="s">
        <v>239</v>
      </c>
      <c r="F110" s="187" t="s">
        <v>304</v>
      </c>
      <c r="G110" s="187" t="s">
        <v>231</v>
      </c>
      <c r="H110" s="187" t="s">
        <v>391</v>
      </c>
      <c r="I110" s="1"/>
      <c r="J110" s="206">
        <f>J111</f>
        <v>400</v>
      </c>
      <c r="K110" s="206">
        <f>K111</f>
        <v>250</v>
      </c>
    </row>
    <row r="111" spans="2:11" s="86" customFormat="1" ht="30.75" customHeight="1">
      <c r="B111" s="3" t="s">
        <v>219</v>
      </c>
      <c r="C111" s="1" t="s">
        <v>229</v>
      </c>
      <c r="D111" s="1" t="s">
        <v>285</v>
      </c>
      <c r="E111" s="186" t="s">
        <v>239</v>
      </c>
      <c r="F111" s="187" t="s">
        <v>304</v>
      </c>
      <c r="G111" s="187" t="s">
        <v>231</v>
      </c>
      <c r="H111" s="187" t="s">
        <v>391</v>
      </c>
      <c r="I111" s="1" t="s">
        <v>4</v>
      </c>
      <c r="J111" s="206">
        <f>'приложение 6 (2019-2020г)'!K239</f>
        <v>400</v>
      </c>
      <c r="K111" s="206">
        <f>'приложение 6 (2019-2020г)'!L239</f>
        <v>250</v>
      </c>
    </row>
    <row r="112" spans="2:11" s="86" customFormat="1" ht="32.25" customHeight="1">
      <c r="B112" s="3" t="s">
        <v>139</v>
      </c>
      <c r="C112" s="1" t="s">
        <v>229</v>
      </c>
      <c r="D112" s="1" t="s">
        <v>285</v>
      </c>
      <c r="E112" s="186" t="s">
        <v>239</v>
      </c>
      <c r="F112" s="187" t="s">
        <v>304</v>
      </c>
      <c r="G112" s="187" t="s">
        <v>240</v>
      </c>
      <c r="H112" s="187" t="s">
        <v>307</v>
      </c>
      <c r="I112" s="1"/>
      <c r="J112" s="206">
        <f>J113</f>
        <v>20</v>
      </c>
      <c r="K112" s="206">
        <f>K113</f>
        <v>20</v>
      </c>
    </row>
    <row r="113" spans="2:11" s="86" customFormat="1" ht="37.5" customHeight="1">
      <c r="B113" s="3" t="s">
        <v>212</v>
      </c>
      <c r="C113" s="1" t="s">
        <v>229</v>
      </c>
      <c r="D113" s="1" t="s">
        <v>285</v>
      </c>
      <c r="E113" s="186" t="s">
        <v>239</v>
      </c>
      <c r="F113" s="187" t="s">
        <v>304</v>
      </c>
      <c r="G113" s="187" t="s">
        <v>240</v>
      </c>
      <c r="H113" s="187" t="s">
        <v>392</v>
      </c>
      <c r="I113" s="1"/>
      <c r="J113" s="206">
        <f>J114</f>
        <v>20</v>
      </c>
      <c r="K113" s="206">
        <f>K114</f>
        <v>20</v>
      </c>
    </row>
    <row r="114" spans="2:11" s="86" customFormat="1" ht="30.75" customHeight="1">
      <c r="B114" s="3" t="s">
        <v>219</v>
      </c>
      <c r="C114" s="1" t="s">
        <v>229</v>
      </c>
      <c r="D114" s="1" t="s">
        <v>285</v>
      </c>
      <c r="E114" s="186" t="s">
        <v>239</v>
      </c>
      <c r="F114" s="187" t="s">
        <v>304</v>
      </c>
      <c r="G114" s="187" t="s">
        <v>240</v>
      </c>
      <c r="H114" s="187" t="s">
        <v>392</v>
      </c>
      <c r="I114" s="1" t="s">
        <v>4</v>
      </c>
      <c r="J114" s="206">
        <f>'приложение 6 (2019-2020г)'!K242</f>
        <v>20</v>
      </c>
      <c r="K114" s="206">
        <f>'приложение 6 (2019-2020г)'!L242</f>
        <v>20</v>
      </c>
    </row>
    <row r="115" spans="2:11" s="86" customFormat="1" ht="42.75" customHeight="1">
      <c r="B115" s="3" t="s">
        <v>306</v>
      </c>
      <c r="C115" s="1" t="s">
        <v>229</v>
      </c>
      <c r="D115" s="1" t="s">
        <v>285</v>
      </c>
      <c r="E115" s="99">
        <v>37</v>
      </c>
      <c r="F115" s="168">
        <v>0</v>
      </c>
      <c r="G115" s="168" t="s">
        <v>230</v>
      </c>
      <c r="H115" s="168" t="s">
        <v>307</v>
      </c>
      <c r="I115" s="1"/>
      <c r="J115" s="206">
        <f>J116+J122+J119</f>
        <v>40</v>
      </c>
      <c r="K115" s="206">
        <f>K116+K122+K119</f>
        <v>40</v>
      </c>
    </row>
    <row r="116" spans="2:11" s="86" customFormat="1" ht="45.75" customHeight="1">
      <c r="B116" s="3" t="s">
        <v>140</v>
      </c>
      <c r="C116" s="1" t="s">
        <v>229</v>
      </c>
      <c r="D116" s="1" t="s">
        <v>285</v>
      </c>
      <c r="E116" s="148" t="s">
        <v>308</v>
      </c>
      <c r="F116" s="148" t="s">
        <v>304</v>
      </c>
      <c r="G116" s="148" t="s">
        <v>229</v>
      </c>
      <c r="H116" s="148" t="s">
        <v>309</v>
      </c>
      <c r="I116" s="1"/>
      <c r="J116" s="206">
        <f>J117</f>
        <v>15</v>
      </c>
      <c r="K116" s="206">
        <f>K117</f>
        <v>15</v>
      </c>
    </row>
    <row r="117" spans="2:11" s="86" customFormat="1" ht="27.75" customHeight="1">
      <c r="B117" s="13" t="s">
        <v>41</v>
      </c>
      <c r="C117" s="1" t="s">
        <v>229</v>
      </c>
      <c r="D117" s="1" t="s">
        <v>285</v>
      </c>
      <c r="E117" s="99" t="s">
        <v>308</v>
      </c>
      <c r="F117" s="168" t="s">
        <v>304</v>
      </c>
      <c r="G117" s="168" t="s">
        <v>229</v>
      </c>
      <c r="H117" s="131" t="s">
        <v>309</v>
      </c>
      <c r="I117" s="1"/>
      <c r="J117" s="206">
        <f>J118</f>
        <v>15</v>
      </c>
      <c r="K117" s="206">
        <f>K118</f>
        <v>15</v>
      </c>
    </row>
    <row r="118" spans="2:11" s="86" customFormat="1" ht="34.5" customHeight="1">
      <c r="B118" s="3" t="s">
        <v>219</v>
      </c>
      <c r="C118" s="1" t="s">
        <v>229</v>
      </c>
      <c r="D118" s="1" t="s">
        <v>285</v>
      </c>
      <c r="E118" s="99" t="s">
        <v>308</v>
      </c>
      <c r="F118" s="168" t="s">
        <v>304</v>
      </c>
      <c r="G118" s="168" t="s">
        <v>229</v>
      </c>
      <c r="H118" s="131" t="s">
        <v>309</v>
      </c>
      <c r="I118" s="1" t="s">
        <v>4</v>
      </c>
      <c r="J118" s="206">
        <f>'приложение 6 (2019-2020г)'!K246</f>
        <v>15</v>
      </c>
      <c r="K118" s="206">
        <f>'приложение 6 (2019-2020г)'!L246</f>
        <v>15</v>
      </c>
    </row>
    <row r="119" spans="2:11" s="86" customFormat="1" ht="81" customHeight="1">
      <c r="B119" s="9" t="s">
        <v>310</v>
      </c>
      <c r="C119" s="1" t="s">
        <v>229</v>
      </c>
      <c r="D119" s="1" t="s">
        <v>285</v>
      </c>
      <c r="E119" s="102">
        <v>37</v>
      </c>
      <c r="F119" s="255">
        <v>0</v>
      </c>
      <c r="G119" s="168" t="s">
        <v>234</v>
      </c>
      <c r="H119" s="168" t="s">
        <v>309</v>
      </c>
      <c r="I119" s="1"/>
      <c r="J119" s="206">
        <f>J120</f>
        <v>15</v>
      </c>
      <c r="K119" s="206">
        <f>K120</f>
        <v>15</v>
      </c>
    </row>
    <row r="120" spans="2:11" s="86" customFormat="1" ht="27" customHeight="1">
      <c r="B120" s="13" t="s">
        <v>41</v>
      </c>
      <c r="C120" s="1" t="s">
        <v>229</v>
      </c>
      <c r="D120" s="1" t="s">
        <v>285</v>
      </c>
      <c r="E120" s="102">
        <v>37</v>
      </c>
      <c r="F120" s="255">
        <v>0</v>
      </c>
      <c r="G120" s="168" t="s">
        <v>234</v>
      </c>
      <c r="H120" s="168" t="s">
        <v>309</v>
      </c>
      <c r="I120" s="1"/>
      <c r="J120" s="206">
        <f>J121</f>
        <v>15</v>
      </c>
      <c r="K120" s="206">
        <f>K121</f>
        <v>15</v>
      </c>
    </row>
    <row r="121" spans="2:11" s="86" customFormat="1" ht="30.75" customHeight="1">
      <c r="B121" s="3" t="s">
        <v>219</v>
      </c>
      <c r="C121" s="1" t="s">
        <v>229</v>
      </c>
      <c r="D121" s="1" t="s">
        <v>285</v>
      </c>
      <c r="E121" s="99" t="s">
        <v>308</v>
      </c>
      <c r="F121" s="168" t="s">
        <v>304</v>
      </c>
      <c r="G121" s="168" t="s">
        <v>234</v>
      </c>
      <c r="H121" s="168" t="s">
        <v>309</v>
      </c>
      <c r="I121" s="1" t="s">
        <v>4</v>
      </c>
      <c r="J121" s="206">
        <f>'приложение 6 (2019-2020г)'!K385</f>
        <v>15</v>
      </c>
      <c r="K121" s="206">
        <f>'приложение 6 (2019-2020г)'!L385</f>
        <v>15</v>
      </c>
    </row>
    <row r="122" spans="2:11" s="86" customFormat="1" ht="19.5" customHeight="1">
      <c r="B122" s="8" t="s">
        <v>311</v>
      </c>
      <c r="C122" s="1" t="s">
        <v>229</v>
      </c>
      <c r="D122" s="1" t="s">
        <v>285</v>
      </c>
      <c r="E122" s="148" t="s">
        <v>308</v>
      </c>
      <c r="F122" s="148" t="s">
        <v>304</v>
      </c>
      <c r="G122" s="148" t="s">
        <v>232</v>
      </c>
      <c r="H122" s="148" t="s">
        <v>309</v>
      </c>
      <c r="I122" s="1"/>
      <c r="J122" s="206">
        <f>J123</f>
        <v>10</v>
      </c>
      <c r="K122" s="206">
        <f>K123</f>
        <v>10</v>
      </c>
    </row>
    <row r="123" spans="2:11" s="86" customFormat="1" ht="34.5" customHeight="1">
      <c r="B123" s="13" t="s">
        <v>41</v>
      </c>
      <c r="C123" s="1" t="s">
        <v>229</v>
      </c>
      <c r="D123" s="1" t="s">
        <v>285</v>
      </c>
      <c r="E123" s="99" t="s">
        <v>308</v>
      </c>
      <c r="F123" s="168" t="s">
        <v>304</v>
      </c>
      <c r="G123" s="168" t="s">
        <v>232</v>
      </c>
      <c r="H123" s="168" t="s">
        <v>309</v>
      </c>
      <c r="I123" s="1"/>
      <c r="J123" s="206">
        <f>J124</f>
        <v>10</v>
      </c>
      <c r="K123" s="206">
        <f>K124</f>
        <v>10</v>
      </c>
    </row>
    <row r="124" spans="2:11" s="86" customFormat="1" ht="34.5" customHeight="1">
      <c r="B124" s="3" t="s">
        <v>219</v>
      </c>
      <c r="C124" s="1" t="s">
        <v>229</v>
      </c>
      <c r="D124" s="1" t="s">
        <v>285</v>
      </c>
      <c r="E124" s="99" t="s">
        <v>308</v>
      </c>
      <c r="F124" s="168" t="s">
        <v>304</v>
      </c>
      <c r="G124" s="168" t="s">
        <v>232</v>
      </c>
      <c r="H124" s="168" t="s">
        <v>309</v>
      </c>
      <c r="I124" s="1" t="s">
        <v>4</v>
      </c>
      <c r="J124" s="206">
        <f>'приложение 6 (2019-2020г)'!K249</f>
        <v>10</v>
      </c>
      <c r="K124" s="206">
        <f>'приложение 6 (2019-2020г)'!L249</f>
        <v>10</v>
      </c>
    </row>
    <row r="125" spans="2:11" s="86" customFormat="1" ht="48" customHeight="1">
      <c r="B125" s="43" t="s">
        <v>106</v>
      </c>
      <c r="C125" s="1" t="s">
        <v>229</v>
      </c>
      <c r="D125" s="1" t="s">
        <v>285</v>
      </c>
      <c r="E125" s="99">
        <v>13</v>
      </c>
      <c r="F125" s="168" t="s">
        <v>304</v>
      </c>
      <c r="G125" s="168" t="s">
        <v>230</v>
      </c>
      <c r="H125" s="168" t="s">
        <v>305</v>
      </c>
      <c r="I125" s="2"/>
      <c r="J125" s="206">
        <f>J126+J129</f>
        <v>1650</v>
      </c>
      <c r="K125" s="206">
        <f>K126+K129</f>
        <v>170</v>
      </c>
    </row>
    <row r="126" spans="2:11" s="86" customFormat="1" ht="29.25" customHeight="1">
      <c r="B126" s="93" t="s">
        <v>314</v>
      </c>
      <c r="C126" s="1" t="s">
        <v>229</v>
      </c>
      <c r="D126" s="1" t="s">
        <v>285</v>
      </c>
      <c r="E126" s="148">
        <v>13</v>
      </c>
      <c r="F126" s="148">
        <v>0</v>
      </c>
      <c r="G126" s="148" t="s">
        <v>232</v>
      </c>
      <c r="H126" s="148" t="s">
        <v>307</v>
      </c>
      <c r="I126" s="2"/>
      <c r="J126" s="206">
        <f>J127</f>
        <v>0</v>
      </c>
      <c r="K126" s="206">
        <f>K127</f>
        <v>170</v>
      </c>
    </row>
    <row r="127" spans="2:11" s="86" customFormat="1" ht="22.5" customHeight="1">
      <c r="B127" s="9" t="s">
        <v>107</v>
      </c>
      <c r="C127" s="1" t="s">
        <v>229</v>
      </c>
      <c r="D127" s="1" t="s">
        <v>285</v>
      </c>
      <c r="E127" s="99">
        <v>13</v>
      </c>
      <c r="F127" s="168">
        <v>0</v>
      </c>
      <c r="G127" s="168" t="s">
        <v>232</v>
      </c>
      <c r="H127" s="168" t="s">
        <v>307</v>
      </c>
      <c r="I127" s="2"/>
      <c r="J127" s="206">
        <f>J128</f>
        <v>0</v>
      </c>
      <c r="K127" s="206">
        <f>K128</f>
        <v>170</v>
      </c>
    </row>
    <row r="128" spans="2:11" s="86" customFormat="1" ht="37.5" customHeight="1">
      <c r="B128" s="3" t="s">
        <v>219</v>
      </c>
      <c r="C128" s="1" t="s">
        <v>229</v>
      </c>
      <c r="D128" s="1" t="s">
        <v>285</v>
      </c>
      <c r="E128" s="148" t="s">
        <v>285</v>
      </c>
      <c r="F128" s="148" t="s">
        <v>304</v>
      </c>
      <c r="G128" s="148" t="s">
        <v>232</v>
      </c>
      <c r="H128" s="148" t="s">
        <v>307</v>
      </c>
      <c r="I128" s="2">
        <v>240</v>
      </c>
      <c r="J128" s="206">
        <f>'приложение 6 (2019-2020г)'!K370</f>
        <v>0</v>
      </c>
      <c r="K128" s="206">
        <f>'приложение 6 (2019-2020г)'!L370</f>
        <v>170</v>
      </c>
    </row>
    <row r="129" spans="2:11" s="86" customFormat="1" ht="37.5" customHeight="1">
      <c r="B129" s="3" t="s">
        <v>456</v>
      </c>
      <c r="C129" s="1" t="s">
        <v>229</v>
      </c>
      <c r="D129" s="1" t="s">
        <v>285</v>
      </c>
      <c r="E129" s="133" t="s">
        <v>285</v>
      </c>
      <c r="F129" s="194" t="s">
        <v>304</v>
      </c>
      <c r="G129" s="194" t="s">
        <v>233</v>
      </c>
      <c r="H129" s="161" t="s">
        <v>317</v>
      </c>
      <c r="I129" s="2"/>
      <c r="J129" s="206">
        <f>J130</f>
        <v>1650</v>
      </c>
      <c r="K129" s="206">
        <f>K130</f>
        <v>0</v>
      </c>
    </row>
    <row r="130" spans="2:11" s="86" customFormat="1" ht="33.75" customHeight="1">
      <c r="B130" s="8" t="s">
        <v>455</v>
      </c>
      <c r="C130" s="1" t="s">
        <v>229</v>
      </c>
      <c r="D130" s="1" t="s">
        <v>285</v>
      </c>
      <c r="E130" s="133" t="s">
        <v>285</v>
      </c>
      <c r="F130" s="194" t="s">
        <v>304</v>
      </c>
      <c r="G130" s="194" t="s">
        <v>233</v>
      </c>
      <c r="H130" s="194" t="s">
        <v>317</v>
      </c>
      <c r="I130" s="2"/>
      <c r="J130" s="206">
        <f>J131</f>
        <v>1650</v>
      </c>
      <c r="K130" s="206">
        <f>K131</f>
        <v>0</v>
      </c>
    </row>
    <row r="131" spans="2:11" s="86" customFormat="1" ht="15.75" customHeight="1">
      <c r="B131" s="8" t="s">
        <v>245</v>
      </c>
      <c r="C131" s="1" t="s">
        <v>229</v>
      </c>
      <c r="D131" s="1" t="s">
        <v>285</v>
      </c>
      <c r="E131" s="133" t="s">
        <v>285</v>
      </c>
      <c r="F131" s="194" t="s">
        <v>304</v>
      </c>
      <c r="G131" s="194" t="s">
        <v>233</v>
      </c>
      <c r="H131" s="161" t="s">
        <v>317</v>
      </c>
      <c r="I131" s="109">
        <v>410</v>
      </c>
      <c r="J131" s="206">
        <f>'приложение 6 (2019-2020г)'!K373</f>
        <v>1650</v>
      </c>
      <c r="K131" s="206">
        <f>'приложение 6 (2019-2020г)'!L373</f>
        <v>0</v>
      </c>
    </row>
    <row r="132" spans="2:11" ht="37.5" customHeight="1">
      <c r="B132" s="53" t="s">
        <v>108</v>
      </c>
      <c r="C132" s="84" t="s">
        <v>229</v>
      </c>
      <c r="D132" s="84" t="s">
        <v>285</v>
      </c>
      <c r="E132" s="186" t="s">
        <v>238</v>
      </c>
      <c r="F132" s="187" t="s">
        <v>304</v>
      </c>
      <c r="G132" s="187" t="s">
        <v>230</v>
      </c>
      <c r="H132" s="187" t="s">
        <v>307</v>
      </c>
      <c r="I132" s="84"/>
      <c r="J132" s="151">
        <f>J133</f>
        <v>100</v>
      </c>
      <c r="K132" s="151">
        <f>K133</f>
        <v>0</v>
      </c>
    </row>
    <row r="133" spans="2:11" ht="37.5" customHeight="1">
      <c r="B133" s="53" t="s">
        <v>60</v>
      </c>
      <c r="C133" s="84" t="s">
        <v>229</v>
      </c>
      <c r="D133" s="84" t="s">
        <v>285</v>
      </c>
      <c r="E133" s="186" t="s">
        <v>238</v>
      </c>
      <c r="F133" s="187" t="s">
        <v>304</v>
      </c>
      <c r="G133" s="187" t="s">
        <v>229</v>
      </c>
      <c r="H133" s="187" t="s">
        <v>307</v>
      </c>
      <c r="I133" s="84"/>
      <c r="J133" s="151">
        <f>J134</f>
        <v>100</v>
      </c>
      <c r="K133" s="151">
        <f>K134</f>
        <v>0</v>
      </c>
    </row>
    <row r="134" spans="2:11" ht="37.5" customHeight="1">
      <c r="B134" s="3" t="s">
        <v>219</v>
      </c>
      <c r="C134" s="84" t="s">
        <v>229</v>
      </c>
      <c r="D134" s="84" t="s">
        <v>285</v>
      </c>
      <c r="E134" s="186" t="s">
        <v>238</v>
      </c>
      <c r="F134" s="187" t="s">
        <v>304</v>
      </c>
      <c r="G134" s="187" t="s">
        <v>229</v>
      </c>
      <c r="H134" s="187" t="s">
        <v>390</v>
      </c>
      <c r="I134" s="84" t="s">
        <v>4</v>
      </c>
      <c r="J134" s="151">
        <f>'приложение 6 (2019-2020г)'!K235</f>
        <v>100</v>
      </c>
      <c r="K134" s="151">
        <f>'приложение 6 (2019-2020г)'!L235</f>
        <v>0</v>
      </c>
    </row>
    <row r="135" spans="2:11" s="86" customFormat="1" ht="49.5" customHeight="1">
      <c r="B135" s="3" t="s">
        <v>46</v>
      </c>
      <c r="C135" s="1" t="s">
        <v>229</v>
      </c>
      <c r="D135" s="1" t="s">
        <v>285</v>
      </c>
      <c r="E135" s="173" t="s">
        <v>414</v>
      </c>
      <c r="F135" s="173" t="s">
        <v>304</v>
      </c>
      <c r="G135" s="173" t="s">
        <v>230</v>
      </c>
      <c r="H135" s="173" t="s">
        <v>307</v>
      </c>
      <c r="I135" s="1"/>
      <c r="J135" s="206">
        <f>J136+J139</f>
        <v>359.7</v>
      </c>
      <c r="K135" s="206">
        <f>K136+K139</f>
        <v>287</v>
      </c>
    </row>
    <row r="136" spans="2:11" s="86" customFormat="1" ht="57.75" customHeight="1">
      <c r="B136" s="3" t="s">
        <v>141</v>
      </c>
      <c r="C136" s="1" t="s">
        <v>229</v>
      </c>
      <c r="D136" s="1" t="s">
        <v>285</v>
      </c>
      <c r="E136" s="133" t="s">
        <v>414</v>
      </c>
      <c r="F136" s="194" t="s">
        <v>304</v>
      </c>
      <c r="G136" s="194" t="s">
        <v>234</v>
      </c>
      <c r="H136" s="161" t="s">
        <v>307</v>
      </c>
      <c r="I136" s="1"/>
      <c r="J136" s="206">
        <f>J137</f>
        <v>287</v>
      </c>
      <c r="K136" s="206">
        <f>K137</f>
        <v>287</v>
      </c>
    </row>
    <row r="137" spans="2:11" s="86" customFormat="1" ht="18" customHeight="1">
      <c r="B137" s="3" t="s">
        <v>142</v>
      </c>
      <c r="C137" s="62" t="s">
        <v>229</v>
      </c>
      <c r="D137" s="62" t="s">
        <v>285</v>
      </c>
      <c r="E137" s="173" t="s">
        <v>414</v>
      </c>
      <c r="F137" s="173" t="s">
        <v>304</v>
      </c>
      <c r="G137" s="173" t="s">
        <v>234</v>
      </c>
      <c r="H137" s="173" t="s">
        <v>415</v>
      </c>
      <c r="I137" s="62"/>
      <c r="J137" s="206">
        <f>J138</f>
        <v>287</v>
      </c>
      <c r="K137" s="206">
        <f>K138</f>
        <v>287</v>
      </c>
    </row>
    <row r="138" spans="2:11" s="86" customFormat="1" ht="28.5" customHeight="1">
      <c r="B138" s="3" t="s">
        <v>219</v>
      </c>
      <c r="C138" s="62" t="s">
        <v>229</v>
      </c>
      <c r="D138" s="62" t="s">
        <v>285</v>
      </c>
      <c r="E138" s="133" t="s">
        <v>414</v>
      </c>
      <c r="F138" s="194" t="s">
        <v>304</v>
      </c>
      <c r="G138" s="194" t="s">
        <v>234</v>
      </c>
      <c r="H138" s="161" t="s">
        <v>415</v>
      </c>
      <c r="I138" s="62" t="s">
        <v>4</v>
      </c>
      <c r="J138" s="206">
        <f>'приложение 6 (2019-2020г)'!K253</f>
        <v>287</v>
      </c>
      <c r="K138" s="206">
        <f>'приложение 6 (2019-2020г)'!L253</f>
        <v>287</v>
      </c>
    </row>
    <row r="139" spans="2:11" s="86" customFormat="1" ht="41.25" customHeight="1">
      <c r="B139" s="8" t="s">
        <v>481</v>
      </c>
      <c r="C139" s="62" t="s">
        <v>229</v>
      </c>
      <c r="D139" s="62" t="s">
        <v>285</v>
      </c>
      <c r="E139" s="133" t="s">
        <v>414</v>
      </c>
      <c r="F139" s="194" t="s">
        <v>304</v>
      </c>
      <c r="G139" s="194" t="s">
        <v>231</v>
      </c>
      <c r="H139" s="161" t="s">
        <v>307</v>
      </c>
      <c r="I139" s="1"/>
      <c r="J139" s="206">
        <f>J140</f>
        <v>72.7</v>
      </c>
      <c r="K139" s="206">
        <f>K140</f>
        <v>0</v>
      </c>
    </row>
    <row r="140" spans="2:11" s="86" customFormat="1" ht="42.75" customHeight="1">
      <c r="B140" s="8" t="s">
        <v>482</v>
      </c>
      <c r="C140" s="62" t="s">
        <v>229</v>
      </c>
      <c r="D140" s="62" t="s">
        <v>285</v>
      </c>
      <c r="E140" s="133" t="s">
        <v>414</v>
      </c>
      <c r="F140" s="194" t="s">
        <v>304</v>
      </c>
      <c r="G140" s="194" t="s">
        <v>231</v>
      </c>
      <c r="H140" s="161" t="s">
        <v>485</v>
      </c>
      <c r="I140" s="1"/>
      <c r="J140" s="206">
        <f>J141</f>
        <v>72.7</v>
      </c>
      <c r="K140" s="206">
        <f>K141</f>
        <v>0</v>
      </c>
    </row>
    <row r="141" spans="2:11" s="86" customFormat="1" ht="28.5" customHeight="1">
      <c r="B141" s="8" t="s">
        <v>219</v>
      </c>
      <c r="C141" s="62" t="s">
        <v>229</v>
      </c>
      <c r="D141" s="62" t="s">
        <v>285</v>
      </c>
      <c r="E141" s="133" t="s">
        <v>414</v>
      </c>
      <c r="F141" s="194" t="s">
        <v>304</v>
      </c>
      <c r="G141" s="194" t="s">
        <v>231</v>
      </c>
      <c r="H141" s="161" t="s">
        <v>485</v>
      </c>
      <c r="I141" s="1" t="s">
        <v>4</v>
      </c>
      <c r="J141" s="206">
        <f>'приложение 6 (2019-2020г)'!K256</f>
        <v>72.7</v>
      </c>
      <c r="K141" s="206">
        <f>'приложение 6 (2019-2020г)'!L256</f>
        <v>0</v>
      </c>
    </row>
    <row r="142" spans="2:11" s="86" customFormat="1" ht="53.25" customHeight="1">
      <c r="B142" s="3" t="s">
        <v>74</v>
      </c>
      <c r="C142" s="62" t="s">
        <v>229</v>
      </c>
      <c r="D142" s="62" t="s">
        <v>285</v>
      </c>
      <c r="E142" s="99" t="s">
        <v>296</v>
      </c>
      <c r="F142" s="168" t="s">
        <v>304</v>
      </c>
      <c r="G142" s="168" t="s">
        <v>230</v>
      </c>
      <c r="H142" s="168" t="s">
        <v>307</v>
      </c>
      <c r="I142" s="1"/>
      <c r="J142" s="206">
        <f>J143+J146</f>
        <v>495</v>
      </c>
      <c r="K142" s="206">
        <f>K143+K146</f>
        <v>160</v>
      </c>
    </row>
    <row r="143" spans="2:11" s="86" customFormat="1" ht="54" customHeight="1">
      <c r="B143" s="96" t="s">
        <v>47</v>
      </c>
      <c r="C143" s="62" t="s">
        <v>229</v>
      </c>
      <c r="D143" s="62" t="s">
        <v>285</v>
      </c>
      <c r="E143" s="99" t="s">
        <v>296</v>
      </c>
      <c r="F143" s="168" t="s">
        <v>304</v>
      </c>
      <c r="G143" s="168" t="s">
        <v>240</v>
      </c>
      <c r="H143" s="131" t="s">
        <v>307</v>
      </c>
      <c r="I143" s="1"/>
      <c r="J143" s="206">
        <f>J144</f>
        <v>335</v>
      </c>
      <c r="K143" s="206">
        <f>K144</f>
        <v>0</v>
      </c>
    </row>
    <row r="144" spans="2:11" s="86" customFormat="1" ht="33.75" customHeight="1">
      <c r="B144" s="13" t="s">
        <v>188</v>
      </c>
      <c r="C144" s="62" t="s">
        <v>229</v>
      </c>
      <c r="D144" s="62" t="s">
        <v>285</v>
      </c>
      <c r="E144" s="148" t="s">
        <v>296</v>
      </c>
      <c r="F144" s="148" t="s">
        <v>304</v>
      </c>
      <c r="G144" s="148" t="s">
        <v>240</v>
      </c>
      <c r="H144" s="148" t="s">
        <v>407</v>
      </c>
      <c r="I144" s="1"/>
      <c r="J144" s="206">
        <f>J145</f>
        <v>335</v>
      </c>
      <c r="K144" s="206">
        <f>K145</f>
        <v>0</v>
      </c>
    </row>
    <row r="145" spans="2:11" s="86" customFormat="1" ht="25.5" customHeight="1">
      <c r="B145" s="3" t="s">
        <v>219</v>
      </c>
      <c r="C145" s="62" t="s">
        <v>229</v>
      </c>
      <c r="D145" s="62" t="s">
        <v>285</v>
      </c>
      <c r="E145" s="99" t="s">
        <v>296</v>
      </c>
      <c r="F145" s="168" t="s">
        <v>304</v>
      </c>
      <c r="G145" s="168" t="s">
        <v>240</v>
      </c>
      <c r="H145" s="131" t="s">
        <v>407</v>
      </c>
      <c r="I145" s="1" t="s">
        <v>4</v>
      </c>
      <c r="J145" s="206">
        <f>'приложение 6 (2019-2020г)'!K260</f>
        <v>335</v>
      </c>
      <c r="K145" s="206">
        <f>'приложение 6 (2019-2020г)'!L260</f>
        <v>0</v>
      </c>
    </row>
    <row r="146" spans="2:11" ht="36" customHeight="1">
      <c r="B146" s="8" t="s">
        <v>104</v>
      </c>
      <c r="C146" s="84" t="s">
        <v>229</v>
      </c>
      <c r="D146" s="84" t="s">
        <v>285</v>
      </c>
      <c r="E146" s="173" t="s">
        <v>296</v>
      </c>
      <c r="F146" s="173" t="s">
        <v>304</v>
      </c>
      <c r="G146" s="173" t="s">
        <v>259</v>
      </c>
      <c r="H146" s="173" t="s">
        <v>407</v>
      </c>
      <c r="I146" s="84"/>
      <c r="J146" s="151">
        <f>J147</f>
        <v>160</v>
      </c>
      <c r="K146" s="151">
        <f>K147</f>
        <v>160</v>
      </c>
    </row>
    <row r="147" spans="2:11" ht="18" customHeight="1">
      <c r="B147" s="8" t="s">
        <v>189</v>
      </c>
      <c r="C147" s="84" t="s">
        <v>229</v>
      </c>
      <c r="D147" s="84" t="s">
        <v>285</v>
      </c>
      <c r="E147" s="133" t="s">
        <v>296</v>
      </c>
      <c r="F147" s="194" t="s">
        <v>304</v>
      </c>
      <c r="G147" s="194" t="s">
        <v>259</v>
      </c>
      <c r="H147" s="161" t="s">
        <v>407</v>
      </c>
      <c r="I147" s="84"/>
      <c r="J147" s="151">
        <f>J148</f>
        <v>160</v>
      </c>
      <c r="K147" s="151">
        <f>K148</f>
        <v>160</v>
      </c>
    </row>
    <row r="148" spans="2:11" ht="31.5" customHeight="1">
      <c r="B148" s="3" t="s">
        <v>219</v>
      </c>
      <c r="C148" s="103" t="s">
        <v>229</v>
      </c>
      <c r="D148" s="103" t="s">
        <v>285</v>
      </c>
      <c r="E148" s="133" t="s">
        <v>296</v>
      </c>
      <c r="F148" s="194" t="s">
        <v>304</v>
      </c>
      <c r="G148" s="194" t="s">
        <v>259</v>
      </c>
      <c r="H148" s="161" t="s">
        <v>407</v>
      </c>
      <c r="I148" s="84" t="s">
        <v>4</v>
      </c>
      <c r="J148" s="151">
        <f>'приложение 6 (2019-2020г)'!K263</f>
        <v>160</v>
      </c>
      <c r="K148" s="151">
        <f>'приложение 6 (2019-2020г)'!L263</f>
        <v>160</v>
      </c>
    </row>
    <row r="149" spans="2:11" s="86" customFormat="1" ht="51" customHeight="1">
      <c r="B149" s="13" t="s">
        <v>102</v>
      </c>
      <c r="C149" s="62" t="s">
        <v>229</v>
      </c>
      <c r="D149" s="62" t="s">
        <v>285</v>
      </c>
      <c r="E149" s="99" t="s">
        <v>408</v>
      </c>
      <c r="F149" s="168" t="s">
        <v>304</v>
      </c>
      <c r="G149" s="168" t="s">
        <v>230</v>
      </c>
      <c r="H149" s="131" t="s">
        <v>307</v>
      </c>
      <c r="I149" s="1"/>
      <c r="J149" s="206">
        <f>J150</f>
        <v>535</v>
      </c>
      <c r="K149" s="206">
        <f>K150</f>
        <v>535</v>
      </c>
    </row>
    <row r="150" spans="2:11" s="86" customFormat="1" ht="44.25" customHeight="1">
      <c r="B150" s="40" t="s">
        <v>151</v>
      </c>
      <c r="C150" s="62" t="s">
        <v>229</v>
      </c>
      <c r="D150" s="62" t="s">
        <v>285</v>
      </c>
      <c r="E150" s="99" t="s">
        <v>408</v>
      </c>
      <c r="F150" s="168" t="s">
        <v>323</v>
      </c>
      <c r="G150" s="168" t="s">
        <v>230</v>
      </c>
      <c r="H150" s="131" t="s">
        <v>307</v>
      </c>
      <c r="I150" s="2"/>
      <c r="J150" s="206">
        <f>J151+J154+J156</f>
        <v>535</v>
      </c>
      <c r="K150" s="206">
        <f>K151+K154+K156</f>
        <v>535</v>
      </c>
    </row>
    <row r="151" spans="2:11" s="86" customFormat="1" ht="28.5" customHeight="1">
      <c r="B151" s="13" t="s">
        <v>152</v>
      </c>
      <c r="C151" s="62" t="s">
        <v>229</v>
      </c>
      <c r="D151" s="62" t="s">
        <v>285</v>
      </c>
      <c r="E151" s="148" t="s">
        <v>408</v>
      </c>
      <c r="F151" s="148" t="s">
        <v>323</v>
      </c>
      <c r="G151" s="148" t="s">
        <v>229</v>
      </c>
      <c r="H151" s="148" t="s">
        <v>307</v>
      </c>
      <c r="I151" s="2"/>
      <c r="J151" s="206">
        <f>J152</f>
        <v>25</v>
      </c>
      <c r="K151" s="206">
        <f>K152</f>
        <v>25</v>
      </c>
    </row>
    <row r="152" spans="2:11" s="86" customFormat="1" ht="66" customHeight="1">
      <c r="B152" s="104" t="s">
        <v>95</v>
      </c>
      <c r="C152" s="62" t="s">
        <v>229</v>
      </c>
      <c r="D152" s="62" t="s">
        <v>285</v>
      </c>
      <c r="E152" s="99" t="s">
        <v>408</v>
      </c>
      <c r="F152" s="168" t="s">
        <v>323</v>
      </c>
      <c r="G152" s="168" t="s">
        <v>229</v>
      </c>
      <c r="H152" s="131" t="s">
        <v>409</v>
      </c>
      <c r="I152" s="2"/>
      <c r="J152" s="206">
        <f>J153</f>
        <v>25</v>
      </c>
      <c r="K152" s="206">
        <f>K153</f>
        <v>25</v>
      </c>
    </row>
    <row r="153" spans="2:11" s="86" customFormat="1" ht="33" customHeight="1">
      <c r="B153" s="3" t="s">
        <v>219</v>
      </c>
      <c r="C153" s="62" t="s">
        <v>229</v>
      </c>
      <c r="D153" s="62" t="s">
        <v>285</v>
      </c>
      <c r="E153" s="148" t="s">
        <v>408</v>
      </c>
      <c r="F153" s="148" t="s">
        <v>323</v>
      </c>
      <c r="G153" s="148" t="s">
        <v>229</v>
      </c>
      <c r="H153" s="148" t="s">
        <v>409</v>
      </c>
      <c r="I153" s="1" t="s">
        <v>4</v>
      </c>
      <c r="J153" s="206">
        <f>'приложение 6 (2019-2020г)'!K378</f>
        <v>25</v>
      </c>
      <c r="K153" s="206">
        <f>'приложение 6 (2019-2020г)'!L378</f>
        <v>25</v>
      </c>
    </row>
    <row r="154" spans="2:11" s="86" customFormat="1" ht="47.25" customHeight="1">
      <c r="B154" s="13" t="s">
        <v>153</v>
      </c>
      <c r="C154" s="62" t="s">
        <v>229</v>
      </c>
      <c r="D154" s="62" t="s">
        <v>285</v>
      </c>
      <c r="E154" s="99" t="s">
        <v>408</v>
      </c>
      <c r="F154" s="168" t="s">
        <v>323</v>
      </c>
      <c r="G154" s="168" t="s">
        <v>234</v>
      </c>
      <c r="H154" s="131" t="s">
        <v>307</v>
      </c>
      <c r="I154" s="1"/>
      <c r="J154" s="206">
        <f>J155</f>
        <v>340</v>
      </c>
      <c r="K154" s="206">
        <f>K155</f>
        <v>340</v>
      </c>
    </row>
    <row r="155" spans="2:11" s="86" customFormat="1" ht="33.75" customHeight="1">
      <c r="B155" s="3" t="s">
        <v>219</v>
      </c>
      <c r="C155" s="62" t="s">
        <v>229</v>
      </c>
      <c r="D155" s="62" t="s">
        <v>285</v>
      </c>
      <c r="E155" s="99" t="s">
        <v>408</v>
      </c>
      <c r="F155" s="168" t="s">
        <v>323</v>
      </c>
      <c r="G155" s="168" t="s">
        <v>234</v>
      </c>
      <c r="H155" s="131" t="s">
        <v>410</v>
      </c>
      <c r="I155" s="1" t="s">
        <v>4</v>
      </c>
      <c r="J155" s="206">
        <f>'приложение 6 (2019-2020г)'!K380</f>
        <v>340</v>
      </c>
      <c r="K155" s="206">
        <f>'приложение 6 (2019-2020г)'!L380</f>
        <v>340</v>
      </c>
    </row>
    <row r="156" spans="2:11" s="86" customFormat="1" ht="49.5" customHeight="1">
      <c r="B156" s="13" t="s">
        <v>154</v>
      </c>
      <c r="C156" s="62" t="s">
        <v>229</v>
      </c>
      <c r="D156" s="62" t="s">
        <v>285</v>
      </c>
      <c r="E156" s="99" t="s">
        <v>408</v>
      </c>
      <c r="F156" s="168" t="s">
        <v>323</v>
      </c>
      <c r="G156" s="168" t="s">
        <v>240</v>
      </c>
      <c r="H156" s="131" t="s">
        <v>307</v>
      </c>
      <c r="I156" s="1"/>
      <c r="J156" s="206">
        <f>J157</f>
        <v>170</v>
      </c>
      <c r="K156" s="206">
        <f>K157</f>
        <v>170</v>
      </c>
    </row>
    <row r="157" spans="2:11" s="86" customFormat="1" ht="31.5" customHeight="1">
      <c r="B157" s="3" t="s">
        <v>219</v>
      </c>
      <c r="C157" s="62" t="s">
        <v>229</v>
      </c>
      <c r="D157" s="62" t="s">
        <v>285</v>
      </c>
      <c r="E157" s="148" t="s">
        <v>408</v>
      </c>
      <c r="F157" s="148" t="s">
        <v>323</v>
      </c>
      <c r="G157" s="148" t="s">
        <v>240</v>
      </c>
      <c r="H157" s="148" t="s">
        <v>411</v>
      </c>
      <c r="I157" s="2">
        <v>240</v>
      </c>
      <c r="J157" s="206">
        <f>'приложение 6 (2019-2020г)'!K382</f>
        <v>170</v>
      </c>
      <c r="K157" s="206">
        <f>'приложение 6 (2019-2020г)'!L382</f>
        <v>170</v>
      </c>
    </row>
    <row r="158" spans="2:11" s="86" customFormat="1" ht="33" customHeight="1">
      <c r="B158" s="5" t="s">
        <v>264</v>
      </c>
      <c r="C158" s="88" t="s">
        <v>231</v>
      </c>
      <c r="D158" s="88"/>
      <c r="E158" s="186"/>
      <c r="F158" s="187"/>
      <c r="G158" s="187"/>
      <c r="H158" s="187"/>
      <c r="I158" s="1"/>
      <c r="J158" s="150">
        <f>J159+J166</f>
        <v>1484.8</v>
      </c>
      <c r="K158" s="150">
        <f>K159+K166</f>
        <v>1491.8999999999999</v>
      </c>
    </row>
    <row r="159" spans="2:11" s="92" customFormat="1" ht="42" customHeight="1">
      <c r="B159" s="5" t="s">
        <v>281</v>
      </c>
      <c r="C159" s="4" t="s">
        <v>231</v>
      </c>
      <c r="D159" s="4" t="s">
        <v>241</v>
      </c>
      <c r="E159" s="186"/>
      <c r="F159" s="187"/>
      <c r="G159" s="187"/>
      <c r="H159" s="187"/>
      <c r="I159" s="4"/>
      <c r="J159" s="150">
        <f aca="true" t="shared" si="4" ref="J159:K162">J160</f>
        <v>1383.6</v>
      </c>
      <c r="K159" s="150">
        <f t="shared" si="4"/>
        <v>1383.6</v>
      </c>
    </row>
    <row r="160" spans="2:11" s="92" customFormat="1" ht="42" customHeight="1">
      <c r="B160" s="115" t="s">
        <v>29</v>
      </c>
      <c r="C160" s="62" t="s">
        <v>231</v>
      </c>
      <c r="D160" s="62" t="s">
        <v>241</v>
      </c>
      <c r="E160" s="148" t="s">
        <v>231</v>
      </c>
      <c r="F160" s="148" t="s">
        <v>304</v>
      </c>
      <c r="G160" s="148" t="s">
        <v>230</v>
      </c>
      <c r="H160" s="148" t="s">
        <v>307</v>
      </c>
      <c r="I160" s="1"/>
      <c r="J160" s="206">
        <f t="shared" si="4"/>
        <v>1383.6</v>
      </c>
      <c r="K160" s="206">
        <f t="shared" si="4"/>
        <v>1383.6</v>
      </c>
    </row>
    <row r="161" spans="2:11" s="92" customFormat="1" ht="27.75" customHeight="1">
      <c r="B161" s="40" t="s">
        <v>136</v>
      </c>
      <c r="C161" s="62" t="s">
        <v>231</v>
      </c>
      <c r="D161" s="62" t="s">
        <v>241</v>
      </c>
      <c r="E161" s="168" t="s">
        <v>231</v>
      </c>
      <c r="F161" s="168" t="s">
        <v>323</v>
      </c>
      <c r="G161" s="168" t="s">
        <v>230</v>
      </c>
      <c r="H161" s="131" t="s">
        <v>307</v>
      </c>
      <c r="I161" s="1"/>
      <c r="J161" s="206">
        <f t="shared" si="4"/>
        <v>1383.6</v>
      </c>
      <c r="K161" s="206">
        <f t="shared" si="4"/>
        <v>1383.6</v>
      </c>
    </row>
    <row r="162" spans="2:11" s="92" customFormat="1" ht="30" customHeight="1">
      <c r="B162" s="3" t="s">
        <v>483</v>
      </c>
      <c r="C162" s="62" t="s">
        <v>231</v>
      </c>
      <c r="D162" s="62" t="s">
        <v>241</v>
      </c>
      <c r="E162" s="148" t="s">
        <v>231</v>
      </c>
      <c r="F162" s="148" t="s">
        <v>323</v>
      </c>
      <c r="G162" s="148" t="s">
        <v>241</v>
      </c>
      <c r="H162" s="131" t="s">
        <v>307</v>
      </c>
      <c r="I162" s="1"/>
      <c r="J162" s="206">
        <f t="shared" si="4"/>
        <v>1383.6</v>
      </c>
      <c r="K162" s="206">
        <f t="shared" si="4"/>
        <v>1383.6</v>
      </c>
    </row>
    <row r="163" spans="2:11" s="86" customFormat="1" ht="28.5" customHeight="1">
      <c r="B163" s="3" t="s">
        <v>27</v>
      </c>
      <c r="C163" s="62" t="s">
        <v>231</v>
      </c>
      <c r="D163" s="62" t="s">
        <v>241</v>
      </c>
      <c r="E163" s="168" t="s">
        <v>231</v>
      </c>
      <c r="F163" s="168" t="s">
        <v>323</v>
      </c>
      <c r="G163" s="168" t="s">
        <v>241</v>
      </c>
      <c r="H163" s="131" t="s">
        <v>484</v>
      </c>
      <c r="I163" s="1"/>
      <c r="J163" s="184">
        <f>J164+J165</f>
        <v>1383.6</v>
      </c>
      <c r="K163" s="184">
        <f>K164+K165</f>
        <v>1383.6</v>
      </c>
    </row>
    <row r="164" spans="2:11" s="86" customFormat="1" ht="15.75" customHeight="1">
      <c r="B164" s="40" t="s">
        <v>45</v>
      </c>
      <c r="C164" s="62" t="s">
        <v>231</v>
      </c>
      <c r="D164" s="62" t="s">
        <v>241</v>
      </c>
      <c r="E164" s="168" t="s">
        <v>231</v>
      </c>
      <c r="F164" s="168" t="s">
        <v>323</v>
      </c>
      <c r="G164" s="168" t="s">
        <v>241</v>
      </c>
      <c r="H164" s="131" t="s">
        <v>484</v>
      </c>
      <c r="I164" s="1" t="s">
        <v>85</v>
      </c>
      <c r="J164" s="184">
        <f>'приложение 6 (2019-2020г)'!K270</f>
        <v>1263.6</v>
      </c>
      <c r="K164" s="184">
        <f>'приложение 6 (2019-2020г)'!L270</f>
        <v>1263.6</v>
      </c>
    </row>
    <row r="165" spans="2:11" s="86" customFormat="1" ht="27.75" customHeight="1">
      <c r="B165" s="3" t="s">
        <v>219</v>
      </c>
      <c r="C165" s="62" t="s">
        <v>231</v>
      </c>
      <c r="D165" s="62" t="s">
        <v>241</v>
      </c>
      <c r="E165" s="168" t="s">
        <v>231</v>
      </c>
      <c r="F165" s="168" t="s">
        <v>323</v>
      </c>
      <c r="G165" s="168" t="s">
        <v>241</v>
      </c>
      <c r="H165" s="131" t="s">
        <v>484</v>
      </c>
      <c r="I165" s="1" t="s">
        <v>4</v>
      </c>
      <c r="J165" s="184">
        <f>'приложение 6 (2019-2020г)'!K271</f>
        <v>120</v>
      </c>
      <c r="K165" s="184">
        <f>'приложение 6 (2019-2020г)'!L271</f>
        <v>120</v>
      </c>
    </row>
    <row r="166" spans="2:11" s="86" customFormat="1" ht="36" customHeight="1">
      <c r="B166" s="105" t="s">
        <v>295</v>
      </c>
      <c r="C166" s="88" t="s">
        <v>231</v>
      </c>
      <c r="D166" s="88" t="s">
        <v>296</v>
      </c>
      <c r="E166" s="186"/>
      <c r="F166" s="187"/>
      <c r="G166" s="187"/>
      <c r="H166" s="187"/>
      <c r="I166" s="62"/>
      <c r="J166" s="184">
        <f>J167</f>
        <v>101.2</v>
      </c>
      <c r="K166" s="184">
        <f>K167</f>
        <v>108.3</v>
      </c>
    </row>
    <row r="167" spans="2:11" s="86" customFormat="1" ht="48" customHeight="1">
      <c r="B167" s="115" t="s">
        <v>72</v>
      </c>
      <c r="C167" s="1" t="s">
        <v>231</v>
      </c>
      <c r="D167" s="1" t="s">
        <v>296</v>
      </c>
      <c r="E167" s="148" t="s">
        <v>231</v>
      </c>
      <c r="F167" s="148" t="s">
        <v>304</v>
      </c>
      <c r="G167" s="148" t="s">
        <v>230</v>
      </c>
      <c r="H167" s="148" t="s">
        <v>307</v>
      </c>
      <c r="I167" s="1"/>
      <c r="J167" s="206">
        <f>J168</f>
        <v>101.2</v>
      </c>
      <c r="K167" s="206">
        <f>K168</f>
        <v>108.3</v>
      </c>
    </row>
    <row r="168" spans="2:11" s="86" customFormat="1" ht="19.5" customHeight="1">
      <c r="B168" s="130" t="s">
        <v>122</v>
      </c>
      <c r="C168" s="1" t="s">
        <v>231</v>
      </c>
      <c r="D168" s="1" t="s">
        <v>296</v>
      </c>
      <c r="E168" s="99" t="s">
        <v>231</v>
      </c>
      <c r="F168" s="168" t="s">
        <v>323</v>
      </c>
      <c r="G168" s="168" t="s">
        <v>230</v>
      </c>
      <c r="H168" s="131" t="s">
        <v>307</v>
      </c>
      <c r="I168" s="1"/>
      <c r="J168" s="206">
        <f>J169+J172</f>
        <v>101.2</v>
      </c>
      <c r="K168" s="206">
        <f>K169+K172</f>
        <v>108.3</v>
      </c>
    </row>
    <row r="169" spans="2:11" s="86" customFormat="1" ht="21.75" customHeight="1">
      <c r="B169" s="40" t="s">
        <v>143</v>
      </c>
      <c r="C169" s="1" t="s">
        <v>231</v>
      </c>
      <c r="D169" s="1" t="s">
        <v>296</v>
      </c>
      <c r="E169" s="148" t="s">
        <v>231</v>
      </c>
      <c r="F169" s="148" t="s">
        <v>323</v>
      </c>
      <c r="G169" s="148" t="s">
        <v>231</v>
      </c>
      <c r="H169" s="148" t="s">
        <v>307</v>
      </c>
      <c r="I169" s="1"/>
      <c r="J169" s="206">
        <f>J170</f>
        <v>50</v>
      </c>
      <c r="K169" s="206">
        <f>K170</f>
        <v>50</v>
      </c>
    </row>
    <row r="170" spans="2:11" s="86" customFormat="1" ht="31.5" customHeight="1">
      <c r="B170" s="13" t="s">
        <v>89</v>
      </c>
      <c r="C170" s="1" t="s">
        <v>231</v>
      </c>
      <c r="D170" s="1" t="s">
        <v>296</v>
      </c>
      <c r="E170" s="99" t="s">
        <v>231</v>
      </c>
      <c r="F170" s="168" t="s">
        <v>323</v>
      </c>
      <c r="G170" s="168" t="s">
        <v>231</v>
      </c>
      <c r="H170" s="168" t="s">
        <v>387</v>
      </c>
      <c r="I170" s="1"/>
      <c r="J170" s="206">
        <f>J171</f>
        <v>50</v>
      </c>
      <c r="K170" s="206">
        <f>K171</f>
        <v>50</v>
      </c>
    </row>
    <row r="171" spans="2:11" s="86" customFormat="1" ht="31.5" customHeight="1">
      <c r="B171" s="3" t="s">
        <v>219</v>
      </c>
      <c r="C171" s="1" t="s">
        <v>231</v>
      </c>
      <c r="D171" s="1" t="s">
        <v>296</v>
      </c>
      <c r="E171" s="148" t="s">
        <v>231</v>
      </c>
      <c r="F171" s="148" t="s">
        <v>323</v>
      </c>
      <c r="G171" s="148" t="s">
        <v>231</v>
      </c>
      <c r="H171" s="148" t="s">
        <v>387</v>
      </c>
      <c r="I171" s="1" t="s">
        <v>4</v>
      </c>
      <c r="J171" s="206">
        <f>'приложение 6 (2019-2020г)'!K277</f>
        <v>50</v>
      </c>
      <c r="K171" s="206">
        <f>'приложение 6 (2019-2020г)'!L277</f>
        <v>50</v>
      </c>
    </row>
    <row r="172" spans="2:11" s="86" customFormat="1" ht="45.75" customHeight="1">
      <c r="B172" s="6" t="s">
        <v>144</v>
      </c>
      <c r="C172" s="1" t="s">
        <v>231</v>
      </c>
      <c r="D172" s="1" t="s">
        <v>296</v>
      </c>
      <c r="E172" s="99" t="s">
        <v>231</v>
      </c>
      <c r="F172" s="168" t="s">
        <v>323</v>
      </c>
      <c r="G172" s="168" t="s">
        <v>240</v>
      </c>
      <c r="H172" s="168" t="s">
        <v>307</v>
      </c>
      <c r="I172" s="1"/>
      <c r="J172" s="206">
        <f>J173</f>
        <v>51.2</v>
      </c>
      <c r="K172" s="206">
        <f>K173</f>
        <v>58.3</v>
      </c>
    </row>
    <row r="173" spans="2:11" s="86" customFormat="1" ht="33.75" customHeight="1">
      <c r="B173" s="6" t="s">
        <v>43</v>
      </c>
      <c r="C173" s="1" t="s">
        <v>231</v>
      </c>
      <c r="D173" s="1" t="s">
        <v>296</v>
      </c>
      <c r="E173" s="148" t="s">
        <v>231</v>
      </c>
      <c r="F173" s="148" t="s">
        <v>323</v>
      </c>
      <c r="G173" s="148" t="s">
        <v>240</v>
      </c>
      <c r="H173" s="148" t="s">
        <v>388</v>
      </c>
      <c r="I173" s="1"/>
      <c r="J173" s="206">
        <f>J174</f>
        <v>51.2</v>
      </c>
      <c r="K173" s="206">
        <f>K174</f>
        <v>58.3</v>
      </c>
    </row>
    <row r="174" spans="2:11" s="86" customFormat="1" ht="34.5" customHeight="1">
      <c r="B174" s="3" t="s">
        <v>219</v>
      </c>
      <c r="C174" s="62" t="s">
        <v>231</v>
      </c>
      <c r="D174" s="62" t="s">
        <v>296</v>
      </c>
      <c r="E174" s="99" t="s">
        <v>231</v>
      </c>
      <c r="F174" s="168" t="s">
        <v>323</v>
      </c>
      <c r="G174" s="168" t="s">
        <v>240</v>
      </c>
      <c r="H174" s="168" t="s">
        <v>388</v>
      </c>
      <c r="I174" s="1" t="s">
        <v>4</v>
      </c>
      <c r="J174" s="206">
        <f>'приложение 6 (2019-2020г)'!K280</f>
        <v>51.2</v>
      </c>
      <c r="K174" s="206">
        <f>'приложение 6 (2019-2020г)'!L280</f>
        <v>58.3</v>
      </c>
    </row>
    <row r="175" spans="2:11" s="86" customFormat="1" ht="12.75">
      <c r="B175" s="90" t="s">
        <v>242</v>
      </c>
      <c r="C175" s="88" t="s">
        <v>240</v>
      </c>
      <c r="D175" s="62"/>
      <c r="E175" s="186"/>
      <c r="F175" s="187"/>
      <c r="G175" s="187"/>
      <c r="H175" s="187"/>
      <c r="I175" s="64"/>
      <c r="J175" s="205">
        <f>J176+J193</f>
        <v>21925.6</v>
      </c>
      <c r="K175" s="205">
        <f>K176+K193</f>
        <v>22778.6</v>
      </c>
    </row>
    <row r="176" spans="2:11" s="86" customFormat="1" ht="15" customHeight="1">
      <c r="B176" s="90" t="s">
        <v>297</v>
      </c>
      <c r="C176" s="88" t="s">
        <v>240</v>
      </c>
      <c r="D176" s="88" t="s">
        <v>241</v>
      </c>
      <c r="E176" s="186"/>
      <c r="F176" s="187"/>
      <c r="G176" s="187"/>
      <c r="H176" s="187"/>
      <c r="I176" s="4"/>
      <c r="J176" s="150">
        <f>J177</f>
        <v>17565.1</v>
      </c>
      <c r="K176" s="150">
        <f>K177</f>
        <v>18418.1</v>
      </c>
    </row>
    <row r="177" spans="2:11" s="86" customFormat="1" ht="41.25" customHeight="1">
      <c r="B177" s="3" t="s">
        <v>100</v>
      </c>
      <c r="C177" s="62" t="s">
        <v>240</v>
      </c>
      <c r="D177" s="62" t="s">
        <v>241</v>
      </c>
      <c r="E177" s="186" t="s">
        <v>233</v>
      </c>
      <c r="F177" s="187" t="s">
        <v>304</v>
      </c>
      <c r="G177" s="187" t="s">
        <v>230</v>
      </c>
      <c r="H177" s="167" t="s">
        <v>307</v>
      </c>
      <c r="I177" s="1"/>
      <c r="J177" s="206">
        <f>J178+J188+J191</f>
        <v>17565.1</v>
      </c>
      <c r="K177" s="206">
        <f>K178+K188+K191</f>
        <v>18418.1</v>
      </c>
    </row>
    <row r="178" spans="2:11" s="86" customFormat="1" ht="48" customHeight="1">
      <c r="B178" s="3" t="s">
        <v>173</v>
      </c>
      <c r="C178" s="62" t="s">
        <v>240</v>
      </c>
      <c r="D178" s="62" t="s">
        <v>241</v>
      </c>
      <c r="E178" s="186" t="s">
        <v>233</v>
      </c>
      <c r="F178" s="187" t="s">
        <v>304</v>
      </c>
      <c r="G178" s="187" t="s">
        <v>229</v>
      </c>
      <c r="H178" s="167" t="s">
        <v>307</v>
      </c>
      <c r="I178" s="1"/>
      <c r="J178" s="206">
        <f>J179+J182+J185</f>
        <v>9540.6</v>
      </c>
      <c r="K178" s="206">
        <f>K179+K182+K185</f>
        <v>10393.6</v>
      </c>
    </row>
    <row r="179" spans="2:11" s="86" customFormat="1" ht="31.5" customHeight="1">
      <c r="B179" s="6" t="s">
        <v>20</v>
      </c>
      <c r="C179" s="62" t="s">
        <v>240</v>
      </c>
      <c r="D179" s="62" t="s">
        <v>241</v>
      </c>
      <c r="E179" s="163" t="s">
        <v>233</v>
      </c>
      <c r="F179" s="163" t="s">
        <v>304</v>
      </c>
      <c r="G179" s="163" t="s">
        <v>229</v>
      </c>
      <c r="H179" s="163" t="s">
        <v>394</v>
      </c>
      <c r="I179" s="1"/>
      <c r="J179" s="206">
        <f>J180+J181</f>
        <v>6045.5</v>
      </c>
      <c r="K179" s="206">
        <f>K180+K181</f>
        <v>6898.5</v>
      </c>
    </row>
    <row r="180" spans="2:11" s="86" customFormat="1" ht="30" customHeight="1">
      <c r="B180" s="3" t="s">
        <v>219</v>
      </c>
      <c r="C180" s="62" t="s">
        <v>240</v>
      </c>
      <c r="D180" s="62" t="s">
        <v>241</v>
      </c>
      <c r="E180" s="186" t="s">
        <v>233</v>
      </c>
      <c r="F180" s="187" t="s">
        <v>304</v>
      </c>
      <c r="G180" s="187" t="s">
        <v>229</v>
      </c>
      <c r="H180" s="167" t="s">
        <v>394</v>
      </c>
      <c r="I180" s="1" t="s">
        <v>4</v>
      </c>
      <c r="J180" s="206">
        <f>'приложение 6 (2019-2020г)'!K525+'приложение 6 (2019-2020г)'!K286</f>
        <v>6045.5</v>
      </c>
      <c r="K180" s="206">
        <f>'приложение 6 (2019-2020г)'!L525+'приложение 6 (2019-2020г)'!L286</f>
        <v>6898.5</v>
      </c>
    </row>
    <row r="181" spans="2:11" s="86" customFormat="1" ht="21.75" customHeight="1">
      <c r="B181" s="3" t="s">
        <v>81</v>
      </c>
      <c r="C181" s="62" t="s">
        <v>240</v>
      </c>
      <c r="D181" s="62" t="s">
        <v>241</v>
      </c>
      <c r="E181" s="163" t="s">
        <v>233</v>
      </c>
      <c r="F181" s="163" t="s">
        <v>304</v>
      </c>
      <c r="G181" s="163" t="s">
        <v>229</v>
      </c>
      <c r="H181" s="163" t="s">
        <v>394</v>
      </c>
      <c r="I181" s="1" t="s">
        <v>80</v>
      </c>
      <c r="J181" s="206">
        <f>'приложение 6 (2019-2020г)'!K526</f>
        <v>0</v>
      </c>
      <c r="K181" s="206">
        <f>'приложение 6 (2019-2020г)'!L526</f>
        <v>0</v>
      </c>
    </row>
    <row r="182" spans="2:11" s="86" customFormat="1" ht="36.75" customHeight="1">
      <c r="B182" s="96" t="s">
        <v>88</v>
      </c>
      <c r="C182" s="62" t="s">
        <v>240</v>
      </c>
      <c r="D182" s="62" t="s">
        <v>241</v>
      </c>
      <c r="E182" s="186" t="s">
        <v>233</v>
      </c>
      <c r="F182" s="187" t="s">
        <v>304</v>
      </c>
      <c r="G182" s="187" t="s">
        <v>229</v>
      </c>
      <c r="H182" s="167" t="s">
        <v>395</v>
      </c>
      <c r="I182" s="1"/>
      <c r="J182" s="206">
        <f>J183+J184</f>
        <v>2318.5</v>
      </c>
      <c r="K182" s="206">
        <f>K183+K184</f>
        <v>2318.5</v>
      </c>
    </row>
    <row r="183" spans="2:11" s="86" customFormat="1" ht="23.25" customHeight="1">
      <c r="B183" s="3" t="s">
        <v>8</v>
      </c>
      <c r="C183" s="62" t="s">
        <v>240</v>
      </c>
      <c r="D183" s="62" t="s">
        <v>241</v>
      </c>
      <c r="E183" s="163" t="s">
        <v>233</v>
      </c>
      <c r="F183" s="163" t="s">
        <v>304</v>
      </c>
      <c r="G183" s="163" t="s">
        <v>229</v>
      </c>
      <c r="H183" s="163" t="s">
        <v>395</v>
      </c>
      <c r="I183" s="1" t="s">
        <v>4</v>
      </c>
      <c r="J183" s="206">
        <f>'приложение 6 (2019-2020г)'!K288</f>
        <v>2318.5</v>
      </c>
      <c r="K183" s="206">
        <f>'приложение 6 (2019-2020г)'!L288</f>
        <v>2318.5</v>
      </c>
    </row>
    <row r="184" spans="2:11" s="86" customFormat="1" ht="21.75" customHeight="1">
      <c r="B184" s="3" t="s">
        <v>81</v>
      </c>
      <c r="C184" s="62" t="s">
        <v>240</v>
      </c>
      <c r="D184" s="62" t="s">
        <v>241</v>
      </c>
      <c r="E184" s="186" t="s">
        <v>233</v>
      </c>
      <c r="F184" s="187" t="s">
        <v>304</v>
      </c>
      <c r="G184" s="187" t="s">
        <v>229</v>
      </c>
      <c r="H184" s="167" t="s">
        <v>395</v>
      </c>
      <c r="I184" s="1" t="s">
        <v>80</v>
      </c>
      <c r="J184" s="206">
        <f>'приложение 6 (2019-2020г)'!K529</f>
        <v>0</v>
      </c>
      <c r="K184" s="206">
        <f>'приложение 6 (2019-2020г)'!L529</f>
        <v>0</v>
      </c>
    </row>
    <row r="185" spans="2:11" s="86" customFormat="1" ht="36.75" customHeight="1">
      <c r="B185" s="96" t="s">
        <v>88</v>
      </c>
      <c r="C185" s="62" t="s">
        <v>240</v>
      </c>
      <c r="D185" s="62" t="s">
        <v>241</v>
      </c>
      <c r="E185" s="186" t="s">
        <v>233</v>
      </c>
      <c r="F185" s="187" t="s">
        <v>304</v>
      </c>
      <c r="G185" s="187" t="s">
        <v>229</v>
      </c>
      <c r="H185" s="167" t="s">
        <v>396</v>
      </c>
      <c r="I185" s="1"/>
      <c r="J185" s="206">
        <f>J186+J187</f>
        <v>1176.6</v>
      </c>
      <c r="K185" s="206">
        <f>K186+K187</f>
        <v>1176.6</v>
      </c>
    </row>
    <row r="186" spans="2:11" s="86" customFormat="1" ht="18.75" customHeight="1">
      <c r="B186" s="3" t="s">
        <v>8</v>
      </c>
      <c r="C186" s="62"/>
      <c r="D186" s="62"/>
      <c r="E186" s="186" t="s">
        <v>233</v>
      </c>
      <c r="F186" s="187" t="s">
        <v>304</v>
      </c>
      <c r="G186" s="187" t="s">
        <v>229</v>
      </c>
      <c r="H186" s="167" t="s">
        <v>396</v>
      </c>
      <c r="I186" s="1" t="s">
        <v>4</v>
      </c>
      <c r="J186" s="206">
        <f>'приложение 6 (2019-2020г)'!K290</f>
        <v>1176.6</v>
      </c>
      <c r="K186" s="206">
        <f>'приложение 6 (2019-2020г)'!L290</f>
        <v>1176.6</v>
      </c>
    </row>
    <row r="187" spans="2:11" s="86" customFormat="1" ht="18.75" customHeight="1">
      <c r="B187" s="3" t="s">
        <v>81</v>
      </c>
      <c r="C187" s="62" t="s">
        <v>240</v>
      </c>
      <c r="D187" s="62" t="s">
        <v>241</v>
      </c>
      <c r="E187" s="186" t="s">
        <v>233</v>
      </c>
      <c r="F187" s="187" t="s">
        <v>304</v>
      </c>
      <c r="G187" s="187" t="s">
        <v>229</v>
      </c>
      <c r="H187" s="167" t="s">
        <v>396</v>
      </c>
      <c r="I187" s="1" t="s">
        <v>80</v>
      </c>
      <c r="J187" s="206">
        <f>'приложение 6 (2019-2020г)'!K531</f>
        <v>0</v>
      </c>
      <c r="K187" s="206">
        <f>'приложение 6 (2019-2020г)'!L531</f>
        <v>0</v>
      </c>
    </row>
    <row r="188" spans="2:11" s="86" customFormat="1" ht="34.5" customHeight="1">
      <c r="B188" s="9" t="s">
        <v>174</v>
      </c>
      <c r="C188" s="62" t="s">
        <v>240</v>
      </c>
      <c r="D188" s="62" t="s">
        <v>241</v>
      </c>
      <c r="E188" s="186" t="s">
        <v>233</v>
      </c>
      <c r="F188" s="187" t="s">
        <v>304</v>
      </c>
      <c r="G188" s="187" t="s">
        <v>234</v>
      </c>
      <c r="H188" s="167" t="s">
        <v>307</v>
      </c>
      <c r="I188" s="1"/>
      <c r="J188" s="206">
        <f>J189+J190</f>
        <v>3925.5</v>
      </c>
      <c r="K188" s="206">
        <f>K189+K190</f>
        <v>3925.5</v>
      </c>
    </row>
    <row r="189" spans="2:11" s="86" customFormat="1" ht="15.75" customHeight="1">
      <c r="B189" s="3" t="s">
        <v>81</v>
      </c>
      <c r="C189" s="62" t="s">
        <v>240</v>
      </c>
      <c r="D189" s="62" t="s">
        <v>241</v>
      </c>
      <c r="E189" s="163" t="s">
        <v>233</v>
      </c>
      <c r="F189" s="163" t="s">
        <v>304</v>
      </c>
      <c r="G189" s="163" t="s">
        <v>234</v>
      </c>
      <c r="H189" s="163" t="s">
        <v>397</v>
      </c>
      <c r="I189" s="1" t="s">
        <v>80</v>
      </c>
      <c r="J189" s="206">
        <f>'приложение 6 (2019-2020г)'!K533</f>
        <v>3477</v>
      </c>
      <c r="K189" s="206">
        <f>'приложение 6 (2019-2020г)'!L533</f>
        <v>3477</v>
      </c>
    </row>
    <row r="190" spans="2:11" s="86" customFormat="1" ht="31.5" customHeight="1">
      <c r="B190" s="3" t="s">
        <v>219</v>
      </c>
      <c r="C190" s="62" t="s">
        <v>240</v>
      </c>
      <c r="D190" s="62" t="s">
        <v>241</v>
      </c>
      <c r="E190" s="186" t="s">
        <v>233</v>
      </c>
      <c r="F190" s="187" t="s">
        <v>304</v>
      </c>
      <c r="G190" s="187" t="s">
        <v>234</v>
      </c>
      <c r="H190" s="167" t="s">
        <v>397</v>
      </c>
      <c r="I190" s="1" t="s">
        <v>4</v>
      </c>
      <c r="J190" s="206">
        <f>'приложение 6 (2019-2020г)'!K292</f>
        <v>448.5</v>
      </c>
      <c r="K190" s="206">
        <f>'приложение 6 (2019-2020г)'!L292</f>
        <v>448.5</v>
      </c>
    </row>
    <row r="191" spans="2:11" s="86" customFormat="1" ht="34.5" customHeight="1">
      <c r="B191" s="9" t="s">
        <v>175</v>
      </c>
      <c r="C191" s="62" t="s">
        <v>240</v>
      </c>
      <c r="D191" s="62" t="s">
        <v>241</v>
      </c>
      <c r="E191" s="186" t="s">
        <v>233</v>
      </c>
      <c r="F191" s="187" t="s">
        <v>304</v>
      </c>
      <c r="G191" s="187" t="s">
        <v>231</v>
      </c>
      <c r="H191" s="167" t="s">
        <v>307</v>
      </c>
      <c r="I191" s="1"/>
      <c r="J191" s="206">
        <f>J192</f>
        <v>4099</v>
      </c>
      <c r="K191" s="206">
        <f>K192</f>
        <v>4099</v>
      </c>
    </row>
    <row r="192" spans="2:11" s="86" customFormat="1" ht="15.75" customHeight="1">
      <c r="B192" s="3" t="s">
        <v>81</v>
      </c>
      <c r="C192" s="62" t="s">
        <v>240</v>
      </c>
      <c r="D192" s="62" t="s">
        <v>241</v>
      </c>
      <c r="E192" s="186" t="s">
        <v>233</v>
      </c>
      <c r="F192" s="187" t="s">
        <v>304</v>
      </c>
      <c r="G192" s="187" t="s">
        <v>231</v>
      </c>
      <c r="H192" s="167" t="s">
        <v>398</v>
      </c>
      <c r="I192" s="1" t="s">
        <v>80</v>
      </c>
      <c r="J192" s="206">
        <f>'приложение 6 (2019-2020г)'!K535</f>
        <v>4099</v>
      </c>
      <c r="K192" s="206">
        <f>'приложение 6 (2019-2020г)'!L535</f>
        <v>4099</v>
      </c>
    </row>
    <row r="193" spans="2:11" s="86" customFormat="1" ht="18.75" customHeight="1">
      <c r="B193" s="90" t="s">
        <v>258</v>
      </c>
      <c r="C193" s="88" t="s">
        <v>240</v>
      </c>
      <c r="D193" s="88" t="s">
        <v>235</v>
      </c>
      <c r="E193" s="186"/>
      <c r="F193" s="187"/>
      <c r="G193" s="187"/>
      <c r="H193" s="187"/>
      <c r="I193" s="4"/>
      <c r="J193" s="150">
        <f>J194+J197+J204</f>
        <v>4360.5</v>
      </c>
      <c r="K193" s="150">
        <f>K194+K197+K204</f>
        <v>4360.5</v>
      </c>
    </row>
    <row r="194" spans="2:11" s="86" customFormat="1" ht="44.25" customHeight="1">
      <c r="B194" s="3" t="s">
        <v>306</v>
      </c>
      <c r="C194" s="62" t="s">
        <v>240</v>
      </c>
      <c r="D194" s="62" t="s">
        <v>235</v>
      </c>
      <c r="E194" s="99">
        <v>37</v>
      </c>
      <c r="F194" s="168">
        <v>0</v>
      </c>
      <c r="G194" s="168" t="s">
        <v>230</v>
      </c>
      <c r="H194" s="168" t="s">
        <v>307</v>
      </c>
      <c r="I194" s="1"/>
      <c r="J194" s="206">
        <f>J195</f>
        <v>323.2</v>
      </c>
      <c r="K194" s="206">
        <f>K195</f>
        <v>323.2</v>
      </c>
    </row>
    <row r="195" spans="2:11" ht="34.5" customHeight="1">
      <c r="B195" s="8" t="s">
        <v>197</v>
      </c>
      <c r="C195" s="103" t="s">
        <v>240</v>
      </c>
      <c r="D195" s="103" t="s">
        <v>235</v>
      </c>
      <c r="E195" s="178" t="s">
        <v>308</v>
      </c>
      <c r="F195" s="178" t="s">
        <v>304</v>
      </c>
      <c r="G195" s="178" t="s">
        <v>238</v>
      </c>
      <c r="H195" s="178" t="s">
        <v>313</v>
      </c>
      <c r="I195" s="1"/>
      <c r="J195" s="151">
        <f>J196</f>
        <v>323.2</v>
      </c>
      <c r="K195" s="151">
        <f>K196</f>
        <v>323.2</v>
      </c>
    </row>
    <row r="196" spans="2:11" ht="47.25" customHeight="1">
      <c r="B196" s="8" t="s">
        <v>56</v>
      </c>
      <c r="C196" s="103" t="s">
        <v>240</v>
      </c>
      <c r="D196" s="103" t="s">
        <v>235</v>
      </c>
      <c r="E196" s="179" t="s">
        <v>308</v>
      </c>
      <c r="F196" s="180" t="s">
        <v>304</v>
      </c>
      <c r="G196" s="180" t="s">
        <v>238</v>
      </c>
      <c r="H196" s="180" t="s">
        <v>313</v>
      </c>
      <c r="I196" s="1" t="s">
        <v>57</v>
      </c>
      <c r="J196" s="151">
        <f>'приложение 6 (2019-2020г)'!K296</f>
        <v>323.2</v>
      </c>
      <c r="K196" s="151">
        <f>'приложение 6 (2019-2020г)'!L296</f>
        <v>323.2</v>
      </c>
    </row>
    <row r="197" spans="2:12" s="86" customFormat="1" ht="44.25" customHeight="1">
      <c r="B197" s="13" t="s">
        <v>102</v>
      </c>
      <c r="C197" s="62" t="s">
        <v>240</v>
      </c>
      <c r="D197" s="62" t="s">
        <v>235</v>
      </c>
      <c r="E197" s="99" t="s">
        <v>408</v>
      </c>
      <c r="F197" s="168" t="s">
        <v>304</v>
      </c>
      <c r="G197" s="168" t="s">
        <v>230</v>
      </c>
      <c r="H197" s="131" t="s">
        <v>307</v>
      </c>
      <c r="I197" s="2"/>
      <c r="J197" s="206">
        <f aca="true" t="shared" si="5" ref="J197:K199">J198</f>
        <v>3571.3</v>
      </c>
      <c r="K197" s="206">
        <f t="shared" si="5"/>
        <v>3571.3</v>
      </c>
      <c r="L197" s="107"/>
    </row>
    <row r="198" spans="2:11" s="86" customFormat="1" ht="50.25" customHeight="1">
      <c r="B198" s="49" t="s">
        <v>155</v>
      </c>
      <c r="C198" s="62" t="s">
        <v>240</v>
      </c>
      <c r="D198" s="62" t="s">
        <v>235</v>
      </c>
      <c r="E198" s="148" t="s">
        <v>408</v>
      </c>
      <c r="F198" s="148" t="s">
        <v>325</v>
      </c>
      <c r="G198" s="148" t="s">
        <v>230</v>
      </c>
      <c r="H198" s="148" t="s">
        <v>307</v>
      </c>
      <c r="I198" s="2"/>
      <c r="J198" s="206">
        <f t="shared" si="5"/>
        <v>3571.3</v>
      </c>
      <c r="K198" s="206">
        <f t="shared" si="5"/>
        <v>3571.3</v>
      </c>
    </row>
    <row r="199" spans="2:11" s="86" customFormat="1" ht="44.25" customHeight="1">
      <c r="B199" s="13" t="s">
        <v>156</v>
      </c>
      <c r="C199" s="62" t="s">
        <v>240</v>
      </c>
      <c r="D199" s="62" t="s">
        <v>235</v>
      </c>
      <c r="E199" s="99" t="s">
        <v>408</v>
      </c>
      <c r="F199" s="168" t="s">
        <v>325</v>
      </c>
      <c r="G199" s="168" t="s">
        <v>229</v>
      </c>
      <c r="H199" s="131" t="s">
        <v>307</v>
      </c>
      <c r="I199" s="2"/>
      <c r="J199" s="206">
        <f t="shared" si="5"/>
        <v>3571.3</v>
      </c>
      <c r="K199" s="206">
        <f t="shared" si="5"/>
        <v>3571.3</v>
      </c>
    </row>
    <row r="200" spans="2:11" s="86" customFormat="1" ht="30.75" customHeight="1">
      <c r="B200" s="13" t="s">
        <v>157</v>
      </c>
      <c r="C200" s="62" t="s">
        <v>240</v>
      </c>
      <c r="D200" s="62" t="s">
        <v>235</v>
      </c>
      <c r="E200" s="148" t="s">
        <v>408</v>
      </c>
      <c r="F200" s="148" t="s">
        <v>325</v>
      </c>
      <c r="G200" s="148" t="s">
        <v>229</v>
      </c>
      <c r="H200" s="148" t="s">
        <v>413</v>
      </c>
      <c r="I200" s="2"/>
      <c r="J200" s="206">
        <f>J201+J202+J203</f>
        <v>3571.3</v>
      </c>
      <c r="K200" s="206">
        <f>K201+K202+K203</f>
        <v>3571.3</v>
      </c>
    </row>
    <row r="201" spans="2:11" s="86" customFormat="1" ht="33" customHeight="1">
      <c r="B201" s="3" t="s">
        <v>222</v>
      </c>
      <c r="C201" s="62" t="s">
        <v>240</v>
      </c>
      <c r="D201" s="62" t="s">
        <v>235</v>
      </c>
      <c r="E201" s="99" t="s">
        <v>408</v>
      </c>
      <c r="F201" s="168" t="s">
        <v>325</v>
      </c>
      <c r="G201" s="168" t="s">
        <v>229</v>
      </c>
      <c r="H201" s="131" t="s">
        <v>413</v>
      </c>
      <c r="I201" s="62" t="s">
        <v>1</v>
      </c>
      <c r="J201" s="184">
        <f>'приложение 6 (2019-2020г)'!K392</f>
        <v>2290.3</v>
      </c>
      <c r="K201" s="184">
        <f>'приложение 6 (2019-2020г)'!L392</f>
        <v>2290.3</v>
      </c>
    </row>
    <row r="202" spans="2:12" s="86" customFormat="1" ht="39" customHeight="1">
      <c r="B202" s="3" t="s">
        <v>219</v>
      </c>
      <c r="C202" s="62" t="s">
        <v>240</v>
      </c>
      <c r="D202" s="62" t="s">
        <v>235</v>
      </c>
      <c r="E202" s="148" t="s">
        <v>408</v>
      </c>
      <c r="F202" s="148" t="s">
        <v>325</v>
      </c>
      <c r="G202" s="148" t="s">
        <v>229</v>
      </c>
      <c r="H202" s="148" t="s">
        <v>413</v>
      </c>
      <c r="I202" s="62" t="s">
        <v>4</v>
      </c>
      <c r="J202" s="184">
        <f>'приложение 6 (2019-2020г)'!K393</f>
        <v>1245</v>
      </c>
      <c r="K202" s="184">
        <f>'приложение 6 (2019-2020г)'!L393</f>
        <v>1245</v>
      </c>
      <c r="L202" s="97"/>
    </row>
    <row r="203" spans="2:12" s="86" customFormat="1" ht="18" customHeight="1">
      <c r="B203" s="3" t="s">
        <v>3</v>
      </c>
      <c r="C203" s="62" t="s">
        <v>240</v>
      </c>
      <c r="D203" s="62" t="s">
        <v>235</v>
      </c>
      <c r="E203" s="99" t="s">
        <v>408</v>
      </c>
      <c r="F203" s="168" t="s">
        <v>325</v>
      </c>
      <c r="G203" s="168" t="s">
        <v>229</v>
      </c>
      <c r="H203" s="131" t="s">
        <v>413</v>
      </c>
      <c r="I203" s="62" t="s">
        <v>5</v>
      </c>
      <c r="J203" s="184">
        <f>'приложение 6 (2019-2020г)'!K394</f>
        <v>36</v>
      </c>
      <c r="K203" s="184">
        <f>'приложение 6 (2019-2020г)'!L394</f>
        <v>36</v>
      </c>
      <c r="L203" s="97"/>
    </row>
    <row r="204" spans="2:12" s="86" customFormat="1" ht="44.25" customHeight="1">
      <c r="B204" s="40" t="s">
        <v>340</v>
      </c>
      <c r="C204" s="62" t="s">
        <v>240</v>
      </c>
      <c r="D204" s="62" t="s">
        <v>235</v>
      </c>
      <c r="E204" s="186" t="s">
        <v>234</v>
      </c>
      <c r="F204" s="187" t="s">
        <v>304</v>
      </c>
      <c r="G204" s="187" t="s">
        <v>230</v>
      </c>
      <c r="H204" s="187" t="s">
        <v>307</v>
      </c>
      <c r="I204" s="1"/>
      <c r="J204" s="206">
        <f>J205</f>
        <v>466</v>
      </c>
      <c r="K204" s="206">
        <f>K205</f>
        <v>466</v>
      </c>
      <c r="L204" s="97"/>
    </row>
    <row r="205" spans="2:12" s="86" customFormat="1" ht="16.5" customHeight="1">
      <c r="B205" s="115" t="s">
        <v>346</v>
      </c>
      <c r="C205" s="131" t="s">
        <v>240</v>
      </c>
      <c r="D205" s="62" t="s">
        <v>235</v>
      </c>
      <c r="E205" s="186" t="s">
        <v>234</v>
      </c>
      <c r="F205" s="187" t="s">
        <v>341</v>
      </c>
      <c r="G205" s="187" t="s">
        <v>230</v>
      </c>
      <c r="H205" s="167" t="s">
        <v>307</v>
      </c>
      <c r="I205" s="1"/>
      <c r="J205" s="206">
        <f>J206+J210+J214</f>
        <v>466</v>
      </c>
      <c r="K205" s="206">
        <f>K206+K210+K214</f>
        <v>466</v>
      </c>
      <c r="L205" s="97"/>
    </row>
    <row r="206" spans="2:12" s="86" customFormat="1" ht="37.5" customHeight="1">
      <c r="B206" s="115" t="s">
        <v>369</v>
      </c>
      <c r="C206" s="62" t="s">
        <v>240</v>
      </c>
      <c r="D206" s="62" t="s">
        <v>235</v>
      </c>
      <c r="E206" s="163" t="s">
        <v>234</v>
      </c>
      <c r="F206" s="163" t="s">
        <v>341</v>
      </c>
      <c r="G206" s="163" t="s">
        <v>229</v>
      </c>
      <c r="H206" s="163" t="s">
        <v>307</v>
      </c>
      <c r="I206" s="1"/>
      <c r="J206" s="206">
        <f>J207</f>
        <v>100</v>
      </c>
      <c r="K206" s="206">
        <f>K207</f>
        <v>100</v>
      </c>
      <c r="L206" s="97"/>
    </row>
    <row r="207" spans="2:12" s="86" customFormat="1" ht="18.75" customHeight="1">
      <c r="B207" s="13" t="s">
        <v>40</v>
      </c>
      <c r="C207" s="62" t="s">
        <v>240</v>
      </c>
      <c r="D207" s="62" t="s">
        <v>235</v>
      </c>
      <c r="E207" s="186" t="s">
        <v>234</v>
      </c>
      <c r="F207" s="187" t="s">
        <v>341</v>
      </c>
      <c r="G207" s="187" t="s">
        <v>229</v>
      </c>
      <c r="H207" s="167" t="s">
        <v>370</v>
      </c>
      <c r="I207" s="1"/>
      <c r="J207" s="206">
        <f>J208+J209</f>
        <v>100</v>
      </c>
      <c r="K207" s="206">
        <f>K208+K209</f>
        <v>100</v>
      </c>
      <c r="L207" s="97"/>
    </row>
    <row r="208" spans="2:12" s="86" customFormat="1" ht="17.25" customHeight="1">
      <c r="B208" s="3" t="s">
        <v>219</v>
      </c>
      <c r="C208" s="62" t="s">
        <v>240</v>
      </c>
      <c r="D208" s="62" t="s">
        <v>235</v>
      </c>
      <c r="E208" s="163" t="s">
        <v>234</v>
      </c>
      <c r="F208" s="163" t="s">
        <v>341</v>
      </c>
      <c r="G208" s="163" t="s">
        <v>229</v>
      </c>
      <c r="H208" s="163" t="s">
        <v>370</v>
      </c>
      <c r="I208" s="1" t="s">
        <v>4</v>
      </c>
      <c r="J208" s="196">
        <f>'приложение 6 (2019-2020г)'!K27</f>
        <v>0</v>
      </c>
      <c r="K208" s="196">
        <f>'приложение 6 (2019-2020г)'!L27</f>
        <v>0</v>
      </c>
      <c r="L208" s="97"/>
    </row>
    <row r="209" spans="2:12" s="86" customFormat="1" ht="21" customHeight="1">
      <c r="B209" s="3" t="s">
        <v>9</v>
      </c>
      <c r="C209" s="62" t="s">
        <v>240</v>
      </c>
      <c r="D209" s="62" t="s">
        <v>235</v>
      </c>
      <c r="E209" s="186" t="s">
        <v>234</v>
      </c>
      <c r="F209" s="187" t="s">
        <v>341</v>
      </c>
      <c r="G209" s="187" t="s">
        <v>229</v>
      </c>
      <c r="H209" s="167" t="s">
        <v>370</v>
      </c>
      <c r="I209" s="101">
        <v>610</v>
      </c>
      <c r="J209" s="206">
        <f>'приложение 6 (2019-2020г)'!K28</f>
        <v>100</v>
      </c>
      <c r="K209" s="206">
        <f>'приложение 6 (2019-2020г)'!L28</f>
        <v>100</v>
      </c>
      <c r="L209" s="97"/>
    </row>
    <row r="210" spans="2:12" s="86" customFormat="1" ht="39.75" customHeight="1">
      <c r="B210" s="3" t="s">
        <v>371</v>
      </c>
      <c r="C210" s="62" t="s">
        <v>240</v>
      </c>
      <c r="D210" s="62" t="s">
        <v>235</v>
      </c>
      <c r="E210" s="163" t="s">
        <v>234</v>
      </c>
      <c r="F210" s="163" t="s">
        <v>341</v>
      </c>
      <c r="G210" s="163" t="s">
        <v>234</v>
      </c>
      <c r="H210" s="163" t="s">
        <v>307</v>
      </c>
      <c r="I210" s="1"/>
      <c r="J210" s="206">
        <f>J211</f>
        <v>316</v>
      </c>
      <c r="K210" s="206">
        <f>K211</f>
        <v>316</v>
      </c>
      <c r="L210" s="97"/>
    </row>
    <row r="211" spans="2:12" s="86" customFormat="1" ht="16.5" customHeight="1">
      <c r="B211" s="13" t="s">
        <v>40</v>
      </c>
      <c r="C211" s="62" t="s">
        <v>240</v>
      </c>
      <c r="D211" s="62" t="s">
        <v>235</v>
      </c>
      <c r="E211" s="186" t="s">
        <v>234</v>
      </c>
      <c r="F211" s="187" t="s">
        <v>341</v>
      </c>
      <c r="G211" s="187" t="s">
        <v>234</v>
      </c>
      <c r="H211" s="167" t="s">
        <v>370</v>
      </c>
      <c r="I211" s="1"/>
      <c r="J211" s="206">
        <f>J212+J213</f>
        <v>316</v>
      </c>
      <c r="K211" s="206">
        <f>K212+K213</f>
        <v>316</v>
      </c>
      <c r="L211" s="97"/>
    </row>
    <row r="212" spans="2:12" s="86" customFormat="1" ht="29.25" customHeight="1">
      <c r="B212" s="3" t="s">
        <v>219</v>
      </c>
      <c r="C212" s="62" t="s">
        <v>240</v>
      </c>
      <c r="D212" s="62" t="s">
        <v>235</v>
      </c>
      <c r="E212" s="163" t="s">
        <v>234</v>
      </c>
      <c r="F212" s="163" t="s">
        <v>341</v>
      </c>
      <c r="G212" s="163" t="s">
        <v>234</v>
      </c>
      <c r="H212" s="163" t="s">
        <v>370</v>
      </c>
      <c r="I212" s="1" t="s">
        <v>4</v>
      </c>
      <c r="J212" s="206">
        <f>'приложение 6 (2019-2020г)'!K31</f>
        <v>0</v>
      </c>
      <c r="K212" s="206">
        <f>'приложение 6 (2019-2020г)'!L31</f>
        <v>0</v>
      </c>
      <c r="L212" s="97"/>
    </row>
    <row r="213" spans="2:12" s="86" customFormat="1" ht="16.5" customHeight="1">
      <c r="B213" s="3" t="s">
        <v>9</v>
      </c>
      <c r="C213" s="62" t="s">
        <v>240</v>
      </c>
      <c r="D213" s="62" t="s">
        <v>235</v>
      </c>
      <c r="E213" s="186" t="s">
        <v>234</v>
      </c>
      <c r="F213" s="187" t="s">
        <v>341</v>
      </c>
      <c r="G213" s="187" t="s">
        <v>234</v>
      </c>
      <c r="H213" s="167" t="s">
        <v>370</v>
      </c>
      <c r="I213" s="1" t="s">
        <v>10</v>
      </c>
      <c r="J213" s="206">
        <f>'приложение 6 (2019-2020г)'!K32</f>
        <v>316</v>
      </c>
      <c r="K213" s="206">
        <f>'приложение 6 (2019-2020г)'!L32</f>
        <v>316</v>
      </c>
      <c r="L213" s="97"/>
    </row>
    <row r="214" spans="2:12" s="86" customFormat="1" ht="28.5" customHeight="1">
      <c r="B214" s="3" t="s">
        <v>372</v>
      </c>
      <c r="C214" s="62" t="s">
        <v>240</v>
      </c>
      <c r="D214" s="62" t="s">
        <v>235</v>
      </c>
      <c r="E214" s="163" t="s">
        <v>234</v>
      </c>
      <c r="F214" s="163" t="s">
        <v>341</v>
      </c>
      <c r="G214" s="163" t="s">
        <v>231</v>
      </c>
      <c r="H214" s="163" t="s">
        <v>307</v>
      </c>
      <c r="I214" s="1"/>
      <c r="J214" s="206">
        <f>J215</f>
        <v>50</v>
      </c>
      <c r="K214" s="206">
        <f>K215</f>
        <v>50</v>
      </c>
      <c r="L214" s="97"/>
    </row>
    <row r="215" spans="2:12" s="86" customFormat="1" ht="15.75" customHeight="1">
      <c r="B215" s="115" t="s">
        <v>40</v>
      </c>
      <c r="C215" s="62" t="s">
        <v>240</v>
      </c>
      <c r="D215" s="62" t="s">
        <v>235</v>
      </c>
      <c r="E215" s="186" t="s">
        <v>234</v>
      </c>
      <c r="F215" s="187" t="s">
        <v>341</v>
      </c>
      <c r="G215" s="187" t="s">
        <v>231</v>
      </c>
      <c r="H215" s="167" t="s">
        <v>370</v>
      </c>
      <c r="I215" s="1"/>
      <c r="J215" s="206">
        <f>J216+J217</f>
        <v>50</v>
      </c>
      <c r="K215" s="206">
        <f>K216+K217</f>
        <v>50</v>
      </c>
      <c r="L215" s="97"/>
    </row>
    <row r="216" spans="2:12" s="86" customFormat="1" ht="29.25" customHeight="1">
      <c r="B216" s="3" t="s">
        <v>219</v>
      </c>
      <c r="C216" s="62" t="s">
        <v>240</v>
      </c>
      <c r="D216" s="62" t="s">
        <v>235</v>
      </c>
      <c r="E216" s="163" t="s">
        <v>234</v>
      </c>
      <c r="F216" s="163" t="s">
        <v>341</v>
      </c>
      <c r="G216" s="163" t="s">
        <v>231</v>
      </c>
      <c r="H216" s="163" t="s">
        <v>370</v>
      </c>
      <c r="I216" s="1" t="s">
        <v>4</v>
      </c>
      <c r="J216" s="206">
        <f>'приложение 6 (2019-2020г)'!K31</f>
        <v>0</v>
      </c>
      <c r="K216" s="206">
        <f>'приложение 6 (2019-2020г)'!L31</f>
        <v>0</v>
      </c>
      <c r="L216" s="97"/>
    </row>
    <row r="217" spans="2:12" s="86" customFormat="1" ht="17.25" customHeight="1">
      <c r="B217" s="3" t="s">
        <v>9</v>
      </c>
      <c r="C217" s="62" t="s">
        <v>240</v>
      </c>
      <c r="D217" s="62" t="s">
        <v>235</v>
      </c>
      <c r="E217" s="186" t="s">
        <v>234</v>
      </c>
      <c r="F217" s="187" t="s">
        <v>341</v>
      </c>
      <c r="G217" s="187" t="s">
        <v>231</v>
      </c>
      <c r="H217" s="167" t="s">
        <v>370</v>
      </c>
      <c r="I217" s="1" t="s">
        <v>10</v>
      </c>
      <c r="J217" s="206">
        <f>'приложение 6 (2019-2020г)'!K36</f>
        <v>50</v>
      </c>
      <c r="K217" s="206">
        <f>'приложение 6 (2019-2020г)'!L36</f>
        <v>50</v>
      </c>
      <c r="L217" s="97"/>
    </row>
    <row r="218" spans="2:12" s="86" customFormat="1" ht="14.25" customHeight="1">
      <c r="B218" s="65" t="s">
        <v>65</v>
      </c>
      <c r="C218" s="88" t="s">
        <v>232</v>
      </c>
      <c r="D218" s="88"/>
      <c r="E218" s="99"/>
      <c r="F218" s="168"/>
      <c r="G218" s="168"/>
      <c r="H218" s="168"/>
      <c r="I218" s="4"/>
      <c r="J218" s="150">
        <f>J219+J225+J245</f>
        <v>4450.1</v>
      </c>
      <c r="K218" s="150">
        <f>K219+K225+K245</f>
        <v>3332.3999999999996</v>
      </c>
      <c r="L218" s="97"/>
    </row>
    <row r="219" spans="2:12" s="86" customFormat="1" ht="14.25" customHeight="1">
      <c r="B219" s="11" t="s">
        <v>66</v>
      </c>
      <c r="C219" s="88" t="s">
        <v>232</v>
      </c>
      <c r="D219" s="88" t="s">
        <v>229</v>
      </c>
      <c r="E219" s="186"/>
      <c r="F219" s="187"/>
      <c r="G219" s="187"/>
      <c r="H219" s="187"/>
      <c r="I219" s="1"/>
      <c r="J219" s="206">
        <f aca="true" t="shared" si="6" ref="J219:K223">J220</f>
        <v>360</v>
      </c>
      <c r="K219" s="206">
        <f t="shared" si="6"/>
        <v>360</v>
      </c>
      <c r="L219" s="97"/>
    </row>
    <row r="220" spans="2:12" s="86" customFormat="1" ht="41.25" customHeight="1">
      <c r="B220" s="13" t="s">
        <v>102</v>
      </c>
      <c r="C220" s="62" t="s">
        <v>232</v>
      </c>
      <c r="D220" s="62" t="s">
        <v>229</v>
      </c>
      <c r="E220" s="99" t="s">
        <v>408</v>
      </c>
      <c r="F220" s="168" t="s">
        <v>304</v>
      </c>
      <c r="G220" s="168" t="s">
        <v>230</v>
      </c>
      <c r="H220" s="131" t="s">
        <v>307</v>
      </c>
      <c r="I220" s="1"/>
      <c r="J220" s="206">
        <f t="shared" si="6"/>
        <v>360</v>
      </c>
      <c r="K220" s="206">
        <f t="shared" si="6"/>
        <v>360</v>
      </c>
      <c r="L220" s="97"/>
    </row>
    <row r="221" spans="2:12" s="86" customFormat="1" ht="48" customHeight="1">
      <c r="B221" s="40" t="s">
        <v>158</v>
      </c>
      <c r="C221" s="62" t="s">
        <v>232</v>
      </c>
      <c r="D221" s="62" t="s">
        <v>229</v>
      </c>
      <c r="E221" s="99" t="s">
        <v>408</v>
      </c>
      <c r="F221" s="168" t="s">
        <v>323</v>
      </c>
      <c r="G221" s="168" t="s">
        <v>230</v>
      </c>
      <c r="H221" s="131" t="s">
        <v>307</v>
      </c>
      <c r="I221" s="1"/>
      <c r="J221" s="206">
        <f t="shared" si="6"/>
        <v>360</v>
      </c>
      <c r="K221" s="206">
        <f t="shared" si="6"/>
        <v>360</v>
      </c>
      <c r="L221" s="97"/>
    </row>
    <row r="222" spans="2:12" s="86" customFormat="1" ht="35.25" customHeight="1">
      <c r="B222" s="13" t="s">
        <v>159</v>
      </c>
      <c r="C222" s="62" t="s">
        <v>232</v>
      </c>
      <c r="D222" s="62" t="s">
        <v>229</v>
      </c>
      <c r="E222" s="99" t="s">
        <v>408</v>
      </c>
      <c r="F222" s="168" t="s">
        <v>323</v>
      </c>
      <c r="G222" s="168" t="s">
        <v>232</v>
      </c>
      <c r="H222" s="131" t="s">
        <v>307</v>
      </c>
      <c r="I222" s="1"/>
      <c r="J222" s="206">
        <f t="shared" si="6"/>
        <v>360</v>
      </c>
      <c r="K222" s="206">
        <f t="shared" si="6"/>
        <v>360</v>
      </c>
      <c r="L222" s="97"/>
    </row>
    <row r="223" spans="2:12" s="86" customFormat="1" ht="14.25" customHeight="1">
      <c r="B223" s="104" t="s">
        <v>67</v>
      </c>
      <c r="C223" s="62" t="s">
        <v>232</v>
      </c>
      <c r="D223" s="62" t="s">
        <v>229</v>
      </c>
      <c r="E223" s="148" t="s">
        <v>408</v>
      </c>
      <c r="F223" s="148" t="s">
        <v>323</v>
      </c>
      <c r="G223" s="148" t="s">
        <v>232</v>
      </c>
      <c r="H223" s="148" t="s">
        <v>412</v>
      </c>
      <c r="I223" s="1"/>
      <c r="J223" s="206">
        <f t="shared" si="6"/>
        <v>360</v>
      </c>
      <c r="K223" s="206">
        <f t="shared" si="6"/>
        <v>360</v>
      </c>
      <c r="L223" s="97"/>
    </row>
    <row r="224" spans="2:12" s="86" customFormat="1" ht="30.75" customHeight="1">
      <c r="B224" s="3" t="s">
        <v>219</v>
      </c>
      <c r="C224" s="62" t="s">
        <v>232</v>
      </c>
      <c r="D224" s="62" t="s">
        <v>229</v>
      </c>
      <c r="E224" s="99" t="s">
        <v>408</v>
      </c>
      <c r="F224" s="168" t="s">
        <v>323</v>
      </c>
      <c r="G224" s="168" t="s">
        <v>232</v>
      </c>
      <c r="H224" s="131" t="s">
        <v>412</v>
      </c>
      <c r="I224" s="1" t="s">
        <v>4</v>
      </c>
      <c r="J224" s="206">
        <f>'приложение 6 (2019-2020г)'!K401</f>
        <v>360</v>
      </c>
      <c r="K224" s="206">
        <f>'приложение 6 (2019-2020г)'!L401</f>
        <v>360</v>
      </c>
      <c r="L224" s="97"/>
    </row>
    <row r="225" spans="2:11" s="86" customFormat="1" ht="12.75">
      <c r="B225" s="106" t="s">
        <v>96</v>
      </c>
      <c r="C225" s="88" t="s">
        <v>232</v>
      </c>
      <c r="D225" s="88" t="s">
        <v>234</v>
      </c>
      <c r="E225" s="186"/>
      <c r="F225" s="187"/>
      <c r="G225" s="187"/>
      <c r="H225" s="187"/>
      <c r="I225" s="1"/>
      <c r="J225" s="150">
        <f>J226+J241+J239</f>
        <v>3960.1000000000004</v>
      </c>
      <c r="K225" s="150">
        <f>K226+K241+K239</f>
        <v>2972.3999999999996</v>
      </c>
    </row>
    <row r="226" spans="2:11" s="86" customFormat="1" ht="39" customHeight="1">
      <c r="B226" s="132" t="s">
        <v>208</v>
      </c>
      <c r="C226" s="62" t="s">
        <v>232</v>
      </c>
      <c r="D226" s="62" t="s">
        <v>234</v>
      </c>
      <c r="E226" s="99" t="s">
        <v>241</v>
      </c>
      <c r="F226" s="168" t="s">
        <v>304</v>
      </c>
      <c r="G226" s="168" t="s">
        <v>230</v>
      </c>
      <c r="H226" s="131" t="s">
        <v>307</v>
      </c>
      <c r="I226" s="1"/>
      <c r="J226" s="206">
        <f>J227+J233</f>
        <v>3717.9000000000005</v>
      </c>
      <c r="K226" s="206">
        <f>K227+K233</f>
        <v>2910.2</v>
      </c>
    </row>
    <row r="227" spans="2:11" s="86" customFormat="1" ht="38.25">
      <c r="B227" s="40" t="s">
        <v>51</v>
      </c>
      <c r="C227" s="62" t="s">
        <v>232</v>
      </c>
      <c r="D227" s="62" t="s">
        <v>234</v>
      </c>
      <c r="E227" s="148" t="s">
        <v>241</v>
      </c>
      <c r="F227" s="148" t="s">
        <v>304</v>
      </c>
      <c r="G227" s="148" t="s">
        <v>229</v>
      </c>
      <c r="H227" s="148" t="s">
        <v>307</v>
      </c>
      <c r="I227" s="1"/>
      <c r="J227" s="206">
        <f>J228+J231</f>
        <v>2457.7000000000003</v>
      </c>
      <c r="K227" s="206">
        <f>K228+K231</f>
        <v>2000</v>
      </c>
    </row>
    <row r="228" spans="2:11" s="86" customFormat="1" ht="27.75" customHeight="1">
      <c r="B228" s="93" t="s">
        <v>50</v>
      </c>
      <c r="C228" s="62" t="s">
        <v>232</v>
      </c>
      <c r="D228" s="62" t="s">
        <v>234</v>
      </c>
      <c r="E228" s="99" t="s">
        <v>241</v>
      </c>
      <c r="F228" s="168" t="s">
        <v>304</v>
      </c>
      <c r="G228" s="168" t="s">
        <v>229</v>
      </c>
      <c r="H228" s="131" t="s">
        <v>399</v>
      </c>
      <c r="I228" s="1"/>
      <c r="J228" s="206">
        <f>J229+J230</f>
        <v>2457.7000000000003</v>
      </c>
      <c r="K228" s="206">
        <f>K229+K230</f>
        <v>2000</v>
      </c>
    </row>
    <row r="229" spans="2:11" s="86" customFormat="1" ht="27.75" customHeight="1">
      <c r="B229" s="3" t="s">
        <v>219</v>
      </c>
      <c r="C229" s="62" t="s">
        <v>232</v>
      </c>
      <c r="D229" s="62" t="s">
        <v>234</v>
      </c>
      <c r="E229" s="99" t="s">
        <v>241</v>
      </c>
      <c r="F229" s="168" t="s">
        <v>304</v>
      </c>
      <c r="G229" s="168" t="s">
        <v>229</v>
      </c>
      <c r="H229" s="131" t="s">
        <v>399</v>
      </c>
      <c r="I229" s="1" t="s">
        <v>4</v>
      </c>
      <c r="J229" s="206">
        <f>'приложение 6 (2019-2020г)'!K302</f>
        <v>2457.7000000000003</v>
      </c>
      <c r="K229" s="206">
        <f>'приложение 6 (2019-2020г)'!L302</f>
        <v>2000</v>
      </c>
    </row>
    <row r="230" spans="2:11" s="86" customFormat="1" ht="19.5" customHeight="1">
      <c r="B230" s="3" t="s">
        <v>81</v>
      </c>
      <c r="C230" s="62" t="s">
        <v>232</v>
      </c>
      <c r="D230" s="62" t="s">
        <v>234</v>
      </c>
      <c r="E230" s="99" t="s">
        <v>241</v>
      </c>
      <c r="F230" s="168" t="s">
        <v>304</v>
      </c>
      <c r="G230" s="168" t="s">
        <v>229</v>
      </c>
      <c r="H230" s="131" t="s">
        <v>399</v>
      </c>
      <c r="I230" s="1" t="s">
        <v>80</v>
      </c>
      <c r="J230" s="206">
        <f>'приложение 6 (2019-2020г)'!K541</f>
        <v>0</v>
      </c>
      <c r="K230" s="206">
        <f>'приложение 6 (2019-2020г)'!L541</f>
        <v>0</v>
      </c>
    </row>
    <row r="231" spans="2:11" s="86" customFormat="1" ht="20.25" customHeight="1">
      <c r="B231" s="6" t="s">
        <v>53</v>
      </c>
      <c r="C231" s="62" t="s">
        <v>232</v>
      </c>
      <c r="D231" s="62" t="s">
        <v>234</v>
      </c>
      <c r="E231" s="148" t="s">
        <v>241</v>
      </c>
      <c r="F231" s="148" t="s">
        <v>304</v>
      </c>
      <c r="G231" s="148" t="s">
        <v>229</v>
      </c>
      <c r="H231" s="148" t="s">
        <v>400</v>
      </c>
      <c r="I231" s="1"/>
      <c r="J231" s="206">
        <f>J232</f>
        <v>0</v>
      </c>
      <c r="K231" s="206">
        <f>K232</f>
        <v>0</v>
      </c>
    </row>
    <row r="232" spans="2:11" s="86" customFormat="1" ht="25.5" customHeight="1">
      <c r="B232" s="3" t="s">
        <v>81</v>
      </c>
      <c r="C232" s="62" t="s">
        <v>232</v>
      </c>
      <c r="D232" s="62" t="s">
        <v>234</v>
      </c>
      <c r="E232" s="99" t="s">
        <v>241</v>
      </c>
      <c r="F232" s="168" t="s">
        <v>304</v>
      </c>
      <c r="G232" s="168" t="s">
        <v>229</v>
      </c>
      <c r="H232" s="131" t="s">
        <v>400</v>
      </c>
      <c r="I232" s="1" t="s">
        <v>80</v>
      </c>
      <c r="J232" s="206">
        <f>'приложение 6 (2019-2020г)'!K543</f>
        <v>0</v>
      </c>
      <c r="K232" s="206">
        <f>'приложение 6 (2019-2020г)'!L543</f>
        <v>0</v>
      </c>
    </row>
    <row r="233" spans="2:11" s="86" customFormat="1" ht="30.75" customHeight="1">
      <c r="B233" s="6" t="s">
        <v>146</v>
      </c>
      <c r="C233" s="62" t="s">
        <v>232</v>
      </c>
      <c r="D233" s="62" t="s">
        <v>234</v>
      </c>
      <c r="E233" s="148" t="s">
        <v>241</v>
      </c>
      <c r="F233" s="148" t="s">
        <v>304</v>
      </c>
      <c r="G233" s="148" t="s">
        <v>234</v>
      </c>
      <c r="H233" s="148" t="s">
        <v>307</v>
      </c>
      <c r="I233" s="1"/>
      <c r="J233" s="206">
        <f>J234+J237</f>
        <v>1260.2</v>
      </c>
      <c r="K233" s="206">
        <f>K234+K237</f>
        <v>910.2</v>
      </c>
    </row>
    <row r="234" spans="2:11" s="86" customFormat="1" ht="25.5">
      <c r="B234" s="93" t="s">
        <v>52</v>
      </c>
      <c r="C234" s="62" t="s">
        <v>232</v>
      </c>
      <c r="D234" s="62" t="s">
        <v>234</v>
      </c>
      <c r="E234" s="99" t="s">
        <v>241</v>
      </c>
      <c r="F234" s="168" t="s">
        <v>304</v>
      </c>
      <c r="G234" s="168" t="s">
        <v>234</v>
      </c>
      <c r="H234" s="131" t="s">
        <v>401</v>
      </c>
      <c r="I234" s="1"/>
      <c r="J234" s="206">
        <f>J235+J236</f>
        <v>1260.2</v>
      </c>
      <c r="K234" s="206">
        <f>K235+K236</f>
        <v>910.2</v>
      </c>
    </row>
    <row r="235" spans="2:11" s="86" customFormat="1" ht="33" customHeight="1">
      <c r="B235" s="3" t="s">
        <v>219</v>
      </c>
      <c r="C235" s="62" t="s">
        <v>232</v>
      </c>
      <c r="D235" s="62" t="s">
        <v>234</v>
      </c>
      <c r="E235" s="148" t="s">
        <v>241</v>
      </c>
      <c r="F235" s="148" t="s">
        <v>304</v>
      </c>
      <c r="G235" s="148" t="s">
        <v>234</v>
      </c>
      <c r="H235" s="148" t="s">
        <v>401</v>
      </c>
      <c r="I235" s="1" t="s">
        <v>4</v>
      </c>
      <c r="J235" s="206">
        <f>'приложение 6 (2019-2020г)'!K305</f>
        <v>1260.2</v>
      </c>
      <c r="K235" s="206">
        <f>'приложение 6 (2019-2020г)'!L305</f>
        <v>910.2</v>
      </c>
    </row>
    <row r="236" spans="2:11" s="86" customFormat="1" ht="22.5" customHeight="1">
      <c r="B236" s="3" t="s">
        <v>81</v>
      </c>
      <c r="C236" s="62" t="s">
        <v>232</v>
      </c>
      <c r="D236" s="62" t="s">
        <v>234</v>
      </c>
      <c r="E236" s="99" t="s">
        <v>241</v>
      </c>
      <c r="F236" s="168" t="s">
        <v>304</v>
      </c>
      <c r="G236" s="168" t="s">
        <v>234</v>
      </c>
      <c r="H236" s="131" t="s">
        <v>401</v>
      </c>
      <c r="I236" s="1" t="s">
        <v>80</v>
      </c>
      <c r="J236" s="206">
        <f>'приложение 6 (2019-2020г)'!K546</f>
        <v>0</v>
      </c>
      <c r="K236" s="206">
        <f>'приложение 6 (2019-2020г)'!L546</f>
        <v>0</v>
      </c>
    </row>
    <row r="237" spans="2:11" s="86" customFormat="1" ht="19.5" customHeight="1">
      <c r="B237" s="6" t="s">
        <v>53</v>
      </c>
      <c r="C237" s="62" t="s">
        <v>232</v>
      </c>
      <c r="D237" s="62" t="s">
        <v>234</v>
      </c>
      <c r="E237" s="148" t="s">
        <v>241</v>
      </c>
      <c r="F237" s="148" t="s">
        <v>304</v>
      </c>
      <c r="G237" s="148" t="s">
        <v>234</v>
      </c>
      <c r="H237" s="209" t="s">
        <v>400</v>
      </c>
      <c r="I237" s="1"/>
      <c r="J237" s="206">
        <f>J238</f>
        <v>0</v>
      </c>
      <c r="K237" s="206">
        <f>K238</f>
        <v>0</v>
      </c>
    </row>
    <row r="238" spans="2:11" s="86" customFormat="1" ht="21.75" customHeight="1">
      <c r="B238" s="3" t="s">
        <v>81</v>
      </c>
      <c r="C238" s="62" t="s">
        <v>232</v>
      </c>
      <c r="D238" s="62" t="s">
        <v>234</v>
      </c>
      <c r="E238" s="99" t="s">
        <v>241</v>
      </c>
      <c r="F238" s="168" t="s">
        <v>304</v>
      </c>
      <c r="G238" s="168" t="s">
        <v>234</v>
      </c>
      <c r="H238" s="131" t="s">
        <v>400</v>
      </c>
      <c r="I238" s="1" t="s">
        <v>80</v>
      </c>
      <c r="J238" s="206">
        <f>'приложение 6 (2019-2020г)'!K548</f>
        <v>0</v>
      </c>
      <c r="K238" s="206">
        <f>'приложение 6 (2019-2020г)'!L548</f>
        <v>0</v>
      </c>
    </row>
    <row r="239" spans="2:11" s="86" customFormat="1" ht="60.75" customHeight="1">
      <c r="B239" s="6" t="s">
        <v>190</v>
      </c>
      <c r="C239" s="1" t="s">
        <v>232</v>
      </c>
      <c r="D239" s="1" t="s">
        <v>234</v>
      </c>
      <c r="E239" s="186" t="s">
        <v>423</v>
      </c>
      <c r="F239" s="187" t="s">
        <v>304</v>
      </c>
      <c r="G239" s="187" t="s">
        <v>230</v>
      </c>
      <c r="H239" s="167" t="s">
        <v>442</v>
      </c>
      <c r="I239" s="1"/>
      <c r="J239" s="206">
        <f>J240</f>
        <v>62.2</v>
      </c>
      <c r="K239" s="206">
        <f>K240</f>
        <v>62.2</v>
      </c>
    </row>
    <row r="240" spans="2:11" s="86" customFormat="1" ht="17.25" customHeight="1">
      <c r="B240" s="3" t="s">
        <v>81</v>
      </c>
      <c r="C240" s="1" t="s">
        <v>232</v>
      </c>
      <c r="D240" s="1" t="s">
        <v>234</v>
      </c>
      <c r="E240" s="186" t="s">
        <v>423</v>
      </c>
      <c r="F240" s="187" t="s">
        <v>304</v>
      </c>
      <c r="G240" s="187" t="s">
        <v>230</v>
      </c>
      <c r="H240" s="167" t="s">
        <v>442</v>
      </c>
      <c r="I240" s="1" t="s">
        <v>80</v>
      </c>
      <c r="J240" s="206">
        <f>'приложение 6 (2019-2020г)'!K550</f>
        <v>62.2</v>
      </c>
      <c r="K240" s="206">
        <f>'приложение 6 (2019-2020г)'!L550</f>
        <v>62.2</v>
      </c>
    </row>
    <row r="241" spans="2:11" s="86" customFormat="1" ht="35.25" customHeight="1">
      <c r="B241" s="226" t="s">
        <v>59</v>
      </c>
      <c r="C241" s="1" t="s">
        <v>232</v>
      </c>
      <c r="D241" s="62" t="s">
        <v>234</v>
      </c>
      <c r="E241" s="133" t="s">
        <v>238</v>
      </c>
      <c r="F241" s="194" t="s">
        <v>304</v>
      </c>
      <c r="G241" s="194" t="s">
        <v>230</v>
      </c>
      <c r="H241" s="161" t="s">
        <v>307</v>
      </c>
      <c r="I241" s="227"/>
      <c r="J241" s="206">
        <f aca="true" t="shared" si="7" ref="J241:K243">J242</f>
        <v>180</v>
      </c>
      <c r="K241" s="206">
        <f t="shared" si="7"/>
        <v>0</v>
      </c>
    </row>
    <row r="242" spans="2:11" s="86" customFormat="1" ht="32.25" customHeight="1">
      <c r="B242" s="8" t="s">
        <v>452</v>
      </c>
      <c r="C242" s="1" t="s">
        <v>232</v>
      </c>
      <c r="D242" s="62" t="s">
        <v>234</v>
      </c>
      <c r="E242" s="164" t="s">
        <v>238</v>
      </c>
      <c r="F242" s="164" t="s">
        <v>304</v>
      </c>
      <c r="G242" s="164" t="s">
        <v>240</v>
      </c>
      <c r="H242" s="164" t="s">
        <v>307</v>
      </c>
      <c r="I242" s="227"/>
      <c r="J242" s="206">
        <f t="shared" si="7"/>
        <v>180</v>
      </c>
      <c r="K242" s="206">
        <f t="shared" si="7"/>
        <v>0</v>
      </c>
    </row>
    <row r="243" spans="2:11" s="86" customFormat="1" ht="30" customHeight="1">
      <c r="B243" s="8" t="s">
        <v>454</v>
      </c>
      <c r="C243" s="1" t="s">
        <v>232</v>
      </c>
      <c r="D243" s="62" t="s">
        <v>234</v>
      </c>
      <c r="E243" s="191" t="s">
        <v>238</v>
      </c>
      <c r="F243" s="192" t="s">
        <v>304</v>
      </c>
      <c r="G243" s="192" t="s">
        <v>240</v>
      </c>
      <c r="H243" s="193" t="s">
        <v>453</v>
      </c>
      <c r="I243" s="227"/>
      <c r="J243" s="206">
        <f t="shared" si="7"/>
        <v>180</v>
      </c>
      <c r="K243" s="206">
        <f t="shared" si="7"/>
        <v>0</v>
      </c>
    </row>
    <row r="244" spans="2:11" s="86" customFormat="1" ht="33.75" customHeight="1">
      <c r="B244" s="3" t="s">
        <v>219</v>
      </c>
      <c r="C244" s="1" t="s">
        <v>232</v>
      </c>
      <c r="D244" s="62" t="s">
        <v>234</v>
      </c>
      <c r="E244" s="191" t="s">
        <v>238</v>
      </c>
      <c r="F244" s="192" t="s">
        <v>304</v>
      </c>
      <c r="G244" s="192" t="s">
        <v>240</v>
      </c>
      <c r="H244" s="193" t="s">
        <v>453</v>
      </c>
      <c r="I244" s="101">
        <v>240</v>
      </c>
      <c r="J244" s="206">
        <f>'приложение 6 (2019-2020г)'!K406</f>
        <v>180</v>
      </c>
      <c r="K244" s="206">
        <f>'приложение 6 (2019-2020г)'!L406</f>
        <v>0</v>
      </c>
    </row>
    <row r="245" spans="2:11" s="86" customFormat="1" ht="16.5" customHeight="1">
      <c r="B245" s="11" t="s">
        <v>200</v>
      </c>
      <c r="C245" s="4" t="s">
        <v>232</v>
      </c>
      <c r="D245" s="4" t="s">
        <v>231</v>
      </c>
      <c r="E245" s="186"/>
      <c r="F245" s="187"/>
      <c r="G245" s="187"/>
      <c r="H245" s="187"/>
      <c r="I245" s="4"/>
      <c r="J245" s="150">
        <f>J246</f>
        <v>130</v>
      </c>
      <c r="K245" s="150">
        <f>K246</f>
        <v>0</v>
      </c>
    </row>
    <row r="246" spans="2:11" s="86" customFormat="1" ht="42.75" customHeight="1">
      <c r="B246" s="3" t="s">
        <v>202</v>
      </c>
      <c r="C246" s="33" t="s">
        <v>232</v>
      </c>
      <c r="D246" s="33" t="s">
        <v>231</v>
      </c>
      <c r="E246" s="55" t="s">
        <v>416</v>
      </c>
      <c r="F246" s="55" t="s">
        <v>304</v>
      </c>
      <c r="G246" s="55" t="s">
        <v>230</v>
      </c>
      <c r="H246" s="55" t="s">
        <v>307</v>
      </c>
      <c r="I246" s="30"/>
      <c r="J246" s="218">
        <f>J247+J250</f>
        <v>130</v>
      </c>
      <c r="K246" s="218">
        <f>K247+K250</f>
        <v>0</v>
      </c>
    </row>
    <row r="247" spans="2:11" s="86" customFormat="1" ht="36" customHeight="1">
      <c r="B247" s="3" t="s">
        <v>203</v>
      </c>
      <c r="C247" s="33" t="s">
        <v>232</v>
      </c>
      <c r="D247" s="33" t="s">
        <v>231</v>
      </c>
      <c r="E247" s="37" t="s">
        <v>416</v>
      </c>
      <c r="F247" s="169" t="s">
        <v>304</v>
      </c>
      <c r="G247" s="169" t="s">
        <v>229</v>
      </c>
      <c r="H247" s="158" t="s">
        <v>307</v>
      </c>
      <c r="I247" s="30"/>
      <c r="J247" s="218">
        <f>J248</f>
        <v>65</v>
      </c>
      <c r="K247" s="218">
        <f>K248</f>
        <v>0</v>
      </c>
    </row>
    <row r="248" spans="2:11" s="86" customFormat="1" ht="63.75" customHeight="1">
      <c r="B248" s="3" t="s">
        <v>201</v>
      </c>
      <c r="C248" s="33" t="s">
        <v>232</v>
      </c>
      <c r="D248" s="33" t="s">
        <v>231</v>
      </c>
      <c r="E248" s="55" t="s">
        <v>416</v>
      </c>
      <c r="F248" s="55" t="s">
        <v>304</v>
      </c>
      <c r="G248" s="55" t="s">
        <v>229</v>
      </c>
      <c r="H248" s="55" t="s">
        <v>417</v>
      </c>
      <c r="I248" s="30"/>
      <c r="J248" s="218">
        <f>J249</f>
        <v>65</v>
      </c>
      <c r="K248" s="218">
        <f>K249</f>
        <v>0</v>
      </c>
    </row>
    <row r="249" spans="2:11" s="86" customFormat="1" ht="30.75" customHeight="1">
      <c r="B249" s="3" t="s">
        <v>219</v>
      </c>
      <c r="C249" s="33" t="s">
        <v>232</v>
      </c>
      <c r="D249" s="33" t="s">
        <v>231</v>
      </c>
      <c r="E249" s="37" t="s">
        <v>416</v>
      </c>
      <c r="F249" s="169" t="s">
        <v>304</v>
      </c>
      <c r="G249" s="169" t="s">
        <v>229</v>
      </c>
      <c r="H249" s="158" t="s">
        <v>417</v>
      </c>
      <c r="I249" s="30" t="s">
        <v>4</v>
      </c>
      <c r="J249" s="218">
        <f>'приложение 6 (2019-2020г)'!K310</f>
        <v>65</v>
      </c>
      <c r="K249" s="218">
        <f>'приложение 6 (2019-2020г)'!L310</f>
        <v>0</v>
      </c>
    </row>
    <row r="250" spans="2:11" s="86" customFormat="1" ht="30.75" customHeight="1">
      <c r="B250" s="3" t="s">
        <v>204</v>
      </c>
      <c r="C250" s="33" t="s">
        <v>232</v>
      </c>
      <c r="D250" s="33" t="s">
        <v>231</v>
      </c>
      <c r="E250" s="55" t="s">
        <v>416</v>
      </c>
      <c r="F250" s="55" t="s">
        <v>304</v>
      </c>
      <c r="G250" s="55" t="s">
        <v>234</v>
      </c>
      <c r="H250" s="55" t="s">
        <v>307</v>
      </c>
      <c r="I250" s="30"/>
      <c r="J250" s="218">
        <f>J251</f>
        <v>65</v>
      </c>
      <c r="K250" s="218">
        <f>K251</f>
        <v>0</v>
      </c>
    </row>
    <row r="251" spans="2:11" s="86" customFormat="1" ht="51.75" customHeight="1">
      <c r="B251" s="3" t="s">
        <v>201</v>
      </c>
      <c r="C251" s="33" t="s">
        <v>232</v>
      </c>
      <c r="D251" s="33" t="s">
        <v>231</v>
      </c>
      <c r="E251" s="37" t="s">
        <v>416</v>
      </c>
      <c r="F251" s="169" t="s">
        <v>304</v>
      </c>
      <c r="G251" s="169" t="s">
        <v>234</v>
      </c>
      <c r="H251" s="158" t="s">
        <v>418</v>
      </c>
      <c r="I251" s="30"/>
      <c r="J251" s="218">
        <f>J252</f>
        <v>65</v>
      </c>
      <c r="K251" s="218">
        <f>K252</f>
        <v>0</v>
      </c>
    </row>
    <row r="252" spans="2:11" s="86" customFormat="1" ht="31.5" customHeight="1">
      <c r="B252" s="3" t="s">
        <v>219</v>
      </c>
      <c r="C252" s="33" t="s">
        <v>232</v>
      </c>
      <c r="D252" s="33" t="s">
        <v>231</v>
      </c>
      <c r="E252" s="55" t="s">
        <v>416</v>
      </c>
      <c r="F252" s="55" t="s">
        <v>304</v>
      </c>
      <c r="G252" s="55" t="s">
        <v>234</v>
      </c>
      <c r="H252" s="55" t="s">
        <v>418</v>
      </c>
      <c r="I252" s="30" t="s">
        <v>4</v>
      </c>
      <c r="J252" s="218">
        <f>'приложение 6 (2019-2020г)'!K313</f>
        <v>65</v>
      </c>
      <c r="K252" s="218">
        <f>'приложение 6 (2019-2020г)'!L313</f>
        <v>0</v>
      </c>
    </row>
    <row r="253" spans="2:11" s="86" customFormat="1" ht="19.5" customHeight="1">
      <c r="B253" s="90" t="s">
        <v>252</v>
      </c>
      <c r="C253" s="88" t="s">
        <v>238</v>
      </c>
      <c r="D253" s="88"/>
      <c r="E253" s="186"/>
      <c r="F253" s="187"/>
      <c r="G253" s="187"/>
      <c r="H253" s="187"/>
      <c r="I253" s="63"/>
      <c r="J253" s="205">
        <f>J254</f>
        <v>1206.5</v>
      </c>
      <c r="K253" s="205">
        <f>K254</f>
        <v>8739.4</v>
      </c>
    </row>
    <row r="254" spans="2:11" s="86" customFormat="1" ht="21" customHeight="1">
      <c r="B254" s="90" t="s">
        <v>105</v>
      </c>
      <c r="C254" s="88" t="s">
        <v>238</v>
      </c>
      <c r="D254" s="88" t="s">
        <v>232</v>
      </c>
      <c r="E254" s="186"/>
      <c r="F254" s="187"/>
      <c r="G254" s="187"/>
      <c r="H254" s="187"/>
      <c r="I254" s="64"/>
      <c r="J254" s="184">
        <f>J255+J269</f>
        <v>1206.5</v>
      </c>
      <c r="K254" s="184">
        <f>K255+K269</f>
        <v>8739.4</v>
      </c>
    </row>
    <row r="255" spans="2:11" s="86" customFormat="1" ht="44.25" customHeight="1">
      <c r="B255" s="43" t="s">
        <v>106</v>
      </c>
      <c r="C255" s="62" t="s">
        <v>238</v>
      </c>
      <c r="D255" s="62" t="s">
        <v>232</v>
      </c>
      <c r="E255" s="99">
        <v>13</v>
      </c>
      <c r="F255" s="168" t="s">
        <v>304</v>
      </c>
      <c r="G255" s="168" t="s">
        <v>230</v>
      </c>
      <c r="H255" s="168" t="s">
        <v>305</v>
      </c>
      <c r="I255" s="2"/>
      <c r="J255" s="206">
        <f>J256+J259+J263+J266</f>
        <v>1206.5</v>
      </c>
      <c r="K255" s="206">
        <f>K256+K259+K263+K266</f>
        <v>839.4</v>
      </c>
    </row>
    <row r="256" spans="2:11" s="86" customFormat="1" ht="33.75" customHeight="1">
      <c r="B256" s="13" t="s">
        <v>135</v>
      </c>
      <c r="C256" s="62" t="s">
        <v>238</v>
      </c>
      <c r="D256" s="62" t="s">
        <v>232</v>
      </c>
      <c r="E256" s="99" t="s">
        <v>285</v>
      </c>
      <c r="F256" s="168" t="s">
        <v>304</v>
      </c>
      <c r="G256" s="168" t="s">
        <v>238</v>
      </c>
      <c r="H256" s="168" t="s">
        <v>307</v>
      </c>
      <c r="I256" s="1"/>
      <c r="J256" s="206">
        <f>J257</f>
        <v>69.4</v>
      </c>
      <c r="K256" s="206">
        <f>K257</f>
        <v>69.4</v>
      </c>
    </row>
    <row r="257" spans="2:11" s="86" customFormat="1" ht="69.75" customHeight="1">
      <c r="B257" s="40" t="s">
        <v>149</v>
      </c>
      <c r="C257" s="62" t="s">
        <v>238</v>
      </c>
      <c r="D257" s="62" t="s">
        <v>232</v>
      </c>
      <c r="E257" s="99" t="s">
        <v>285</v>
      </c>
      <c r="F257" s="168" t="s">
        <v>304</v>
      </c>
      <c r="G257" s="168" t="s">
        <v>238</v>
      </c>
      <c r="H257" s="168" t="s">
        <v>315</v>
      </c>
      <c r="I257" s="1"/>
      <c r="J257" s="206">
        <f>J258</f>
        <v>69.4</v>
      </c>
      <c r="K257" s="206">
        <f>K258</f>
        <v>69.4</v>
      </c>
    </row>
    <row r="258" spans="2:11" s="86" customFormat="1" ht="30" customHeight="1">
      <c r="B258" s="3" t="s">
        <v>222</v>
      </c>
      <c r="C258" s="62" t="s">
        <v>238</v>
      </c>
      <c r="D258" s="62" t="s">
        <v>232</v>
      </c>
      <c r="E258" s="99" t="s">
        <v>285</v>
      </c>
      <c r="F258" s="168" t="s">
        <v>304</v>
      </c>
      <c r="G258" s="168" t="s">
        <v>238</v>
      </c>
      <c r="H258" s="168" t="s">
        <v>315</v>
      </c>
      <c r="I258" s="1" t="s">
        <v>1</v>
      </c>
      <c r="J258" s="206">
        <f>'приложение 6 (2019-2020г)'!K319</f>
        <v>69.4</v>
      </c>
      <c r="K258" s="206">
        <f>'приложение 6 (2019-2020г)'!L319</f>
        <v>69.4</v>
      </c>
    </row>
    <row r="259" spans="2:11" ht="45.75" customHeight="1">
      <c r="B259" s="9" t="s">
        <v>316</v>
      </c>
      <c r="C259" s="103" t="s">
        <v>238</v>
      </c>
      <c r="D259" s="103" t="s">
        <v>232</v>
      </c>
      <c r="E259" s="173" t="s">
        <v>285</v>
      </c>
      <c r="F259" s="173" t="s">
        <v>304</v>
      </c>
      <c r="G259" s="173" t="s">
        <v>239</v>
      </c>
      <c r="H259" s="173" t="s">
        <v>317</v>
      </c>
      <c r="I259" s="85"/>
      <c r="J259" s="151">
        <f>J260</f>
        <v>737.1</v>
      </c>
      <c r="K259" s="151">
        <f>K260</f>
        <v>270</v>
      </c>
    </row>
    <row r="260" spans="2:11" ht="21" customHeight="1">
      <c r="B260" s="9" t="s">
        <v>107</v>
      </c>
      <c r="C260" s="108" t="s">
        <v>238</v>
      </c>
      <c r="D260" s="103" t="s">
        <v>232</v>
      </c>
      <c r="E260" s="133" t="s">
        <v>285</v>
      </c>
      <c r="F260" s="194" t="s">
        <v>304</v>
      </c>
      <c r="G260" s="194" t="s">
        <v>239</v>
      </c>
      <c r="H260" s="194" t="s">
        <v>317</v>
      </c>
      <c r="I260" s="85"/>
      <c r="J260" s="151">
        <f>J261+J262</f>
        <v>737.1</v>
      </c>
      <c r="K260" s="151">
        <f>K261+K262</f>
        <v>270</v>
      </c>
    </row>
    <row r="261" spans="2:11" ht="36.75" customHeight="1">
      <c r="B261" s="3" t="s">
        <v>219</v>
      </c>
      <c r="C261" s="108" t="s">
        <v>238</v>
      </c>
      <c r="D261" s="103" t="s">
        <v>232</v>
      </c>
      <c r="E261" s="133" t="s">
        <v>285</v>
      </c>
      <c r="F261" s="194" t="s">
        <v>304</v>
      </c>
      <c r="G261" s="194" t="s">
        <v>239</v>
      </c>
      <c r="H261" s="161" t="s">
        <v>317</v>
      </c>
      <c r="I261" s="109">
        <v>240</v>
      </c>
      <c r="J261" s="207">
        <f>'приложение 6 (2019-2020г)'!K322</f>
        <v>737.1</v>
      </c>
      <c r="K261" s="207">
        <f>'приложение 6 (2019-2020г)'!L322</f>
        <v>270</v>
      </c>
    </row>
    <row r="262" spans="2:11" ht="18" customHeight="1">
      <c r="B262" s="3" t="s">
        <v>81</v>
      </c>
      <c r="C262" s="35" t="s">
        <v>238</v>
      </c>
      <c r="D262" s="35" t="s">
        <v>232</v>
      </c>
      <c r="E262" s="133" t="s">
        <v>285</v>
      </c>
      <c r="F262" s="194" t="s">
        <v>304</v>
      </c>
      <c r="G262" s="194" t="s">
        <v>239</v>
      </c>
      <c r="H262" s="161" t="s">
        <v>317</v>
      </c>
      <c r="I262" s="38">
        <v>540</v>
      </c>
      <c r="J262" s="219"/>
      <c r="K262" s="219"/>
    </row>
    <row r="263" spans="2:11" ht="43.5" customHeight="1">
      <c r="B263" s="3" t="s">
        <v>319</v>
      </c>
      <c r="C263" s="35" t="s">
        <v>238</v>
      </c>
      <c r="D263" s="35" t="s">
        <v>232</v>
      </c>
      <c r="E263" s="37" t="s">
        <v>285</v>
      </c>
      <c r="F263" s="169" t="s">
        <v>304</v>
      </c>
      <c r="G263" s="169" t="s">
        <v>241</v>
      </c>
      <c r="H263" s="169" t="s">
        <v>317</v>
      </c>
      <c r="I263" s="85"/>
      <c r="J263" s="219">
        <f>J264</f>
        <v>100</v>
      </c>
      <c r="K263" s="219">
        <f>K264</f>
        <v>100</v>
      </c>
    </row>
    <row r="264" spans="2:11" ht="27" customHeight="1">
      <c r="B264" s="9" t="s">
        <v>107</v>
      </c>
      <c r="C264" s="35" t="s">
        <v>238</v>
      </c>
      <c r="D264" s="35" t="s">
        <v>232</v>
      </c>
      <c r="E264" s="37" t="s">
        <v>285</v>
      </c>
      <c r="F264" s="169" t="s">
        <v>304</v>
      </c>
      <c r="G264" s="169" t="s">
        <v>241</v>
      </c>
      <c r="H264" s="169" t="s">
        <v>317</v>
      </c>
      <c r="I264" s="85"/>
      <c r="J264" s="219">
        <f>J265</f>
        <v>100</v>
      </c>
      <c r="K264" s="219">
        <f>K265</f>
        <v>100</v>
      </c>
    </row>
    <row r="265" spans="2:11" ht="27" customHeight="1">
      <c r="B265" s="3" t="s">
        <v>219</v>
      </c>
      <c r="C265" s="35" t="s">
        <v>238</v>
      </c>
      <c r="D265" s="35" t="s">
        <v>232</v>
      </c>
      <c r="E265" s="37" t="s">
        <v>285</v>
      </c>
      <c r="F265" s="169" t="s">
        <v>304</v>
      </c>
      <c r="G265" s="169" t="s">
        <v>241</v>
      </c>
      <c r="H265" s="169" t="s">
        <v>317</v>
      </c>
      <c r="I265" s="85">
        <v>240</v>
      </c>
      <c r="J265" s="219">
        <f>'приложение 6 (2019-2020г)'!K325</f>
        <v>100</v>
      </c>
      <c r="K265" s="219">
        <f>'приложение 6 (2019-2020г)'!L325</f>
        <v>100</v>
      </c>
    </row>
    <row r="266" spans="2:11" ht="27" customHeight="1">
      <c r="B266" s="3" t="s">
        <v>320</v>
      </c>
      <c r="C266" s="35" t="s">
        <v>238</v>
      </c>
      <c r="D266" s="35" t="s">
        <v>232</v>
      </c>
      <c r="E266" s="55" t="s">
        <v>285</v>
      </c>
      <c r="F266" s="55" t="s">
        <v>304</v>
      </c>
      <c r="G266" s="55" t="s">
        <v>247</v>
      </c>
      <c r="H266" s="55" t="s">
        <v>317</v>
      </c>
      <c r="I266" s="85"/>
      <c r="J266" s="219">
        <f>J267</f>
        <v>300</v>
      </c>
      <c r="K266" s="219">
        <f>K267</f>
        <v>400</v>
      </c>
    </row>
    <row r="267" spans="2:11" ht="19.5" customHeight="1">
      <c r="B267" s="9" t="s">
        <v>107</v>
      </c>
      <c r="C267" s="35" t="s">
        <v>238</v>
      </c>
      <c r="D267" s="35" t="s">
        <v>232</v>
      </c>
      <c r="E267" s="37" t="s">
        <v>285</v>
      </c>
      <c r="F267" s="169" t="s">
        <v>304</v>
      </c>
      <c r="G267" s="169" t="s">
        <v>247</v>
      </c>
      <c r="H267" s="169" t="s">
        <v>317</v>
      </c>
      <c r="I267" s="85"/>
      <c r="J267" s="219">
        <f>J268</f>
        <v>300</v>
      </c>
      <c r="K267" s="219">
        <f>K268</f>
        <v>400</v>
      </c>
    </row>
    <row r="268" spans="2:11" ht="27" customHeight="1">
      <c r="B268" s="3" t="s">
        <v>219</v>
      </c>
      <c r="C268" s="35" t="s">
        <v>238</v>
      </c>
      <c r="D268" s="35" t="s">
        <v>232</v>
      </c>
      <c r="E268" s="133" t="s">
        <v>285</v>
      </c>
      <c r="F268" s="194" t="s">
        <v>304</v>
      </c>
      <c r="G268" s="194" t="s">
        <v>247</v>
      </c>
      <c r="H268" s="161" t="s">
        <v>317</v>
      </c>
      <c r="I268" s="85">
        <v>240</v>
      </c>
      <c r="J268" s="219">
        <f>'приложение 6 (2019-2020г)'!K328</f>
        <v>300</v>
      </c>
      <c r="K268" s="219">
        <f>'приложение 6 (2019-2020г)'!L328</f>
        <v>400</v>
      </c>
    </row>
    <row r="269" spans="2:11" ht="27" customHeight="1">
      <c r="B269" s="3" t="s">
        <v>476</v>
      </c>
      <c r="C269" s="35" t="s">
        <v>238</v>
      </c>
      <c r="D269" s="35" t="s">
        <v>232</v>
      </c>
      <c r="E269" s="133" t="s">
        <v>423</v>
      </c>
      <c r="F269" s="194" t="s">
        <v>304</v>
      </c>
      <c r="G269" s="194" t="s">
        <v>230</v>
      </c>
      <c r="H269" s="194" t="s">
        <v>307</v>
      </c>
      <c r="I269" s="85"/>
      <c r="J269" s="219">
        <f>J270</f>
        <v>0</v>
      </c>
      <c r="K269" s="219">
        <f>K270</f>
        <v>7900</v>
      </c>
    </row>
    <row r="270" spans="2:11" ht="33.75" customHeight="1">
      <c r="B270" s="3" t="s">
        <v>450</v>
      </c>
      <c r="C270" s="35" t="s">
        <v>238</v>
      </c>
      <c r="D270" s="35" t="s">
        <v>232</v>
      </c>
      <c r="E270" s="133" t="s">
        <v>423</v>
      </c>
      <c r="F270" s="194" t="s">
        <v>304</v>
      </c>
      <c r="G270" s="194" t="s">
        <v>230</v>
      </c>
      <c r="H270" s="167" t="s">
        <v>449</v>
      </c>
      <c r="I270" s="85"/>
      <c r="J270" s="151">
        <f>J271</f>
        <v>0</v>
      </c>
      <c r="K270" s="151">
        <f>K271</f>
        <v>7900</v>
      </c>
    </row>
    <row r="271" spans="2:11" ht="17.25" customHeight="1">
      <c r="B271" s="3" t="s">
        <v>245</v>
      </c>
      <c r="C271" s="35" t="s">
        <v>238</v>
      </c>
      <c r="D271" s="35" t="s">
        <v>232</v>
      </c>
      <c r="E271" s="133" t="s">
        <v>423</v>
      </c>
      <c r="F271" s="194" t="s">
        <v>304</v>
      </c>
      <c r="G271" s="194" t="s">
        <v>230</v>
      </c>
      <c r="H271" s="167" t="s">
        <v>449</v>
      </c>
      <c r="I271" s="85">
        <v>410</v>
      </c>
      <c r="J271" s="151">
        <f>'приложение 6 (2019-2020г)'!K331</f>
        <v>0</v>
      </c>
      <c r="K271" s="151">
        <f>'приложение 6 (2019-2020г)'!L331</f>
        <v>7900</v>
      </c>
    </row>
    <row r="272" spans="2:11" s="86" customFormat="1" ht="19.5" customHeight="1">
      <c r="B272" s="11" t="s">
        <v>243</v>
      </c>
      <c r="C272" s="88" t="s">
        <v>239</v>
      </c>
      <c r="D272" s="88" t="s">
        <v>230</v>
      </c>
      <c r="E272" s="186"/>
      <c r="F272" s="187"/>
      <c r="G272" s="187"/>
      <c r="H272" s="187"/>
      <c r="I272" s="89"/>
      <c r="J272" s="150">
        <f>J273+J292+J315+J345+J369</f>
        <v>253358.18999999997</v>
      </c>
      <c r="K272" s="150">
        <f>K273+K292+K315+K345+K369</f>
        <v>251024.5</v>
      </c>
    </row>
    <row r="273" spans="2:11" s="86" customFormat="1" ht="20.25" customHeight="1">
      <c r="B273" s="90" t="s">
        <v>244</v>
      </c>
      <c r="C273" s="88" t="s">
        <v>239</v>
      </c>
      <c r="D273" s="88" t="s">
        <v>229</v>
      </c>
      <c r="E273" s="186"/>
      <c r="F273" s="187"/>
      <c r="G273" s="187"/>
      <c r="H273" s="187"/>
      <c r="I273" s="1"/>
      <c r="J273" s="206">
        <f>J274+J289</f>
        <v>81037.4</v>
      </c>
      <c r="K273" s="206">
        <f>K274+K289</f>
        <v>81225.4</v>
      </c>
    </row>
    <row r="274" spans="2:11" s="86" customFormat="1" ht="49.5" customHeight="1">
      <c r="B274" s="40" t="s">
        <v>321</v>
      </c>
      <c r="C274" s="62" t="s">
        <v>239</v>
      </c>
      <c r="D274" s="62" t="s">
        <v>229</v>
      </c>
      <c r="E274" s="186" t="s">
        <v>229</v>
      </c>
      <c r="F274" s="187" t="s">
        <v>304</v>
      </c>
      <c r="G274" s="187" t="s">
        <v>230</v>
      </c>
      <c r="H274" s="187" t="s">
        <v>307</v>
      </c>
      <c r="I274" s="64"/>
      <c r="J274" s="206">
        <f>J275</f>
        <v>79437.4</v>
      </c>
      <c r="K274" s="206">
        <f>K275</f>
        <v>79625.4</v>
      </c>
    </row>
    <row r="275" spans="2:11" s="86" customFormat="1" ht="30.75" customHeight="1">
      <c r="B275" s="40" t="s">
        <v>322</v>
      </c>
      <c r="C275" s="62"/>
      <c r="D275" s="62"/>
      <c r="E275" s="216" t="s">
        <v>229</v>
      </c>
      <c r="F275" s="217" t="s">
        <v>323</v>
      </c>
      <c r="G275" s="217" t="s">
        <v>230</v>
      </c>
      <c r="H275" s="217" t="s">
        <v>307</v>
      </c>
      <c r="I275" s="2"/>
      <c r="J275" s="206">
        <f>J276+J279+J282</f>
        <v>79437.4</v>
      </c>
      <c r="K275" s="206">
        <f>K276+K279+K282</f>
        <v>79625.4</v>
      </c>
    </row>
    <row r="276" spans="2:11" s="86" customFormat="1" ht="72" customHeight="1">
      <c r="B276" s="40" t="s">
        <v>160</v>
      </c>
      <c r="C276" s="62" t="s">
        <v>239</v>
      </c>
      <c r="D276" s="62" t="s">
        <v>229</v>
      </c>
      <c r="E276" s="216" t="s">
        <v>229</v>
      </c>
      <c r="F276" s="217" t="s">
        <v>323</v>
      </c>
      <c r="G276" s="217" t="s">
        <v>229</v>
      </c>
      <c r="H276" s="217" t="s">
        <v>307</v>
      </c>
      <c r="I276" s="1"/>
      <c r="J276" s="206">
        <f>J277</f>
        <v>56010</v>
      </c>
      <c r="K276" s="206">
        <f>K277</f>
        <v>56010</v>
      </c>
    </row>
    <row r="277" spans="2:11" s="86" customFormat="1" ht="32.25" customHeight="1">
      <c r="B277" s="6" t="s">
        <v>25</v>
      </c>
      <c r="C277" s="62" t="s">
        <v>239</v>
      </c>
      <c r="D277" s="62" t="s">
        <v>229</v>
      </c>
      <c r="E277" s="186" t="s">
        <v>229</v>
      </c>
      <c r="F277" s="187" t="s">
        <v>323</v>
      </c>
      <c r="G277" s="187" t="s">
        <v>229</v>
      </c>
      <c r="H277" s="187" t="s">
        <v>328</v>
      </c>
      <c r="I277" s="64"/>
      <c r="J277" s="206">
        <f>J278</f>
        <v>56010</v>
      </c>
      <c r="K277" s="206">
        <f>K278</f>
        <v>56010</v>
      </c>
    </row>
    <row r="278" spans="2:11" s="86" customFormat="1" ht="12.75">
      <c r="B278" s="3" t="s">
        <v>9</v>
      </c>
      <c r="C278" s="62" t="s">
        <v>239</v>
      </c>
      <c r="D278" s="62" t="s">
        <v>229</v>
      </c>
      <c r="E278" s="188" t="s">
        <v>229</v>
      </c>
      <c r="F278" s="189" t="s">
        <v>323</v>
      </c>
      <c r="G278" s="189" t="s">
        <v>229</v>
      </c>
      <c r="H278" s="189" t="s">
        <v>328</v>
      </c>
      <c r="I278" s="1" t="s">
        <v>10</v>
      </c>
      <c r="J278" s="206">
        <f>'приложение 6 (2019-2020г)'!K420</f>
        <v>56010</v>
      </c>
      <c r="K278" s="206">
        <f>'приложение 6 (2019-2020г)'!L420</f>
        <v>56010</v>
      </c>
    </row>
    <row r="279" spans="2:11" s="86" customFormat="1" ht="83.25" customHeight="1">
      <c r="B279" s="9" t="s">
        <v>170</v>
      </c>
      <c r="C279" s="62" t="s">
        <v>239</v>
      </c>
      <c r="D279" s="62" t="s">
        <v>229</v>
      </c>
      <c r="E279" s="191" t="s">
        <v>229</v>
      </c>
      <c r="F279" s="192" t="s">
        <v>323</v>
      </c>
      <c r="G279" s="192" t="s">
        <v>234</v>
      </c>
      <c r="H279" s="193" t="s">
        <v>307</v>
      </c>
      <c r="I279" s="1"/>
      <c r="J279" s="206">
        <f>J280</f>
        <v>200</v>
      </c>
      <c r="K279" s="206">
        <f>K280</f>
        <v>200</v>
      </c>
    </row>
    <row r="280" spans="2:11" s="86" customFormat="1" ht="58.5" customHeight="1">
      <c r="B280" s="134" t="s">
        <v>26</v>
      </c>
      <c r="C280" s="62" t="s">
        <v>239</v>
      </c>
      <c r="D280" s="62" t="s">
        <v>229</v>
      </c>
      <c r="E280" s="133" t="s">
        <v>229</v>
      </c>
      <c r="F280" s="194" t="s">
        <v>323</v>
      </c>
      <c r="G280" s="194" t="s">
        <v>234</v>
      </c>
      <c r="H280" s="194" t="s">
        <v>331</v>
      </c>
      <c r="I280" s="1"/>
      <c r="J280" s="206">
        <f>J281</f>
        <v>200</v>
      </c>
      <c r="K280" s="206">
        <f>K281</f>
        <v>200</v>
      </c>
    </row>
    <row r="281" spans="2:11" s="86" customFormat="1" ht="16.5" customHeight="1">
      <c r="B281" s="8" t="s">
        <v>220</v>
      </c>
      <c r="C281" s="62" t="s">
        <v>239</v>
      </c>
      <c r="D281" s="62" t="s">
        <v>229</v>
      </c>
      <c r="E281" s="133" t="s">
        <v>229</v>
      </c>
      <c r="F281" s="194" t="s">
        <v>323</v>
      </c>
      <c r="G281" s="194" t="s">
        <v>234</v>
      </c>
      <c r="H281" s="194" t="s">
        <v>331</v>
      </c>
      <c r="I281" s="1" t="s">
        <v>10</v>
      </c>
      <c r="J281" s="206">
        <f>'приложение 6 (2019-2020г)'!K423</f>
        <v>200</v>
      </c>
      <c r="K281" s="206">
        <f>'приложение 6 (2019-2020г)'!L423</f>
        <v>200</v>
      </c>
    </row>
    <row r="282" spans="2:11" s="86" customFormat="1" ht="36.75" customHeight="1">
      <c r="B282" s="13" t="s">
        <v>161</v>
      </c>
      <c r="C282" s="62" t="s">
        <v>239</v>
      </c>
      <c r="D282" s="62" t="s">
        <v>229</v>
      </c>
      <c r="E282" s="186" t="s">
        <v>229</v>
      </c>
      <c r="F282" s="187" t="s">
        <v>323</v>
      </c>
      <c r="G282" s="187" t="s">
        <v>231</v>
      </c>
      <c r="H282" s="167" t="s">
        <v>307</v>
      </c>
      <c r="I282" s="2"/>
      <c r="J282" s="206">
        <f>J283+J285</f>
        <v>23227.4</v>
      </c>
      <c r="K282" s="206">
        <f>K283+K285</f>
        <v>23415.4</v>
      </c>
    </row>
    <row r="283" spans="2:11" s="86" customFormat="1" ht="34.5" customHeight="1">
      <c r="B283" s="3" t="s">
        <v>93</v>
      </c>
      <c r="C283" s="62" t="s">
        <v>239</v>
      </c>
      <c r="D283" s="62" t="s">
        <v>229</v>
      </c>
      <c r="E283" s="186" t="s">
        <v>229</v>
      </c>
      <c r="F283" s="187" t="s">
        <v>323</v>
      </c>
      <c r="G283" s="187" t="s">
        <v>231</v>
      </c>
      <c r="H283" s="167" t="s">
        <v>329</v>
      </c>
      <c r="I283" s="2"/>
      <c r="J283" s="206">
        <f>J284</f>
        <v>18285</v>
      </c>
      <c r="K283" s="206">
        <f>K284</f>
        <v>18473</v>
      </c>
    </row>
    <row r="284" spans="2:11" ht="21.75" customHeight="1">
      <c r="B284" s="3" t="s">
        <v>9</v>
      </c>
      <c r="C284" s="103" t="s">
        <v>239</v>
      </c>
      <c r="D284" s="103" t="s">
        <v>229</v>
      </c>
      <c r="E284" s="163" t="s">
        <v>229</v>
      </c>
      <c r="F284" s="163" t="s">
        <v>323</v>
      </c>
      <c r="G284" s="163" t="s">
        <v>231</v>
      </c>
      <c r="H284" s="163" t="s">
        <v>329</v>
      </c>
      <c r="I284" s="2">
        <v>610</v>
      </c>
      <c r="J284" s="151">
        <f>'приложение 6 (2019-2020г)'!K426</f>
        <v>18285</v>
      </c>
      <c r="K284" s="151">
        <f>'приложение 6 (2019-2020г)'!L426</f>
        <v>18473</v>
      </c>
    </row>
    <row r="285" spans="2:11" ht="45.75" customHeight="1">
      <c r="B285" s="9" t="s">
        <v>469</v>
      </c>
      <c r="C285" s="103" t="s">
        <v>239</v>
      </c>
      <c r="D285" s="103" t="s">
        <v>229</v>
      </c>
      <c r="E285" s="186" t="s">
        <v>229</v>
      </c>
      <c r="F285" s="187" t="s">
        <v>323</v>
      </c>
      <c r="G285" s="187" t="s">
        <v>231</v>
      </c>
      <c r="H285" s="167" t="s">
        <v>462</v>
      </c>
      <c r="I285" s="2"/>
      <c r="J285" s="151">
        <f>J286</f>
        <v>4942.4</v>
      </c>
      <c r="K285" s="151">
        <f>K286</f>
        <v>4942.4</v>
      </c>
    </row>
    <row r="286" spans="2:11" s="261" customFormat="1" ht="23.25" customHeight="1">
      <c r="B286" s="264" t="s">
        <v>9</v>
      </c>
      <c r="C286" s="212" t="s">
        <v>239</v>
      </c>
      <c r="D286" s="212" t="s">
        <v>229</v>
      </c>
      <c r="E286" s="259" t="s">
        <v>229</v>
      </c>
      <c r="F286" s="259" t="s">
        <v>323</v>
      </c>
      <c r="G286" s="259" t="s">
        <v>231</v>
      </c>
      <c r="H286" s="266" t="s">
        <v>462</v>
      </c>
      <c r="I286" s="260">
        <v>610</v>
      </c>
      <c r="J286" s="210">
        <f>'приложение 6 (2019-2020г)'!K428</f>
        <v>4942.4</v>
      </c>
      <c r="K286" s="210">
        <f>'приложение 6 (2019-2020г)'!L428</f>
        <v>4942.4</v>
      </c>
    </row>
    <row r="287" spans="2:11" s="86" customFormat="1" ht="34.5" customHeight="1">
      <c r="B287" s="7" t="s">
        <v>63</v>
      </c>
      <c r="C287" s="62" t="s">
        <v>239</v>
      </c>
      <c r="D287" s="62" t="s">
        <v>229</v>
      </c>
      <c r="E287" s="186" t="s">
        <v>423</v>
      </c>
      <c r="F287" s="187" t="s">
        <v>304</v>
      </c>
      <c r="G287" s="187" t="s">
        <v>230</v>
      </c>
      <c r="H287" s="167" t="s">
        <v>441</v>
      </c>
      <c r="I287" s="2"/>
      <c r="J287" s="206">
        <f>J288</f>
        <v>0</v>
      </c>
      <c r="K287" s="206">
        <f>K288</f>
        <v>0</v>
      </c>
    </row>
    <row r="288" spans="2:11" s="86" customFormat="1" ht="18" customHeight="1">
      <c r="B288" s="8" t="s">
        <v>9</v>
      </c>
      <c r="C288" s="62" t="s">
        <v>239</v>
      </c>
      <c r="D288" s="62" t="s">
        <v>229</v>
      </c>
      <c r="E288" s="186" t="s">
        <v>423</v>
      </c>
      <c r="F288" s="187" t="s">
        <v>304</v>
      </c>
      <c r="G288" s="187" t="s">
        <v>230</v>
      </c>
      <c r="H288" s="167" t="s">
        <v>441</v>
      </c>
      <c r="I288" s="2">
        <v>610</v>
      </c>
      <c r="J288" s="206">
        <f>'приложение 6 (2019-2020г)'!K430</f>
        <v>0</v>
      </c>
      <c r="K288" s="206">
        <f>'приложение 6 (2019-2020г)'!L430</f>
        <v>0</v>
      </c>
    </row>
    <row r="289" spans="2:11" s="86" customFormat="1" ht="18" customHeight="1">
      <c r="B289" s="3" t="s">
        <v>115</v>
      </c>
      <c r="C289" s="1" t="s">
        <v>239</v>
      </c>
      <c r="D289" s="98" t="s">
        <v>229</v>
      </c>
      <c r="E289" s="186" t="s">
        <v>431</v>
      </c>
      <c r="F289" s="187" t="s">
        <v>304</v>
      </c>
      <c r="G289" s="187" t="s">
        <v>230</v>
      </c>
      <c r="H289" s="187" t="s">
        <v>307</v>
      </c>
      <c r="I289" s="2"/>
      <c r="J289" s="206">
        <f>J290</f>
        <v>1600</v>
      </c>
      <c r="K289" s="206">
        <f>K290</f>
        <v>1600</v>
      </c>
    </row>
    <row r="290" spans="2:11" s="86" customFormat="1" ht="30.75" customHeight="1">
      <c r="B290" s="40" t="s">
        <v>24</v>
      </c>
      <c r="C290" s="1" t="s">
        <v>239</v>
      </c>
      <c r="D290" s="98" t="s">
        <v>229</v>
      </c>
      <c r="E290" s="186" t="s">
        <v>431</v>
      </c>
      <c r="F290" s="187" t="s">
        <v>304</v>
      </c>
      <c r="G290" s="187" t="s">
        <v>230</v>
      </c>
      <c r="H290" s="187" t="s">
        <v>328</v>
      </c>
      <c r="I290" s="1"/>
      <c r="J290" s="206">
        <f>J291</f>
        <v>1600</v>
      </c>
      <c r="K290" s="206">
        <f>K291</f>
        <v>1600</v>
      </c>
    </row>
    <row r="291" spans="2:11" s="86" customFormat="1" ht="16.5" customHeight="1">
      <c r="B291" s="40" t="s">
        <v>45</v>
      </c>
      <c r="C291" s="1" t="s">
        <v>239</v>
      </c>
      <c r="D291" s="98" t="s">
        <v>229</v>
      </c>
      <c r="E291" s="186" t="s">
        <v>431</v>
      </c>
      <c r="F291" s="187" t="s">
        <v>304</v>
      </c>
      <c r="G291" s="187" t="s">
        <v>230</v>
      </c>
      <c r="H291" s="187" t="s">
        <v>328</v>
      </c>
      <c r="I291" s="1" t="s">
        <v>85</v>
      </c>
      <c r="J291" s="206">
        <f>'приложение 6 (2019-2020г)'!K336</f>
        <v>1600</v>
      </c>
      <c r="K291" s="206">
        <f>'приложение 6 (2019-2020г)'!L336</f>
        <v>1600</v>
      </c>
    </row>
    <row r="292" spans="2:11" s="86" customFormat="1" ht="18" customHeight="1">
      <c r="B292" s="65" t="s">
        <v>21</v>
      </c>
      <c r="C292" s="88" t="s">
        <v>239</v>
      </c>
      <c r="D292" s="88" t="s">
        <v>234</v>
      </c>
      <c r="E292" s="186"/>
      <c r="F292" s="187"/>
      <c r="G292" s="187"/>
      <c r="H292" s="187"/>
      <c r="I292" s="4"/>
      <c r="J292" s="150">
        <f>J293+J309+J313</f>
        <v>145533.71</v>
      </c>
      <c r="K292" s="150">
        <f>K293+K309+K313</f>
        <v>146532.7</v>
      </c>
    </row>
    <row r="293" spans="2:11" s="86" customFormat="1" ht="45" customHeight="1">
      <c r="B293" s="115" t="s">
        <v>321</v>
      </c>
      <c r="C293" s="62" t="s">
        <v>239</v>
      </c>
      <c r="D293" s="62" t="s">
        <v>234</v>
      </c>
      <c r="E293" s="186" t="s">
        <v>229</v>
      </c>
      <c r="F293" s="187" t="s">
        <v>304</v>
      </c>
      <c r="G293" s="187" t="s">
        <v>230</v>
      </c>
      <c r="H293" s="187" t="s">
        <v>307</v>
      </c>
      <c r="I293" s="1"/>
      <c r="J293" s="206">
        <f>J294</f>
        <v>144556</v>
      </c>
      <c r="K293" s="206">
        <f>K294</f>
        <v>146532.7</v>
      </c>
    </row>
    <row r="294" spans="2:11" s="86" customFormat="1" ht="45" customHeight="1">
      <c r="B294" s="3" t="s">
        <v>324</v>
      </c>
      <c r="C294" s="62"/>
      <c r="D294" s="62"/>
      <c r="E294" s="186" t="s">
        <v>229</v>
      </c>
      <c r="F294" s="187" t="s">
        <v>325</v>
      </c>
      <c r="G294" s="187" t="s">
        <v>230</v>
      </c>
      <c r="H294" s="167" t="s">
        <v>307</v>
      </c>
      <c r="I294" s="1"/>
      <c r="J294" s="206">
        <f>J295+J298+J303+J306</f>
        <v>144556</v>
      </c>
      <c r="K294" s="206">
        <f>K295+K298+K303+K306</f>
        <v>146532.7</v>
      </c>
    </row>
    <row r="295" spans="2:11" s="86" customFormat="1" ht="84.75" customHeight="1">
      <c r="B295" s="59" t="s">
        <v>162</v>
      </c>
      <c r="C295" s="62" t="s">
        <v>239</v>
      </c>
      <c r="D295" s="62" t="s">
        <v>234</v>
      </c>
      <c r="E295" s="163" t="s">
        <v>229</v>
      </c>
      <c r="F295" s="163" t="s">
        <v>325</v>
      </c>
      <c r="G295" s="163" t="s">
        <v>229</v>
      </c>
      <c r="H295" s="163" t="s">
        <v>307</v>
      </c>
      <c r="I295" s="1"/>
      <c r="J295" s="206">
        <f>J296</f>
        <v>92496.5</v>
      </c>
      <c r="K295" s="206">
        <f>K296</f>
        <v>92496.5</v>
      </c>
    </row>
    <row r="296" spans="2:11" s="86" customFormat="1" ht="34.5" customHeight="1">
      <c r="B296" s="3" t="s">
        <v>25</v>
      </c>
      <c r="C296" s="62" t="s">
        <v>239</v>
      </c>
      <c r="D296" s="62" t="s">
        <v>234</v>
      </c>
      <c r="E296" s="99" t="s">
        <v>229</v>
      </c>
      <c r="F296" s="168" t="s">
        <v>325</v>
      </c>
      <c r="G296" s="168" t="s">
        <v>229</v>
      </c>
      <c r="H296" s="131" t="s">
        <v>328</v>
      </c>
      <c r="I296" s="64" t="s">
        <v>254</v>
      </c>
      <c r="J296" s="184">
        <f>J297</f>
        <v>92496.5</v>
      </c>
      <c r="K296" s="184">
        <f>K297</f>
        <v>92496.5</v>
      </c>
    </row>
    <row r="297" spans="2:11" s="86" customFormat="1" ht="18" customHeight="1">
      <c r="B297" s="3" t="s">
        <v>9</v>
      </c>
      <c r="C297" s="62" t="s">
        <v>239</v>
      </c>
      <c r="D297" s="62" t="s">
        <v>234</v>
      </c>
      <c r="E297" s="148" t="s">
        <v>229</v>
      </c>
      <c r="F297" s="148" t="s">
        <v>325</v>
      </c>
      <c r="G297" s="148" t="s">
        <v>229</v>
      </c>
      <c r="H297" s="148" t="s">
        <v>328</v>
      </c>
      <c r="I297" s="64">
        <v>610</v>
      </c>
      <c r="J297" s="184">
        <f>'приложение 6 (2019-2020г)'!K436</f>
        <v>92496.5</v>
      </c>
      <c r="K297" s="184">
        <f>'приложение 6 (2019-2020г)'!L436</f>
        <v>92496.5</v>
      </c>
    </row>
    <row r="298" spans="2:11" s="86" customFormat="1" ht="36.75" customHeight="1">
      <c r="B298" s="59" t="s">
        <v>163</v>
      </c>
      <c r="C298" s="62" t="s">
        <v>239</v>
      </c>
      <c r="D298" s="62" t="s">
        <v>234</v>
      </c>
      <c r="E298" s="99" t="s">
        <v>229</v>
      </c>
      <c r="F298" s="168" t="s">
        <v>325</v>
      </c>
      <c r="G298" s="168" t="s">
        <v>234</v>
      </c>
      <c r="H298" s="131" t="s">
        <v>307</v>
      </c>
      <c r="I298" s="2"/>
      <c r="J298" s="206">
        <f>J299+J302</f>
        <v>43809.2</v>
      </c>
      <c r="K298" s="206">
        <f>K299+K302</f>
        <v>46270.2</v>
      </c>
    </row>
    <row r="299" spans="2:11" s="86" customFormat="1" ht="30" customHeight="1">
      <c r="B299" s="3" t="s">
        <v>27</v>
      </c>
      <c r="C299" s="62" t="s">
        <v>239</v>
      </c>
      <c r="D299" s="62" t="s">
        <v>234</v>
      </c>
      <c r="E299" s="186" t="s">
        <v>229</v>
      </c>
      <c r="F299" s="187" t="s">
        <v>325</v>
      </c>
      <c r="G299" s="187" t="s">
        <v>234</v>
      </c>
      <c r="H299" s="167" t="s">
        <v>330</v>
      </c>
      <c r="I299" s="2"/>
      <c r="J299" s="206">
        <f>J300</f>
        <v>39460.1</v>
      </c>
      <c r="K299" s="206">
        <f>K300</f>
        <v>41921.1</v>
      </c>
    </row>
    <row r="300" spans="2:11" s="261" customFormat="1" ht="18" customHeight="1">
      <c r="B300" s="156" t="s">
        <v>9</v>
      </c>
      <c r="C300" s="212" t="s">
        <v>239</v>
      </c>
      <c r="D300" s="212" t="s">
        <v>234</v>
      </c>
      <c r="E300" s="259" t="s">
        <v>229</v>
      </c>
      <c r="F300" s="259" t="s">
        <v>325</v>
      </c>
      <c r="G300" s="259" t="s">
        <v>234</v>
      </c>
      <c r="H300" s="259" t="s">
        <v>330</v>
      </c>
      <c r="I300" s="260">
        <v>610</v>
      </c>
      <c r="J300" s="210">
        <f>'приложение 6 (2019-2020г)'!K439</f>
        <v>39460.1</v>
      </c>
      <c r="K300" s="210">
        <f>'приложение 6 (2019-2020г)'!L439</f>
        <v>41921.1</v>
      </c>
    </row>
    <row r="301" spans="2:11" s="86" customFormat="1" ht="44.25" customHeight="1">
      <c r="B301" s="9" t="s">
        <v>469</v>
      </c>
      <c r="C301" s="62" t="s">
        <v>239</v>
      </c>
      <c r="D301" s="62" t="s">
        <v>234</v>
      </c>
      <c r="E301" s="186" t="s">
        <v>229</v>
      </c>
      <c r="F301" s="187" t="s">
        <v>325</v>
      </c>
      <c r="G301" s="187" t="s">
        <v>234</v>
      </c>
      <c r="H301" s="167" t="s">
        <v>462</v>
      </c>
      <c r="I301" s="2"/>
      <c r="J301" s="206">
        <f>J302</f>
        <v>4349.1</v>
      </c>
      <c r="K301" s="206">
        <f>K302</f>
        <v>4349.1</v>
      </c>
    </row>
    <row r="302" spans="2:11" s="261" customFormat="1" ht="18" customHeight="1">
      <c r="B302" s="264" t="s">
        <v>9</v>
      </c>
      <c r="C302" s="212" t="s">
        <v>239</v>
      </c>
      <c r="D302" s="212" t="s">
        <v>234</v>
      </c>
      <c r="E302" s="259" t="s">
        <v>229</v>
      </c>
      <c r="F302" s="259" t="s">
        <v>325</v>
      </c>
      <c r="G302" s="259" t="s">
        <v>234</v>
      </c>
      <c r="H302" s="266" t="s">
        <v>462</v>
      </c>
      <c r="I302" s="260">
        <v>610</v>
      </c>
      <c r="J302" s="210">
        <f>'приложение 6 (2019-2020г)'!K441</f>
        <v>4349.1</v>
      </c>
      <c r="K302" s="210">
        <f>'приложение 6 (2019-2020г)'!L441</f>
        <v>4349.1</v>
      </c>
    </row>
    <row r="303" spans="2:11" s="86" customFormat="1" ht="43.5" customHeight="1">
      <c r="B303" s="13" t="s">
        <v>164</v>
      </c>
      <c r="C303" s="62" t="s">
        <v>239</v>
      </c>
      <c r="D303" s="62" t="s">
        <v>234</v>
      </c>
      <c r="E303" s="186" t="s">
        <v>229</v>
      </c>
      <c r="F303" s="187" t="s">
        <v>325</v>
      </c>
      <c r="G303" s="187" t="s">
        <v>231</v>
      </c>
      <c r="H303" s="167" t="s">
        <v>307</v>
      </c>
      <c r="I303" s="2"/>
      <c r="J303" s="206">
        <f>J304</f>
        <v>7766</v>
      </c>
      <c r="K303" s="206">
        <f>K304</f>
        <v>7766</v>
      </c>
    </row>
    <row r="304" spans="2:11" s="86" customFormat="1" ht="63" customHeight="1">
      <c r="B304" s="15" t="s">
        <v>26</v>
      </c>
      <c r="C304" s="62" t="s">
        <v>239</v>
      </c>
      <c r="D304" s="62" t="s">
        <v>234</v>
      </c>
      <c r="E304" s="148" t="s">
        <v>229</v>
      </c>
      <c r="F304" s="148" t="s">
        <v>325</v>
      </c>
      <c r="G304" s="148" t="s">
        <v>231</v>
      </c>
      <c r="H304" s="148" t="s">
        <v>331</v>
      </c>
      <c r="I304" s="2"/>
      <c r="J304" s="206">
        <f>J305</f>
        <v>7766</v>
      </c>
      <c r="K304" s="206">
        <f>K305</f>
        <v>7766</v>
      </c>
    </row>
    <row r="305" spans="2:11" s="86" customFormat="1" ht="18" customHeight="1">
      <c r="B305" s="3" t="s">
        <v>9</v>
      </c>
      <c r="C305" s="62" t="s">
        <v>239</v>
      </c>
      <c r="D305" s="62" t="s">
        <v>234</v>
      </c>
      <c r="E305" s="99" t="s">
        <v>229</v>
      </c>
      <c r="F305" s="168" t="s">
        <v>325</v>
      </c>
      <c r="G305" s="168" t="s">
        <v>231</v>
      </c>
      <c r="H305" s="131" t="s">
        <v>331</v>
      </c>
      <c r="I305" s="2">
        <v>610</v>
      </c>
      <c r="J305" s="206">
        <f>'приложение 6 (2019-2020г)'!K444</f>
        <v>7766</v>
      </c>
      <c r="K305" s="206">
        <f>'приложение 6 (2019-2020г)'!L444</f>
        <v>7766</v>
      </c>
    </row>
    <row r="306" spans="2:11" s="86" customFormat="1" ht="28.5" customHeight="1">
      <c r="B306" s="3" t="s">
        <v>332</v>
      </c>
      <c r="C306" s="62" t="s">
        <v>239</v>
      </c>
      <c r="D306" s="62" t="s">
        <v>234</v>
      </c>
      <c r="E306" s="148" t="s">
        <v>229</v>
      </c>
      <c r="F306" s="148" t="s">
        <v>325</v>
      </c>
      <c r="G306" s="148" t="s">
        <v>232</v>
      </c>
      <c r="H306" s="148" t="s">
        <v>307</v>
      </c>
      <c r="I306" s="1"/>
      <c r="J306" s="206">
        <f>J307</f>
        <v>484.3</v>
      </c>
      <c r="K306" s="206">
        <f>K307</f>
        <v>0</v>
      </c>
    </row>
    <row r="307" spans="2:11" s="86" customFormat="1" ht="28.5" customHeight="1">
      <c r="B307" s="3" t="s">
        <v>338</v>
      </c>
      <c r="C307" s="62" t="s">
        <v>239</v>
      </c>
      <c r="D307" s="62" t="s">
        <v>234</v>
      </c>
      <c r="E307" s="99" t="s">
        <v>229</v>
      </c>
      <c r="F307" s="168" t="s">
        <v>325</v>
      </c>
      <c r="G307" s="168" t="s">
        <v>232</v>
      </c>
      <c r="H307" s="131" t="s">
        <v>446</v>
      </c>
      <c r="I307" s="2"/>
      <c r="J307" s="206">
        <f>J308</f>
        <v>484.3</v>
      </c>
      <c r="K307" s="206">
        <f>K308</f>
        <v>0</v>
      </c>
    </row>
    <row r="308" spans="2:11" s="86" customFormat="1" ht="21.75" customHeight="1">
      <c r="B308" s="3" t="s">
        <v>9</v>
      </c>
      <c r="C308" s="62" t="s">
        <v>239</v>
      </c>
      <c r="D308" s="62" t="s">
        <v>234</v>
      </c>
      <c r="E308" s="99" t="s">
        <v>229</v>
      </c>
      <c r="F308" s="168" t="s">
        <v>325</v>
      </c>
      <c r="G308" s="168" t="s">
        <v>232</v>
      </c>
      <c r="H308" s="131" t="s">
        <v>446</v>
      </c>
      <c r="I308" s="2">
        <v>610</v>
      </c>
      <c r="J308" s="206">
        <f>'приложение 6 (2019-2020г)'!K447</f>
        <v>484.3</v>
      </c>
      <c r="K308" s="206">
        <f>'приложение 6 (2019-2020г)'!L447</f>
        <v>0</v>
      </c>
    </row>
    <row r="309" spans="2:11" ht="33.75" customHeight="1">
      <c r="B309" s="53" t="s">
        <v>108</v>
      </c>
      <c r="C309" s="103" t="s">
        <v>239</v>
      </c>
      <c r="D309" s="103" t="s">
        <v>234</v>
      </c>
      <c r="E309" s="191" t="s">
        <v>238</v>
      </c>
      <c r="F309" s="192" t="s">
        <v>304</v>
      </c>
      <c r="G309" s="192" t="s">
        <v>230</v>
      </c>
      <c r="H309" s="193" t="s">
        <v>307</v>
      </c>
      <c r="I309" s="85"/>
      <c r="J309" s="151">
        <f aca="true" t="shared" si="8" ref="J309:K311">J310</f>
        <v>750</v>
      </c>
      <c r="K309" s="151">
        <f t="shared" si="8"/>
        <v>0</v>
      </c>
    </row>
    <row r="310" spans="2:11" ht="57" customHeight="1">
      <c r="B310" s="8" t="s">
        <v>109</v>
      </c>
      <c r="C310" s="103" t="s">
        <v>239</v>
      </c>
      <c r="D310" s="103" t="s">
        <v>234</v>
      </c>
      <c r="E310" s="191" t="s">
        <v>238</v>
      </c>
      <c r="F310" s="192" t="s">
        <v>304</v>
      </c>
      <c r="G310" s="192" t="s">
        <v>231</v>
      </c>
      <c r="H310" s="193" t="s">
        <v>307</v>
      </c>
      <c r="I310" s="85"/>
      <c r="J310" s="151">
        <f t="shared" si="8"/>
        <v>750</v>
      </c>
      <c r="K310" s="151">
        <f t="shared" si="8"/>
        <v>0</v>
      </c>
    </row>
    <row r="311" spans="2:11" ht="23.25" customHeight="1">
      <c r="B311" s="8" t="s">
        <v>110</v>
      </c>
      <c r="C311" s="103" t="s">
        <v>239</v>
      </c>
      <c r="D311" s="103" t="s">
        <v>234</v>
      </c>
      <c r="E311" s="164" t="s">
        <v>238</v>
      </c>
      <c r="F311" s="164" t="s">
        <v>304</v>
      </c>
      <c r="G311" s="164" t="s">
        <v>231</v>
      </c>
      <c r="H311" s="164" t="s">
        <v>330</v>
      </c>
      <c r="I311" s="85"/>
      <c r="J311" s="151">
        <f t="shared" si="8"/>
        <v>750</v>
      </c>
      <c r="K311" s="151">
        <f t="shared" si="8"/>
        <v>0</v>
      </c>
    </row>
    <row r="312" spans="2:11" ht="16.5" customHeight="1">
      <c r="B312" s="8" t="s">
        <v>9</v>
      </c>
      <c r="C312" s="103" t="s">
        <v>239</v>
      </c>
      <c r="D312" s="103" t="s">
        <v>234</v>
      </c>
      <c r="E312" s="191" t="s">
        <v>238</v>
      </c>
      <c r="F312" s="192" t="s">
        <v>304</v>
      </c>
      <c r="G312" s="192" t="s">
        <v>231</v>
      </c>
      <c r="H312" s="193" t="s">
        <v>330</v>
      </c>
      <c r="I312" s="85">
        <v>610</v>
      </c>
      <c r="J312" s="151">
        <f>'приложение 6 (2019-2020г)'!K451</f>
        <v>750</v>
      </c>
      <c r="K312" s="151">
        <f>'приложение 6 (2019-2020г)'!L451</f>
        <v>0</v>
      </c>
    </row>
    <row r="313" spans="2:11" ht="30" customHeight="1">
      <c r="B313" s="7" t="s">
        <v>62</v>
      </c>
      <c r="C313" s="103" t="s">
        <v>239</v>
      </c>
      <c r="D313" s="103" t="s">
        <v>234</v>
      </c>
      <c r="E313" s="186" t="s">
        <v>423</v>
      </c>
      <c r="F313" s="187" t="s">
        <v>304</v>
      </c>
      <c r="G313" s="187" t="s">
        <v>230</v>
      </c>
      <c r="H313" s="167" t="s">
        <v>441</v>
      </c>
      <c r="I313" s="85"/>
      <c r="J313" s="151">
        <f>J314</f>
        <v>227.71</v>
      </c>
      <c r="K313" s="151">
        <f>K314</f>
        <v>0</v>
      </c>
    </row>
    <row r="314" spans="2:11" ht="24" customHeight="1">
      <c r="B314" s="8" t="s">
        <v>9</v>
      </c>
      <c r="C314" s="103" t="s">
        <v>239</v>
      </c>
      <c r="D314" s="103" t="s">
        <v>234</v>
      </c>
      <c r="E314" s="163" t="s">
        <v>423</v>
      </c>
      <c r="F314" s="163" t="s">
        <v>304</v>
      </c>
      <c r="G314" s="163" t="s">
        <v>230</v>
      </c>
      <c r="H314" s="163" t="s">
        <v>441</v>
      </c>
      <c r="I314" s="85">
        <v>610</v>
      </c>
      <c r="J314" s="151">
        <f>'приложение 6 (2019-2020г)'!K453</f>
        <v>227.71</v>
      </c>
      <c r="K314" s="151">
        <f>'приложение 6 (2019-2020г)'!L453</f>
        <v>0</v>
      </c>
    </row>
    <row r="315" spans="2:11" s="86" customFormat="1" ht="19.5" customHeight="1">
      <c r="B315" s="5" t="s">
        <v>99</v>
      </c>
      <c r="C315" s="88" t="s">
        <v>239</v>
      </c>
      <c r="D315" s="88" t="s">
        <v>231</v>
      </c>
      <c r="E315" s="186"/>
      <c r="F315" s="187"/>
      <c r="G315" s="187"/>
      <c r="H315" s="187"/>
      <c r="I315" s="1"/>
      <c r="J315" s="206">
        <f>J316+J326+J336+J341+J343</f>
        <v>18188.4</v>
      </c>
      <c r="K315" s="206">
        <f>K316+K326+K336+K341+K343</f>
        <v>18380</v>
      </c>
    </row>
    <row r="316" spans="2:11" s="86" customFormat="1" ht="47.25" customHeight="1">
      <c r="B316" s="115" t="s">
        <v>321</v>
      </c>
      <c r="C316" s="62" t="s">
        <v>239</v>
      </c>
      <c r="D316" s="62" t="s">
        <v>231</v>
      </c>
      <c r="E316" s="186" t="s">
        <v>229</v>
      </c>
      <c r="F316" s="187" t="s">
        <v>304</v>
      </c>
      <c r="G316" s="187" t="s">
        <v>230</v>
      </c>
      <c r="H316" s="187" t="s">
        <v>307</v>
      </c>
      <c r="I316" s="1"/>
      <c r="J316" s="206">
        <f>J317</f>
        <v>10648</v>
      </c>
      <c r="K316" s="206">
        <f>K317</f>
        <v>10648</v>
      </c>
    </row>
    <row r="317" spans="2:11" s="86" customFormat="1" ht="38.25">
      <c r="B317" s="3" t="s">
        <v>326</v>
      </c>
      <c r="C317" s="62" t="s">
        <v>239</v>
      </c>
      <c r="D317" s="62" t="s">
        <v>231</v>
      </c>
      <c r="E317" s="99" t="s">
        <v>229</v>
      </c>
      <c r="F317" s="168" t="s">
        <v>225</v>
      </c>
      <c r="G317" s="168" t="s">
        <v>230</v>
      </c>
      <c r="H317" s="131" t="s">
        <v>307</v>
      </c>
      <c r="I317" s="1"/>
      <c r="J317" s="206">
        <f>J318+J323</f>
        <v>10648</v>
      </c>
      <c r="K317" s="206">
        <f>K318+K323</f>
        <v>10648</v>
      </c>
    </row>
    <row r="318" spans="2:11" s="86" customFormat="1" ht="51">
      <c r="B318" s="13" t="s">
        <v>333</v>
      </c>
      <c r="C318" s="62" t="s">
        <v>239</v>
      </c>
      <c r="D318" s="62" t="s">
        <v>231</v>
      </c>
      <c r="E318" s="148" t="s">
        <v>229</v>
      </c>
      <c r="F318" s="148" t="s">
        <v>225</v>
      </c>
      <c r="G318" s="148" t="s">
        <v>229</v>
      </c>
      <c r="H318" s="148" t="s">
        <v>307</v>
      </c>
      <c r="I318" s="1"/>
      <c r="J318" s="206">
        <f>J319+J321</f>
        <v>6984.5</v>
      </c>
      <c r="K318" s="206">
        <f>K319+K321</f>
        <v>6984.5</v>
      </c>
    </row>
    <row r="319" spans="2:11" s="86" customFormat="1" ht="34.5" customHeight="1">
      <c r="B319" s="6" t="s">
        <v>27</v>
      </c>
      <c r="C319" s="62" t="s">
        <v>239</v>
      </c>
      <c r="D319" s="62" t="s">
        <v>231</v>
      </c>
      <c r="E319" s="186" t="s">
        <v>229</v>
      </c>
      <c r="F319" s="187" t="s">
        <v>225</v>
      </c>
      <c r="G319" s="187" t="s">
        <v>229</v>
      </c>
      <c r="H319" s="167" t="s">
        <v>337</v>
      </c>
      <c r="I319" s="2"/>
      <c r="J319" s="206">
        <f>J320</f>
        <v>4738.9</v>
      </c>
      <c r="K319" s="206">
        <f>K320</f>
        <v>4738.9</v>
      </c>
    </row>
    <row r="320" spans="2:11" s="86" customFormat="1" ht="18.75" customHeight="1">
      <c r="B320" s="3" t="s">
        <v>9</v>
      </c>
      <c r="C320" s="62" t="s">
        <v>239</v>
      </c>
      <c r="D320" s="62" t="s">
        <v>231</v>
      </c>
      <c r="E320" s="163" t="s">
        <v>229</v>
      </c>
      <c r="F320" s="163" t="s">
        <v>225</v>
      </c>
      <c r="G320" s="163" t="s">
        <v>229</v>
      </c>
      <c r="H320" s="163" t="s">
        <v>337</v>
      </c>
      <c r="I320" s="1" t="s">
        <v>10</v>
      </c>
      <c r="J320" s="206">
        <f>'приложение 6 (2019-2020г)'!K459</f>
        <v>4738.9</v>
      </c>
      <c r="K320" s="206">
        <f>'приложение 6 (2019-2020г)'!L459</f>
        <v>4738.9</v>
      </c>
    </row>
    <row r="321" spans="2:11" s="86" customFormat="1" ht="42.75" customHeight="1">
      <c r="B321" s="244" t="s">
        <v>469</v>
      </c>
      <c r="C321" s="62" t="s">
        <v>239</v>
      </c>
      <c r="D321" s="62" t="s">
        <v>231</v>
      </c>
      <c r="E321" s="186" t="s">
        <v>229</v>
      </c>
      <c r="F321" s="187" t="s">
        <v>225</v>
      </c>
      <c r="G321" s="187" t="s">
        <v>229</v>
      </c>
      <c r="H321" s="167" t="s">
        <v>462</v>
      </c>
      <c r="I321" s="1"/>
      <c r="J321" s="206">
        <f>J322</f>
        <v>2245.6</v>
      </c>
      <c r="K321" s="206">
        <f>K322</f>
        <v>2245.6</v>
      </c>
    </row>
    <row r="322" spans="2:11" s="261" customFormat="1" ht="18.75" customHeight="1">
      <c r="B322" s="264" t="s">
        <v>9</v>
      </c>
      <c r="C322" s="212" t="s">
        <v>239</v>
      </c>
      <c r="D322" s="212" t="s">
        <v>231</v>
      </c>
      <c r="E322" s="262" t="s">
        <v>229</v>
      </c>
      <c r="F322" s="263" t="s">
        <v>225</v>
      </c>
      <c r="G322" s="263" t="s">
        <v>229</v>
      </c>
      <c r="H322" s="259" t="s">
        <v>462</v>
      </c>
      <c r="I322" s="213" t="s">
        <v>10</v>
      </c>
      <c r="J322" s="210">
        <f>'приложение 6 (2019-2020г)'!K461</f>
        <v>2245.6</v>
      </c>
      <c r="K322" s="210">
        <f>'приложение 6 (2019-2020г)'!L461</f>
        <v>2245.6</v>
      </c>
    </row>
    <row r="323" spans="2:11" s="86" customFormat="1" ht="42" customHeight="1">
      <c r="B323" s="3" t="s">
        <v>334</v>
      </c>
      <c r="C323" s="62" t="s">
        <v>239</v>
      </c>
      <c r="D323" s="62" t="s">
        <v>231</v>
      </c>
      <c r="E323" s="186" t="s">
        <v>229</v>
      </c>
      <c r="F323" s="187" t="s">
        <v>225</v>
      </c>
      <c r="G323" s="187" t="s">
        <v>234</v>
      </c>
      <c r="H323" s="167" t="s">
        <v>307</v>
      </c>
      <c r="I323" s="1"/>
      <c r="J323" s="206">
        <f>J324</f>
        <v>3663.5</v>
      </c>
      <c r="K323" s="206">
        <f>K324</f>
        <v>3663.5</v>
      </c>
    </row>
    <row r="324" spans="2:11" s="86" customFormat="1" ht="37.5" customHeight="1">
      <c r="B324" s="10" t="s">
        <v>33</v>
      </c>
      <c r="C324" s="62" t="s">
        <v>239</v>
      </c>
      <c r="D324" s="62" t="s">
        <v>231</v>
      </c>
      <c r="E324" s="163" t="s">
        <v>229</v>
      </c>
      <c r="F324" s="163" t="s">
        <v>225</v>
      </c>
      <c r="G324" s="163" t="s">
        <v>234</v>
      </c>
      <c r="H324" s="163" t="s">
        <v>335</v>
      </c>
      <c r="I324" s="1"/>
      <c r="J324" s="206">
        <f>J325</f>
        <v>3663.5</v>
      </c>
      <c r="K324" s="206">
        <f>K325</f>
        <v>3663.5</v>
      </c>
    </row>
    <row r="325" spans="2:11" s="86" customFormat="1" ht="25.5">
      <c r="B325" s="10" t="s">
        <v>34</v>
      </c>
      <c r="C325" s="62" t="s">
        <v>239</v>
      </c>
      <c r="D325" s="62" t="s">
        <v>231</v>
      </c>
      <c r="E325" s="186" t="s">
        <v>229</v>
      </c>
      <c r="F325" s="187" t="s">
        <v>225</v>
      </c>
      <c r="G325" s="187" t="s">
        <v>234</v>
      </c>
      <c r="H325" s="167" t="s">
        <v>335</v>
      </c>
      <c r="I325" s="1" t="s">
        <v>7</v>
      </c>
      <c r="J325" s="206">
        <f>'приложение 6 (2019-2020г)'!K464</f>
        <v>3663.5</v>
      </c>
      <c r="K325" s="206">
        <f>'приложение 6 (2019-2020г)'!L464</f>
        <v>3663.5</v>
      </c>
    </row>
    <row r="326" spans="2:11" ht="41.25" customHeight="1">
      <c r="B326" s="40" t="s">
        <v>340</v>
      </c>
      <c r="C326" s="103" t="s">
        <v>239</v>
      </c>
      <c r="D326" s="103" t="s">
        <v>231</v>
      </c>
      <c r="E326" s="186" t="s">
        <v>234</v>
      </c>
      <c r="F326" s="187" t="s">
        <v>304</v>
      </c>
      <c r="G326" s="187" t="s">
        <v>230</v>
      </c>
      <c r="H326" s="187" t="s">
        <v>307</v>
      </c>
      <c r="I326" s="2"/>
      <c r="J326" s="151">
        <f>J327</f>
        <v>7329.9</v>
      </c>
      <c r="K326" s="151">
        <f>K327</f>
        <v>7726</v>
      </c>
    </row>
    <row r="327" spans="2:11" ht="27.75" customHeight="1">
      <c r="B327" s="40" t="s">
        <v>342</v>
      </c>
      <c r="C327" s="103" t="s">
        <v>239</v>
      </c>
      <c r="D327" s="103" t="s">
        <v>231</v>
      </c>
      <c r="E327" s="186" t="s">
        <v>234</v>
      </c>
      <c r="F327" s="187" t="s">
        <v>323</v>
      </c>
      <c r="G327" s="187" t="s">
        <v>230</v>
      </c>
      <c r="H327" s="187" t="s">
        <v>307</v>
      </c>
      <c r="I327" s="2"/>
      <c r="J327" s="151">
        <f>J328+J333+J332</f>
        <v>7329.9</v>
      </c>
      <c r="K327" s="151">
        <f>K328+K333+K332</f>
        <v>7726</v>
      </c>
    </row>
    <row r="328" spans="2:11" ht="45.75" customHeight="1">
      <c r="B328" s="40" t="s">
        <v>352</v>
      </c>
      <c r="C328" s="103" t="s">
        <v>239</v>
      </c>
      <c r="D328" s="103" t="s">
        <v>231</v>
      </c>
      <c r="E328" s="163" t="s">
        <v>234</v>
      </c>
      <c r="F328" s="163" t="s">
        <v>323</v>
      </c>
      <c r="G328" s="163" t="s">
        <v>229</v>
      </c>
      <c r="H328" s="163" t="s">
        <v>307</v>
      </c>
      <c r="I328" s="1"/>
      <c r="J328" s="151">
        <f>J329</f>
        <v>6142.9</v>
      </c>
      <c r="K328" s="151">
        <f>K329</f>
        <v>6539</v>
      </c>
    </row>
    <row r="329" spans="2:11" ht="25.5">
      <c r="B329" s="6" t="s">
        <v>27</v>
      </c>
      <c r="C329" s="103" t="s">
        <v>239</v>
      </c>
      <c r="D329" s="103" t="s">
        <v>231</v>
      </c>
      <c r="E329" s="186" t="s">
        <v>234</v>
      </c>
      <c r="F329" s="187" t="s">
        <v>323</v>
      </c>
      <c r="G329" s="187" t="s">
        <v>229</v>
      </c>
      <c r="H329" s="187" t="s">
        <v>353</v>
      </c>
      <c r="I329" s="2"/>
      <c r="J329" s="151">
        <f>J330</f>
        <v>6142.9</v>
      </c>
      <c r="K329" s="151">
        <f>K330</f>
        <v>6539</v>
      </c>
    </row>
    <row r="330" spans="2:11" ht="12.75">
      <c r="B330" s="3" t="s">
        <v>9</v>
      </c>
      <c r="C330" s="103" t="s">
        <v>239</v>
      </c>
      <c r="D330" s="103" t="s">
        <v>231</v>
      </c>
      <c r="E330" s="163" t="s">
        <v>234</v>
      </c>
      <c r="F330" s="163" t="s">
        <v>323</v>
      </c>
      <c r="G330" s="163" t="s">
        <v>229</v>
      </c>
      <c r="H330" s="163" t="s">
        <v>353</v>
      </c>
      <c r="I330" s="1" t="s">
        <v>10</v>
      </c>
      <c r="J330" s="151">
        <f>'приложение 6 (2019-2020г)'!K43</f>
        <v>6142.9</v>
      </c>
      <c r="K330" s="151">
        <f>'приложение 6 (2019-2020г)'!L43</f>
        <v>6539</v>
      </c>
    </row>
    <row r="331" spans="2:11" ht="44.25" customHeight="1">
      <c r="B331" s="244" t="s">
        <v>469</v>
      </c>
      <c r="C331" s="103" t="s">
        <v>239</v>
      </c>
      <c r="D331" s="103" t="s">
        <v>231</v>
      </c>
      <c r="E331" s="186" t="s">
        <v>234</v>
      </c>
      <c r="F331" s="187" t="s">
        <v>323</v>
      </c>
      <c r="G331" s="187" t="s">
        <v>229</v>
      </c>
      <c r="H331" s="167" t="s">
        <v>462</v>
      </c>
      <c r="I331" s="1"/>
      <c r="J331" s="151">
        <f>J332</f>
        <v>1107</v>
      </c>
      <c r="K331" s="151">
        <f>K332</f>
        <v>1107</v>
      </c>
    </row>
    <row r="332" spans="2:11" s="261" customFormat="1" ht="20.25" customHeight="1">
      <c r="B332" s="264" t="s">
        <v>9</v>
      </c>
      <c r="C332" s="212" t="s">
        <v>239</v>
      </c>
      <c r="D332" s="212" t="s">
        <v>231</v>
      </c>
      <c r="E332" s="259" t="s">
        <v>234</v>
      </c>
      <c r="F332" s="259" t="s">
        <v>323</v>
      </c>
      <c r="G332" s="259" t="s">
        <v>229</v>
      </c>
      <c r="H332" s="259" t="s">
        <v>462</v>
      </c>
      <c r="I332" s="213" t="s">
        <v>10</v>
      </c>
      <c r="J332" s="210">
        <f>'приложение 6 (2019-2020г)'!K45</f>
        <v>1107</v>
      </c>
      <c r="K332" s="210">
        <f>'приложение 6 (2019-2020г)'!L45</f>
        <v>1107</v>
      </c>
    </row>
    <row r="333" spans="2:11" ht="33.75" customHeight="1">
      <c r="B333" s="40" t="s">
        <v>354</v>
      </c>
      <c r="C333" s="103" t="s">
        <v>239</v>
      </c>
      <c r="D333" s="103" t="s">
        <v>231</v>
      </c>
      <c r="E333" s="186" t="s">
        <v>234</v>
      </c>
      <c r="F333" s="187" t="s">
        <v>323</v>
      </c>
      <c r="G333" s="187" t="s">
        <v>234</v>
      </c>
      <c r="H333" s="167" t="s">
        <v>307</v>
      </c>
      <c r="I333" s="84"/>
      <c r="J333" s="151">
        <f>J334</f>
        <v>80</v>
      </c>
      <c r="K333" s="151">
        <f>K334</f>
        <v>80</v>
      </c>
    </row>
    <row r="334" spans="2:11" ht="25.5">
      <c r="B334" s="3" t="s">
        <v>27</v>
      </c>
      <c r="C334" s="103" t="s">
        <v>239</v>
      </c>
      <c r="D334" s="103" t="s">
        <v>231</v>
      </c>
      <c r="E334" s="186" t="s">
        <v>234</v>
      </c>
      <c r="F334" s="187" t="s">
        <v>323</v>
      </c>
      <c r="G334" s="187" t="s">
        <v>234</v>
      </c>
      <c r="H334" s="187" t="s">
        <v>353</v>
      </c>
      <c r="I334" s="84"/>
      <c r="J334" s="151">
        <f>J335</f>
        <v>80</v>
      </c>
      <c r="K334" s="151">
        <f>K335</f>
        <v>80</v>
      </c>
    </row>
    <row r="335" spans="2:11" ht="23.25" customHeight="1">
      <c r="B335" s="40" t="s">
        <v>9</v>
      </c>
      <c r="C335" s="103" t="s">
        <v>239</v>
      </c>
      <c r="D335" s="103" t="s">
        <v>231</v>
      </c>
      <c r="E335" s="163" t="s">
        <v>234</v>
      </c>
      <c r="F335" s="163" t="s">
        <v>323</v>
      </c>
      <c r="G335" s="163" t="s">
        <v>234</v>
      </c>
      <c r="H335" s="163" t="s">
        <v>353</v>
      </c>
      <c r="I335" s="84" t="s">
        <v>10</v>
      </c>
      <c r="J335" s="151">
        <f>'приложение 6 (2019-2020г)'!K48</f>
        <v>80</v>
      </c>
      <c r="K335" s="151">
        <f>'приложение 6 (2019-2020г)'!L48</f>
        <v>80</v>
      </c>
    </row>
    <row r="336" spans="2:11" s="86" customFormat="1" ht="42" customHeight="1">
      <c r="B336" s="115" t="s">
        <v>73</v>
      </c>
      <c r="C336" s="62" t="s">
        <v>239</v>
      </c>
      <c r="D336" s="62" t="s">
        <v>231</v>
      </c>
      <c r="E336" s="99" t="s">
        <v>231</v>
      </c>
      <c r="F336" s="168" t="s">
        <v>304</v>
      </c>
      <c r="G336" s="168" t="s">
        <v>230</v>
      </c>
      <c r="H336" s="131" t="s">
        <v>307</v>
      </c>
      <c r="I336" s="1"/>
      <c r="J336" s="206">
        <f aca="true" t="shared" si="9" ref="J336:K339">J337</f>
        <v>6</v>
      </c>
      <c r="K336" s="206">
        <f t="shared" si="9"/>
        <v>6</v>
      </c>
    </row>
    <row r="337" spans="2:11" s="86" customFormat="1" ht="31.5" customHeight="1">
      <c r="B337" s="40" t="s">
        <v>169</v>
      </c>
      <c r="C337" s="62" t="s">
        <v>239</v>
      </c>
      <c r="D337" s="62" t="s">
        <v>231</v>
      </c>
      <c r="E337" s="172" t="s">
        <v>231</v>
      </c>
      <c r="F337" s="172" t="s">
        <v>325</v>
      </c>
      <c r="G337" s="172" t="s">
        <v>230</v>
      </c>
      <c r="H337" s="172" t="s">
        <v>307</v>
      </c>
      <c r="I337" s="1"/>
      <c r="J337" s="206">
        <f t="shared" si="9"/>
        <v>6</v>
      </c>
      <c r="K337" s="206">
        <f t="shared" si="9"/>
        <v>6</v>
      </c>
    </row>
    <row r="338" spans="2:11" s="86" customFormat="1" ht="37.5" customHeight="1">
      <c r="B338" s="3" t="s">
        <v>298</v>
      </c>
      <c r="C338" s="62" t="s">
        <v>239</v>
      </c>
      <c r="D338" s="62" t="s">
        <v>231</v>
      </c>
      <c r="E338" s="36" t="s">
        <v>231</v>
      </c>
      <c r="F338" s="177" t="s">
        <v>325</v>
      </c>
      <c r="G338" s="177" t="s">
        <v>231</v>
      </c>
      <c r="H338" s="177" t="s">
        <v>307</v>
      </c>
      <c r="I338" s="1"/>
      <c r="J338" s="206">
        <f t="shared" si="9"/>
        <v>6</v>
      </c>
      <c r="K338" s="206">
        <f t="shared" si="9"/>
        <v>6</v>
      </c>
    </row>
    <row r="339" spans="2:11" s="86" customFormat="1" ht="23.25" customHeight="1">
      <c r="B339" s="3" t="s">
        <v>299</v>
      </c>
      <c r="C339" s="62"/>
      <c r="D339" s="62"/>
      <c r="E339" s="172" t="s">
        <v>231</v>
      </c>
      <c r="F339" s="172" t="s">
        <v>325</v>
      </c>
      <c r="G339" s="172" t="s">
        <v>231</v>
      </c>
      <c r="H339" s="172" t="s">
        <v>389</v>
      </c>
      <c r="I339" s="1"/>
      <c r="J339" s="206">
        <f t="shared" si="9"/>
        <v>6</v>
      </c>
      <c r="K339" s="206">
        <f t="shared" si="9"/>
        <v>6</v>
      </c>
    </row>
    <row r="340" spans="2:11" s="86" customFormat="1" ht="18" customHeight="1">
      <c r="B340" s="3" t="s">
        <v>9</v>
      </c>
      <c r="C340" s="62" t="s">
        <v>239</v>
      </c>
      <c r="D340" s="62" t="s">
        <v>231</v>
      </c>
      <c r="E340" s="36" t="s">
        <v>231</v>
      </c>
      <c r="F340" s="177" t="s">
        <v>325</v>
      </c>
      <c r="G340" s="177" t="s">
        <v>231</v>
      </c>
      <c r="H340" s="177" t="s">
        <v>389</v>
      </c>
      <c r="I340" s="1" t="s">
        <v>10</v>
      </c>
      <c r="J340" s="206">
        <f>'приложение 6 (2019-2020г)'!K469</f>
        <v>6</v>
      </c>
      <c r="K340" s="206">
        <f>'приложение 6 (2019-2020г)'!L469</f>
        <v>6</v>
      </c>
    </row>
    <row r="341" spans="2:11" ht="18.75" customHeight="1">
      <c r="B341" s="7" t="s">
        <v>61</v>
      </c>
      <c r="C341" s="103" t="s">
        <v>239</v>
      </c>
      <c r="D341" s="103" t="s">
        <v>231</v>
      </c>
      <c r="E341" s="194" t="s">
        <v>423</v>
      </c>
      <c r="F341" s="194" t="s">
        <v>304</v>
      </c>
      <c r="G341" s="194" t="s">
        <v>230</v>
      </c>
      <c r="H341" s="192" t="s">
        <v>424</v>
      </c>
      <c r="I341" s="84"/>
      <c r="J341" s="151">
        <f>J342</f>
        <v>204.5</v>
      </c>
      <c r="K341" s="151">
        <f>K342</f>
        <v>0</v>
      </c>
    </row>
    <row r="342" spans="2:11" ht="15" customHeight="1">
      <c r="B342" s="3" t="s">
        <v>9</v>
      </c>
      <c r="C342" s="103" t="s">
        <v>239</v>
      </c>
      <c r="D342" s="103" t="s">
        <v>231</v>
      </c>
      <c r="E342" s="173" t="s">
        <v>423</v>
      </c>
      <c r="F342" s="173" t="s">
        <v>304</v>
      </c>
      <c r="G342" s="173" t="s">
        <v>230</v>
      </c>
      <c r="H342" s="164" t="s">
        <v>424</v>
      </c>
      <c r="I342" s="84" t="s">
        <v>10</v>
      </c>
      <c r="J342" s="151">
        <f>'приложение 6 (2019-2020г)'!K50</f>
        <v>204.5</v>
      </c>
      <c r="K342" s="151">
        <f>'приложение 6 (2019-2020г)'!L50</f>
        <v>0</v>
      </c>
    </row>
    <row r="343" spans="2:11" ht="25.5">
      <c r="B343" s="7" t="s">
        <v>62</v>
      </c>
      <c r="C343" s="103" t="s">
        <v>239</v>
      </c>
      <c r="D343" s="103" t="s">
        <v>231</v>
      </c>
      <c r="E343" s="133" t="s">
        <v>423</v>
      </c>
      <c r="F343" s="194" t="s">
        <v>304</v>
      </c>
      <c r="G343" s="194" t="s">
        <v>230</v>
      </c>
      <c r="H343" s="193" t="s">
        <v>441</v>
      </c>
      <c r="I343" s="46"/>
      <c r="J343" s="219">
        <f>J344</f>
        <v>0</v>
      </c>
      <c r="K343" s="219">
        <f>K344</f>
        <v>0</v>
      </c>
    </row>
    <row r="344" spans="2:11" ht="12.75">
      <c r="B344" s="8" t="s">
        <v>9</v>
      </c>
      <c r="C344" s="103" t="s">
        <v>239</v>
      </c>
      <c r="D344" s="103" t="s">
        <v>231</v>
      </c>
      <c r="E344" s="173" t="s">
        <v>423</v>
      </c>
      <c r="F344" s="173" t="s">
        <v>304</v>
      </c>
      <c r="G344" s="173" t="s">
        <v>230</v>
      </c>
      <c r="H344" s="164" t="s">
        <v>441</v>
      </c>
      <c r="I344" s="46">
        <v>610</v>
      </c>
      <c r="J344" s="219">
        <f>'приложение 6 (2019-2020г)'!K471</f>
        <v>0</v>
      </c>
      <c r="K344" s="219">
        <f>'приложение 6 (2019-2020г)'!L471</f>
        <v>0</v>
      </c>
    </row>
    <row r="345" spans="2:11" s="86" customFormat="1" ht="17.25" customHeight="1">
      <c r="B345" s="5" t="s">
        <v>191</v>
      </c>
      <c r="C345" s="88" t="s">
        <v>239</v>
      </c>
      <c r="D345" s="88" t="s">
        <v>239</v>
      </c>
      <c r="E345" s="186"/>
      <c r="F345" s="187"/>
      <c r="G345" s="187"/>
      <c r="H345" s="187"/>
      <c r="I345" s="1"/>
      <c r="J345" s="150">
        <f>J346+J351</f>
        <v>999.4</v>
      </c>
      <c r="K345" s="150">
        <f>K346+K351</f>
        <v>1029.4</v>
      </c>
    </row>
    <row r="346" spans="2:11" s="86" customFormat="1" ht="42.75" customHeight="1">
      <c r="B346" s="115" t="s">
        <v>321</v>
      </c>
      <c r="C346" s="62" t="s">
        <v>239</v>
      </c>
      <c r="D346" s="62" t="s">
        <v>239</v>
      </c>
      <c r="E346" s="186" t="s">
        <v>229</v>
      </c>
      <c r="F346" s="187" t="s">
        <v>304</v>
      </c>
      <c r="G346" s="187" t="s">
        <v>230</v>
      </c>
      <c r="H346" s="187" t="s">
        <v>307</v>
      </c>
      <c r="I346" s="64"/>
      <c r="J346" s="184">
        <f aca="true" t="shared" si="10" ref="J346:K348">J347</f>
        <v>570</v>
      </c>
      <c r="K346" s="184">
        <f t="shared" si="10"/>
        <v>600</v>
      </c>
    </row>
    <row r="347" spans="2:11" s="86" customFormat="1" ht="45" customHeight="1">
      <c r="B347" s="3" t="s">
        <v>326</v>
      </c>
      <c r="C347" s="62" t="s">
        <v>239</v>
      </c>
      <c r="D347" s="62" t="s">
        <v>239</v>
      </c>
      <c r="E347" s="99" t="s">
        <v>229</v>
      </c>
      <c r="F347" s="168" t="s">
        <v>225</v>
      </c>
      <c r="G347" s="168" t="s">
        <v>230</v>
      </c>
      <c r="H347" s="131" t="s">
        <v>307</v>
      </c>
      <c r="I347" s="2"/>
      <c r="J347" s="206">
        <f t="shared" si="10"/>
        <v>570</v>
      </c>
      <c r="K347" s="206">
        <f t="shared" si="10"/>
        <v>600</v>
      </c>
    </row>
    <row r="348" spans="2:11" s="86" customFormat="1" ht="33.75" customHeight="1">
      <c r="B348" s="59" t="s">
        <v>167</v>
      </c>
      <c r="C348" s="62" t="s">
        <v>239</v>
      </c>
      <c r="D348" s="62" t="s">
        <v>239</v>
      </c>
      <c r="E348" s="163" t="s">
        <v>229</v>
      </c>
      <c r="F348" s="163" t="s">
        <v>225</v>
      </c>
      <c r="G348" s="163" t="s">
        <v>231</v>
      </c>
      <c r="H348" s="163" t="s">
        <v>307</v>
      </c>
      <c r="I348" s="2"/>
      <c r="J348" s="206">
        <f t="shared" si="10"/>
        <v>570</v>
      </c>
      <c r="K348" s="206">
        <f t="shared" si="10"/>
        <v>600</v>
      </c>
    </row>
    <row r="349" spans="2:11" s="86" customFormat="1" ht="18.75" customHeight="1">
      <c r="B349" s="40" t="s">
        <v>23</v>
      </c>
      <c r="C349" s="62" t="s">
        <v>239</v>
      </c>
      <c r="D349" s="62" t="s">
        <v>239</v>
      </c>
      <c r="E349" s="186" t="s">
        <v>229</v>
      </c>
      <c r="F349" s="187" t="s">
        <v>225</v>
      </c>
      <c r="G349" s="187" t="s">
        <v>231</v>
      </c>
      <c r="H349" s="167" t="s">
        <v>336</v>
      </c>
      <c r="I349" s="1"/>
      <c r="J349" s="206">
        <f>J350</f>
        <v>570</v>
      </c>
      <c r="K349" s="206">
        <f>K350</f>
        <v>600</v>
      </c>
    </row>
    <row r="350" spans="2:11" s="86" customFormat="1" ht="18.75" customHeight="1">
      <c r="B350" s="3" t="s">
        <v>9</v>
      </c>
      <c r="C350" s="99" t="s">
        <v>239</v>
      </c>
      <c r="D350" s="62" t="s">
        <v>239</v>
      </c>
      <c r="E350" s="163" t="s">
        <v>229</v>
      </c>
      <c r="F350" s="163" t="s">
        <v>225</v>
      </c>
      <c r="G350" s="163" t="s">
        <v>231</v>
      </c>
      <c r="H350" s="163" t="s">
        <v>336</v>
      </c>
      <c r="I350" s="1" t="s">
        <v>10</v>
      </c>
      <c r="J350" s="206">
        <f>'приложение 6 (2019-2020г)'!K477</f>
        <v>570</v>
      </c>
      <c r="K350" s="206">
        <f>'приложение 6 (2019-2020г)'!L477</f>
        <v>600</v>
      </c>
    </row>
    <row r="351" spans="2:11" s="86" customFormat="1" ht="45" customHeight="1">
      <c r="B351" s="40" t="s">
        <v>340</v>
      </c>
      <c r="C351" s="99" t="s">
        <v>239</v>
      </c>
      <c r="D351" s="99" t="s">
        <v>239</v>
      </c>
      <c r="E351" s="186" t="s">
        <v>234</v>
      </c>
      <c r="F351" s="187" t="s">
        <v>304</v>
      </c>
      <c r="G351" s="187" t="s">
        <v>230</v>
      </c>
      <c r="H351" s="187" t="s">
        <v>307</v>
      </c>
      <c r="I351" s="1"/>
      <c r="J351" s="206">
        <f>J352</f>
        <v>429.4</v>
      </c>
      <c r="K351" s="206">
        <f>K352</f>
        <v>429.4</v>
      </c>
    </row>
    <row r="352" spans="2:11" s="86" customFormat="1" ht="21.75" customHeight="1">
      <c r="B352" s="40" t="s">
        <v>347</v>
      </c>
      <c r="C352" s="99" t="s">
        <v>239</v>
      </c>
      <c r="D352" s="62" t="s">
        <v>239</v>
      </c>
      <c r="E352" s="187" t="s">
        <v>234</v>
      </c>
      <c r="F352" s="187" t="s">
        <v>348</v>
      </c>
      <c r="G352" s="187" t="s">
        <v>230</v>
      </c>
      <c r="H352" s="167" t="s">
        <v>307</v>
      </c>
      <c r="I352" s="114"/>
      <c r="J352" s="206">
        <f>J353+J356+J359+J362+J365</f>
        <v>429.4</v>
      </c>
      <c r="K352" s="206">
        <f>K353+K356+K359+K362+K365</f>
        <v>429.4</v>
      </c>
    </row>
    <row r="353" spans="2:11" s="86" customFormat="1" ht="26.25" customHeight="1">
      <c r="B353" s="115" t="s">
        <v>373</v>
      </c>
      <c r="C353" s="99" t="s">
        <v>239</v>
      </c>
      <c r="D353" s="62" t="s">
        <v>239</v>
      </c>
      <c r="E353" s="163" t="s">
        <v>234</v>
      </c>
      <c r="F353" s="163" t="s">
        <v>348</v>
      </c>
      <c r="G353" s="163" t="s">
        <v>229</v>
      </c>
      <c r="H353" s="163" t="s">
        <v>307</v>
      </c>
      <c r="I353" s="114"/>
      <c r="J353" s="206">
        <f>J354</f>
        <v>51.4</v>
      </c>
      <c r="K353" s="206">
        <f>K354</f>
        <v>51.4</v>
      </c>
    </row>
    <row r="354" spans="2:11" s="86" customFormat="1" ht="25.5" customHeight="1">
      <c r="B354" s="115" t="s">
        <v>374</v>
      </c>
      <c r="C354" s="99" t="s">
        <v>239</v>
      </c>
      <c r="D354" s="62" t="s">
        <v>239</v>
      </c>
      <c r="E354" s="187" t="s">
        <v>234</v>
      </c>
      <c r="F354" s="187" t="s">
        <v>348</v>
      </c>
      <c r="G354" s="187" t="s">
        <v>229</v>
      </c>
      <c r="H354" s="167" t="s">
        <v>375</v>
      </c>
      <c r="I354" s="114"/>
      <c r="J354" s="206">
        <f>J355</f>
        <v>51.4</v>
      </c>
      <c r="K354" s="206">
        <f>K355</f>
        <v>51.4</v>
      </c>
    </row>
    <row r="355" spans="2:11" s="86" customFormat="1" ht="27" customHeight="1">
      <c r="B355" s="3" t="s">
        <v>219</v>
      </c>
      <c r="C355" s="99" t="s">
        <v>239</v>
      </c>
      <c r="D355" s="62" t="s">
        <v>239</v>
      </c>
      <c r="E355" s="163" t="s">
        <v>234</v>
      </c>
      <c r="F355" s="163" t="s">
        <v>348</v>
      </c>
      <c r="G355" s="163" t="s">
        <v>229</v>
      </c>
      <c r="H355" s="163" t="s">
        <v>375</v>
      </c>
      <c r="I355" s="111">
        <v>240</v>
      </c>
      <c r="J355" s="206">
        <f>'приложение 6 (2019-2020г)'!K56</f>
        <v>51.4</v>
      </c>
      <c r="K355" s="206">
        <f>'приложение 6 (2019-2020г)'!L56</f>
        <v>51.4</v>
      </c>
    </row>
    <row r="356" spans="2:11" s="86" customFormat="1" ht="43.5" customHeight="1">
      <c r="B356" s="115" t="s">
        <v>376</v>
      </c>
      <c r="C356" s="99" t="s">
        <v>239</v>
      </c>
      <c r="D356" s="62" t="s">
        <v>239</v>
      </c>
      <c r="E356" s="187" t="s">
        <v>234</v>
      </c>
      <c r="F356" s="187" t="s">
        <v>348</v>
      </c>
      <c r="G356" s="187" t="s">
        <v>234</v>
      </c>
      <c r="H356" s="167" t="s">
        <v>307</v>
      </c>
      <c r="I356" s="111"/>
      <c r="J356" s="206">
        <f>J357</f>
        <v>180</v>
      </c>
      <c r="K356" s="206">
        <f>K357</f>
        <v>180</v>
      </c>
    </row>
    <row r="357" spans="2:11" s="86" customFormat="1" ht="30" customHeight="1">
      <c r="B357" s="115" t="s">
        <v>374</v>
      </c>
      <c r="C357" s="99" t="s">
        <v>239</v>
      </c>
      <c r="D357" s="62" t="s">
        <v>239</v>
      </c>
      <c r="E357" s="163" t="s">
        <v>234</v>
      </c>
      <c r="F357" s="163" t="s">
        <v>348</v>
      </c>
      <c r="G357" s="163" t="s">
        <v>234</v>
      </c>
      <c r="H357" s="163" t="s">
        <v>375</v>
      </c>
      <c r="I357" s="111"/>
      <c r="J357" s="206">
        <f>J358</f>
        <v>180</v>
      </c>
      <c r="K357" s="206">
        <f>K358</f>
        <v>180</v>
      </c>
    </row>
    <row r="358" spans="2:11" s="86" customFormat="1" ht="27" customHeight="1">
      <c r="B358" s="3" t="s">
        <v>219</v>
      </c>
      <c r="C358" s="99" t="s">
        <v>239</v>
      </c>
      <c r="D358" s="62" t="s">
        <v>239</v>
      </c>
      <c r="E358" s="187" t="s">
        <v>234</v>
      </c>
      <c r="F358" s="187" t="s">
        <v>348</v>
      </c>
      <c r="G358" s="187" t="s">
        <v>234</v>
      </c>
      <c r="H358" s="167" t="s">
        <v>375</v>
      </c>
      <c r="I358" s="111">
        <v>240</v>
      </c>
      <c r="J358" s="206">
        <f>'приложение 6 (2019-2020г)'!K59</f>
        <v>180</v>
      </c>
      <c r="K358" s="206">
        <f>'приложение 6 (2019-2020г)'!L59</f>
        <v>180</v>
      </c>
    </row>
    <row r="359" spans="2:11" s="86" customFormat="1" ht="37.5" customHeight="1">
      <c r="B359" s="3" t="s">
        <v>377</v>
      </c>
      <c r="C359" s="99" t="s">
        <v>239</v>
      </c>
      <c r="D359" s="62" t="s">
        <v>239</v>
      </c>
      <c r="E359" s="163" t="s">
        <v>234</v>
      </c>
      <c r="F359" s="163" t="s">
        <v>348</v>
      </c>
      <c r="G359" s="163" t="s">
        <v>231</v>
      </c>
      <c r="H359" s="163" t="s">
        <v>307</v>
      </c>
      <c r="I359" s="111"/>
      <c r="J359" s="206">
        <f>J360</f>
        <v>20</v>
      </c>
      <c r="K359" s="206">
        <f>K360</f>
        <v>20</v>
      </c>
    </row>
    <row r="360" spans="2:11" s="86" customFormat="1" ht="29.25" customHeight="1">
      <c r="B360" s="115" t="s">
        <v>374</v>
      </c>
      <c r="C360" s="99" t="s">
        <v>239</v>
      </c>
      <c r="D360" s="62" t="s">
        <v>239</v>
      </c>
      <c r="E360" s="187" t="s">
        <v>234</v>
      </c>
      <c r="F360" s="187" t="s">
        <v>348</v>
      </c>
      <c r="G360" s="187" t="s">
        <v>231</v>
      </c>
      <c r="H360" s="167" t="s">
        <v>375</v>
      </c>
      <c r="I360" s="111"/>
      <c r="J360" s="206">
        <f>J361</f>
        <v>20</v>
      </c>
      <c r="K360" s="206">
        <f>K361</f>
        <v>20</v>
      </c>
    </row>
    <row r="361" spans="2:11" s="86" customFormat="1" ht="28.5" customHeight="1">
      <c r="B361" s="3" t="s">
        <v>219</v>
      </c>
      <c r="C361" s="99" t="s">
        <v>239</v>
      </c>
      <c r="D361" s="62" t="s">
        <v>239</v>
      </c>
      <c r="E361" s="163" t="s">
        <v>234</v>
      </c>
      <c r="F361" s="163" t="s">
        <v>348</v>
      </c>
      <c r="G361" s="163" t="s">
        <v>231</v>
      </c>
      <c r="H361" s="163" t="s">
        <v>375</v>
      </c>
      <c r="I361" s="111">
        <v>240</v>
      </c>
      <c r="J361" s="206">
        <f>'приложение 6 (2019-2020г)'!K62</f>
        <v>20</v>
      </c>
      <c r="K361" s="206">
        <f>'приложение 6 (2019-2020г)'!L62</f>
        <v>20</v>
      </c>
    </row>
    <row r="362" spans="2:11" s="86" customFormat="1" ht="45" customHeight="1">
      <c r="B362" s="3" t="s">
        <v>378</v>
      </c>
      <c r="C362" s="99" t="s">
        <v>239</v>
      </c>
      <c r="D362" s="62" t="s">
        <v>239</v>
      </c>
      <c r="E362" s="187" t="s">
        <v>234</v>
      </c>
      <c r="F362" s="187" t="s">
        <v>348</v>
      </c>
      <c r="G362" s="187" t="s">
        <v>240</v>
      </c>
      <c r="H362" s="167" t="s">
        <v>307</v>
      </c>
      <c r="I362" s="111"/>
      <c r="J362" s="206">
        <f>J363</f>
        <v>100</v>
      </c>
      <c r="K362" s="206">
        <f>K363</f>
        <v>100</v>
      </c>
    </row>
    <row r="363" spans="2:11" s="86" customFormat="1" ht="27.75" customHeight="1">
      <c r="B363" s="115" t="s">
        <v>374</v>
      </c>
      <c r="C363" s="99" t="s">
        <v>239</v>
      </c>
      <c r="D363" s="62" t="s">
        <v>239</v>
      </c>
      <c r="E363" s="163" t="s">
        <v>234</v>
      </c>
      <c r="F363" s="163" t="s">
        <v>348</v>
      </c>
      <c r="G363" s="163" t="s">
        <v>240</v>
      </c>
      <c r="H363" s="163" t="s">
        <v>375</v>
      </c>
      <c r="I363" s="111"/>
      <c r="J363" s="206">
        <f>J364</f>
        <v>100</v>
      </c>
      <c r="K363" s="206">
        <f>K364</f>
        <v>100</v>
      </c>
    </row>
    <row r="364" spans="2:11" s="86" customFormat="1" ht="31.5" customHeight="1">
      <c r="B364" s="3" t="s">
        <v>219</v>
      </c>
      <c r="C364" s="99" t="s">
        <v>239</v>
      </c>
      <c r="D364" s="62" t="s">
        <v>239</v>
      </c>
      <c r="E364" s="187" t="s">
        <v>234</v>
      </c>
      <c r="F364" s="187" t="s">
        <v>348</v>
      </c>
      <c r="G364" s="187" t="s">
        <v>240</v>
      </c>
      <c r="H364" s="167" t="s">
        <v>375</v>
      </c>
      <c r="I364" s="111">
        <v>240</v>
      </c>
      <c r="J364" s="206">
        <f>'приложение 6 (2019-2020г)'!K65</f>
        <v>100</v>
      </c>
      <c r="K364" s="206">
        <f>'приложение 6 (2019-2020г)'!L65</f>
        <v>100</v>
      </c>
    </row>
    <row r="365" spans="2:11" s="86" customFormat="1" ht="30" customHeight="1">
      <c r="B365" s="3" t="s">
        <v>118</v>
      </c>
      <c r="C365" s="99" t="s">
        <v>239</v>
      </c>
      <c r="D365" s="62" t="s">
        <v>239</v>
      </c>
      <c r="E365" s="163" t="s">
        <v>234</v>
      </c>
      <c r="F365" s="163" t="s">
        <v>348</v>
      </c>
      <c r="G365" s="163" t="s">
        <v>232</v>
      </c>
      <c r="H365" s="163" t="s">
        <v>307</v>
      </c>
      <c r="I365" s="111"/>
      <c r="J365" s="206">
        <f>J366</f>
        <v>78</v>
      </c>
      <c r="K365" s="206">
        <f>K366</f>
        <v>78</v>
      </c>
    </row>
    <row r="366" spans="2:11" s="86" customFormat="1" ht="32.25" customHeight="1">
      <c r="B366" s="40" t="s">
        <v>374</v>
      </c>
      <c r="C366" s="99" t="s">
        <v>239</v>
      </c>
      <c r="D366" s="62" t="s">
        <v>239</v>
      </c>
      <c r="E366" s="187" t="s">
        <v>234</v>
      </c>
      <c r="F366" s="187" t="s">
        <v>348</v>
      </c>
      <c r="G366" s="187" t="s">
        <v>232</v>
      </c>
      <c r="H366" s="167" t="s">
        <v>375</v>
      </c>
      <c r="I366" s="111"/>
      <c r="J366" s="206">
        <f>J367+J368</f>
        <v>78</v>
      </c>
      <c r="K366" s="206">
        <f>K367+K368</f>
        <v>78</v>
      </c>
    </row>
    <row r="367" spans="2:11" s="86" customFormat="1" ht="36" customHeight="1">
      <c r="B367" s="3" t="s">
        <v>219</v>
      </c>
      <c r="C367" s="99" t="s">
        <v>239</v>
      </c>
      <c r="D367" s="62" t="s">
        <v>239</v>
      </c>
      <c r="E367" s="163" t="s">
        <v>234</v>
      </c>
      <c r="F367" s="163" t="s">
        <v>348</v>
      </c>
      <c r="G367" s="163" t="s">
        <v>232</v>
      </c>
      <c r="H367" s="163" t="s">
        <v>375</v>
      </c>
      <c r="I367" s="111">
        <v>240</v>
      </c>
      <c r="J367" s="206">
        <f>'приложение 6 (2019-2020г)'!K68</f>
        <v>24</v>
      </c>
      <c r="K367" s="206">
        <f>'приложение 6 (2019-2020г)'!L68</f>
        <v>24</v>
      </c>
    </row>
    <row r="368" spans="2:11" s="86" customFormat="1" ht="18" customHeight="1">
      <c r="B368" s="3" t="s">
        <v>9</v>
      </c>
      <c r="C368" s="99"/>
      <c r="D368" s="62"/>
      <c r="E368" s="187" t="s">
        <v>234</v>
      </c>
      <c r="F368" s="187" t="s">
        <v>348</v>
      </c>
      <c r="G368" s="187" t="s">
        <v>232</v>
      </c>
      <c r="H368" s="167" t="s">
        <v>375</v>
      </c>
      <c r="I368" s="111">
        <v>610</v>
      </c>
      <c r="J368" s="206">
        <f>'приложение 6 (2019-2020г)'!K69</f>
        <v>54</v>
      </c>
      <c r="K368" s="206">
        <f>'приложение 6 (2019-2020г)'!L69</f>
        <v>54</v>
      </c>
    </row>
    <row r="369" spans="2:11" s="86" customFormat="1" ht="14.25" customHeight="1">
      <c r="B369" s="90" t="s">
        <v>253</v>
      </c>
      <c r="C369" s="88" t="s">
        <v>239</v>
      </c>
      <c r="D369" s="88" t="s">
        <v>241</v>
      </c>
      <c r="E369" s="186"/>
      <c r="F369" s="187"/>
      <c r="G369" s="187"/>
      <c r="H369" s="187"/>
      <c r="I369" s="63"/>
      <c r="J369" s="205">
        <f>J370+J384</f>
        <v>7599.280000000001</v>
      </c>
      <c r="K369" s="205">
        <f>K370+K384</f>
        <v>3857</v>
      </c>
    </row>
    <row r="370" spans="2:11" s="86" customFormat="1" ht="40.5" customHeight="1">
      <c r="B370" s="115" t="s">
        <v>321</v>
      </c>
      <c r="C370" s="62" t="s">
        <v>239</v>
      </c>
      <c r="D370" s="62" t="s">
        <v>241</v>
      </c>
      <c r="E370" s="186" t="s">
        <v>229</v>
      </c>
      <c r="F370" s="187" t="s">
        <v>304</v>
      </c>
      <c r="G370" s="187" t="s">
        <v>230</v>
      </c>
      <c r="H370" s="187" t="s">
        <v>307</v>
      </c>
      <c r="I370" s="64"/>
      <c r="J370" s="184">
        <f>J371+J378</f>
        <v>5398</v>
      </c>
      <c r="K370" s="184">
        <f>K371+K378</f>
        <v>3857</v>
      </c>
    </row>
    <row r="371" spans="2:11" s="86" customFormat="1" ht="40.5" customHeight="1">
      <c r="B371" s="3" t="s">
        <v>324</v>
      </c>
      <c r="C371" s="62"/>
      <c r="D371" s="62"/>
      <c r="E371" s="186" t="s">
        <v>229</v>
      </c>
      <c r="F371" s="187" t="s">
        <v>325</v>
      </c>
      <c r="G371" s="187" t="s">
        <v>230</v>
      </c>
      <c r="H371" s="167" t="s">
        <v>307</v>
      </c>
      <c r="I371" s="2"/>
      <c r="J371" s="206">
        <f>J372+J375</f>
        <v>1541</v>
      </c>
      <c r="K371" s="206">
        <f>K372+K375</f>
        <v>0</v>
      </c>
    </row>
    <row r="372" spans="2:11" s="86" customFormat="1" ht="79.5" customHeight="1">
      <c r="B372" s="59" t="s">
        <v>162</v>
      </c>
      <c r="C372" s="62" t="s">
        <v>239</v>
      </c>
      <c r="D372" s="62" t="s">
        <v>241</v>
      </c>
      <c r="E372" s="163" t="s">
        <v>229</v>
      </c>
      <c r="F372" s="163" t="s">
        <v>325</v>
      </c>
      <c r="G372" s="163" t="s">
        <v>229</v>
      </c>
      <c r="H372" s="163" t="s">
        <v>307</v>
      </c>
      <c r="I372" s="2"/>
      <c r="J372" s="206">
        <f>J373</f>
        <v>1541</v>
      </c>
      <c r="K372" s="206">
        <f>K373</f>
        <v>0</v>
      </c>
    </row>
    <row r="373" spans="2:11" s="86" customFormat="1" ht="36" customHeight="1">
      <c r="B373" s="3" t="s">
        <v>25</v>
      </c>
      <c r="C373" s="62" t="s">
        <v>239</v>
      </c>
      <c r="D373" s="62" t="s">
        <v>241</v>
      </c>
      <c r="E373" s="99" t="s">
        <v>229</v>
      </c>
      <c r="F373" s="168" t="s">
        <v>325</v>
      </c>
      <c r="G373" s="168" t="s">
        <v>229</v>
      </c>
      <c r="H373" s="131" t="s">
        <v>328</v>
      </c>
      <c r="I373" s="2"/>
      <c r="J373" s="206">
        <f>J374</f>
        <v>1541</v>
      </c>
      <c r="K373" s="206">
        <f>K374</f>
        <v>0</v>
      </c>
    </row>
    <row r="374" spans="2:11" s="86" customFormat="1" ht="28.5" customHeight="1">
      <c r="B374" s="3" t="s">
        <v>219</v>
      </c>
      <c r="C374" s="62" t="s">
        <v>239</v>
      </c>
      <c r="D374" s="62" t="s">
        <v>241</v>
      </c>
      <c r="E374" s="99" t="s">
        <v>229</v>
      </c>
      <c r="F374" s="168" t="s">
        <v>325</v>
      </c>
      <c r="G374" s="168" t="s">
        <v>229</v>
      </c>
      <c r="H374" s="131" t="s">
        <v>328</v>
      </c>
      <c r="I374" s="2">
        <v>240</v>
      </c>
      <c r="J374" s="206">
        <f>'приложение 6 (2019-2020г)'!K483</f>
        <v>1541</v>
      </c>
      <c r="K374" s="206">
        <f>'приложение 6 (2019-2020г)'!L483</f>
        <v>0</v>
      </c>
    </row>
    <row r="375" spans="2:11" s="86" customFormat="1" ht="38.25">
      <c r="B375" s="3" t="s">
        <v>339</v>
      </c>
      <c r="C375" s="62" t="s">
        <v>239</v>
      </c>
      <c r="D375" s="62" t="s">
        <v>241</v>
      </c>
      <c r="E375" s="148" t="s">
        <v>229</v>
      </c>
      <c r="F375" s="148" t="s">
        <v>325</v>
      </c>
      <c r="G375" s="148" t="s">
        <v>238</v>
      </c>
      <c r="H375" s="148" t="s">
        <v>307</v>
      </c>
      <c r="I375" s="2"/>
      <c r="J375" s="206">
        <f>J376</f>
        <v>0</v>
      </c>
      <c r="K375" s="206">
        <f>K376</f>
        <v>0</v>
      </c>
    </row>
    <row r="376" spans="2:11" s="86" customFormat="1" ht="23.25" customHeight="1">
      <c r="B376" s="3" t="s">
        <v>447</v>
      </c>
      <c r="C376" s="62" t="s">
        <v>239</v>
      </c>
      <c r="D376" s="62" t="s">
        <v>241</v>
      </c>
      <c r="E376" s="99" t="s">
        <v>229</v>
      </c>
      <c r="F376" s="168" t="s">
        <v>325</v>
      </c>
      <c r="G376" s="168" t="s">
        <v>238</v>
      </c>
      <c r="H376" s="131" t="s">
        <v>448</v>
      </c>
      <c r="I376" s="2"/>
      <c r="J376" s="206">
        <f>J377</f>
        <v>0</v>
      </c>
      <c r="K376" s="206">
        <f>K377</f>
        <v>0</v>
      </c>
    </row>
    <row r="377" spans="2:11" s="86" customFormat="1" ht="31.5" customHeight="1">
      <c r="B377" s="3" t="s">
        <v>219</v>
      </c>
      <c r="C377" s="62" t="s">
        <v>239</v>
      </c>
      <c r="D377" s="62" t="s">
        <v>241</v>
      </c>
      <c r="E377" s="148" t="s">
        <v>229</v>
      </c>
      <c r="F377" s="148" t="s">
        <v>325</v>
      </c>
      <c r="G377" s="148" t="s">
        <v>238</v>
      </c>
      <c r="H377" s="131" t="s">
        <v>448</v>
      </c>
      <c r="I377" s="2">
        <v>240</v>
      </c>
      <c r="J377" s="206">
        <f>'приложение 6 (2019-2020г)'!K486</f>
        <v>0</v>
      </c>
      <c r="K377" s="206">
        <f>'приложение 6 (2019-2020г)'!L486</f>
        <v>0</v>
      </c>
    </row>
    <row r="378" spans="2:11" s="86" customFormat="1" ht="51">
      <c r="B378" s="3" t="s">
        <v>327</v>
      </c>
      <c r="C378" s="62" t="s">
        <v>239</v>
      </c>
      <c r="D378" s="62" t="s">
        <v>241</v>
      </c>
      <c r="E378" s="186" t="s">
        <v>229</v>
      </c>
      <c r="F378" s="187" t="s">
        <v>97</v>
      </c>
      <c r="G378" s="187" t="s">
        <v>230</v>
      </c>
      <c r="H378" s="167" t="s">
        <v>307</v>
      </c>
      <c r="I378" s="2"/>
      <c r="J378" s="206">
        <f>J379</f>
        <v>3857</v>
      </c>
      <c r="K378" s="206">
        <f>K379</f>
        <v>3857</v>
      </c>
    </row>
    <row r="379" spans="2:11" s="86" customFormat="1" ht="30.75" customHeight="1">
      <c r="B379" s="59" t="s">
        <v>168</v>
      </c>
      <c r="C379" s="62" t="s">
        <v>239</v>
      </c>
      <c r="D379" s="62" t="s">
        <v>241</v>
      </c>
      <c r="E379" s="163" t="s">
        <v>229</v>
      </c>
      <c r="F379" s="163" t="s">
        <v>97</v>
      </c>
      <c r="G379" s="163" t="s">
        <v>229</v>
      </c>
      <c r="H379" s="163" t="s">
        <v>307</v>
      </c>
      <c r="I379" s="1"/>
      <c r="J379" s="206">
        <f>J380</f>
        <v>3857</v>
      </c>
      <c r="K379" s="206">
        <f>K380</f>
        <v>3857</v>
      </c>
    </row>
    <row r="380" spans="2:11" s="86" customFormat="1" ht="24.75" customHeight="1">
      <c r="B380" s="3" t="s">
        <v>28</v>
      </c>
      <c r="C380" s="62" t="s">
        <v>239</v>
      </c>
      <c r="D380" s="62" t="s">
        <v>241</v>
      </c>
      <c r="E380" s="186" t="s">
        <v>229</v>
      </c>
      <c r="F380" s="187" t="s">
        <v>97</v>
      </c>
      <c r="G380" s="187" t="s">
        <v>229</v>
      </c>
      <c r="H380" s="167" t="s">
        <v>309</v>
      </c>
      <c r="I380" s="1"/>
      <c r="J380" s="206">
        <f>J381+J382+J383</f>
        <v>3857</v>
      </c>
      <c r="K380" s="206">
        <f>K381+K382+K383</f>
        <v>3857</v>
      </c>
    </row>
    <row r="381" spans="2:11" s="86" customFormat="1" ht="33.75" customHeight="1">
      <c r="B381" s="3" t="s">
        <v>222</v>
      </c>
      <c r="C381" s="62" t="s">
        <v>239</v>
      </c>
      <c r="D381" s="62" t="s">
        <v>241</v>
      </c>
      <c r="E381" s="163" t="s">
        <v>229</v>
      </c>
      <c r="F381" s="163" t="s">
        <v>97</v>
      </c>
      <c r="G381" s="163" t="s">
        <v>229</v>
      </c>
      <c r="H381" s="163" t="s">
        <v>309</v>
      </c>
      <c r="I381" s="1" t="s">
        <v>1</v>
      </c>
      <c r="J381" s="206">
        <f>'приложение 6 (2019-2020г)'!K490</f>
        <v>3434</v>
      </c>
      <c r="K381" s="206">
        <f>'приложение 6 (2019-2020г)'!L490</f>
        <v>3434</v>
      </c>
    </row>
    <row r="382" spans="2:11" s="86" customFormat="1" ht="31.5" customHeight="1">
      <c r="B382" s="3" t="s">
        <v>219</v>
      </c>
      <c r="C382" s="62" t="s">
        <v>239</v>
      </c>
      <c r="D382" s="62" t="s">
        <v>241</v>
      </c>
      <c r="E382" s="186" t="s">
        <v>229</v>
      </c>
      <c r="F382" s="187" t="s">
        <v>97</v>
      </c>
      <c r="G382" s="187" t="s">
        <v>229</v>
      </c>
      <c r="H382" s="167" t="s">
        <v>309</v>
      </c>
      <c r="I382" s="1" t="s">
        <v>4</v>
      </c>
      <c r="J382" s="206">
        <f>'приложение 6 (2019-2020г)'!K491</f>
        <v>413</v>
      </c>
      <c r="K382" s="206">
        <f>'приложение 6 (2019-2020г)'!L491</f>
        <v>413</v>
      </c>
    </row>
    <row r="383" spans="2:11" s="86" customFormat="1" ht="20.25" customHeight="1">
      <c r="B383" s="3" t="s">
        <v>3</v>
      </c>
      <c r="C383" s="62" t="s">
        <v>239</v>
      </c>
      <c r="D383" s="62" t="s">
        <v>241</v>
      </c>
      <c r="E383" s="186" t="s">
        <v>229</v>
      </c>
      <c r="F383" s="187" t="s">
        <v>97</v>
      </c>
      <c r="G383" s="187" t="s">
        <v>229</v>
      </c>
      <c r="H383" s="167" t="s">
        <v>309</v>
      </c>
      <c r="I383" s="1" t="s">
        <v>5</v>
      </c>
      <c r="J383" s="206">
        <f>'приложение 6 (2019-2020г)'!K492</f>
        <v>10</v>
      </c>
      <c r="K383" s="206">
        <f>'приложение 6 (2019-2020г)'!L492</f>
        <v>10</v>
      </c>
    </row>
    <row r="384" spans="2:11" s="86" customFormat="1" ht="41.25" customHeight="1">
      <c r="B384" s="129" t="s">
        <v>111</v>
      </c>
      <c r="C384" s="62" t="s">
        <v>239</v>
      </c>
      <c r="D384" s="62" t="s">
        <v>241</v>
      </c>
      <c r="E384" s="27">
        <v>36</v>
      </c>
      <c r="F384" s="277" t="s">
        <v>304</v>
      </c>
      <c r="G384" s="277" t="s">
        <v>230</v>
      </c>
      <c r="H384" s="277" t="s">
        <v>307</v>
      </c>
      <c r="I384" s="1"/>
      <c r="J384" s="206">
        <f aca="true" t="shared" si="11" ref="J384:K386">J385</f>
        <v>2201.28</v>
      </c>
      <c r="K384" s="206">
        <f t="shared" si="11"/>
        <v>0</v>
      </c>
    </row>
    <row r="385" spans="2:11" s="86" customFormat="1" ht="45.75" customHeight="1">
      <c r="B385" s="3" t="s">
        <v>498</v>
      </c>
      <c r="C385" s="62" t="s">
        <v>239</v>
      </c>
      <c r="D385" s="62" t="s">
        <v>241</v>
      </c>
      <c r="E385" s="27">
        <v>36</v>
      </c>
      <c r="F385" s="277" t="s">
        <v>304</v>
      </c>
      <c r="G385" s="277" t="s">
        <v>231</v>
      </c>
      <c r="H385" s="277" t="s">
        <v>307</v>
      </c>
      <c r="I385" s="1"/>
      <c r="J385" s="206">
        <f t="shared" si="11"/>
        <v>2201.28</v>
      </c>
      <c r="K385" s="206">
        <f t="shared" si="11"/>
        <v>0</v>
      </c>
    </row>
    <row r="386" spans="2:11" s="86" customFormat="1" ht="20.25" customHeight="1">
      <c r="B386" s="3" t="s">
        <v>495</v>
      </c>
      <c r="C386" s="62" t="s">
        <v>239</v>
      </c>
      <c r="D386" s="62" t="s">
        <v>241</v>
      </c>
      <c r="E386" s="27">
        <v>36</v>
      </c>
      <c r="F386" s="277" t="s">
        <v>304</v>
      </c>
      <c r="G386" s="277" t="s">
        <v>231</v>
      </c>
      <c r="H386" s="277" t="s">
        <v>496</v>
      </c>
      <c r="I386" s="1"/>
      <c r="J386" s="206">
        <f t="shared" si="11"/>
        <v>2201.28</v>
      </c>
      <c r="K386" s="206">
        <f t="shared" si="11"/>
        <v>0</v>
      </c>
    </row>
    <row r="387" spans="2:11" s="86" customFormat="1" ht="25.5" customHeight="1">
      <c r="B387" s="3" t="s">
        <v>8</v>
      </c>
      <c r="C387" s="62" t="s">
        <v>239</v>
      </c>
      <c r="D387" s="62" t="s">
        <v>241</v>
      </c>
      <c r="E387" s="27">
        <v>36</v>
      </c>
      <c r="F387" s="277" t="s">
        <v>304</v>
      </c>
      <c r="G387" s="277" t="s">
        <v>231</v>
      </c>
      <c r="H387" s="277" t="s">
        <v>496</v>
      </c>
      <c r="I387" s="1" t="s">
        <v>4</v>
      </c>
      <c r="J387" s="206">
        <f>'приложение 6 (2019-2020г)'!K341</f>
        <v>2201.28</v>
      </c>
      <c r="K387" s="206">
        <f>'приложение 6 (2019-2020г)'!L341</f>
        <v>0</v>
      </c>
    </row>
    <row r="388" spans="2:11" s="86" customFormat="1" ht="22.5" customHeight="1">
      <c r="B388" s="11" t="s">
        <v>71</v>
      </c>
      <c r="C388" s="88" t="s">
        <v>233</v>
      </c>
      <c r="D388" s="88"/>
      <c r="E388" s="163"/>
      <c r="F388" s="163"/>
      <c r="G388" s="163"/>
      <c r="H388" s="163"/>
      <c r="I388" s="4"/>
      <c r="J388" s="150">
        <f>J389+J428</f>
        <v>31871.399999999998</v>
      </c>
      <c r="K388" s="150">
        <f>K389+K428</f>
        <v>30357.499999999996</v>
      </c>
    </row>
    <row r="389" spans="2:11" s="86" customFormat="1" ht="16.5" customHeight="1">
      <c r="B389" s="90" t="s">
        <v>255</v>
      </c>
      <c r="C389" s="88" t="s">
        <v>233</v>
      </c>
      <c r="D389" s="88" t="s">
        <v>229</v>
      </c>
      <c r="E389" s="186"/>
      <c r="F389" s="187"/>
      <c r="G389" s="187"/>
      <c r="H389" s="167"/>
      <c r="I389" s="63"/>
      <c r="J389" s="150">
        <f>J390+J424</f>
        <v>29809.6</v>
      </c>
      <c r="K389" s="150">
        <f>K390+K424</f>
        <v>28295.699999999997</v>
      </c>
    </row>
    <row r="390" spans="2:11" s="86" customFormat="1" ht="43.5" customHeight="1">
      <c r="B390" s="40" t="s">
        <v>340</v>
      </c>
      <c r="C390" s="62" t="s">
        <v>233</v>
      </c>
      <c r="D390" s="62" t="s">
        <v>229</v>
      </c>
      <c r="E390" s="186" t="s">
        <v>234</v>
      </c>
      <c r="F390" s="187" t="s">
        <v>304</v>
      </c>
      <c r="G390" s="187" t="s">
        <v>230</v>
      </c>
      <c r="H390" s="187" t="s">
        <v>307</v>
      </c>
      <c r="I390" s="64"/>
      <c r="J390" s="184">
        <f>J391+J403+J415</f>
        <v>28612.1</v>
      </c>
      <c r="K390" s="184">
        <f>K391+K403+K415</f>
        <v>28295.699999999997</v>
      </c>
    </row>
    <row r="391" spans="2:11" s="86" customFormat="1" ht="28.5" customHeight="1">
      <c r="B391" s="40" t="s">
        <v>343</v>
      </c>
      <c r="C391" s="62" t="s">
        <v>233</v>
      </c>
      <c r="D391" s="62" t="s">
        <v>229</v>
      </c>
      <c r="E391" s="186" t="s">
        <v>234</v>
      </c>
      <c r="F391" s="187" t="s">
        <v>325</v>
      </c>
      <c r="G391" s="187" t="s">
        <v>230</v>
      </c>
      <c r="H391" s="187" t="s">
        <v>307</v>
      </c>
      <c r="I391" s="111"/>
      <c r="J391" s="195">
        <f>J392+J397+J400</f>
        <v>11351.4</v>
      </c>
      <c r="K391" s="195">
        <f>K392+K397+K400</f>
        <v>12716</v>
      </c>
    </row>
    <row r="392" spans="2:11" s="86" customFormat="1" ht="26.25" customHeight="1">
      <c r="B392" s="40" t="s">
        <v>355</v>
      </c>
      <c r="C392" s="62" t="s">
        <v>233</v>
      </c>
      <c r="D392" s="62" t="s">
        <v>229</v>
      </c>
      <c r="E392" s="163" t="s">
        <v>234</v>
      </c>
      <c r="F392" s="163" t="s">
        <v>325</v>
      </c>
      <c r="G392" s="163" t="s">
        <v>229</v>
      </c>
      <c r="H392" s="163" t="s">
        <v>307</v>
      </c>
      <c r="I392" s="111"/>
      <c r="J392" s="195">
        <f>J393</f>
        <v>10850.4</v>
      </c>
      <c r="K392" s="195">
        <f>K393</f>
        <v>11215</v>
      </c>
    </row>
    <row r="393" spans="2:11" s="86" customFormat="1" ht="16.5" customHeight="1">
      <c r="B393" s="115" t="s">
        <v>38</v>
      </c>
      <c r="C393" s="62" t="s">
        <v>233</v>
      </c>
      <c r="D393" s="62" t="s">
        <v>229</v>
      </c>
      <c r="E393" s="186" t="s">
        <v>234</v>
      </c>
      <c r="F393" s="187" t="s">
        <v>325</v>
      </c>
      <c r="G393" s="187" t="s">
        <v>229</v>
      </c>
      <c r="H393" s="167" t="s">
        <v>356</v>
      </c>
      <c r="I393" s="111"/>
      <c r="J393" s="195">
        <f>J394+J396</f>
        <v>10850.4</v>
      </c>
      <c r="K393" s="195">
        <f>K394+K396</f>
        <v>11215</v>
      </c>
    </row>
    <row r="394" spans="2:11" s="86" customFormat="1" ht="18" customHeight="1">
      <c r="B394" s="115" t="s">
        <v>9</v>
      </c>
      <c r="C394" s="62" t="s">
        <v>233</v>
      </c>
      <c r="D394" s="62" t="s">
        <v>229</v>
      </c>
      <c r="E394" s="163" t="s">
        <v>234</v>
      </c>
      <c r="F394" s="163" t="s">
        <v>325</v>
      </c>
      <c r="G394" s="163" t="s">
        <v>229</v>
      </c>
      <c r="H394" s="163" t="s">
        <v>356</v>
      </c>
      <c r="I394" s="111">
        <v>610</v>
      </c>
      <c r="J394" s="195">
        <f>'приложение 6 (2019-2020г)'!K76</f>
        <v>9386.9</v>
      </c>
      <c r="K394" s="195">
        <f>'приложение 6 (2019-2020г)'!L76</f>
        <v>9751.5</v>
      </c>
    </row>
    <row r="395" spans="2:11" s="86" customFormat="1" ht="46.5" customHeight="1">
      <c r="B395" s="9" t="s">
        <v>469</v>
      </c>
      <c r="C395" s="62" t="s">
        <v>233</v>
      </c>
      <c r="D395" s="62" t="s">
        <v>229</v>
      </c>
      <c r="E395" s="186" t="s">
        <v>234</v>
      </c>
      <c r="F395" s="187" t="s">
        <v>325</v>
      </c>
      <c r="G395" s="187" t="s">
        <v>229</v>
      </c>
      <c r="H395" s="167" t="s">
        <v>462</v>
      </c>
      <c r="I395" s="1"/>
      <c r="J395" s="195">
        <f>J396</f>
        <v>1463.5</v>
      </c>
      <c r="K395" s="195">
        <f>K396</f>
        <v>1463.5</v>
      </c>
    </row>
    <row r="396" spans="2:11" s="261" customFormat="1" ht="23.25" customHeight="1">
      <c r="B396" s="264" t="s">
        <v>9</v>
      </c>
      <c r="C396" s="212" t="s">
        <v>233</v>
      </c>
      <c r="D396" s="212" t="s">
        <v>229</v>
      </c>
      <c r="E396" s="259" t="s">
        <v>234</v>
      </c>
      <c r="F396" s="259" t="s">
        <v>325</v>
      </c>
      <c r="G396" s="259" t="s">
        <v>229</v>
      </c>
      <c r="H396" s="259" t="s">
        <v>462</v>
      </c>
      <c r="I396" s="213" t="s">
        <v>10</v>
      </c>
      <c r="J396" s="267">
        <f>'приложение 6 (2019-2020г)'!K78</f>
        <v>1463.5</v>
      </c>
      <c r="K396" s="267">
        <f>'приложение 6 (2019-2020г)'!L78</f>
        <v>1463.5</v>
      </c>
    </row>
    <row r="397" spans="2:11" s="86" customFormat="1" ht="18.75" customHeight="1">
      <c r="B397" s="115" t="s">
        <v>357</v>
      </c>
      <c r="C397" s="62" t="s">
        <v>233</v>
      </c>
      <c r="D397" s="62" t="s">
        <v>229</v>
      </c>
      <c r="E397" s="186" t="s">
        <v>234</v>
      </c>
      <c r="F397" s="187" t="s">
        <v>325</v>
      </c>
      <c r="G397" s="187" t="s">
        <v>231</v>
      </c>
      <c r="H397" s="167" t="s">
        <v>307</v>
      </c>
      <c r="I397" s="111"/>
      <c r="J397" s="195">
        <f>J398</f>
        <v>1</v>
      </c>
      <c r="K397" s="195">
        <f>K398</f>
        <v>1</v>
      </c>
    </row>
    <row r="398" spans="2:11" s="86" customFormat="1" ht="27.75" customHeight="1">
      <c r="B398" s="115" t="s">
        <v>39</v>
      </c>
      <c r="C398" s="62" t="s">
        <v>233</v>
      </c>
      <c r="D398" s="62" t="s">
        <v>229</v>
      </c>
      <c r="E398" s="163" t="s">
        <v>234</v>
      </c>
      <c r="F398" s="163" t="s">
        <v>325</v>
      </c>
      <c r="G398" s="163" t="s">
        <v>231</v>
      </c>
      <c r="H398" s="163" t="s">
        <v>358</v>
      </c>
      <c r="I398" s="111"/>
      <c r="J398" s="195">
        <f>J399</f>
        <v>1</v>
      </c>
      <c r="K398" s="195">
        <f>K399</f>
        <v>1</v>
      </c>
    </row>
    <row r="399" spans="2:11" s="86" customFormat="1" ht="23.25" customHeight="1">
      <c r="B399" s="115" t="s">
        <v>9</v>
      </c>
      <c r="C399" s="62" t="s">
        <v>233</v>
      </c>
      <c r="D399" s="62" t="s">
        <v>229</v>
      </c>
      <c r="E399" s="186" t="s">
        <v>234</v>
      </c>
      <c r="F399" s="187" t="s">
        <v>325</v>
      </c>
      <c r="G399" s="187" t="s">
        <v>231</v>
      </c>
      <c r="H399" s="167" t="s">
        <v>358</v>
      </c>
      <c r="I399" s="111">
        <v>610</v>
      </c>
      <c r="J399" s="195">
        <f>'приложение 6 (2019-2020г)'!K81</f>
        <v>1</v>
      </c>
      <c r="K399" s="195">
        <f>'приложение 6 (2019-2020г)'!L81</f>
        <v>1</v>
      </c>
    </row>
    <row r="400" spans="2:11" s="86" customFormat="1" ht="56.25" customHeight="1">
      <c r="B400" s="115" t="s">
        <v>360</v>
      </c>
      <c r="C400" s="62" t="s">
        <v>233</v>
      </c>
      <c r="D400" s="62" t="s">
        <v>229</v>
      </c>
      <c r="E400" s="163" t="s">
        <v>234</v>
      </c>
      <c r="F400" s="163" t="s">
        <v>325</v>
      </c>
      <c r="G400" s="163" t="s">
        <v>240</v>
      </c>
      <c r="H400" s="163" t="s">
        <v>307</v>
      </c>
      <c r="I400" s="111"/>
      <c r="J400" s="195">
        <f>J401</f>
        <v>500</v>
      </c>
      <c r="K400" s="195">
        <f>K401</f>
        <v>1500</v>
      </c>
    </row>
    <row r="401" spans="2:11" s="86" customFormat="1" ht="57" customHeight="1">
      <c r="B401" s="13" t="s">
        <v>120</v>
      </c>
      <c r="C401" s="62" t="s">
        <v>233</v>
      </c>
      <c r="D401" s="62" t="s">
        <v>229</v>
      </c>
      <c r="E401" s="186" t="s">
        <v>234</v>
      </c>
      <c r="F401" s="187" t="s">
        <v>325</v>
      </c>
      <c r="G401" s="187" t="s">
        <v>240</v>
      </c>
      <c r="H401" s="167" t="s">
        <v>359</v>
      </c>
      <c r="I401" s="111"/>
      <c r="J401" s="195">
        <f>J402</f>
        <v>500</v>
      </c>
      <c r="K401" s="195">
        <f>K402</f>
        <v>1500</v>
      </c>
    </row>
    <row r="402" spans="2:11" s="86" customFormat="1" ht="18.75" customHeight="1">
      <c r="B402" s="115" t="s">
        <v>9</v>
      </c>
      <c r="C402" s="62" t="s">
        <v>233</v>
      </c>
      <c r="D402" s="62" t="s">
        <v>229</v>
      </c>
      <c r="E402" s="163" t="s">
        <v>234</v>
      </c>
      <c r="F402" s="163" t="s">
        <v>325</v>
      </c>
      <c r="G402" s="163" t="s">
        <v>240</v>
      </c>
      <c r="H402" s="163" t="s">
        <v>359</v>
      </c>
      <c r="I402" s="111">
        <v>610</v>
      </c>
      <c r="J402" s="195">
        <f>'приложение 6 (2019-2020г)'!K84</f>
        <v>500</v>
      </c>
      <c r="K402" s="195">
        <f>'приложение 6 (2019-2020г)'!L84</f>
        <v>1500</v>
      </c>
    </row>
    <row r="403" spans="2:11" s="86" customFormat="1" ht="37.5" customHeight="1">
      <c r="B403" s="40" t="s">
        <v>344</v>
      </c>
      <c r="C403" s="62" t="s">
        <v>233</v>
      </c>
      <c r="D403" s="62" t="s">
        <v>229</v>
      </c>
      <c r="E403" s="186" t="s">
        <v>234</v>
      </c>
      <c r="F403" s="187" t="s">
        <v>225</v>
      </c>
      <c r="G403" s="187" t="s">
        <v>230</v>
      </c>
      <c r="H403" s="187" t="s">
        <v>307</v>
      </c>
      <c r="I403" s="111"/>
      <c r="J403" s="195">
        <f>J404+J409+J412</f>
        <v>8438.6</v>
      </c>
      <c r="K403" s="195">
        <f>K404+K409+K412</f>
        <v>7423.6</v>
      </c>
    </row>
    <row r="404" spans="2:11" s="86" customFormat="1" ht="42.75" customHeight="1">
      <c r="B404" s="115" t="s">
        <v>361</v>
      </c>
      <c r="C404" s="62" t="s">
        <v>233</v>
      </c>
      <c r="D404" s="62" t="s">
        <v>229</v>
      </c>
      <c r="E404" s="186" t="s">
        <v>234</v>
      </c>
      <c r="F404" s="187" t="s">
        <v>225</v>
      </c>
      <c r="G404" s="187" t="s">
        <v>229</v>
      </c>
      <c r="H404" s="187" t="s">
        <v>307</v>
      </c>
      <c r="I404" s="114"/>
      <c r="J404" s="195">
        <f>J405+J407</f>
        <v>3053.6</v>
      </c>
      <c r="K404" s="195">
        <f>K405+K407</f>
        <v>3153.6</v>
      </c>
    </row>
    <row r="405" spans="2:11" s="86" customFormat="1" ht="25.5" customHeight="1">
      <c r="B405" s="115" t="s">
        <v>35</v>
      </c>
      <c r="C405" s="62" t="s">
        <v>233</v>
      </c>
      <c r="D405" s="62" t="s">
        <v>229</v>
      </c>
      <c r="E405" s="163" t="s">
        <v>234</v>
      </c>
      <c r="F405" s="163" t="s">
        <v>225</v>
      </c>
      <c r="G405" s="163" t="s">
        <v>229</v>
      </c>
      <c r="H405" s="163" t="s">
        <v>362</v>
      </c>
      <c r="I405" s="114"/>
      <c r="J405" s="195">
        <f>J406</f>
        <v>1500.1</v>
      </c>
      <c r="K405" s="195">
        <f>K406</f>
        <v>1600.1</v>
      </c>
    </row>
    <row r="406" spans="2:11" s="86" customFormat="1" ht="18" customHeight="1">
      <c r="B406" s="115" t="s">
        <v>9</v>
      </c>
      <c r="C406" s="62" t="s">
        <v>233</v>
      </c>
      <c r="D406" s="62" t="s">
        <v>229</v>
      </c>
      <c r="E406" s="186" t="s">
        <v>234</v>
      </c>
      <c r="F406" s="187" t="s">
        <v>225</v>
      </c>
      <c r="G406" s="187" t="s">
        <v>229</v>
      </c>
      <c r="H406" s="167" t="s">
        <v>362</v>
      </c>
      <c r="I406" s="111">
        <v>610</v>
      </c>
      <c r="J406" s="195">
        <f>'приложение 6 (2019-2020г)'!K88</f>
        <v>1500.1</v>
      </c>
      <c r="K406" s="195">
        <f>'приложение 6 (2019-2020г)'!L88</f>
        <v>1600.1</v>
      </c>
    </row>
    <row r="407" spans="2:11" s="86" customFormat="1" ht="42.75" customHeight="1">
      <c r="B407" s="244" t="s">
        <v>469</v>
      </c>
      <c r="C407" s="62" t="s">
        <v>233</v>
      </c>
      <c r="D407" s="62" t="s">
        <v>229</v>
      </c>
      <c r="E407" s="186" t="s">
        <v>234</v>
      </c>
      <c r="F407" s="187" t="s">
        <v>225</v>
      </c>
      <c r="G407" s="187" t="s">
        <v>229</v>
      </c>
      <c r="H407" s="167" t="s">
        <v>462</v>
      </c>
      <c r="I407" s="111"/>
      <c r="J407" s="195">
        <f>J408</f>
        <v>1553.5</v>
      </c>
      <c r="K407" s="195">
        <f>K408</f>
        <v>1553.5</v>
      </c>
    </row>
    <row r="408" spans="2:11" s="261" customFormat="1" ht="23.25" customHeight="1">
      <c r="B408" s="264" t="s">
        <v>9</v>
      </c>
      <c r="C408" s="212" t="s">
        <v>233</v>
      </c>
      <c r="D408" s="212" t="s">
        <v>229</v>
      </c>
      <c r="E408" s="262" t="s">
        <v>234</v>
      </c>
      <c r="F408" s="263" t="s">
        <v>225</v>
      </c>
      <c r="G408" s="263" t="s">
        <v>229</v>
      </c>
      <c r="H408" s="265" t="s">
        <v>462</v>
      </c>
      <c r="I408" s="268">
        <v>610</v>
      </c>
      <c r="J408" s="267">
        <f>'приложение 6 (2019-2020г)'!K90</f>
        <v>1553.5</v>
      </c>
      <c r="K408" s="267">
        <f>'приложение 6 (2019-2020г)'!L90</f>
        <v>1553.5</v>
      </c>
    </row>
    <row r="409" spans="2:11" s="86" customFormat="1" ht="30" customHeight="1">
      <c r="B409" s="115" t="s">
        <v>363</v>
      </c>
      <c r="C409" s="62" t="s">
        <v>233</v>
      </c>
      <c r="D409" s="62" t="s">
        <v>229</v>
      </c>
      <c r="E409" s="163" t="s">
        <v>234</v>
      </c>
      <c r="F409" s="163" t="s">
        <v>225</v>
      </c>
      <c r="G409" s="163" t="s">
        <v>234</v>
      </c>
      <c r="H409" s="163" t="s">
        <v>307</v>
      </c>
      <c r="I409" s="111"/>
      <c r="J409" s="195">
        <f>J410</f>
        <v>265</v>
      </c>
      <c r="K409" s="195">
        <f>K410</f>
        <v>0</v>
      </c>
    </row>
    <row r="410" spans="2:11" s="86" customFormat="1" ht="36.75" customHeight="1">
      <c r="B410" s="115" t="s">
        <v>36</v>
      </c>
      <c r="C410" s="62" t="s">
        <v>233</v>
      </c>
      <c r="D410" s="62" t="s">
        <v>229</v>
      </c>
      <c r="E410" s="186" t="s">
        <v>234</v>
      </c>
      <c r="F410" s="187" t="s">
        <v>225</v>
      </c>
      <c r="G410" s="187" t="s">
        <v>234</v>
      </c>
      <c r="H410" s="167" t="s">
        <v>362</v>
      </c>
      <c r="I410" s="111"/>
      <c r="J410" s="195">
        <f>J411</f>
        <v>265</v>
      </c>
      <c r="K410" s="195">
        <f>K411</f>
        <v>0</v>
      </c>
    </row>
    <row r="411" spans="2:11" s="86" customFormat="1" ht="16.5" customHeight="1">
      <c r="B411" s="115" t="s">
        <v>9</v>
      </c>
      <c r="C411" s="62" t="s">
        <v>233</v>
      </c>
      <c r="D411" s="62" t="s">
        <v>229</v>
      </c>
      <c r="E411" s="163" t="s">
        <v>234</v>
      </c>
      <c r="F411" s="163" t="s">
        <v>225</v>
      </c>
      <c r="G411" s="163" t="s">
        <v>234</v>
      </c>
      <c r="H411" s="163" t="s">
        <v>362</v>
      </c>
      <c r="I411" s="111">
        <v>610</v>
      </c>
      <c r="J411" s="195">
        <f>'приложение 6 (2019-2020г)'!K93</f>
        <v>265</v>
      </c>
      <c r="K411" s="195">
        <f>'приложение 6 (2019-2020г)'!L93</f>
        <v>0</v>
      </c>
    </row>
    <row r="412" spans="2:11" s="86" customFormat="1" ht="51.75" customHeight="1">
      <c r="B412" s="115" t="s">
        <v>364</v>
      </c>
      <c r="C412" s="62" t="s">
        <v>233</v>
      </c>
      <c r="D412" s="62" t="s">
        <v>229</v>
      </c>
      <c r="E412" s="186" t="s">
        <v>234</v>
      </c>
      <c r="F412" s="187" t="s">
        <v>225</v>
      </c>
      <c r="G412" s="187" t="s">
        <v>231</v>
      </c>
      <c r="H412" s="167" t="s">
        <v>307</v>
      </c>
      <c r="I412" s="111"/>
      <c r="J412" s="196">
        <f>J413</f>
        <v>5120</v>
      </c>
      <c r="K412" s="196">
        <f>K413</f>
        <v>4270</v>
      </c>
    </row>
    <row r="413" spans="2:11" s="86" customFormat="1" ht="43.5" customHeight="1">
      <c r="B413" s="10" t="s">
        <v>119</v>
      </c>
      <c r="C413" s="62" t="s">
        <v>233</v>
      </c>
      <c r="D413" s="62" t="s">
        <v>229</v>
      </c>
      <c r="E413" s="163" t="s">
        <v>234</v>
      </c>
      <c r="F413" s="163" t="s">
        <v>225</v>
      </c>
      <c r="G413" s="163" t="s">
        <v>231</v>
      </c>
      <c r="H413" s="163" t="s">
        <v>359</v>
      </c>
      <c r="I413" s="114"/>
      <c r="J413" s="196">
        <f>J414</f>
        <v>5120</v>
      </c>
      <c r="K413" s="196">
        <f>K414</f>
        <v>4270</v>
      </c>
    </row>
    <row r="414" spans="2:11" s="86" customFormat="1" ht="15.75" customHeight="1">
      <c r="B414" s="115" t="s">
        <v>9</v>
      </c>
      <c r="C414" s="62" t="s">
        <v>233</v>
      </c>
      <c r="D414" s="62" t="s">
        <v>229</v>
      </c>
      <c r="E414" s="186" t="s">
        <v>234</v>
      </c>
      <c r="F414" s="187" t="s">
        <v>225</v>
      </c>
      <c r="G414" s="187" t="s">
        <v>231</v>
      </c>
      <c r="H414" s="167" t="s">
        <v>359</v>
      </c>
      <c r="I414" s="111">
        <v>610</v>
      </c>
      <c r="J414" s="196">
        <f>'приложение 6 (2019-2020г)'!K96</f>
        <v>5120</v>
      </c>
      <c r="K414" s="196">
        <f>'приложение 6 (2019-2020г)'!L96</f>
        <v>4270</v>
      </c>
    </row>
    <row r="415" spans="2:11" s="86" customFormat="1" ht="19.5" customHeight="1">
      <c r="B415" s="115" t="s">
        <v>345</v>
      </c>
      <c r="C415" s="62" t="s">
        <v>233</v>
      </c>
      <c r="D415" s="62" t="s">
        <v>229</v>
      </c>
      <c r="E415" s="190" t="s">
        <v>234</v>
      </c>
      <c r="F415" s="190" t="s">
        <v>97</v>
      </c>
      <c r="G415" s="190" t="s">
        <v>230</v>
      </c>
      <c r="H415" s="190" t="s">
        <v>307</v>
      </c>
      <c r="I415" s="114"/>
      <c r="J415" s="196">
        <f>J416+J421</f>
        <v>8822.1</v>
      </c>
      <c r="K415" s="196">
        <f>K416+K421</f>
        <v>8156.1</v>
      </c>
    </row>
    <row r="416" spans="2:11" s="86" customFormat="1" ht="27.75" customHeight="1">
      <c r="B416" s="115" t="s">
        <v>368</v>
      </c>
      <c r="C416" s="62" t="s">
        <v>233</v>
      </c>
      <c r="D416" s="62" t="s">
        <v>229</v>
      </c>
      <c r="E416" s="186" t="s">
        <v>234</v>
      </c>
      <c r="F416" s="187" t="s">
        <v>97</v>
      </c>
      <c r="G416" s="187" t="s">
        <v>229</v>
      </c>
      <c r="H416" s="167" t="s">
        <v>307</v>
      </c>
      <c r="I416" s="114"/>
      <c r="J416" s="196">
        <f>J417+J419</f>
        <v>8225.9</v>
      </c>
      <c r="K416" s="196">
        <f>K417+K419</f>
        <v>8156.1</v>
      </c>
    </row>
    <row r="417" spans="2:11" s="86" customFormat="1" ht="20.25" customHeight="1">
      <c r="B417" s="115" t="s">
        <v>37</v>
      </c>
      <c r="C417" s="62" t="s">
        <v>233</v>
      </c>
      <c r="D417" s="62" t="s">
        <v>229</v>
      </c>
      <c r="E417" s="163" t="s">
        <v>234</v>
      </c>
      <c r="F417" s="163" t="s">
        <v>97</v>
      </c>
      <c r="G417" s="163" t="s">
        <v>229</v>
      </c>
      <c r="H417" s="163" t="s">
        <v>365</v>
      </c>
      <c r="I417" s="114"/>
      <c r="J417" s="196">
        <f>J418</f>
        <v>7112</v>
      </c>
      <c r="K417" s="196">
        <f>K418</f>
        <v>7042.2</v>
      </c>
    </row>
    <row r="418" spans="2:11" s="86" customFormat="1" ht="19.5" customHeight="1">
      <c r="B418" s="115" t="s">
        <v>9</v>
      </c>
      <c r="C418" s="62" t="s">
        <v>233</v>
      </c>
      <c r="D418" s="62" t="s">
        <v>229</v>
      </c>
      <c r="E418" s="186" t="s">
        <v>234</v>
      </c>
      <c r="F418" s="187" t="s">
        <v>97</v>
      </c>
      <c r="G418" s="187" t="s">
        <v>229</v>
      </c>
      <c r="H418" s="167" t="s">
        <v>365</v>
      </c>
      <c r="I418" s="111">
        <v>610</v>
      </c>
      <c r="J418" s="196">
        <f>'приложение 6 (2019-2020г)'!K100</f>
        <v>7112</v>
      </c>
      <c r="K418" s="196">
        <f>'приложение 6 (2019-2020г)'!L100</f>
        <v>7042.2</v>
      </c>
    </row>
    <row r="419" spans="2:11" s="86" customFormat="1" ht="50.25" customHeight="1">
      <c r="B419" s="9" t="s">
        <v>469</v>
      </c>
      <c r="C419" s="62" t="s">
        <v>233</v>
      </c>
      <c r="D419" s="62" t="s">
        <v>229</v>
      </c>
      <c r="E419" s="186" t="s">
        <v>234</v>
      </c>
      <c r="F419" s="187" t="s">
        <v>97</v>
      </c>
      <c r="G419" s="187" t="s">
        <v>229</v>
      </c>
      <c r="H419" s="167" t="s">
        <v>462</v>
      </c>
      <c r="I419" s="111"/>
      <c r="J419" s="196">
        <f>J420</f>
        <v>1113.9</v>
      </c>
      <c r="K419" s="196">
        <f>K420</f>
        <v>1113.9</v>
      </c>
    </row>
    <row r="420" spans="2:11" s="261" customFormat="1" ht="25.5" customHeight="1">
      <c r="B420" s="264" t="s">
        <v>9</v>
      </c>
      <c r="C420" s="212" t="s">
        <v>233</v>
      </c>
      <c r="D420" s="212" t="s">
        <v>229</v>
      </c>
      <c r="E420" s="262" t="s">
        <v>234</v>
      </c>
      <c r="F420" s="263" t="s">
        <v>97</v>
      </c>
      <c r="G420" s="263" t="s">
        <v>229</v>
      </c>
      <c r="H420" s="265" t="s">
        <v>462</v>
      </c>
      <c r="I420" s="268">
        <v>610</v>
      </c>
      <c r="J420" s="269">
        <f>'приложение 6 (2019-2020г)'!K102</f>
        <v>1113.9</v>
      </c>
      <c r="K420" s="269">
        <f>'приложение 6 (2019-2020г)'!L102</f>
        <v>1113.9</v>
      </c>
    </row>
    <row r="421" spans="2:11" s="86" customFormat="1" ht="22.5" customHeight="1">
      <c r="B421" s="115" t="s">
        <v>366</v>
      </c>
      <c r="C421" s="62" t="s">
        <v>233</v>
      </c>
      <c r="D421" s="62" t="s">
        <v>229</v>
      </c>
      <c r="E421" s="163" t="s">
        <v>234</v>
      </c>
      <c r="F421" s="163" t="s">
        <v>97</v>
      </c>
      <c r="G421" s="163" t="s">
        <v>234</v>
      </c>
      <c r="H421" s="163" t="s">
        <v>307</v>
      </c>
      <c r="I421" s="114"/>
      <c r="J421" s="196">
        <f>J422</f>
        <v>596.2</v>
      </c>
      <c r="K421" s="196">
        <f>K422</f>
        <v>0</v>
      </c>
    </row>
    <row r="422" spans="2:11" s="86" customFormat="1" ht="25.5" customHeight="1">
      <c r="B422" s="115" t="s">
        <v>367</v>
      </c>
      <c r="C422" s="62" t="s">
        <v>233</v>
      </c>
      <c r="D422" s="62" t="s">
        <v>229</v>
      </c>
      <c r="E422" s="186" t="s">
        <v>234</v>
      </c>
      <c r="F422" s="187" t="s">
        <v>97</v>
      </c>
      <c r="G422" s="187" t="s">
        <v>234</v>
      </c>
      <c r="H422" s="167" t="s">
        <v>365</v>
      </c>
      <c r="I422" s="114"/>
      <c r="J422" s="196">
        <f>J423</f>
        <v>596.2</v>
      </c>
      <c r="K422" s="196">
        <f>K423</f>
        <v>0</v>
      </c>
    </row>
    <row r="423" spans="2:11" s="86" customFormat="1" ht="21" customHeight="1">
      <c r="B423" s="40" t="s">
        <v>9</v>
      </c>
      <c r="C423" s="62" t="s">
        <v>233</v>
      </c>
      <c r="D423" s="62" t="s">
        <v>229</v>
      </c>
      <c r="E423" s="163" t="s">
        <v>234</v>
      </c>
      <c r="F423" s="163" t="s">
        <v>97</v>
      </c>
      <c r="G423" s="163" t="s">
        <v>234</v>
      </c>
      <c r="H423" s="163" t="s">
        <v>365</v>
      </c>
      <c r="I423" s="111">
        <v>610</v>
      </c>
      <c r="J423" s="196">
        <f>'приложение 6 (2019-2020г)'!K105</f>
        <v>596.2</v>
      </c>
      <c r="K423" s="196">
        <f>'приложение 6 (2019-2020г)'!L105</f>
        <v>0</v>
      </c>
    </row>
    <row r="424" spans="2:11" s="86" customFormat="1" ht="36.75" customHeight="1">
      <c r="B424" s="226" t="s">
        <v>59</v>
      </c>
      <c r="C424" s="62" t="s">
        <v>233</v>
      </c>
      <c r="D424" s="62" t="s">
        <v>229</v>
      </c>
      <c r="E424" s="133" t="s">
        <v>238</v>
      </c>
      <c r="F424" s="194" t="s">
        <v>304</v>
      </c>
      <c r="G424" s="194" t="s">
        <v>230</v>
      </c>
      <c r="H424" s="161" t="s">
        <v>307</v>
      </c>
      <c r="I424" s="227"/>
      <c r="J424" s="196">
        <f aca="true" t="shared" si="12" ref="J424:K426">J425</f>
        <v>1197.5</v>
      </c>
      <c r="K424" s="196">
        <f t="shared" si="12"/>
        <v>0</v>
      </c>
    </row>
    <row r="425" spans="2:11" s="86" customFormat="1" ht="28.5" customHeight="1">
      <c r="B425" s="8" t="s">
        <v>452</v>
      </c>
      <c r="C425" s="62" t="s">
        <v>233</v>
      </c>
      <c r="D425" s="62" t="s">
        <v>229</v>
      </c>
      <c r="E425" s="164" t="s">
        <v>238</v>
      </c>
      <c r="F425" s="164" t="s">
        <v>304</v>
      </c>
      <c r="G425" s="164" t="s">
        <v>240</v>
      </c>
      <c r="H425" s="164" t="s">
        <v>307</v>
      </c>
      <c r="I425" s="227"/>
      <c r="J425" s="196">
        <f t="shared" si="12"/>
        <v>1197.5</v>
      </c>
      <c r="K425" s="196">
        <f t="shared" si="12"/>
        <v>0</v>
      </c>
    </row>
    <row r="426" spans="2:11" s="86" customFormat="1" ht="28.5" customHeight="1">
      <c r="B426" s="8" t="s">
        <v>454</v>
      </c>
      <c r="C426" s="62" t="s">
        <v>233</v>
      </c>
      <c r="D426" s="62" t="s">
        <v>229</v>
      </c>
      <c r="E426" s="191" t="s">
        <v>238</v>
      </c>
      <c r="F426" s="192" t="s">
        <v>304</v>
      </c>
      <c r="G426" s="192" t="s">
        <v>240</v>
      </c>
      <c r="H426" s="193" t="s">
        <v>453</v>
      </c>
      <c r="I426" s="227"/>
      <c r="J426" s="196">
        <f t="shared" si="12"/>
        <v>1197.5</v>
      </c>
      <c r="K426" s="196">
        <f t="shared" si="12"/>
        <v>0</v>
      </c>
    </row>
    <row r="427" spans="2:11" s="86" customFormat="1" ht="17.25" customHeight="1">
      <c r="B427" s="115" t="s">
        <v>9</v>
      </c>
      <c r="C427" s="62" t="s">
        <v>233</v>
      </c>
      <c r="D427" s="62" t="s">
        <v>229</v>
      </c>
      <c r="E427" s="191" t="s">
        <v>238</v>
      </c>
      <c r="F427" s="192" t="s">
        <v>304</v>
      </c>
      <c r="G427" s="192" t="s">
        <v>240</v>
      </c>
      <c r="H427" s="193" t="s">
        <v>453</v>
      </c>
      <c r="I427" s="101">
        <v>610</v>
      </c>
      <c r="J427" s="196">
        <f>'приложение 6 (2019-2020г)'!K109</f>
        <v>1197.5</v>
      </c>
      <c r="K427" s="196">
        <f>'приложение 6 (2019-2020г)'!L109</f>
        <v>0</v>
      </c>
    </row>
    <row r="428" spans="2:11" s="86" customFormat="1" ht="17.25" customHeight="1">
      <c r="B428" s="90" t="s">
        <v>193</v>
      </c>
      <c r="C428" s="88" t="s">
        <v>233</v>
      </c>
      <c r="D428" s="88" t="s">
        <v>240</v>
      </c>
      <c r="E428" s="186"/>
      <c r="F428" s="187"/>
      <c r="G428" s="187"/>
      <c r="H428" s="167"/>
      <c r="I428" s="4"/>
      <c r="J428" s="150">
        <f aca="true" t="shared" si="13" ref="J428:K431">J429</f>
        <v>2061.8</v>
      </c>
      <c r="K428" s="150">
        <f t="shared" si="13"/>
        <v>2061.8</v>
      </c>
    </row>
    <row r="429" spans="2:11" s="86" customFormat="1" ht="44.25" customHeight="1">
      <c r="B429" s="40" t="s">
        <v>340</v>
      </c>
      <c r="C429" s="62" t="s">
        <v>233</v>
      </c>
      <c r="D429" s="62" t="s">
        <v>240</v>
      </c>
      <c r="E429" s="186" t="s">
        <v>234</v>
      </c>
      <c r="F429" s="187" t="s">
        <v>304</v>
      </c>
      <c r="G429" s="187" t="s">
        <v>230</v>
      </c>
      <c r="H429" s="187" t="s">
        <v>307</v>
      </c>
      <c r="I429" s="1"/>
      <c r="J429" s="206">
        <f t="shared" si="13"/>
        <v>2061.8</v>
      </c>
      <c r="K429" s="206">
        <f t="shared" si="13"/>
        <v>2061.8</v>
      </c>
    </row>
    <row r="430" spans="2:11" s="86" customFormat="1" ht="34.5" customHeight="1">
      <c r="B430" s="115" t="s">
        <v>350</v>
      </c>
      <c r="C430" s="62"/>
      <c r="D430" s="62"/>
      <c r="E430" s="186" t="s">
        <v>234</v>
      </c>
      <c r="F430" s="187" t="s">
        <v>351</v>
      </c>
      <c r="G430" s="187" t="s">
        <v>230</v>
      </c>
      <c r="H430" s="167" t="s">
        <v>307</v>
      </c>
      <c r="I430" s="1"/>
      <c r="J430" s="206">
        <f t="shared" si="13"/>
        <v>2061.8</v>
      </c>
      <c r="K430" s="206">
        <f t="shared" si="13"/>
        <v>2061.8</v>
      </c>
    </row>
    <row r="431" spans="2:11" s="86" customFormat="1" ht="54" customHeight="1">
      <c r="B431" s="115" t="s">
        <v>384</v>
      </c>
      <c r="C431" s="62" t="s">
        <v>233</v>
      </c>
      <c r="D431" s="62" t="s">
        <v>240</v>
      </c>
      <c r="E431" s="163" t="s">
        <v>234</v>
      </c>
      <c r="F431" s="163" t="s">
        <v>351</v>
      </c>
      <c r="G431" s="163" t="s">
        <v>229</v>
      </c>
      <c r="H431" s="163" t="s">
        <v>307</v>
      </c>
      <c r="I431" s="1"/>
      <c r="J431" s="206">
        <f t="shared" si="13"/>
        <v>2061.8</v>
      </c>
      <c r="K431" s="206">
        <f t="shared" si="13"/>
        <v>2061.8</v>
      </c>
    </row>
    <row r="432" spans="2:11" s="86" customFormat="1" ht="24" customHeight="1">
      <c r="B432" s="3" t="s">
        <v>28</v>
      </c>
      <c r="C432" s="62" t="s">
        <v>233</v>
      </c>
      <c r="D432" s="62" t="s">
        <v>240</v>
      </c>
      <c r="E432" s="187" t="s">
        <v>234</v>
      </c>
      <c r="F432" s="187" t="s">
        <v>351</v>
      </c>
      <c r="G432" s="187" t="s">
        <v>229</v>
      </c>
      <c r="H432" s="187" t="s">
        <v>385</v>
      </c>
      <c r="I432" s="60"/>
      <c r="J432" s="184">
        <f>J433+J434+J435</f>
        <v>2061.8</v>
      </c>
      <c r="K432" s="184">
        <f>K433+K434+K435</f>
        <v>2061.8</v>
      </c>
    </row>
    <row r="433" spans="2:11" s="86" customFormat="1" ht="29.25" customHeight="1">
      <c r="B433" s="115" t="s">
        <v>222</v>
      </c>
      <c r="C433" s="62" t="s">
        <v>233</v>
      </c>
      <c r="D433" s="62" t="s">
        <v>240</v>
      </c>
      <c r="E433" s="163" t="s">
        <v>234</v>
      </c>
      <c r="F433" s="163" t="s">
        <v>351</v>
      </c>
      <c r="G433" s="163" t="s">
        <v>229</v>
      </c>
      <c r="H433" s="163" t="s">
        <v>385</v>
      </c>
      <c r="I433" s="111">
        <v>120</v>
      </c>
      <c r="J433" s="195">
        <f>'приложение 6 (2019-2020г)'!K115</f>
        <v>1801.8</v>
      </c>
      <c r="K433" s="195">
        <f>'приложение 6 (2019-2020г)'!L115</f>
        <v>1801.8</v>
      </c>
    </row>
    <row r="434" spans="2:11" s="86" customFormat="1" ht="33.75" customHeight="1">
      <c r="B434" s="40" t="s">
        <v>22</v>
      </c>
      <c r="C434" s="62" t="s">
        <v>233</v>
      </c>
      <c r="D434" s="62" t="s">
        <v>240</v>
      </c>
      <c r="E434" s="186" t="s">
        <v>234</v>
      </c>
      <c r="F434" s="187" t="s">
        <v>351</v>
      </c>
      <c r="G434" s="187" t="s">
        <v>229</v>
      </c>
      <c r="H434" s="187" t="s">
        <v>385</v>
      </c>
      <c r="I434" s="111">
        <v>240</v>
      </c>
      <c r="J434" s="195">
        <f>'приложение 6 (2019-2020г)'!K116</f>
        <v>250</v>
      </c>
      <c r="K434" s="195">
        <f>'приложение 6 (2019-2020г)'!L116</f>
        <v>250</v>
      </c>
    </row>
    <row r="435" spans="2:11" s="86" customFormat="1" ht="18" customHeight="1">
      <c r="B435" s="3" t="s">
        <v>3</v>
      </c>
      <c r="C435" s="62" t="s">
        <v>233</v>
      </c>
      <c r="D435" s="62" t="s">
        <v>240</v>
      </c>
      <c r="E435" s="186" t="s">
        <v>234</v>
      </c>
      <c r="F435" s="187" t="s">
        <v>351</v>
      </c>
      <c r="G435" s="187" t="s">
        <v>229</v>
      </c>
      <c r="H435" s="187" t="s">
        <v>385</v>
      </c>
      <c r="I435" s="101">
        <v>850</v>
      </c>
      <c r="J435" s="195">
        <f>'приложение 6 (2019-2020г)'!K117</f>
        <v>10</v>
      </c>
      <c r="K435" s="195">
        <f>'приложение 6 (2019-2020г)'!L117</f>
        <v>10</v>
      </c>
    </row>
    <row r="436" spans="2:11" s="86" customFormat="1" ht="18" customHeight="1">
      <c r="B436" s="87" t="s">
        <v>286</v>
      </c>
      <c r="C436" s="88" t="s">
        <v>241</v>
      </c>
      <c r="D436" s="88" t="s">
        <v>230</v>
      </c>
      <c r="E436" s="186"/>
      <c r="F436" s="187"/>
      <c r="G436" s="187"/>
      <c r="H436" s="187"/>
      <c r="I436" s="89"/>
      <c r="J436" s="150">
        <f aca="true" t="shared" si="14" ref="J436:K439">J437</f>
        <v>171.9</v>
      </c>
      <c r="K436" s="150">
        <f t="shared" si="14"/>
        <v>129.9</v>
      </c>
    </row>
    <row r="437" spans="2:11" s="86" customFormat="1" ht="18.75" customHeight="1">
      <c r="B437" s="119" t="s">
        <v>0</v>
      </c>
      <c r="C437" s="4" t="s">
        <v>241</v>
      </c>
      <c r="D437" s="4" t="s">
        <v>239</v>
      </c>
      <c r="E437" s="186"/>
      <c r="F437" s="187"/>
      <c r="G437" s="187"/>
      <c r="H437" s="187"/>
      <c r="I437" s="89"/>
      <c r="J437" s="206">
        <f t="shared" si="14"/>
        <v>171.9</v>
      </c>
      <c r="K437" s="206">
        <f t="shared" si="14"/>
        <v>129.9</v>
      </c>
    </row>
    <row r="438" spans="2:11" s="86" customFormat="1" ht="18.75" customHeight="1">
      <c r="B438" s="3" t="s">
        <v>115</v>
      </c>
      <c r="C438" s="1" t="s">
        <v>241</v>
      </c>
      <c r="D438" s="1" t="s">
        <v>239</v>
      </c>
      <c r="E438" s="186" t="s">
        <v>431</v>
      </c>
      <c r="F438" s="187" t="s">
        <v>304</v>
      </c>
      <c r="G438" s="187" t="s">
        <v>230</v>
      </c>
      <c r="H438" s="187" t="s">
        <v>307</v>
      </c>
      <c r="I438" s="89"/>
      <c r="J438" s="206">
        <f t="shared" si="14"/>
        <v>171.9</v>
      </c>
      <c r="K438" s="206">
        <f t="shared" si="14"/>
        <v>129.9</v>
      </c>
    </row>
    <row r="439" spans="2:11" s="86" customFormat="1" ht="73.5" customHeight="1">
      <c r="B439" s="6" t="s">
        <v>147</v>
      </c>
      <c r="C439" s="1" t="s">
        <v>241</v>
      </c>
      <c r="D439" s="1" t="s">
        <v>239</v>
      </c>
      <c r="E439" s="186" t="s">
        <v>431</v>
      </c>
      <c r="F439" s="187" t="s">
        <v>304</v>
      </c>
      <c r="G439" s="187" t="s">
        <v>230</v>
      </c>
      <c r="H439" s="187" t="s">
        <v>438</v>
      </c>
      <c r="I439" s="89"/>
      <c r="J439" s="206">
        <f t="shared" si="14"/>
        <v>171.9</v>
      </c>
      <c r="K439" s="206">
        <f t="shared" si="14"/>
        <v>129.9</v>
      </c>
    </row>
    <row r="440" spans="2:11" s="86" customFormat="1" ht="27" customHeight="1">
      <c r="B440" s="3" t="s">
        <v>219</v>
      </c>
      <c r="C440" s="1" t="s">
        <v>241</v>
      </c>
      <c r="D440" s="1" t="s">
        <v>239</v>
      </c>
      <c r="E440" s="186" t="s">
        <v>431</v>
      </c>
      <c r="F440" s="187" t="s">
        <v>304</v>
      </c>
      <c r="G440" s="187" t="s">
        <v>230</v>
      </c>
      <c r="H440" s="187" t="s">
        <v>438</v>
      </c>
      <c r="I440" s="2">
        <v>240</v>
      </c>
      <c r="J440" s="206">
        <f>'приложение 6 (2019-2020г)'!K346</f>
        <v>171.9</v>
      </c>
      <c r="K440" s="206">
        <f>'приложение 6 (2019-2020г)'!L346</f>
        <v>129.9</v>
      </c>
    </row>
    <row r="441" spans="2:11" s="86" customFormat="1" ht="17.25" customHeight="1">
      <c r="B441" s="11" t="s">
        <v>246</v>
      </c>
      <c r="C441" s="4" t="s">
        <v>247</v>
      </c>
      <c r="D441" s="4" t="s">
        <v>230</v>
      </c>
      <c r="E441" s="186"/>
      <c r="F441" s="187"/>
      <c r="G441" s="187"/>
      <c r="H441" s="187"/>
      <c r="I441" s="89"/>
      <c r="J441" s="150">
        <f>J442+J448+J461+J468</f>
        <v>13747.2</v>
      </c>
      <c r="K441" s="150">
        <f>K442+K448+K461+K468</f>
        <v>12499</v>
      </c>
    </row>
    <row r="442" spans="2:11" s="86" customFormat="1" ht="15" customHeight="1">
      <c r="B442" s="93" t="s">
        <v>266</v>
      </c>
      <c r="C442" s="4" t="s">
        <v>247</v>
      </c>
      <c r="D442" s="4" t="s">
        <v>229</v>
      </c>
      <c r="E442" s="186"/>
      <c r="F442" s="187"/>
      <c r="G442" s="187"/>
      <c r="H442" s="167"/>
      <c r="I442" s="1"/>
      <c r="J442" s="206">
        <f aca="true" t="shared" si="15" ref="J442:K444">J443</f>
        <v>1760.2</v>
      </c>
      <c r="K442" s="206">
        <f t="shared" si="15"/>
        <v>1760.2</v>
      </c>
    </row>
    <row r="443" spans="2:11" s="86" customFormat="1" ht="36" customHeight="1">
      <c r="B443" s="13" t="s">
        <v>210</v>
      </c>
      <c r="C443" s="1" t="s">
        <v>247</v>
      </c>
      <c r="D443" s="1" t="s">
        <v>229</v>
      </c>
      <c r="E443" s="164" t="s">
        <v>239</v>
      </c>
      <c r="F443" s="164" t="s">
        <v>304</v>
      </c>
      <c r="G443" s="164" t="s">
        <v>230</v>
      </c>
      <c r="H443" s="164" t="s">
        <v>307</v>
      </c>
      <c r="I443" s="13"/>
      <c r="J443" s="220">
        <f t="shared" si="15"/>
        <v>1760.2</v>
      </c>
      <c r="K443" s="220">
        <f t="shared" si="15"/>
        <v>1760.2</v>
      </c>
    </row>
    <row r="444" spans="2:11" s="86" customFormat="1" ht="39.75" customHeight="1">
      <c r="B444" s="3" t="s">
        <v>176</v>
      </c>
      <c r="C444" s="1" t="s">
        <v>247</v>
      </c>
      <c r="D444" s="1" t="s">
        <v>229</v>
      </c>
      <c r="E444" s="186" t="s">
        <v>239</v>
      </c>
      <c r="F444" s="187" t="s">
        <v>304</v>
      </c>
      <c r="G444" s="187" t="s">
        <v>232</v>
      </c>
      <c r="H444" s="167" t="s">
        <v>307</v>
      </c>
      <c r="I444" s="1"/>
      <c r="J444" s="206">
        <f t="shared" si="15"/>
        <v>1760.2</v>
      </c>
      <c r="K444" s="206">
        <f t="shared" si="15"/>
        <v>1760.2</v>
      </c>
    </row>
    <row r="445" spans="2:11" s="86" customFormat="1" ht="15.75" customHeight="1">
      <c r="B445" s="3" t="s">
        <v>213</v>
      </c>
      <c r="C445" s="1" t="s">
        <v>247</v>
      </c>
      <c r="D445" s="1" t="s">
        <v>229</v>
      </c>
      <c r="E445" s="163" t="s">
        <v>239</v>
      </c>
      <c r="F445" s="163" t="s">
        <v>304</v>
      </c>
      <c r="G445" s="163" t="s">
        <v>232</v>
      </c>
      <c r="H445" s="163" t="s">
        <v>393</v>
      </c>
      <c r="I445" s="1"/>
      <c r="J445" s="206">
        <f>J446+J447</f>
        <v>1760.2</v>
      </c>
      <c r="K445" s="206">
        <f>K446+K447</f>
        <v>1760.2</v>
      </c>
    </row>
    <row r="446" spans="2:11" s="86" customFormat="1" ht="14.25" customHeight="1">
      <c r="B446" s="3" t="s">
        <v>214</v>
      </c>
      <c r="C446" s="1" t="s">
        <v>247</v>
      </c>
      <c r="D446" s="1" t="s">
        <v>229</v>
      </c>
      <c r="E446" s="186" t="s">
        <v>239</v>
      </c>
      <c r="F446" s="187" t="s">
        <v>304</v>
      </c>
      <c r="G446" s="187" t="s">
        <v>232</v>
      </c>
      <c r="H446" s="167" t="s">
        <v>393</v>
      </c>
      <c r="I446" s="1" t="s">
        <v>224</v>
      </c>
      <c r="J446" s="206">
        <f>'приложение 6 (2019-2020г)'!K562</f>
        <v>1753.2</v>
      </c>
      <c r="K446" s="206">
        <f>'приложение 6 (2019-2020г)'!L562</f>
        <v>1753.2</v>
      </c>
    </row>
    <row r="447" spans="2:11" s="86" customFormat="1" ht="29.25" customHeight="1">
      <c r="B447" s="3" t="s">
        <v>219</v>
      </c>
      <c r="C447" s="1" t="s">
        <v>247</v>
      </c>
      <c r="D447" s="1" t="s">
        <v>229</v>
      </c>
      <c r="E447" s="186" t="s">
        <v>239</v>
      </c>
      <c r="F447" s="187" t="s">
        <v>304</v>
      </c>
      <c r="G447" s="187" t="s">
        <v>232</v>
      </c>
      <c r="H447" s="167" t="s">
        <v>393</v>
      </c>
      <c r="I447" s="1" t="s">
        <v>4</v>
      </c>
      <c r="J447" s="206">
        <f>'приложение 6 (2019-2020г)'!K563</f>
        <v>7</v>
      </c>
      <c r="K447" s="206">
        <f>'приложение 6 (2019-2020г)'!L563</f>
        <v>7</v>
      </c>
    </row>
    <row r="448" spans="2:11" s="86" customFormat="1" ht="16.5" customHeight="1">
      <c r="B448" s="116" t="s">
        <v>280</v>
      </c>
      <c r="C448" s="4" t="s">
        <v>247</v>
      </c>
      <c r="D448" s="4" t="s">
        <v>231</v>
      </c>
      <c r="E448" s="186"/>
      <c r="F448" s="187"/>
      <c r="G448" s="187"/>
      <c r="H448" s="187"/>
      <c r="I448" s="1"/>
      <c r="J448" s="150">
        <f>J449+J452+J457</f>
        <v>1946.3999999999999</v>
      </c>
      <c r="K448" s="150">
        <f>K449+K452+K457</f>
        <v>698.1999999999999</v>
      </c>
    </row>
    <row r="449" spans="2:11" s="86" customFormat="1" ht="24" customHeight="1">
      <c r="B449" s="3" t="s">
        <v>115</v>
      </c>
      <c r="C449" s="98" t="s">
        <v>247</v>
      </c>
      <c r="D449" s="98" t="s">
        <v>231</v>
      </c>
      <c r="E449" s="186" t="s">
        <v>431</v>
      </c>
      <c r="F449" s="187" t="s">
        <v>304</v>
      </c>
      <c r="G449" s="187" t="s">
        <v>230</v>
      </c>
      <c r="H449" s="187" t="s">
        <v>307</v>
      </c>
      <c r="I449" s="1"/>
      <c r="J449" s="206">
        <f>J450</f>
        <v>636.8</v>
      </c>
      <c r="K449" s="206">
        <f>K450</f>
        <v>636.8</v>
      </c>
    </row>
    <row r="450" spans="2:11" s="86" customFormat="1" ht="60.75" customHeight="1">
      <c r="B450" s="6" t="s">
        <v>444</v>
      </c>
      <c r="C450" s="98" t="s">
        <v>247</v>
      </c>
      <c r="D450" s="98" t="s">
        <v>231</v>
      </c>
      <c r="E450" s="186" t="s">
        <v>431</v>
      </c>
      <c r="F450" s="187" t="s">
        <v>304</v>
      </c>
      <c r="G450" s="187" t="s">
        <v>230</v>
      </c>
      <c r="H450" s="187" t="s">
        <v>439</v>
      </c>
      <c r="I450" s="1"/>
      <c r="J450" s="206">
        <f>J451</f>
        <v>636.8</v>
      </c>
      <c r="K450" s="206">
        <f>K451</f>
        <v>636.8</v>
      </c>
    </row>
    <row r="451" spans="2:11" s="86" customFormat="1" ht="30.75" customHeight="1">
      <c r="B451" s="3" t="s">
        <v>220</v>
      </c>
      <c r="C451" s="99" t="s">
        <v>247</v>
      </c>
      <c r="D451" s="62" t="s">
        <v>231</v>
      </c>
      <c r="E451" s="187" t="s">
        <v>431</v>
      </c>
      <c r="F451" s="187" t="s">
        <v>304</v>
      </c>
      <c r="G451" s="187" t="s">
        <v>230</v>
      </c>
      <c r="H451" s="187" t="s">
        <v>439</v>
      </c>
      <c r="I451" s="1" t="s">
        <v>221</v>
      </c>
      <c r="J451" s="206">
        <f>'приложение 6 (2019-2020г)'!K351</f>
        <v>636.8</v>
      </c>
      <c r="K451" s="206">
        <f>'приложение 6 (2019-2020г)'!L351</f>
        <v>636.8</v>
      </c>
    </row>
    <row r="452" spans="2:11" s="86" customFormat="1" ht="45" customHeight="1">
      <c r="B452" s="40" t="s">
        <v>340</v>
      </c>
      <c r="C452" s="99" t="s">
        <v>247</v>
      </c>
      <c r="D452" s="62" t="s">
        <v>231</v>
      </c>
      <c r="E452" s="187" t="s">
        <v>234</v>
      </c>
      <c r="F452" s="187" t="s">
        <v>304</v>
      </c>
      <c r="G452" s="187" t="s">
        <v>230</v>
      </c>
      <c r="H452" s="187" t="s">
        <v>307</v>
      </c>
      <c r="I452" s="1"/>
      <c r="J452" s="206">
        <f aca="true" t="shared" si="16" ref="J452:K455">J453</f>
        <v>1066.5</v>
      </c>
      <c r="K452" s="206">
        <f t="shared" si="16"/>
        <v>61.4</v>
      </c>
    </row>
    <row r="453" spans="2:11" s="86" customFormat="1" ht="21.75" customHeight="1">
      <c r="B453" s="40" t="s">
        <v>347</v>
      </c>
      <c r="C453" s="99"/>
      <c r="D453" s="62"/>
      <c r="E453" s="187" t="s">
        <v>234</v>
      </c>
      <c r="F453" s="187" t="s">
        <v>348</v>
      </c>
      <c r="G453" s="187" t="s">
        <v>230</v>
      </c>
      <c r="H453" s="167" t="s">
        <v>307</v>
      </c>
      <c r="I453" s="1"/>
      <c r="J453" s="206">
        <f t="shared" si="16"/>
        <v>1066.5</v>
      </c>
      <c r="K453" s="206">
        <f t="shared" si="16"/>
        <v>61.4</v>
      </c>
    </row>
    <row r="454" spans="2:11" s="86" customFormat="1" ht="20.25" customHeight="1">
      <c r="B454" s="48" t="s">
        <v>205</v>
      </c>
      <c r="C454" s="99" t="s">
        <v>247</v>
      </c>
      <c r="D454" s="62" t="s">
        <v>231</v>
      </c>
      <c r="E454" s="163" t="s">
        <v>234</v>
      </c>
      <c r="F454" s="163" t="s">
        <v>348</v>
      </c>
      <c r="G454" s="163" t="s">
        <v>238</v>
      </c>
      <c r="H454" s="163" t="s">
        <v>307</v>
      </c>
      <c r="I454" s="1"/>
      <c r="J454" s="206">
        <f t="shared" si="16"/>
        <v>1066.5</v>
      </c>
      <c r="K454" s="206">
        <f t="shared" si="16"/>
        <v>61.4</v>
      </c>
    </row>
    <row r="455" spans="2:11" s="86" customFormat="1" ht="20.25" customHeight="1">
      <c r="B455" s="48" t="s">
        <v>206</v>
      </c>
      <c r="C455" s="99" t="s">
        <v>247</v>
      </c>
      <c r="D455" s="62" t="s">
        <v>231</v>
      </c>
      <c r="E455" s="187" t="s">
        <v>234</v>
      </c>
      <c r="F455" s="187" t="s">
        <v>348</v>
      </c>
      <c r="G455" s="187" t="s">
        <v>238</v>
      </c>
      <c r="H455" s="167" t="s">
        <v>379</v>
      </c>
      <c r="I455" s="1"/>
      <c r="J455" s="206">
        <f t="shared" si="16"/>
        <v>1066.5</v>
      </c>
      <c r="K455" s="206">
        <f t="shared" si="16"/>
        <v>61.4</v>
      </c>
    </row>
    <row r="456" spans="2:11" s="86" customFormat="1" ht="30.75" customHeight="1">
      <c r="B456" s="40" t="s">
        <v>48</v>
      </c>
      <c r="C456" s="99" t="s">
        <v>247</v>
      </c>
      <c r="D456" s="62" t="s">
        <v>231</v>
      </c>
      <c r="E456" s="163" t="s">
        <v>234</v>
      </c>
      <c r="F456" s="163" t="s">
        <v>348</v>
      </c>
      <c r="G456" s="163" t="s">
        <v>238</v>
      </c>
      <c r="H456" s="163" t="s">
        <v>379</v>
      </c>
      <c r="I456" s="1" t="s">
        <v>221</v>
      </c>
      <c r="J456" s="206">
        <f>'приложение 6 (2019-2020г)'!K124</f>
        <v>1066.5</v>
      </c>
      <c r="K456" s="206">
        <f>'приложение 6 (2019-2020г)'!L124</f>
        <v>61.4</v>
      </c>
    </row>
    <row r="457" spans="2:11" s="86" customFormat="1" ht="43.5" customHeight="1">
      <c r="B457" s="3" t="s">
        <v>74</v>
      </c>
      <c r="C457" s="99" t="s">
        <v>247</v>
      </c>
      <c r="D457" s="99" t="s">
        <v>231</v>
      </c>
      <c r="E457" s="99" t="s">
        <v>296</v>
      </c>
      <c r="F457" s="168" t="s">
        <v>304</v>
      </c>
      <c r="G457" s="168" t="s">
        <v>230</v>
      </c>
      <c r="H457" s="168" t="s">
        <v>307</v>
      </c>
      <c r="I457" s="1"/>
      <c r="J457" s="206">
        <f aca="true" t="shared" si="17" ref="J457:K459">J458</f>
        <v>243.1</v>
      </c>
      <c r="K457" s="206">
        <f t="shared" si="17"/>
        <v>0</v>
      </c>
    </row>
    <row r="458" spans="2:11" s="86" customFormat="1" ht="52.5" customHeight="1">
      <c r="B458" s="6" t="s">
        <v>207</v>
      </c>
      <c r="C458" s="99" t="s">
        <v>247</v>
      </c>
      <c r="D458" s="62" t="s">
        <v>231</v>
      </c>
      <c r="E458" s="168" t="s">
        <v>296</v>
      </c>
      <c r="F458" s="168" t="s">
        <v>304</v>
      </c>
      <c r="G458" s="168" t="s">
        <v>234</v>
      </c>
      <c r="H458" s="131" t="s">
        <v>307</v>
      </c>
      <c r="I458" s="1"/>
      <c r="J458" s="206">
        <f t="shared" si="17"/>
        <v>243.1</v>
      </c>
      <c r="K458" s="206">
        <f t="shared" si="17"/>
        <v>0</v>
      </c>
    </row>
    <row r="459" spans="2:11" s="86" customFormat="1" ht="30.75" customHeight="1">
      <c r="B459" s="93" t="s">
        <v>49</v>
      </c>
      <c r="C459" s="99" t="s">
        <v>247</v>
      </c>
      <c r="D459" s="62" t="s">
        <v>231</v>
      </c>
      <c r="E459" s="177" t="s">
        <v>296</v>
      </c>
      <c r="F459" s="177" t="s">
        <v>304</v>
      </c>
      <c r="G459" s="177" t="s">
        <v>234</v>
      </c>
      <c r="H459" s="160" t="s">
        <v>406</v>
      </c>
      <c r="I459" s="1"/>
      <c r="J459" s="206">
        <f t="shared" si="17"/>
        <v>243.1</v>
      </c>
      <c r="K459" s="206">
        <f t="shared" si="17"/>
        <v>0</v>
      </c>
    </row>
    <row r="460" spans="2:11" s="86" customFormat="1" ht="30.75" customHeight="1">
      <c r="B460" s="3" t="s">
        <v>220</v>
      </c>
      <c r="C460" s="99" t="s">
        <v>247</v>
      </c>
      <c r="D460" s="62" t="s">
        <v>231</v>
      </c>
      <c r="E460" s="99" t="s">
        <v>296</v>
      </c>
      <c r="F460" s="168" t="s">
        <v>304</v>
      </c>
      <c r="G460" s="168" t="s">
        <v>234</v>
      </c>
      <c r="H460" s="131" t="s">
        <v>406</v>
      </c>
      <c r="I460" s="1" t="s">
        <v>221</v>
      </c>
      <c r="J460" s="206">
        <f>'приложение 6 (2019-2020г)'!K355</f>
        <v>243.1</v>
      </c>
      <c r="K460" s="206">
        <f>'приложение 6 (2019-2020г)'!L355</f>
        <v>0</v>
      </c>
    </row>
    <row r="461" spans="2:11" s="86" customFormat="1" ht="16.5" customHeight="1">
      <c r="B461" s="90" t="s">
        <v>267</v>
      </c>
      <c r="C461" s="88" t="s">
        <v>247</v>
      </c>
      <c r="D461" s="121" t="s">
        <v>240</v>
      </c>
      <c r="E461" s="186"/>
      <c r="F461" s="187"/>
      <c r="G461" s="187"/>
      <c r="H461" s="187"/>
      <c r="I461" s="1"/>
      <c r="J461" s="206">
        <f aca="true" t="shared" si="18" ref="J461:K464">J462</f>
        <v>3058</v>
      </c>
      <c r="K461" s="206">
        <f t="shared" si="18"/>
        <v>3058</v>
      </c>
    </row>
    <row r="462" spans="2:11" s="86" customFormat="1" ht="45.75" customHeight="1">
      <c r="B462" s="115" t="s">
        <v>321</v>
      </c>
      <c r="C462" s="62" t="s">
        <v>247</v>
      </c>
      <c r="D462" s="99" t="s">
        <v>240</v>
      </c>
      <c r="E462" s="186" t="s">
        <v>229</v>
      </c>
      <c r="F462" s="187" t="s">
        <v>304</v>
      </c>
      <c r="G462" s="187" t="s">
        <v>230</v>
      </c>
      <c r="H462" s="187" t="s">
        <v>307</v>
      </c>
      <c r="I462" s="1"/>
      <c r="J462" s="206">
        <f t="shared" si="18"/>
        <v>3058</v>
      </c>
      <c r="K462" s="206">
        <f t="shared" si="18"/>
        <v>3058</v>
      </c>
    </row>
    <row r="463" spans="2:11" s="86" customFormat="1" ht="29.25" customHeight="1">
      <c r="B463" s="115" t="s">
        <v>322</v>
      </c>
      <c r="C463" s="62"/>
      <c r="D463" s="99"/>
      <c r="E463" s="216" t="s">
        <v>229</v>
      </c>
      <c r="F463" s="217" t="s">
        <v>323</v>
      </c>
      <c r="G463" s="217" t="s">
        <v>230</v>
      </c>
      <c r="H463" s="217" t="s">
        <v>307</v>
      </c>
      <c r="I463" s="1"/>
      <c r="J463" s="206">
        <f t="shared" si="18"/>
        <v>3058</v>
      </c>
      <c r="K463" s="206">
        <f t="shared" si="18"/>
        <v>3058</v>
      </c>
    </row>
    <row r="464" spans="2:11" ht="76.5">
      <c r="B464" s="41" t="s">
        <v>170</v>
      </c>
      <c r="C464" s="103" t="s">
        <v>247</v>
      </c>
      <c r="D464" s="133" t="s">
        <v>240</v>
      </c>
      <c r="E464" s="191" t="s">
        <v>229</v>
      </c>
      <c r="F464" s="192" t="s">
        <v>323</v>
      </c>
      <c r="G464" s="192" t="s">
        <v>234</v>
      </c>
      <c r="H464" s="193" t="s">
        <v>307</v>
      </c>
      <c r="I464" s="1"/>
      <c r="J464" s="151">
        <f t="shared" si="18"/>
        <v>3058</v>
      </c>
      <c r="K464" s="151">
        <f t="shared" si="18"/>
        <v>3058</v>
      </c>
    </row>
    <row r="465" spans="2:11" ht="62.25" customHeight="1">
      <c r="B465" s="15" t="s">
        <v>26</v>
      </c>
      <c r="C465" s="103" t="s">
        <v>247</v>
      </c>
      <c r="D465" s="133" t="s">
        <v>240</v>
      </c>
      <c r="E465" s="133" t="s">
        <v>229</v>
      </c>
      <c r="F465" s="194" t="s">
        <v>323</v>
      </c>
      <c r="G465" s="194" t="s">
        <v>234</v>
      </c>
      <c r="H465" s="194" t="s">
        <v>331</v>
      </c>
      <c r="I465" s="1"/>
      <c r="J465" s="151">
        <f>J466+J467</f>
        <v>3058</v>
      </c>
      <c r="K465" s="151">
        <f>K466+K467</f>
        <v>3058</v>
      </c>
    </row>
    <row r="466" spans="2:11" ht="25.5">
      <c r="B466" s="3" t="s">
        <v>220</v>
      </c>
      <c r="C466" s="103" t="s">
        <v>247</v>
      </c>
      <c r="D466" s="133" t="s">
        <v>240</v>
      </c>
      <c r="E466" s="133" t="s">
        <v>229</v>
      </c>
      <c r="F466" s="194" t="s">
        <v>323</v>
      </c>
      <c r="G466" s="194" t="s">
        <v>234</v>
      </c>
      <c r="H466" s="194" t="s">
        <v>331</v>
      </c>
      <c r="I466" s="1" t="s">
        <v>221</v>
      </c>
      <c r="J466" s="151">
        <f>'приложение 6 (2019-2020г)'!K499</f>
        <v>3048</v>
      </c>
      <c r="K466" s="151">
        <f>'приложение 6 (2019-2020г)'!L499</f>
        <v>3048</v>
      </c>
    </row>
    <row r="467" spans="2:11" ht="32.25" customHeight="1">
      <c r="B467" s="3" t="s">
        <v>219</v>
      </c>
      <c r="C467" s="103" t="s">
        <v>247</v>
      </c>
      <c r="D467" s="103" t="s">
        <v>240</v>
      </c>
      <c r="E467" s="194" t="s">
        <v>229</v>
      </c>
      <c r="F467" s="194" t="s">
        <v>323</v>
      </c>
      <c r="G467" s="194" t="s">
        <v>234</v>
      </c>
      <c r="H467" s="161" t="s">
        <v>331</v>
      </c>
      <c r="I467" s="1" t="s">
        <v>4</v>
      </c>
      <c r="J467" s="151">
        <f>'приложение 6 (2019-2020г)'!K500</f>
        <v>10</v>
      </c>
      <c r="K467" s="151">
        <f>'приложение 6 (2019-2020г)'!L500</f>
        <v>10</v>
      </c>
    </row>
    <row r="468" spans="2:11" s="86" customFormat="1" ht="12.75">
      <c r="B468" s="90" t="s">
        <v>248</v>
      </c>
      <c r="C468" s="99" t="s">
        <v>247</v>
      </c>
      <c r="D468" s="99" t="s">
        <v>238</v>
      </c>
      <c r="E468" s="99"/>
      <c r="F468" s="168"/>
      <c r="G468" s="168"/>
      <c r="H468" s="168"/>
      <c r="I468" s="1"/>
      <c r="J468" s="206">
        <f>J469+J476</f>
        <v>6982.6</v>
      </c>
      <c r="K468" s="206">
        <f>K469+K476</f>
        <v>6982.6</v>
      </c>
    </row>
    <row r="469" spans="2:11" s="86" customFormat="1" ht="38.25">
      <c r="B469" s="52" t="s">
        <v>130</v>
      </c>
      <c r="C469" s="99" t="s">
        <v>247</v>
      </c>
      <c r="D469" s="99" t="s">
        <v>238</v>
      </c>
      <c r="E469" s="99" t="s">
        <v>419</v>
      </c>
      <c r="F469" s="168" t="s">
        <v>304</v>
      </c>
      <c r="G469" s="168" t="s">
        <v>230</v>
      </c>
      <c r="H469" s="131" t="s">
        <v>307</v>
      </c>
      <c r="I469" s="1"/>
      <c r="J469" s="206">
        <f>J470+J473</f>
        <v>1087.1</v>
      </c>
      <c r="K469" s="206">
        <f>K470+K473</f>
        <v>1087.1</v>
      </c>
    </row>
    <row r="470" spans="2:11" s="86" customFormat="1" ht="25.5">
      <c r="B470" s="3" t="s">
        <v>131</v>
      </c>
      <c r="C470" s="99" t="s">
        <v>247</v>
      </c>
      <c r="D470" s="62" t="s">
        <v>238</v>
      </c>
      <c r="E470" s="148" t="s">
        <v>419</v>
      </c>
      <c r="F470" s="148" t="s">
        <v>304</v>
      </c>
      <c r="G470" s="148" t="s">
        <v>229</v>
      </c>
      <c r="H470" s="148" t="s">
        <v>307</v>
      </c>
      <c r="I470" s="1"/>
      <c r="J470" s="206">
        <f>J471</f>
        <v>210.6</v>
      </c>
      <c r="K470" s="206">
        <f>K471</f>
        <v>210.6</v>
      </c>
    </row>
    <row r="471" spans="2:11" s="86" customFormat="1" ht="108.75" customHeight="1">
      <c r="B471" s="40" t="s">
        <v>150</v>
      </c>
      <c r="C471" s="99" t="s">
        <v>247</v>
      </c>
      <c r="D471" s="99" t="s">
        <v>238</v>
      </c>
      <c r="E471" s="36" t="s">
        <v>419</v>
      </c>
      <c r="F471" s="177" t="s">
        <v>304</v>
      </c>
      <c r="G471" s="177" t="s">
        <v>229</v>
      </c>
      <c r="H471" s="160" t="s">
        <v>440</v>
      </c>
      <c r="I471" s="1"/>
      <c r="J471" s="206">
        <f>J472</f>
        <v>210.6</v>
      </c>
      <c r="K471" s="206">
        <f>K472</f>
        <v>210.6</v>
      </c>
    </row>
    <row r="472" spans="2:11" s="86" customFormat="1" ht="27" customHeight="1">
      <c r="B472" s="3" t="s">
        <v>219</v>
      </c>
      <c r="C472" s="99" t="s">
        <v>247</v>
      </c>
      <c r="D472" s="99" t="s">
        <v>238</v>
      </c>
      <c r="E472" s="36" t="s">
        <v>419</v>
      </c>
      <c r="F472" s="177" t="s">
        <v>304</v>
      </c>
      <c r="G472" s="177" t="s">
        <v>229</v>
      </c>
      <c r="H472" s="160" t="s">
        <v>440</v>
      </c>
      <c r="I472" s="1" t="s">
        <v>4</v>
      </c>
      <c r="J472" s="206">
        <f>'приложение 6 (2019-2020г)'!K360</f>
        <v>210.6</v>
      </c>
      <c r="K472" s="206">
        <f>'приложение 6 (2019-2020г)'!L360</f>
        <v>210.6</v>
      </c>
    </row>
    <row r="473" spans="2:11" s="86" customFormat="1" ht="25.5" customHeight="1">
      <c r="B473" s="3" t="s">
        <v>132</v>
      </c>
      <c r="C473" s="99" t="s">
        <v>247</v>
      </c>
      <c r="D473" s="99" t="s">
        <v>238</v>
      </c>
      <c r="E473" s="99" t="s">
        <v>419</v>
      </c>
      <c r="F473" s="168" t="s">
        <v>304</v>
      </c>
      <c r="G473" s="168" t="s">
        <v>234</v>
      </c>
      <c r="H473" s="131" t="s">
        <v>307</v>
      </c>
      <c r="I473" s="1"/>
      <c r="J473" s="206">
        <f>J474</f>
        <v>876.5</v>
      </c>
      <c r="K473" s="206">
        <f>K474</f>
        <v>876.5</v>
      </c>
    </row>
    <row r="474" spans="2:11" s="86" customFormat="1" ht="106.5" customHeight="1">
      <c r="B474" s="40" t="s">
        <v>150</v>
      </c>
      <c r="C474" s="99" t="s">
        <v>247</v>
      </c>
      <c r="D474" s="99" t="s">
        <v>238</v>
      </c>
      <c r="E474" s="36" t="s">
        <v>419</v>
      </c>
      <c r="F474" s="177" t="s">
        <v>304</v>
      </c>
      <c r="G474" s="177" t="s">
        <v>234</v>
      </c>
      <c r="H474" s="160" t="s">
        <v>440</v>
      </c>
      <c r="I474" s="1"/>
      <c r="J474" s="206">
        <f>J475</f>
        <v>876.5</v>
      </c>
      <c r="K474" s="206">
        <f>K475</f>
        <v>876.5</v>
      </c>
    </row>
    <row r="475" spans="2:11" s="86" customFormat="1" ht="25.5" customHeight="1">
      <c r="B475" s="3" t="s">
        <v>222</v>
      </c>
      <c r="C475" s="99" t="s">
        <v>247</v>
      </c>
      <c r="D475" s="62" t="s">
        <v>238</v>
      </c>
      <c r="E475" s="172" t="s">
        <v>419</v>
      </c>
      <c r="F475" s="172" t="s">
        <v>304</v>
      </c>
      <c r="G475" s="172" t="s">
        <v>234</v>
      </c>
      <c r="H475" s="160" t="s">
        <v>440</v>
      </c>
      <c r="I475" s="1" t="s">
        <v>1</v>
      </c>
      <c r="J475" s="206">
        <f>'приложение 6 (2019-2020г)'!K363</f>
        <v>876.5</v>
      </c>
      <c r="K475" s="206">
        <f>'приложение 6 (2019-2020г)'!L363</f>
        <v>876.5</v>
      </c>
    </row>
    <row r="476" spans="2:11" s="86" customFormat="1" ht="47.25" customHeight="1">
      <c r="B476" s="13" t="s">
        <v>102</v>
      </c>
      <c r="C476" s="99" t="s">
        <v>247</v>
      </c>
      <c r="D476" s="99" t="s">
        <v>238</v>
      </c>
      <c r="E476" s="99" t="s">
        <v>408</v>
      </c>
      <c r="F476" s="168" t="s">
        <v>304</v>
      </c>
      <c r="G476" s="168" t="s">
        <v>230</v>
      </c>
      <c r="H476" s="168" t="s">
        <v>475</v>
      </c>
      <c r="I476" s="1"/>
      <c r="J476" s="206">
        <f>J477</f>
        <v>5895.5</v>
      </c>
      <c r="K476" s="206">
        <f>K477</f>
        <v>5895.5</v>
      </c>
    </row>
    <row r="477" spans="2:11" s="86" customFormat="1" ht="47.25" customHeight="1">
      <c r="B477" s="3" t="s">
        <v>443</v>
      </c>
      <c r="C477" s="99" t="s">
        <v>247</v>
      </c>
      <c r="D477" s="99" t="s">
        <v>238</v>
      </c>
      <c r="E477" s="99" t="s">
        <v>408</v>
      </c>
      <c r="F477" s="168" t="s">
        <v>304</v>
      </c>
      <c r="G477" s="168" t="s">
        <v>230</v>
      </c>
      <c r="H477" s="168" t="s">
        <v>475</v>
      </c>
      <c r="I477" s="1" t="s">
        <v>221</v>
      </c>
      <c r="J477" s="206">
        <f>J478+J479</f>
        <v>5895.5</v>
      </c>
      <c r="K477" s="206">
        <f>K478+K479</f>
        <v>5895.5</v>
      </c>
    </row>
    <row r="478" spans="2:11" s="86" customFormat="1" ht="25.5" customHeight="1">
      <c r="B478" s="8" t="s">
        <v>220</v>
      </c>
      <c r="C478" s="99" t="s">
        <v>247</v>
      </c>
      <c r="D478" s="99" t="s">
        <v>238</v>
      </c>
      <c r="E478" s="102">
        <v>75</v>
      </c>
      <c r="F478" s="168" t="s">
        <v>304</v>
      </c>
      <c r="G478" s="168" t="s">
        <v>230</v>
      </c>
      <c r="H478" s="168" t="s">
        <v>307</v>
      </c>
      <c r="I478" s="1" t="s">
        <v>221</v>
      </c>
      <c r="J478" s="206">
        <f>'приложение 6 (2019-2020г)'!K411</f>
        <v>5895.5</v>
      </c>
      <c r="K478" s="206">
        <f>'приложение 6 (2019-2020г)'!L411</f>
        <v>5895.5</v>
      </c>
    </row>
    <row r="479" spans="2:11" s="86" customFormat="1" ht="25.5" customHeight="1">
      <c r="B479" s="8" t="s">
        <v>219</v>
      </c>
      <c r="C479" s="99" t="s">
        <v>247</v>
      </c>
      <c r="D479" s="99" t="s">
        <v>238</v>
      </c>
      <c r="E479" s="102">
        <v>75</v>
      </c>
      <c r="F479" s="168" t="s">
        <v>304</v>
      </c>
      <c r="G479" s="168" t="s">
        <v>230</v>
      </c>
      <c r="H479" s="168" t="s">
        <v>307</v>
      </c>
      <c r="I479" s="1" t="s">
        <v>4</v>
      </c>
      <c r="J479" s="206">
        <f>'приложение 6 (2019-2020г)'!K412</f>
        <v>0</v>
      </c>
      <c r="K479" s="206">
        <f>'приложение 6 (2019-2020г)'!L412</f>
        <v>0</v>
      </c>
    </row>
    <row r="480" spans="2:11" s="86" customFormat="1" ht="12.75">
      <c r="B480" s="90" t="s">
        <v>287</v>
      </c>
      <c r="C480" s="88" t="s">
        <v>259</v>
      </c>
      <c r="D480" s="62"/>
      <c r="E480" s="186"/>
      <c r="F480" s="187"/>
      <c r="G480" s="187"/>
      <c r="H480" s="187"/>
      <c r="I480" s="64"/>
      <c r="J480" s="184">
        <f>J481+J489+J498</f>
        <v>34778.1</v>
      </c>
      <c r="K480" s="184">
        <f>K481+K489+K498</f>
        <v>4017.1</v>
      </c>
    </row>
    <row r="481" spans="2:11" s="86" customFormat="1" ht="12.75">
      <c r="B481" s="122" t="s">
        <v>103</v>
      </c>
      <c r="C481" s="88" t="s">
        <v>259</v>
      </c>
      <c r="D481" s="88" t="s">
        <v>229</v>
      </c>
      <c r="E481" s="186"/>
      <c r="F481" s="187"/>
      <c r="G481" s="187"/>
      <c r="H481" s="187"/>
      <c r="I481" s="2"/>
      <c r="J481" s="206">
        <f>J482</f>
        <v>1080.1</v>
      </c>
      <c r="K481" s="206">
        <f>K482</f>
        <v>1580.1</v>
      </c>
    </row>
    <row r="482" spans="2:11" s="86" customFormat="1" ht="48" customHeight="1">
      <c r="B482" s="40" t="s">
        <v>340</v>
      </c>
      <c r="C482" s="1" t="s">
        <v>259</v>
      </c>
      <c r="D482" s="1" t="s">
        <v>229</v>
      </c>
      <c r="E482" s="186" t="s">
        <v>234</v>
      </c>
      <c r="F482" s="187" t="s">
        <v>304</v>
      </c>
      <c r="G482" s="187" t="s">
        <v>230</v>
      </c>
      <c r="H482" s="187" t="s">
        <v>307</v>
      </c>
      <c r="I482" s="2"/>
      <c r="J482" s="206">
        <f>J483</f>
        <v>1080.1</v>
      </c>
      <c r="K482" s="206">
        <f>K483</f>
        <v>1580.1</v>
      </c>
    </row>
    <row r="483" spans="2:11" s="86" customFormat="1" ht="19.5" customHeight="1">
      <c r="B483" s="40" t="s">
        <v>380</v>
      </c>
      <c r="C483" s="1" t="s">
        <v>259</v>
      </c>
      <c r="D483" s="1" t="s">
        <v>229</v>
      </c>
      <c r="E483" s="186" t="s">
        <v>234</v>
      </c>
      <c r="F483" s="187" t="s">
        <v>349</v>
      </c>
      <c r="G483" s="187" t="s">
        <v>230</v>
      </c>
      <c r="H483" s="167" t="s">
        <v>307</v>
      </c>
      <c r="I483" s="2"/>
      <c r="J483" s="206">
        <f>J484+J487</f>
        <v>1080.1</v>
      </c>
      <c r="K483" s="206">
        <f>K484+K487</f>
        <v>1580.1</v>
      </c>
    </row>
    <row r="484" spans="2:11" s="86" customFormat="1" ht="27" customHeight="1">
      <c r="B484" s="8" t="s">
        <v>474</v>
      </c>
      <c r="C484" s="1" t="s">
        <v>259</v>
      </c>
      <c r="D484" s="1" t="s">
        <v>229</v>
      </c>
      <c r="E484" s="163" t="s">
        <v>234</v>
      </c>
      <c r="F484" s="163" t="s">
        <v>349</v>
      </c>
      <c r="G484" s="163" t="s">
        <v>229</v>
      </c>
      <c r="H484" s="163" t="s">
        <v>307</v>
      </c>
      <c r="I484" s="1"/>
      <c r="J484" s="206">
        <f>J485</f>
        <v>437</v>
      </c>
      <c r="K484" s="206">
        <f>K485</f>
        <v>437</v>
      </c>
    </row>
    <row r="485" spans="2:11" s="86" customFormat="1" ht="19.5" customHeight="1">
      <c r="B485" s="6" t="s">
        <v>42</v>
      </c>
      <c r="C485" s="1" t="s">
        <v>259</v>
      </c>
      <c r="D485" s="1" t="s">
        <v>229</v>
      </c>
      <c r="E485" s="186" t="s">
        <v>234</v>
      </c>
      <c r="F485" s="187" t="s">
        <v>349</v>
      </c>
      <c r="G485" s="187" t="s">
        <v>229</v>
      </c>
      <c r="H485" s="167" t="s">
        <v>382</v>
      </c>
      <c r="I485" s="1"/>
      <c r="J485" s="206">
        <f>J486</f>
        <v>437</v>
      </c>
      <c r="K485" s="206">
        <f>K486</f>
        <v>437</v>
      </c>
    </row>
    <row r="486" spans="2:11" s="86" customFormat="1" ht="24.75" customHeight="1">
      <c r="B486" s="3" t="s">
        <v>9</v>
      </c>
      <c r="C486" s="84" t="s">
        <v>259</v>
      </c>
      <c r="D486" s="84" t="s">
        <v>229</v>
      </c>
      <c r="E486" s="163" t="s">
        <v>234</v>
      </c>
      <c r="F486" s="163" t="s">
        <v>349</v>
      </c>
      <c r="G486" s="163" t="s">
        <v>229</v>
      </c>
      <c r="H486" s="163" t="s">
        <v>382</v>
      </c>
      <c r="I486" s="1" t="s">
        <v>10</v>
      </c>
      <c r="J486" s="151">
        <f>'приложение 6 (2019-2020г)'!K131</f>
        <v>437</v>
      </c>
      <c r="K486" s="151">
        <f>'приложение 6 (2019-2020г)'!L131</f>
        <v>437</v>
      </c>
    </row>
    <row r="487" spans="2:11" s="86" customFormat="1" ht="78.75" customHeight="1">
      <c r="B487" s="43" t="s">
        <v>121</v>
      </c>
      <c r="C487" s="84" t="s">
        <v>259</v>
      </c>
      <c r="D487" s="84" t="s">
        <v>229</v>
      </c>
      <c r="E487" s="186" t="s">
        <v>234</v>
      </c>
      <c r="F487" s="187" t="s">
        <v>349</v>
      </c>
      <c r="G487" s="187" t="s">
        <v>240</v>
      </c>
      <c r="H487" s="167" t="s">
        <v>307</v>
      </c>
      <c r="I487" s="84"/>
      <c r="J487" s="151">
        <f>J488</f>
        <v>643.1</v>
      </c>
      <c r="K487" s="151">
        <f>K488</f>
        <v>1143.1</v>
      </c>
    </row>
    <row r="488" spans="2:11" s="86" customFormat="1" ht="16.5" customHeight="1">
      <c r="B488" s="8" t="s">
        <v>9</v>
      </c>
      <c r="C488" s="84" t="s">
        <v>259</v>
      </c>
      <c r="D488" s="84" t="s">
        <v>229</v>
      </c>
      <c r="E488" s="163" t="s">
        <v>234</v>
      </c>
      <c r="F488" s="163" t="s">
        <v>349</v>
      </c>
      <c r="G488" s="163" t="s">
        <v>240</v>
      </c>
      <c r="H488" s="163" t="s">
        <v>359</v>
      </c>
      <c r="I488" s="84" t="s">
        <v>10</v>
      </c>
      <c r="J488" s="151">
        <f>'приложение 6 (2019-2020г)'!K133</f>
        <v>643.1</v>
      </c>
      <c r="K488" s="151">
        <f>'приложение 6 (2019-2020г)'!L133</f>
        <v>1143.1</v>
      </c>
    </row>
    <row r="489" spans="2:11" s="86" customFormat="1" ht="12.75">
      <c r="B489" s="123" t="s">
        <v>11</v>
      </c>
      <c r="C489" s="124" t="s">
        <v>259</v>
      </c>
      <c r="D489" s="124" t="s">
        <v>64</v>
      </c>
      <c r="E489" s="186"/>
      <c r="F489" s="187"/>
      <c r="G489" s="187"/>
      <c r="H489" s="187"/>
      <c r="I489" s="84"/>
      <c r="J489" s="152">
        <f aca="true" t="shared" si="19" ref="J489:K493">J490</f>
        <v>31301</v>
      </c>
      <c r="K489" s="152">
        <f t="shared" si="19"/>
        <v>0</v>
      </c>
    </row>
    <row r="490" spans="2:11" s="86" customFormat="1" ht="42.75" customHeight="1">
      <c r="B490" s="40" t="s">
        <v>340</v>
      </c>
      <c r="C490" s="1" t="s">
        <v>259</v>
      </c>
      <c r="D490" s="1" t="s">
        <v>234</v>
      </c>
      <c r="E490" s="186" t="s">
        <v>234</v>
      </c>
      <c r="F490" s="187" t="s">
        <v>304</v>
      </c>
      <c r="G490" s="187" t="s">
        <v>230</v>
      </c>
      <c r="H490" s="187" t="s">
        <v>307</v>
      </c>
      <c r="I490" s="84"/>
      <c r="J490" s="206">
        <f t="shared" si="19"/>
        <v>31301</v>
      </c>
      <c r="K490" s="206">
        <f t="shared" si="19"/>
        <v>0</v>
      </c>
    </row>
    <row r="491" spans="2:11" s="86" customFormat="1" ht="19.5" customHeight="1">
      <c r="B491" s="40" t="s">
        <v>380</v>
      </c>
      <c r="C491" s="1" t="s">
        <v>259</v>
      </c>
      <c r="D491" s="1" t="s">
        <v>234</v>
      </c>
      <c r="E491" s="186" t="s">
        <v>234</v>
      </c>
      <c r="F491" s="187" t="s">
        <v>349</v>
      </c>
      <c r="G491" s="187" t="s">
        <v>230</v>
      </c>
      <c r="H491" s="167" t="s">
        <v>307</v>
      </c>
      <c r="I491" s="84"/>
      <c r="J491" s="206">
        <f>J492+J495</f>
        <v>31301</v>
      </c>
      <c r="K491" s="206">
        <f>K492+K495</f>
        <v>0</v>
      </c>
    </row>
    <row r="492" spans="2:11" s="86" customFormat="1" ht="40.5" customHeight="1">
      <c r="B492" s="8" t="s">
        <v>383</v>
      </c>
      <c r="C492" s="1" t="s">
        <v>259</v>
      </c>
      <c r="D492" s="1" t="s">
        <v>234</v>
      </c>
      <c r="E492" s="163" t="s">
        <v>234</v>
      </c>
      <c r="F492" s="163" t="s">
        <v>349</v>
      </c>
      <c r="G492" s="163" t="s">
        <v>229</v>
      </c>
      <c r="H492" s="163" t="s">
        <v>307</v>
      </c>
      <c r="I492" s="84"/>
      <c r="J492" s="206">
        <f t="shared" si="19"/>
        <v>31261</v>
      </c>
      <c r="K492" s="206">
        <f t="shared" si="19"/>
        <v>0</v>
      </c>
    </row>
    <row r="493" spans="2:11" s="86" customFormat="1" ht="30.75" customHeight="1">
      <c r="B493" s="7" t="s">
        <v>471</v>
      </c>
      <c r="C493" s="1" t="s">
        <v>259</v>
      </c>
      <c r="D493" s="1" t="s">
        <v>234</v>
      </c>
      <c r="E493" s="186" t="s">
        <v>234</v>
      </c>
      <c r="F493" s="187" t="s">
        <v>349</v>
      </c>
      <c r="G493" s="187" t="s">
        <v>229</v>
      </c>
      <c r="H493" s="167" t="s">
        <v>382</v>
      </c>
      <c r="I493" s="84"/>
      <c r="J493" s="206">
        <f t="shared" si="19"/>
        <v>31261</v>
      </c>
      <c r="K493" s="206">
        <f t="shared" si="19"/>
        <v>0</v>
      </c>
    </row>
    <row r="494" spans="2:11" s="86" customFormat="1" ht="22.5" customHeight="1">
      <c r="B494" s="8" t="s">
        <v>9</v>
      </c>
      <c r="C494" s="1" t="s">
        <v>259</v>
      </c>
      <c r="D494" s="1" t="s">
        <v>234</v>
      </c>
      <c r="E494" s="163" t="s">
        <v>234</v>
      </c>
      <c r="F494" s="163" t="s">
        <v>349</v>
      </c>
      <c r="G494" s="163" t="s">
        <v>229</v>
      </c>
      <c r="H494" s="163" t="s">
        <v>382</v>
      </c>
      <c r="I494" s="84" t="s">
        <v>10</v>
      </c>
      <c r="J494" s="206">
        <f>'приложение 6 (2019-2020г)'!K139</f>
        <v>31261</v>
      </c>
      <c r="K494" s="206">
        <f>'приложение 6 (2019-2020г)'!L139</f>
        <v>0</v>
      </c>
    </row>
    <row r="495" spans="2:11" s="86" customFormat="1" ht="22.5" customHeight="1">
      <c r="B495" s="8" t="s">
        <v>479</v>
      </c>
      <c r="C495" s="1" t="s">
        <v>259</v>
      </c>
      <c r="D495" s="1" t="s">
        <v>234</v>
      </c>
      <c r="E495" s="186" t="s">
        <v>234</v>
      </c>
      <c r="F495" s="187" t="s">
        <v>349</v>
      </c>
      <c r="G495" s="187" t="s">
        <v>232</v>
      </c>
      <c r="H495" s="167" t="s">
        <v>382</v>
      </c>
      <c r="I495" s="84"/>
      <c r="J495" s="206">
        <f>J496</f>
        <v>40</v>
      </c>
      <c r="K495" s="206">
        <f>K496</f>
        <v>0</v>
      </c>
    </row>
    <row r="496" spans="2:11" s="86" customFormat="1" ht="22.5" customHeight="1">
      <c r="B496" s="8" t="s">
        <v>480</v>
      </c>
      <c r="C496" s="1" t="s">
        <v>259</v>
      </c>
      <c r="D496" s="1" t="s">
        <v>234</v>
      </c>
      <c r="E496" s="186" t="s">
        <v>234</v>
      </c>
      <c r="F496" s="187" t="s">
        <v>349</v>
      </c>
      <c r="G496" s="187" t="s">
        <v>232</v>
      </c>
      <c r="H496" s="167" t="s">
        <v>382</v>
      </c>
      <c r="I496" s="84"/>
      <c r="J496" s="206">
        <f>J497</f>
        <v>40</v>
      </c>
      <c r="K496" s="206">
        <f>K497</f>
        <v>0</v>
      </c>
    </row>
    <row r="497" spans="2:11" s="86" customFormat="1" ht="22.5" customHeight="1">
      <c r="B497" s="8" t="s">
        <v>9</v>
      </c>
      <c r="C497" s="1" t="s">
        <v>259</v>
      </c>
      <c r="D497" s="1" t="s">
        <v>234</v>
      </c>
      <c r="E497" s="186" t="s">
        <v>234</v>
      </c>
      <c r="F497" s="187" t="s">
        <v>349</v>
      </c>
      <c r="G497" s="187" t="s">
        <v>232</v>
      </c>
      <c r="H497" s="167" t="s">
        <v>382</v>
      </c>
      <c r="I497" s="84" t="s">
        <v>10</v>
      </c>
      <c r="J497" s="206">
        <f>'приложение 6 (2019-2020г)'!K142</f>
        <v>40</v>
      </c>
      <c r="K497" s="206">
        <f>'приложение 6 (2019-2020г)'!L142</f>
        <v>0</v>
      </c>
    </row>
    <row r="498" spans="2:11" s="86" customFormat="1" ht="18" customHeight="1">
      <c r="B498" s="123" t="s">
        <v>451</v>
      </c>
      <c r="C498" s="117" t="s">
        <v>259</v>
      </c>
      <c r="D498" s="117" t="s">
        <v>232</v>
      </c>
      <c r="E498" s="186"/>
      <c r="F498" s="187"/>
      <c r="G498" s="187"/>
      <c r="H498" s="167"/>
      <c r="I498" s="84"/>
      <c r="J498" s="206">
        <f>J499</f>
        <v>2397</v>
      </c>
      <c r="K498" s="206">
        <f>K499</f>
        <v>2437</v>
      </c>
    </row>
    <row r="499" spans="2:11" s="86" customFormat="1" ht="44.25" customHeight="1">
      <c r="B499" s="40" t="s">
        <v>340</v>
      </c>
      <c r="C499" s="98" t="s">
        <v>259</v>
      </c>
      <c r="D499" s="98" t="s">
        <v>232</v>
      </c>
      <c r="E499" s="186" t="s">
        <v>234</v>
      </c>
      <c r="F499" s="187" t="s">
        <v>304</v>
      </c>
      <c r="G499" s="187" t="s">
        <v>230</v>
      </c>
      <c r="H499" s="187" t="s">
        <v>307</v>
      </c>
      <c r="I499" s="84"/>
      <c r="J499" s="206">
        <f>J500</f>
        <v>2397</v>
      </c>
      <c r="K499" s="206">
        <f>K500</f>
        <v>2437</v>
      </c>
    </row>
    <row r="500" spans="2:11" s="86" customFormat="1" ht="23.25" customHeight="1">
      <c r="B500" s="40" t="s">
        <v>380</v>
      </c>
      <c r="C500" s="98" t="s">
        <v>259</v>
      </c>
      <c r="D500" s="98" t="s">
        <v>232</v>
      </c>
      <c r="E500" s="186" t="s">
        <v>234</v>
      </c>
      <c r="F500" s="187" t="s">
        <v>349</v>
      </c>
      <c r="G500" s="187" t="s">
        <v>230</v>
      </c>
      <c r="H500" s="167" t="s">
        <v>307</v>
      </c>
      <c r="I500" s="84"/>
      <c r="J500" s="206">
        <f>J501++J506</f>
        <v>2397</v>
      </c>
      <c r="K500" s="206">
        <f>K501++K506</f>
        <v>2437</v>
      </c>
    </row>
    <row r="501" spans="2:11" s="86" customFormat="1" ht="30" customHeight="1">
      <c r="B501" s="8" t="s">
        <v>472</v>
      </c>
      <c r="C501" s="98" t="s">
        <v>259</v>
      </c>
      <c r="D501" s="62" t="s">
        <v>232</v>
      </c>
      <c r="E501" s="163" t="s">
        <v>234</v>
      </c>
      <c r="F501" s="163" t="s">
        <v>349</v>
      </c>
      <c r="G501" s="163" t="s">
        <v>234</v>
      </c>
      <c r="H501" s="163" t="s">
        <v>307</v>
      </c>
      <c r="I501" s="84"/>
      <c r="J501" s="206">
        <f>J502+J504</f>
        <v>2397</v>
      </c>
      <c r="K501" s="206">
        <f>K502+K504</f>
        <v>2437</v>
      </c>
    </row>
    <row r="502" spans="2:11" s="86" customFormat="1" ht="31.5" customHeight="1">
      <c r="B502" s="8" t="s">
        <v>473</v>
      </c>
      <c r="C502" s="98" t="s">
        <v>259</v>
      </c>
      <c r="D502" s="62" t="s">
        <v>232</v>
      </c>
      <c r="E502" s="186" t="s">
        <v>234</v>
      </c>
      <c r="F502" s="187" t="s">
        <v>349</v>
      </c>
      <c r="G502" s="187" t="s">
        <v>234</v>
      </c>
      <c r="H502" s="167" t="s">
        <v>382</v>
      </c>
      <c r="I502" s="84"/>
      <c r="J502" s="206">
        <f>J503</f>
        <v>2236.1</v>
      </c>
      <c r="K502" s="206">
        <f>K503</f>
        <v>2276.1</v>
      </c>
    </row>
    <row r="503" spans="2:11" s="86" customFormat="1" ht="18" customHeight="1">
      <c r="B503" s="3" t="s">
        <v>9</v>
      </c>
      <c r="C503" s="98" t="s">
        <v>259</v>
      </c>
      <c r="D503" s="62" t="s">
        <v>232</v>
      </c>
      <c r="E503" s="186" t="s">
        <v>234</v>
      </c>
      <c r="F503" s="187" t="s">
        <v>349</v>
      </c>
      <c r="G503" s="187" t="s">
        <v>234</v>
      </c>
      <c r="H503" s="167" t="s">
        <v>382</v>
      </c>
      <c r="I503" s="84" t="s">
        <v>10</v>
      </c>
      <c r="J503" s="206">
        <f>'приложение 6 (2019-2020г)'!K148</f>
        <v>2236.1</v>
      </c>
      <c r="K503" s="206">
        <f>'приложение 6 (2019-2020г)'!L148</f>
        <v>2276.1</v>
      </c>
    </row>
    <row r="504" spans="2:11" s="86" customFormat="1" ht="42" customHeight="1">
      <c r="B504" s="9" t="s">
        <v>469</v>
      </c>
      <c r="C504" s="98" t="s">
        <v>259</v>
      </c>
      <c r="D504" s="62" t="s">
        <v>232</v>
      </c>
      <c r="E504" s="186" t="s">
        <v>234</v>
      </c>
      <c r="F504" s="187" t="s">
        <v>349</v>
      </c>
      <c r="G504" s="187" t="s">
        <v>240</v>
      </c>
      <c r="H504" s="167" t="s">
        <v>462</v>
      </c>
      <c r="I504" s="84"/>
      <c r="J504" s="206">
        <f>J505</f>
        <v>160.9</v>
      </c>
      <c r="K504" s="206">
        <f>K505</f>
        <v>160.9</v>
      </c>
    </row>
    <row r="505" spans="2:11" s="261" customFormat="1" ht="18" customHeight="1">
      <c r="B505" s="264" t="s">
        <v>9</v>
      </c>
      <c r="C505" s="270" t="s">
        <v>259</v>
      </c>
      <c r="D505" s="212" t="s">
        <v>232</v>
      </c>
      <c r="E505" s="262" t="s">
        <v>234</v>
      </c>
      <c r="F505" s="263" t="s">
        <v>349</v>
      </c>
      <c r="G505" s="263" t="s">
        <v>240</v>
      </c>
      <c r="H505" s="265" t="s">
        <v>462</v>
      </c>
      <c r="I505" s="213" t="s">
        <v>10</v>
      </c>
      <c r="J505" s="210">
        <f>'приложение 6 (2019-2020г)'!K150</f>
        <v>160.9</v>
      </c>
      <c r="K505" s="210">
        <f>'приложение 6 (2019-2020г)'!L150</f>
        <v>160.9</v>
      </c>
    </row>
    <row r="506" spans="2:11" s="86" customFormat="1" ht="81" customHeight="1">
      <c r="B506" s="43" t="s">
        <v>121</v>
      </c>
      <c r="C506" s="98" t="s">
        <v>259</v>
      </c>
      <c r="D506" s="62" t="s">
        <v>232</v>
      </c>
      <c r="E506" s="186" t="s">
        <v>234</v>
      </c>
      <c r="F506" s="187" t="s">
        <v>349</v>
      </c>
      <c r="G506" s="187" t="s">
        <v>240</v>
      </c>
      <c r="H506" s="167" t="s">
        <v>307</v>
      </c>
      <c r="I506" s="84"/>
      <c r="J506" s="206">
        <f>J507</f>
        <v>0</v>
      </c>
      <c r="K506" s="206">
        <f>K507</f>
        <v>0</v>
      </c>
    </row>
    <row r="507" spans="2:11" s="86" customFormat="1" ht="18.75" customHeight="1">
      <c r="B507" s="8" t="s">
        <v>9</v>
      </c>
      <c r="C507" s="98" t="s">
        <v>259</v>
      </c>
      <c r="D507" s="62" t="s">
        <v>232</v>
      </c>
      <c r="E507" s="186" t="s">
        <v>234</v>
      </c>
      <c r="F507" s="187" t="s">
        <v>349</v>
      </c>
      <c r="G507" s="187" t="s">
        <v>240</v>
      </c>
      <c r="H507" s="167" t="s">
        <v>359</v>
      </c>
      <c r="I507" s="84" t="s">
        <v>10</v>
      </c>
      <c r="J507" s="206">
        <f>'приложение 6 (2019-2020г)'!K152</f>
        <v>0</v>
      </c>
      <c r="K507" s="206">
        <f>'приложение 6 (2019-2020г)'!L152</f>
        <v>0</v>
      </c>
    </row>
    <row r="508" spans="2:11" s="86" customFormat="1" ht="29.25" customHeight="1">
      <c r="B508" s="11" t="s">
        <v>194</v>
      </c>
      <c r="C508" s="121" t="s">
        <v>285</v>
      </c>
      <c r="D508" s="121" t="s">
        <v>229</v>
      </c>
      <c r="E508" s="186"/>
      <c r="F508" s="187"/>
      <c r="G508" s="187"/>
      <c r="H508" s="167"/>
      <c r="I508" s="4"/>
      <c r="J508" s="150">
        <f aca="true" t="shared" si="20" ref="J508:K511">J509</f>
        <v>98</v>
      </c>
      <c r="K508" s="150">
        <f t="shared" si="20"/>
        <v>98</v>
      </c>
    </row>
    <row r="509" spans="2:11" s="86" customFormat="1" ht="38.25">
      <c r="B509" s="3" t="s">
        <v>98</v>
      </c>
      <c r="C509" s="99" t="s">
        <v>285</v>
      </c>
      <c r="D509" s="62" t="s">
        <v>229</v>
      </c>
      <c r="E509" s="148" t="s">
        <v>247</v>
      </c>
      <c r="F509" s="148" t="s">
        <v>304</v>
      </c>
      <c r="G509" s="148" t="s">
        <v>230</v>
      </c>
      <c r="H509" s="148" t="s">
        <v>307</v>
      </c>
      <c r="I509" s="1"/>
      <c r="J509" s="206">
        <f t="shared" si="20"/>
        <v>98</v>
      </c>
      <c r="K509" s="206">
        <f t="shared" si="20"/>
        <v>98</v>
      </c>
    </row>
    <row r="510" spans="2:11" s="86" customFormat="1" ht="51">
      <c r="B510" s="3" t="s">
        <v>177</v>
      </c>
      <c r="C510" s="99" t="s">
        <v>285</v>
      </c>
      <c r="D510" s="99" t="s">
        <v>229</v>
      </c>
      <c r="E510" s="99" t="s">
        <v>247</v>
      </c>
      <c r="F510" s="168" t="s">
        <v>323</v>
      </c>
      <c r="G510" s="168" t="s">
        <v>230</v>
      </c>
      <c r="H510" s="131" t="s">
        <v>307</v>
      </c>
      <c r="I510" s="1"/>
      <c r="J510" s="206">
        <f t="shared" si="20"/>
        <v>98</v>
      </c>
      <c r="K510" s="206">
        <f t="shared" si="20"/>
        <v>98</v>
      </c>
    </row>
    <row r="511" spans="2:11" s="86" customFormat="1" ht="12.75">
      <c r="B511" s="3" t="s">
        <v>178</v>
      </c>
      <c r="C511" s="99" t="s">
        <v>285</v>
      </c>
      <c r="D511" s="99" t="s">
        <v>229</v>
      </c>
      <c r="E511" s="148" t="s">
        <v>247</v>
      </c>
      <c r="F511" s="148" t="s">
        <v>323</v>
      </c>
      <c r="G511" s="148" t="s">
        <v>229</v>
      </c>
      <c r="H511" s="148" t="s">
        <v>402</v>
      </c>
      <c r="I511" s="1"/>
      <c r="J511" s="206">
        <f t="shared" si="20"/>
        <v>98</v>
      </c>
      <c r="K511" s="206">
        <f t="shared" si="20"/>
        <v>98</v>
      </c>
    </row>
    <row r="512" spans="2:11" s="86" customFormat="1" ht="12.75">
      <c r="B512" s="126" t="s">
        <v>82</v>
      </c>
      <c r="C512" s="99" t="s">
        <v>285</v>
      </c>
      <c r="D512" s="99" t="s">
        <v>229</v>
      </c>
      <c r="E512" s="99" t="s">
        <v>247</v>
      </c>
      <c r="F512" s="168" t="s">
        <v>323</v>
      </c>
      <c r="G512" s="168" t="s">
        <v>229</v>
      </c>
      <c r="H512" s="131" t="s">
        <v>402</v>
      </c>
      <c r="I512" s="1" t="s">
        <v>101</v>
      </c>
      <c r="J512" s="206">
        <f>'приложение 6 (2019-2020г)'!K569</f>
        <v>98</v>
      </c>
      <c r="K512" s="206">
        <f>'приложение 6 (2019-2020г)'!L569</f>
        <v>98</v>
      </c>
    </row>
    <row r="513" spans="2:11" s="86" customFormat="1" ht="39.75" customHeight="1">
      <c r="B513" s="65" t="s">
        <v>195</v>
      </c>
      <c r="C513" s="121" t="s">
        <v>296</v>
      </c>
      <c r="D513" s="121"/>
      <c r="E513" s="186"/>
      <c r="F513" s="187"/>
      <c r="G513" s="187"/>
      <c r="H513" s="167"/>
      <c r="I513" s="4"/>
      <c r="J513" s="152">
        <f>J514+J522+J528</f>
        <v>26880.100000000002</v>
      </c>
      <c r="K513" s="152">
        <f>K514+K522+K528</f>
        <v>28820.7</v>
      </c>
    </row>
    <row r="514" spans="2:11" s="86" customFormat="1" ht="39.75" customHeight="1">
      <c r="B514" s="65" t="s">
        <v>181</v>
      </c>
      <c r="C514" s="121" t="s">
        <v>296</v>
      </c>
      <c r="D514" s="121" t="s">
        <v>229</v>
      </c>
      <c r="E514" s="186"/>
      <c r="F514" s="187"/>
      <c r="G514" s="187"/>
      <c r="H514" s="167"/>
      <c r="I514" s="4"/>
      <c r="J514" s="150">
        <f aca="true" t="shared" si="21" ref="J514:K516">J515</f>
        <v>9334.4</v>
      </c>
      <c r="K514" s="150">
        <f t="shared" si="21"/>
        <v>9872.5</v>
      </c>
    </row>
    <row r="515" spans="2:11" s="86" customFormat="1" ht="33" customHeight="1">
      <c r="B515" s="3" t="s">
        <v>98</v>
      </c>
      <c r="C515" s="99" t="s">
        <v>296</v>
      </c>
      <c r="D515" s="62" t="s">
        <v>229</v>
      </c>
      <c r="E515" s="148" t="s">
        <v>247</v>
      </c>
      <c r="F515" s="148" t="s">
        <v>304</v>
      </c>
      <c r="G515" s="148" t="s">
        <v>230</v>
      </c>
      <c r="H515" s="148" t="s">
        <v>307</v>
      </c>
      <c r="I515" s="1"/>
      <c r="J515" s="206">
        <f t="shared" si="21"/>
        <v>9334.4</v>
      </c>
      <c r="K515" s="206">
        <f t="shared" si="21"/>
        <v>9872.5</v>
      </c>
    </row>
    <row r="516" spans="2:11" s="86" customFormat="1" ht="25.5">
      <c r="B516" s="3" t="s">
        <v>179</v>
      </c>
      <c r="C516" s="99" t="s">
        <v>296</v>
      </c>
      <c r="D516" s="62" t="s">
        <v>229</v>
      </c>
      <c r="E516" s="168" t="s">
        <v>247</v>
      </c>
      <c r="F516" s="168" t="s">
        <v>325</v>
      </c>
      <c r="G516" s="168" t="s">
        <v>230</v>
      </c>
      <c r="H516" s="131" t="s">
        <v>307</v>
      </c>
      <c r="I516" s="1"/>
      <c r="J516" s="206">
        <f t="shared" si="21"/>
        <v>9334.4</v>
      </c>
      <c r="K516" s="206">
        <f t="shared" si="21"/>
        <v>9872.5</v>
      </c>
    </row>
    <row r="517" spans="2:14" s="86" customFormat="1" ht="27" customHeight="1">
      <c r="B517" s="6" t="s">
        <v>183</v>
      </c>
      <c r="C517" s="99" t="s">
        <v>296</v>
      </c>
      <c r="D517" s="62" t="s">
        <v>229</v>
      </c>
      <c r="E517" s="148" t="s">
        <v>247</v>
      </c>
      <c r="F517" s="148" t="s">
        <v>325</v>
      </c>
      <c r="G517" s="148" t="s">
        <v>229</v>
      </c>
      <c r="H517" s="148" t="s">
        <v>307</v>
      </c>
      <c r="I517" s="1"/>
      <c r="J517" s="206">
        <f>J518+J520</f>
        <v>9334.4</v>
      </c>
      <c r="K517" s="206">
        <f>K518+K520</f>
        <v>9872.5</v>
      </c>
      <c r="N517" s="228"/>
    </row>
    <row r="518" spans="2:14" s="86" customFormat="1" ht="25.5">
      <c r="B518" s="6" t="s">
        <v>185</v>
      </c>
      <c r="C518" s="99" t="s">
        <v>296</v>
      </c>
      <c r="D518" s="62" t="s">
        <v>229</v>
      </c>
      <c r="E518" s="168" t="s">
        <v>247</v>
      </c>
      <c r="F518" s="168" t="s">
        <v>325</v>
      </c>
      <c r="G518" s="168" t="s">
        <v>229</v>
      </c>
      <c r="H518" s="131" t="s">
        <v>403</v>
      </c>
      <c r="I518" s="1"/>
      <c r="J518" s="206">
        <f>J519</f>
        <v>6863.4</v>
      </c>
      <c r="K518" s="206">
        <f>K519</f>
        <v>7695.1</v>
      </c>
      <c r="N518" s="228"/>
    </row>
    <row r="519" spans="2:14" s="86" customFormat="1" ht="20.25">
      <c r="B519" s="3" t="s">
        <v>216</v>
      </c>
      <c r="C519" s="99" t="s">
        <v>296</v>
      </c>
      <c r="D519" s="62" t="s">
        <v>229</v>
      </c>
      <c r="E519" s="148" t="s">
        <v>247</v>
      </c>
      <c r="F519" s="148" t="s">
        <v>325</v>
      </c>
      <c r="G519" s="148" t="s">
        <v>229</v>
      </c>
      <c r="H519" s="148" t="s">
        <v>403</v>
      </c>
      <c r="I519" s="1" t="s">
        <v>217</v>
      </c>
      <c r="J519" s="206">
        <f>'приложение 6 (2019-2020г)'!K576</f>
        <v>6863.4</v>
      </c>
      <c r="K519" s="206">
        <f>'приложение 6 (2019-2020г)'!L576</f>
        <v>7695.1</v>
      </c>
      <c r="N519" s="228"/>
    </row>
    <row r="520" spans="2:14" s="86" customFormat="1" ht="79.5" customHeight="1">
      <c r="B520" s="6" t="s">
        <v>182</v>
      </c>
      <c r="C520" s="99" t="s">
        <v>296</v>
      </c>
      <c r="D520" s="99" t="s">
        <v>229</v>
      </c>
      <c r="E520" s="99" t="s">
        <v>247</v>
      </c>
      <c r="F520" s="168" t="s">
        <v>325</v>
      </c>
      <c r="G520" s="168" t="s">
        <v>229</v>
      </c>
      <c r="H520" s="131" t="s">
        <v>404</v>
      </c>
      <c r="I520" s="1"/>
      <c r="J520" s="206">
        <f>J521</f>
        <v>2471</v>
      </c>
      <c r="K520" s="206">
        <f>K521</f>
        <v>2177.4</v>
      </c>
      <c r="N520" s="228"/>
    </row>
    <row r="521" spans="2:14" s="86" customFormat="1" ht="16.5" customHeight="1">
      <c r="B521" s="3" t="s">
        <v>216</v>
      </c>
      <c r="C521" s="99" t="s">
        <v>296</v>
      </c>
      <c r="D521" s="62" t="s">
        <v>229</v>
      </c>
      <c r="E521" s="168" t="s">
        <v>247</v>
      </c>
      <c r="F521" s="168" t="s">
        <v>325</v>
      </c>
      <c r="G521" s="168" t="s">
        <v>229</v>
      </c>
      <c r="H521" s="131" t="s">
        <v>404</v>
      </c>
      <c r="I521" s="1" t="s">
        <v>217</v>
      </c>
      <c r="J521" s="206">
        <f>'приложение 6 (2019-2020г)'!K578</f>
        <v>2471</v>
      </c>
      <c r="K521" s="206">
        <f>'приложение 6 (2019-2020г)'!L578</f>
        <v>2177.4</v>
      </c>
      <c r="N521" s="228"/>
    </row>
    <row r="522" spans="2:14" s="86" customFormat="1" ht="20.25">
      <c r="B522" s="65" t="s">
        <v>218</v>
      </c>
      <c r="C522" s="121" t="s">
        <v>296</v>
      </c>
      <c r="D522" s="88" t="s">
        <v>234</v>
      </c>
      <c r="E522" s="187"/>
      <c r="F522" s="187"/>
      <c r="G522" s="187"/>
      <c r="H522" s="167"/>
      <c r="I522" s="1"/>
      <c r="J522" s="150">
        <f aca="true" t="shared" si="22" ref="J522:K526">J523</f>
        <v>17056.9</v>
      </c>
      <c r="K522" s="150">
        <f t="shared" si="22"/>
        <v>18459.4</v>
      </c>
      <c r="N522" s="228"/>
    </row>
    <row r="523" spans="2:14" s="86" customFormat="1" ht="38.25">
      <c r="B523" s="3" t="s">
        <v>98</v>
      </c>
      <c r="C523" s="99" t="s">
        <v>296</v>
      </c>
      <c r="D523" s="62" t="s">
        <v>234</v>
      </c>
      <c r="E523" s="148" t="s">
        <v>247</v>
      </c>
      <c r="F523" s="148" t="s">
        <v>304</v>
      </c>
      <c r="G523" s="148" t="s">
        <v>230</v>
      </c>
      <c r="H523" s="148" t="s">
        <v>307</v>
      </c>
      <c r="I523" s="1"/>
      <c r="J523" s="206">
        <f t="shared" si="22"/>
        <v>17056.9</v>
      </c>
      <c r="K523" s="206">
        <f t="shared" si="22"/>
        <v>18459.4</v>
      </c>
      <c r="N523" s="228"/>
    </row>
    <row r="524" spans="2:14" s="86" customFormat="1" ht="25.5">
      <c r="B524" s="3" t="s">
        <v>179</v>
      </c>
      <c r="C524" s="99" t="s">
        <v>296</v>
      </c>
      <c r="D524" s="62" t="s">
        <v>234</v>
      </c>
      <c r="E524" s="168" t="s">
        <v>247</v>
      </c>
      <c r="F524" s="168" t="s">
        <v>325</v>
      </c>
      <c r="G524" s="168" t="s">
        <v>230</v>
      </c>
      <c r="H524" s="131" t="s">
        <v>307</v>
      </c>
      <c r="I524" s="1"/>
      <c r="J524" s="206">
        <f t="shared" si="22"/>
        <v>17056.9</v>
      </c>
      <c r="K524" s="206">
        <f t="shared" si="22"/>
        <v>18459.4</v>
      </c>
      <c r="N524" s="228"/>
    </row>
    <row r="525" spans="2:14" s="86" customFormat="1" ht="25.5">
      <c r="B525" s="6" t="s">
        <v>184</v>
      </c>
      <c r="C525" s="99" t="s">
        <v>296</v>
      </c>
      <c r="D525" s="62" t="s">
        <v>234</v>
      </c>
      <c r="E525" s="168" t="s">
        <v>247</v>
      </c>
      <c r="F525" s="168" t="s">
        <v>325</v>
      </c>
      <c r="G525" s="168" t="s">
        <v>234</v>
      </c>
      <c r="H525" s="131" t="s">
        <v>307</v>
      </c>
      <c r="I525" s="1"/>
      <c r="J525" s="206">
        <f t="shared" si="22"/>
        <v>17056.9</v>
      </c>
      <c r="K525" s="206">
        <f t="shared" si="22"/>
        <v>18459.4</v>
      </c>
      <c r="N525" s="228"/>
    </row>
    <row r="526" spans="2:14" s="86" customFormat="1" ht="25.5">
      <c r="B526" s="6" t="s">
        <v>186</v>
      </c>
      <c r="C526" s="99" t="s">
        <v>296</v>
      </c>
      <c r="D526" s="62" t="s">
        <v>234</v>
      </c>
      <c r="E526" s="148" t="s">
        <v>247</v>
      </c>
      <c r="F526" s="148" t="s">
        <v>325</v>
      </c>
      <c r="G526" s="148" t="s">
        <v>234</v>
      </c>
      <c r="H526" s="148" t="s">
        <v>405</v>
      </c>
      <c r="I526" s="1"/>
      <c r="J526" s="206">
        <f t="shared" si="22"/>
        <v>17056.9</v>
      </c>
      <c r="K526" s="206">
        <f t="shared" si="22"/>
        <v>18459.4</v>
      </c>
      <c r="N526" s="228"/>
    </row>
    <row r="527" spans="2:14" s="86" customFormat="1" ht="20.25">
      <c r="B527" s="3" t="s">
        <v>216</v>
      </c>
      <c r="C527" s="99" t="s">
        <v>296</v>
      </c>
      <c r="D527" s="62" t="s">
        <v>234</v>
      </c>
      <c r="E527" s="168" t="s">
        <v>247</v>
      </c>
      <c r="F527" s="168" t="s">
        <v>325</v>
      </c>
      <c r="G527" s="168" t="s">
        <v>234</v>
      </c>
      <c r="H527" s="131" t="s">
        <v>405</v>
      </c>
      <c r="I527" s="1" t="s">
        <v>217</v>
      </c>
      <c r="J527" s="151">
        <f>'приложение 6 (2019-2020г)'!K584</f>
        <v>17056.9</v>
      </c>
      <c r="K527" s="151">
        <f>'приложение 6 (2019-2020г)'!L584</f>
        <v>18459.4</v>
      </c>
      <c r="N527" s="228"/>
    </row>
    <row r="528" spans="2:14" s="86" customFormat="1" ht="18.75" customHeight="1">
      <c r="B528" s="248" t="s">
        <v>477</v>
      </c>
      <c r="C528" s="88" t="s">
        <v>296</v>
      </c>
      <c r="D528" s="88" t="s">
        <v>231</v>
      </c>
      <c r="E528" s="168"/>
      <c r="F528" s="168"/>
      <c r="G528" s="168"/>
      <c r="H528" s="168"/>
      <c r="I528" s="62"/>
      <c r="J528" s="208">
        <f>J529</f>
        <v>488.8</v>
      </c>
      <c r="K528" s="208">
        <f>K529</f>
        <v>488.8</v>
      </c>
      <c r="N528" s="228"/>
    </row>
    <row r="529" spans="2:14" s="86" customFormat="1" ht="52.5" customHeight="1">
      <c r="B529" s="245" t="s">
        <v>478</v>
      </c>
      <c r="C529" s="62" t="s">
        <v>296</v>
      </c>
      <c r="D529" s="62" t="s">
        <v>231</v>
      </c>
      <c r="E529" s="168" t="s">
        <v>247</v>
      </c>
      <c r="F529" s="168" t="s">
        <v>325</v>
      </c>
      <c r="G529" s="168" t="s">
        <v>231</v>
      </c>
      <c r="H529" s="131" t="s">
        <v>462</v>
      </c>
      <c r="I529" s="62"/>
      <c r="J529" s="207">
        <f>J530</f>
        <v>488.8</v>
      </c>
      <c r="K529" s="207">
        <f>K530</f>
        <v>488.8</v>
      </c>
      <c r="N529" s="228"/>
    </row>
    <row r="530" spans="2:14" s="261" customFormat="1" ht="16.5" customHeight="1">
      <c r="B530" s="271" t="s">
        <v>81</v>
      </c>
      <c r="C530" s="212" t="s">
        <v>296</v>
      </c>
      <c r="D530" s="212" t="s">
        <v>231</v>
      </c>
      <c r="E530" s="272" t="s">
        <v>247</v>
      </c>
      <c r="F530" s="272" t="s">
        <v>325</v>
      </c>
      <c r="G530" s="272" t="s">
        <v>231</v>
      </c>
      <c r="H530" s="273" t="s">
        <v>462</v>
      </c>
      <c r="I530" s="212" t="s">
        <v>80</v>
      </c>
      <c r="J530" s="274">
        <f>'приложение 6 (2019-2020г)'!K587</f>
        <v>488.8</v>
      </c>
      <c r="K530" s="274">
        <f>'приложение 6 (2019-2020г)'!L587</f>
        <v>488.8</v>
      </c>
      <c r="N530" s="275"/>
    </row>
    <row r="531" spans="2:14" ht="15" customHeight="1">
      <c r="B531" s="135" t="s">
        <v>466</v>
      </c>
      <c r="C531" s="170"/>
      <c r="D531" s="170"/>
      <c r="E531" s="170"/>
      <c r="F531" s="170"/>
      <c r="G531" s="170"/>
      <c r="H531" s="170"/>
      <c r="I531" s="170"/>
      <c r="J531" s="221">
        <f>J20+J158+J175+J218+J253+J272+J388+J436+J441+J480+J508+J513</f>
        <v>451124</v>
      </c>
      <c r="K531" s="221">
        <f>K20+K158+K175+K218+K253+K272+K388+K436+K441+K480+K508+K513</f>
        <v>422445.3</v>
      </c>
      <c r="N531" s="229"/>
    </row>
    <row r="532" spans="2:11" ht="12.75">
      <c r="B532" s="241" t="s">
        <v>467</v>
      </c>
      <c r="C532" s="170"/>
      <c r="D532" s="170"/>
      <c r="E532" s="170"/>
      <c r="F532" s="170"/>
      <c r="G532" s="170"/>
      <c r="H532" s="170"/>
      <c r="I532" s="170"/>
      <c r="J532" s="254">
        <v>0</v>
      </c>
      <c r="K532" s="242">
        <v>5450.6</v>
      </c>
    </row>
    <row r="533" spans="2:14" ht="19.5" customHeight="1">
      <c r="B533" s="135" t="s">
        <v>468</v>
      </c>
      <c r="C533" s="170"/>
      <c r="D533" s="170"/>
      <c r="E533" s="170"/>
      <c r="F533" s="170"/>
      <c r="G533" s="170"/>
      <c r="H533" s="170"/>
      <c r="I533" s="170"/>
      <c r="J533" s="254">
        <f>J532+J531</f>
        <v>451124</v>
      </c>
      <c r="K533" s="254">
        <f>K532+K531</f>
        <v>427895.89999999997</v>
      </c>
      <c r="N533" s="230"/>
    </row>
  </sheetData>
  <sheetProtection/>
  <autoFilter ref="B15:K533"/>
  <mergeCells count="8">
    <mergeCell ref="J2:K2"/>
    <mergeCell ref="E19:H19"/>
    <mergeCell ref="B12:K12"/>
    <mergeCell ref="J7:K7"/>
    <mergeCell ref="B16:B18"/>
    <mergeCell ref="I16:I18"/>
    <mergeCell ref="E16:H18"/>
    <mergeCell ref="J16:K17"/>
  </mergeCells>
  <printOptions/>
  <pageMargins left="0.984251968503937" right="0.5905511811023623" top="0.5905511811023623" bottom="0.3937007874015748" header="0.5118110236220472" footer="0.5118110236220472"/>
  <pageSetup fitToHeight="6" horizontalDpi="600" verticalDpi="600" orientation="portrait" paperSize="9" scale="57" r:id="rId1"/>
  <rowBreaks count="2" manualBreakCount="2">
    <brk id="444" min="1" max="10" man="1"/>
    <brk id="484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Z590"/>
  <sheetViews>
    <sheetView tabSelected="1" view="pageBreakPreview" zoomScale="110" zoomScaleNormal="110" zoomScaleSheetLayoutView="110" zoomScalePageLayoutView="0" workbookViewId="0" topLeftCell="A476">
      <selection activeCell="H481" sqref="H481"/>
    </sheetView>
  </sheetViews>
  <sheetFormatPr defaultColWidth="9.00390625" defaultRowHeight="12.75"/>
  <cols>
    <col min="1" max="1" width="1.875" style="16" customWidth="1"/>
    <col min="2" max="2" width="49.75390625" style="16" customWidth="1"/>
    <col min="3" max="3" width="6.875" style="16" customWidth="1"/>
    <col min="4" max="4" width="6.125" style="16" customWidth="1"/>
    <col min="5" max="5" width="5.625" style="16" customWidth="1"/>
    <col min="6" max="6" width="3.75390625" style="16" customWidth="1"/>
    <col min="7" max="7" width="3.00390625" style="16" customWidth="1"/>
    <col min="8" max="8" width="3.625" style="16" customWidth="1"/>
    <col min="9" max="9" width="5.875" style="16" customWidth="1"/>
    <col min="10" max="10" width="7.375" style="16" customWidth="1"/>
    <col min="11" max="11" width="10.25390625" style="231" customWidth="1"/>
    <col min="12" max="12" width="11.125" style="16" customWidth="1"/>
    <col min="13" max="13" width="8.75390625" style="16" customWidth="1"/>
    <col min="14" max="16384" width="9.125" style="16" customWidth="1"/>
  </cols>
  <sheetData>
    <row r="1" spans="3:13" ht="12.75">
      <c r="C1" s="153"/>
      <c r="D1" s="153"/>
      <c r="E1" s="153"/>
      <c r="F1" s="153"/>
      <c r="G1" s="153"/>
      <c r="H1" s="153"/>
      <c r="M1" s="17"/>
    </row>
    <row r="2" spans="3:13" ht="12.75">
      <c r="C2" s="153"/>
      <c r="D2" s="153"/>
      <c r="E2" s="153"/>
      <c r="F2" s="153"/>
      <c r="G2" s="153"/>
      <c r="H2" s="153"/>
      <c r="K2" s="16" t="s">
        <v>500</v>
      </c>
      <c r="M2" s="17"/>
    </row>
    <row r="3" spans="3:13" ht="12.75">
      <c r="C3" s="153"/>
      <c r="D3" s="153"/>
      <c r="E3" s="153"/>
      <c r="F3" s="153"/>
      <c r="G3" s="153"/>
      <c r="H3" s="153"/>
      <c r="J3" s="16" t="s">
        <v>263</v>
      </c>
      <c r="M3" s="17"/>
    </row>
    <row r="4" spans="3:13" ht="12.75">
      <c r="C4" s="153"/>
      <c r="D4" s="153"/>
      <c r="E4" s="153"/>
      <c r="F4" s="153"/>
      <c r="G4" s="153"/>
      <c r="H4" s="153"/>
      <c r="J4" s="16" t="s">
        <v>236</v>
      </c>
      <c r="M4" s="17"/>
    </row>
    <row r="5" spans="3:13" ht="12.75">
      <c r="C5" s="153"/>
      <c r="D5" s="153"/>
      <c r="E5" s="153"/>
      <c r="F5" s="153"/>
      <c r="G5" s="153"/>
      <c r="H5" s="153"/>
      <c r="J5" s="16" t="s">
        <v>492</v>
      </c>
      <c r="M5" s="17"/>
    </row>
    <row r="6" spans="3:13" ht="12.75">
      <c r="C6" s="153"/>
      <c r="D6" s="153"/>
      <c r="E6" s="153"/>
      <c r="F6" s="153"/>
      <c r="G6" s="153"/>
      <c r="H6" s="153"/>
      <c r="M6" s="17"/>
    </row>
    <row r="7" spans="3:13" ht="12.75">
      <c r="C7" s="51"/>
      <c r="K7" s="16" t="s">
        <v>491</v>
      </c>
      <c r="M7" s="17"/>
    </row>
    <row r="8" spans="10:13" ht="12.75">
      <c r="J8" s="16" t="s">
        <v>263</v>
      </c>
      <c r="M8" s="17"/>
    </row>
    <row r="9" spans="10:13" ht="12.75">
      <c r="J9" s="16" t="s">
        <v>236</v>
      </c>
      <c r="M9" s="17"/>
    </row>
    <row r="10" spans="10:13" ht="12.75">
      <c r="J10" s="16" t="s">
        <v>487</v>
      </c>
      <c r="M10" s="17"/>
    </row>
    <row r="11" spans="3:13" ht="12.75">
      <c r="C11" s="51"/>
      <c r="M11" s="17"/>
    </row>
    <row r="12" spans="3:13" ht="12.75">
      <c r="C12" s="51"/>
      <c r="M12" s="17"/>
    </row>
    <row r="13" spans="2:13" ht="26.25" customHeight="1">
      <c r="B13" s="300" t="s">
        <v>464</v>
      </c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18"/>
    </row>
    <row r="14" spans="2:12" ht="33" customHeight="1"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</row>
    <row r="15" spans="2:12" ht="15.75" customHeight="1">
      <c r="B15" s="19"/>
      <c r="C15" s="19"/>
      <c r="D15" s="19"/>
      <c r="E15" s="19"/>
      <c r="F15" s="19"/>
      <c r="G15" s="19"/>
      <c r="H15" s="19"/>
      <c r="J15" s="20" t="s">
        <v>256</v>
      </c>
      <c r="K15" s="237"/>
      <c r="L15" s="236" t="s">
        <v>265</v>
      </c>
    </row>
    <row r="16" spans="2:12" ht="12" customHeight="1">
      <c r="B16" s="21"/>
      <c r="C16" s="22" t="s">
        <v>274</v>
      </c>
      <c r="D16" s="22" t="s">
        <v>226</v>
      </c>
      <c r="E16" s="23" t="s">
        <v>269</v>
      </c>
      <c r="F16" s="304"/>
      <c r="G16" s="305"/>
      <c r="H16" s="305"/>
      <c r="I16" s="306"/>
      <c r="J16" s="22" t="s">
        <v>237</v>
      </c>
      <c r="K16" s="299" t="s">
        <v>228</v>
      </c>
      <c r="L16" s="299"/>
    </row>
    <row r="17" spans="2:13" ht="13.5" customHeight="1">
      <c r="B17" s="24" t="s">
        <v>271</v>
      </c>
      <c r="C17" s="24" t="s">
        <v>275</v>
      </c>
      <c r="D17" s="24" t="s">
        <v>227</v>
      </c>
      <c r="E17" s="25" t="s">
        <v>270</v>
      </c>
      <c r="F17" s="307"/>
      <c r="G17" s="308"/>
      <c r="H17" s="308"/>
      <c r="I17" s="309"/>
      <c r="J17" s="24" t="s">
        <v>249</v>
      </c>
      <c r="K17" s="299"/>
      <c r="L17" s="299"/>
      <c r="M17" s="19"/>
    </row>
    <row r="18" spans="2:12" ht="14.25" customHeight="1">
      <c r="B18" s="26"/>
      <c r="C18" s="27" t="s">
        <v>276</v>
      </c>
      <c r="D18" s="27"/>
      <c r="E18" s="28" t="s">
        <v>227</v>
      </c>
      <c r="F18" s="310"/>
      <c r="G18" s="311"/>
      <c r="H18" s="311"/>
      <c r="I18" s="312"/>
      <c r="J18" s="29" t="s">
        <v>250</v>
      </c>
      <c r="K18" s="33" t="s">
        <v>301</v>
      </c>
      <c r="L18" s="33" t="s">
        <v>302</v>
      </c>
    </row>
    <row r="19" spans="2:12" ht="15" customHeight="1">
      <c r="B19" s="238">
        <v>1</v>
      </c>
      <c r="C19" s="238">
        <v>2</v>
      </c>
      <c r="D19" s="238">
        <v>3</v>
      </c>
      <c r="E19" s="239" t="s">
        <v>97</v>
      </c>
      <c r="F19" s="301">
        <v>5</v>
      </c>
      <c r="G19" s="302"/>
      <c r="H19" s="302"/>
      <c r="I19" s="303"/>
      <c r="J19" s="240">
        <v>6</v>
      </c>
      <c r="K19" s="239">
        <v>7</v>
      </c>
      <c r="L19" s="240">
        <v>8</v>
      </c>
    </row>
    <row r="20" spans="2:12" s="32" customFormat="1" ht="42" customHeight="1">
      <c r="B20" s="5" t="s">
        <v>76</v>
      </c>
      <c r="C20" s="88" t="s">
        <v>262</v>
      </c>
      <c r="D20" s="88"/>
      <c r="E20" s="88"/>
      <c r="F20" s="186"/>
      <c r="G20" s="187"/>
      <c r="H20" s="187"/>
      <c r="I20" s="187"/>
      <c r="J20" s="4"/>
      <c r="K20" s="150">
        <f>K21+K37+K70+K118+K125</f>
        <v>76145.79999999999</v>
      </c>
      <c r="L20" s="150">
        <f>L21+L37+L70+L118+L125</f>
        <v>43057.399999999994</v>
      </c>
    </row>
    <row r="21" spans="2:12" s="32" customFormat="1" ht="17.25" customHeight="1">
      <c r="B21" s="40" t="s">
        <v>278</v>
      </c>
      <c r="C21" s="62" t="s">
        <v>262</v>
      </c>
      <c r="D21" s="62" t="s">
        <v>240</v>
      </c>
      <c r="E21" s="62" t="s">
        <v>230</v>
      </c>
      <c r="F21" s="186"/>
      <c r="G21" s="187"/>
      <c r="H21" s="187"/>
      <c r="I21" s="187"/>
      <c r="J21" s="1"/>
      <c r="K21" s="206">
        <f aca="true" t="shared" si="0" ref="K21:L23">K22</f>
        <v>466</v>
      </c>
      <c r="L21" s="206">
        <f t="shared" si="0"/>
        <v>466</v>
      </c>
    </row>
    <row r="22" spans="2:12" s="32" customFormat="1" ht="20.25" customHeight="1">
      <c r="B22" s="40" t="s">
        <v>258</v>
      </c>
      <c r="C22" s="62" t="s">
        <v>262</v>
      </c>
      <c r="D22" s="62" t="s">
        <v>240</v>
      </c>
      <c r="E22" s="62" t="s">
        <v>235</v>
      </c>
      <c r="F22" s="186"/>
      <c r="G22" s="187"/>
      <c r="H22" s="187"/>
      <c r="I22" s="187"/>
      <c r="J22" s="1"/>
      <c r="K22" s="206">
        <f t="shared" si="0"/>
        <v>466</v>
      </c>
      <c r="L22" s="206">
        <f t="shared" si="0"/>
        <v>466</v>
      </c>
    </row>
    <row r="23" spans="2:12" s="32" customFormat="1" ht="42" customHeight="1">
      <c r="B23" s="40" t="s">
        <v>340</v>
      </c>
      <c r="C23" s="1" t="s">
        <v>262</v>
      </c>
      <c r="D23" s="62" t="s">
        <v>240</v>
      </c>
      <c r="E23" s="62" t="s">
        <v>235</v>
      </c>
      <c r="F23" s="186" t="s">
        <v>234</v>
      </c>
      <c r="G23" s="187" t="s">
        <v>304</v>
      </c>
      <c r="H23" s="187" t="s">
        <v>230</v>
      </c>
      <c r="I23" s="187" t="s">
        <v>307</v>
      </c>
      <c r="J23" s="1"/>
      <c r="K23" s="206">
        <f t="shared" si="0"/>
        <v>466</v>
      </c>
      <c r="L23" s="206">
        <f t="shared" si="0"/>
        <v>466</v>
      </c>
    </row>
    <row r="24" spans="2:12" s="32" customFormat="1" ht="15.75" customHeight="1">
      <c r="B24" s="115" t="s">
        <v>346</v>
      </c>
      <c r="C24" s="1" t="s">
        <v>262</v>
      </c>
      <c r="D24" s="62" t="s">
        <v>240</v>
      </c>
      <c r="E24" s="62" t="s">
        <v>235</v>
      </c>
      <c r="F24" s="186" t="s">
        <v>234</v>
      </c>
      <c r="G24" s="187" t="s">
        <v>341</v>
      </c>
      <c r="H24" s="187" t="s">
        <v>230</v>
      </c>
      <c r="I24" s="167" t="s">
        <v>307</v>
      </c>
      <c r="J24" s="1"/>
      <c r="K24" s="206">
        <f>K25+K29+K33</f>
        <v>466</v>
      </c>
      <c r="L24" s="206">
        <f>L25+L29+L33</f>
        <v>466</v>
      </c>
    </row>
    <row r="25" spans="2:12" s="32" customFormat="1" ht="29.25" customHeight="1">
      <c r="B25" s="115" t="s">
        <v>369</v>
      </c>
      <c r="C25" s="1" t="s">
        <v>262</v>
      </c>
      <c r="D25" s="62" t="s">
        <v>240</v>
      </c>
      <c r="E25" s="62" t="s">
        <v>235</v>
      </c>
      <c r="F25" s="163" t="s">
        <v>234</v>
      </c>
      <c r="G25" s="163" t="s">
        <v>341</v>
      </c>
      <c r="H25" s="163" t="s">
        <v>229</v>
      </c>
      <c r="I25" s="163" t="s">
        <v>307</v>
      </c>
      <c r="J25" s="1"/>
      <c r="K25" s="206">
        <f>K26</f>
        <v>100</v>
      </c>
      <c r="L25" s="184">
        <f>L26</f>
        <v>100</v>
      </c>
    </row>
    <row r="26" spans="2:12" s="32" customFormat="1" ht="17.25" customHeight="1">
      <c r="B26" s="13" t="s">
        <v>40</v>
      </c>
      <c r="C26" s="1" t="s">
        <v>262</v>
      </c>
      <c r="D26" s="62" t="s">
        <v>240</v>
      </c>
      <c r="E26" s="62" t="s">
        <v>235</v>
      </c>
      <c r="F26" s="186" t="s">
        <v>234</v>
      </c>
      <c r="G26" s="187" t="s">
        <v>341</v>
      </c>
      <c r="H26" s="187" t="s">
        <v>229</v>
      </c>
      <c r="I26" s="167" t="s">
        <v>370</v>
      </c>
      <c r="J26" s="1"/>
      <c r="K26" s="206">
        <f>K27+K28</f>
        <v>100</v>
      </c>
      <c r="L26" s="184">
        <f>L27+L28</f>
        <v>100</v>
      </c>
    </row>
    <row r="27" spans="2:12" s="32" customFormat="1" ht="29.25" customHeight="1">
      <c r="B27" s="3" t="s">
        <v>219</v>
      </c>
      <c r="C27" s="1" t="s">
        <v>262</v>
      </c>
      <c r="D27" s="62" t="s">
        <v>240</v>
      </c>
      <c r="E27" s="62" t="s">
        <v>235</v>
      </c>
      <c r="F27" s="163" t="s">
        <v>234</v>
      </c>
      <c r="G27" s="163" t="s">
        <v>341</v>
      </c>
      <c r="H27" s="163" t="s">
        <v>229</v>
      </c>
      <c r="I27" s="163" t="s">
        <v>370</v>
      </c>
      <c r="J27" s="1" t="s">
        <v>4</v>
      </c>
      <c r="K27" s="206">
        <v>0</v>
      </c>
      <c r="L27" s="184">
        <v>0</v>
      </c>
    </row>
    <row r="28" spans="2:12" s="32" customFormat="1" ht="20.25" customHeight="1">
      <c r="B28" s="3" t="s">
        <v>9</v>
      </c>
      <c r="C28" s="1" t="s">
        <v>262</v>
      </c>
      <c r="D28" s="62" t="s">
        <v>240</v>
      </c>
      <c r="E28" s="62" t="s">
        <v>235</v>
      </c>
      <c r="F28" s="186" t="s">
        <v>234</v>
      </c>
      <c r="G28" s="187" t="s">
        <v>341</v>
      </c>
      <c r="H28" s="187" t="s">
        <v>229</v>
      </c>
      <c r="I28" s="167" t="s">
        <v>370</v>
      </c>
      <c r="J28" s="101">
        <v>610</v>
      </c>
      <c r="K28" s="196">
        <v>100</v>
      </c>
      <c r="L28" s="184">
        <v>100</v>
      </c>
    </row>
    <row r="29" spans="2:12" s="32" customFormat="1" ht="42.75" customHeight="1">
      <c r="B29" s="3" t="s">
        <v>371</v>
      </c>
      <c r="C29" s="1" t="s">
        <v>262</v>
      </c>
      <c r="D29" s="62" t="s">
        <v>240</v>
      </c>
      <c r="E29" s="62" t="s">
        <v>235</v>
      </c>
      <c r="F29" s="163" t="s">
        <v>234</v>
      </c>
      <c r="G29" s="163" t="s">
        <v>341</v>
      </c>
      <c r="H29" s="163" t="s">
        <v>234</v>
      </c>
      <c r="I29" s="163" t="s">
        <v>307</v>
      </c>
      <c r="J29" s="1"/>
      <c r="K29" s="206">
        <f>K30</f>
        <v>316</v>
      </c>
      <c r="L29" s="184">
        <f>L30</f>
        <v>316</v>
      </c>
    </row>
    <row r="30" spans="2:12" s="32" customFormat="1" ht="17.25" customHeight="1">
      <c r="B30" s="13" t="s">
        <v>40</v>
      </c>
      <c r="C30" s="1" t="s">
        <v>262</v>
      </c>
      <c r="D30" s="62" t="s">
        <v>240</v>
      </c>
      <c r="E30" s="62" t="s">
        <v>235</v>
      </c>
      <c r="F30" s="186" t="s">
        <v>234</v>
      </c>
      <c r="G30" s="187" t="s">
        <v>341</v>
      </c>
      <c r="H30" s="187" t="s">
        <v>234</v>
      </c>
      <c r="I30" s="167" t="s">
        <v>370</v>
      </c>
      <c r="J30" s="1"/>
      <c r="K30" s="206">
        <f>K31+K32</f>
        <v>316</v>
      </c>
      <c r="L30" s="184">
        <f>L31+L32</f>
        <v>316</v>
      </c>
    </row>
    <row r="31" spans="2:12" s="32" customFormat="1" ht="29.25" customHeight="1">
      <c r="B31" s="3" t="s">
        <v>219</v>
      </c>
      <c r="C31" s="1" t="s">
        <v>262</v>
      </c>
      <c r="D31" s="62" t="s">
        <v>240</v>
      </c>
      <c r="E31" s="62" t="s">
        <v>235</v>
      </c>
      <c r="F31" s="163" t="s">
        <v>234</v>
      </c>
      <c r="G31" s="163" t="s">
        <v>341</v>
      </c>
      <c r="H31" s="163" t="s">
        <v>234</v>
      </c>
      <c r="I31" s="163" t="s">
        <v>370</v>
      </c>
      <c r="J31" s="1" t="s">
        <v>4</v>
      </c>
      <c r="K31" s="206">
        <v>0</v>
      </c>
      <c r="L31" s="184">
        <v>0</v>
      </c>
    </row>
    <row r="32" spans="2:12" s="32" customFormat="1" ht="15.75" customHeight="1">
      <c r="B32" s="3" t="s">
        <v>9</v>
      </c>
      <c r="C32" s="1" t="s">
        <v>262</v>
      </c>
      <c r="D32" s="62" t="s">
        <v>240</v>
      </c>
      <c r="E32" s="62" t="s">
        <v>235</v>
      </c>
      <c r="F32" s="186" t="s">
        <v>234</v>
      </c>
      <c r="G32" s="187" t="s">
        <v>341</v>
      </c>
      <c r="H32" s="187" t="s">
        <v>234</v>
      </c>
      <c r="I32" s="167" t="s">
        <v>370</v>
      </c>
      <c r="J32" s="1" t="s">
        <v>10</v>
      </c>
      <c r="K32" s="206">
        <v>316</v>
      </c>
      <c r="L32" s="184">
        <v>316</v>
      </c>
    </row>
    <row r="33" spans="2:12" s="32" customFormat="1" ht="43.5" customHeight="1">
      <c r="B33" s="3" t="s">
        <v>372</v>
      </c>
      <c r="C33" s="1" t="s">
        <v>262</v>
      </c>
      <c r="D33" s="62" t="s">
        <v>240</v>
      </c>
      <c r="E33" s="62" t="s">
        <v>235</v>
      </c>
      <c r="F33" s="163" t="s">
        <v>234</v>
      </c>
      <c r="G33" s="163" t="s">
        <v>341</v>
      </c>
      <c r="H33" s="163" t="s">
        <v>231</v>
      </c>
      <c r="I33" s="163" t="s">
        <v>307</v>
      </c>
      <c r="J33" s="1"/>
      <c r="K33" s="206">
        <f>K34</f>
        <v>50</v>
      </c>
      <c r="L33" s="206">
        <f>L34</f>
        <v>50</v>
      </c>
    </row>
    <row r="34" spans="2:12" s="32" customFormat="1" ht="15.75" customHeight="1">
      <c r="B34" s="115" t="s">
        <v>40</v>
      </c>
      <c r="C34" s="1" t="s">
        <v>262</v>
      </c>
      <c r="D34" s="62" t="s">
        <v>240</v>
      </c>
      <c r="E34" s="62" t="s">
        <v>235</v>
      </c>
      <c r="F34" s="186" t="s">
        <v>234</v>
      </c>
      <c r="G34" s="187" t="s">
        <v>341</v>
      </c>
      <c r="H34" s="187" t="s">
        <v>231</v>
      </c>
      <c r="I34" s="167" t="s">
        <v>370</v>
      </c>
      <c r="J34" s="1"/>
      <c r="K34" s="206">
        <f>K35+K36</f>
        <v>50</v>
      </c>
      <c r="L34" s="206">
        <f>L35+L36</f>
        <v>50</v>
      </c>
    </row>
    <row r="35" spans="2:12" s="32" customFormat="1" ht="15.75" customHeight="1">
      <c r="B35" s="3" t="s">
        <v>219</v>
      </c>
      <c r="C35" s="1" t="s">
        <v>262</v>
      </c>
      <c r="D35" s="62" t="s">
        <v>240</v>
      </c>
      <c r="E35" s="62" t="s">
        <v>235</v>
      </c>
      <c r="F35" s="163" t="s">
        <v>234</v>
      </c>
      <c r="G35" s="163" t="s">
        <v>341</v>
      </c>
      <c r="H35" s="163" t="s">
        <v>231</v>
      </c>
      <c r="I35" s="163" t="s">
        <v>370</v>
      </c>
      <c r="J35" s="1" t="s">
        <v>4</v>
      </c>
      <c r="K35" s="206">
        <v>0</v>
      </c>
      <c r="L35" s="184">
        <v>0</v>
      </c>
    </row>
    <row r="36" spans="2:12" s="32" customFormat="1" ht="15.75" customHeight="1">
      <c r="B36" s="3" t="s">
        <v>9</v>
      </c>
      <c r="C36" s="1" t="s">
        <v>262</v>
      </c>
      <c r="D36" s="62" t="s">
        <v>240</v>
      </c>
      <c r="E36" s="62" t="s">
        <v>235</v>
      </c>
      <c r="F36" s="186" t="s">
        <v>234</v>
      </c>
      <c r="G36" s="187" t="s">
        <v>341</v>
      </c>
      <c r="H36" s="187" t="s">
        <v>231</v>
      </c>
      <c r="I36" s="167" t="s">
        <v>370</v>
      </c>
      <c r="J36" s="1" t="s">
        <v>10</v>
      </c>
      <c r="K36" s="206">
        <v>50</v>
      </c>
      <c r="L36" s="184">
        <v>50</v>
      </c>
    </row>
    <row r="37" spans="2:12" s="32" customFormat="1" ht="18" customHeight="1">
      <c r="B37" s="40" t="s">
        <v>282</v>
      </c>
      <c r="C37" s="62" t="s">
        <v>262</v>
      </c>
      <c r="D37" s="62" t="s">
        <v>239</v>
      </c>
      <c r="E37" s="62" t="s">
        <v>230</v>
      </c>
      <c r="F37" s="186"/>
      <c r="G37" s="187"/>
      <c r="H37" s="187"/>
      <c r="I37" s="167"/>
      <c r="J37" s="1"/>
      <c r="K37" s="206">
        <f>K38+K51</f>
        <v>7963.799999999999</v>
      </c>
      <c r="L37" s="184">
        <f>L38+L51</f>
        <v>8155.4</v>
      </c>
    </row>
    <row r="38" spans="2:12" s="32" customFormat="1" ht="18" customHeight="1">
      <c r="B38" s="40" t="s">
        <v>99</v>
      </c>
      <c r="C38" s="62" t="s">
        <v>262</v>
      </c>
      <c r="D38" s="62" t="s">
        <v>239</v>
      </c>
      <c r="E38" s="62" t="s">
        <v>231</v>
      </c>
      <c r="F38" s="186"/>
      <c r="G38" s="187"/>
      <c r="H38" s="187"/>
      <c r="I38" s="167"/>
      <c r="J38" s="1"/>
      <c r="K38" s="206">
        <f>K39+K49</f>
        <v>7534.4</v>
      </c>
      <c r="L38" s="206">
        <f>L39+L49</f>
        <v>7726</v>
      </c>
    </row>
    <row r="39" spans="2:12" s="32" customFormat="1" ht="48" customHeight="1">
      <c r="B39" s="40" t="s">
        <v>340</v>
      </c>
      <c r="C39" s="62" t="s">
        <v>262</v>
      </c>
      <c r="D39" s="62" t="s">
        <v>239</v>
      </c>
      <c r="E39" s="62" t="s">
        <v>231</v>
      </c>
      <c r="F39" s="186" t="s">
        <v>234</v>
      </c>
      <c r="G39" s="187" t="s">
        <v>304</v>
      </c>
      <c r="H39" s="187" t="s">
        <v>230</v>
      </c>
      <c r="I39" s="187" t="s">
        <v>307</v>
      </c>
      <c r="J39" s="2"/>
      <c r="K39" s="206">
        <f>K40</f>
        <v>7329.9</v>
      </c>
      <c r="L39" s="206">
        <f>L40</f>
        <v>7726</v>
      </c>
    </row>
    <row r="40" spans="2:12" s="32" customFormat="1" ht="32.25" customHeight="1">
      <c r="B40" s="40" t="s">
        <v>342</v>
      </c>
      <c r="C40" s="62" t="s">
        <v>262</v>
      </c>
      <c r="D40" s="62" t="s">
        <v>239</v>
      </c>
      <c r="E40" s="62" t="s">
        <v>231</v>
      </c>
      <c r="F40" s="186" t="s">
        <v>234</v>
      </c>
      <c r="G40" s="187" t="s">
        <v>323</v>
      </c>
      <c r="H40" s="187" t="s">
        <v>230</v>
      </c>
      <c r="I40" s="187" t="s">
        <v>307</v>
      </c>
      <c r="J40" s="2"/>
      <c r="K40" s="206">
        <f>K41+K46</f>
        <v>7329.9</v>
      </c>
      <c r="L40" s="206">
        <f>L41+L46</f>
        <v>7726</v>
      </c>
    </row>
    <row r="41" spans="2:12" s="32" customFormat="1" ht="42.75" customHeight="1">
      <c r="B41" s="40" t="s">
        <v>352</v>
      </c>
      <c r="C41" s="62" t="s">
        <v>262</v>
      </c>
      <c r="D41" s="62" t="s">
        <v>239</v>
      </c>
      <c r="E41" s="62" t="s">
        <v>231</v>
      </c>
      <c r="F41" s="163" t="s">
        <v>234</v>
      </c>
      <c r="G41" s="163" t="s">
        <v>323</v>
      </c>
      <c r="H41" s="163" t="s">
        <v>229</v>
      </c>
      <c r="I41" s="163" t="s">
        <v>307</v>
      </c>
      <c r="J41" s="1"/>
      <c r="K41" s="206">
        <f>K42+K44</f>
        <v>7249.9</v>
      </c>
      <c r="L41" s="206">
        <f>L42+L44</f>
        <v>7646</v>
      </c>
    </row>
    <row r="42" spans="2:12" s="32" customFormat="1" ht="29.25" customHeight="1">
      <c r="B42" s="6" t="s">
        <v>27</v>
      </c>
      <c r="C42" s="62" t="s">
        <v>262</v>
      </c>
      <c r="D42" s="62" t="s">
        <v>239</v>
      </c>
      <c r="E42" s="62" t="s">
        <v>231</v>
      </c>
      <c r="F42" s="186" t="s">
        <v>234</v>
      </c>
      <c r="G42" s="187" t="s">
        <v>323</v>
      </c>
      <c r="H42" s="187" t="s">
        <v>229</v>
      </c>
      <c r="I42" s="187" t="s">
        <v>353</v>
      </c>
      <c r="J42" s="2"/>
      <c r="K42" s="206">
        <f>K43</f>
        <v>6142.9</v>
      </c>
      <c r="L42" s="195">
        <f>L43</f>
        <v>6539</v>
      </c>
    </row>
    <row r="43" spans="2:12" s="32" customFormat="1" ht="15.75" customHeight="1">
      <c r="B43" s="3" t="s">
        <v>9</v>
      </c>
      <c r="C43" s="62" t="s">
        <v>262</v>
      </c>
      <c r="D43" s="62" t="s">
        <v>239</v>
      </c>
      <c r="E43" s="62" t="s">
        <v>231</v>
      </c>
      <c r="F43" s="163" t="s">
        <v>234</v>
      </c>
      <c r="G43" s="163" t="s">
        <v>323</v>
      </c>
      <c r="H43" s="163" t="s">
        <v>229</v>
      </c>
      <c r="I43" s="163" t="s">
        <v>353</v>
      </c>
      <c r="J43" s="1" t="s">
        <v>10</v>
      </c>
      <c r="K43" s="206">
        <v>6142.9</v>
      </c>
      <c r="L43" s="195">
        <v>6539</v>
      </c>
    </row>
    <row r="44" spans="2:12" s="32" customFormat="1" ht="54.75" customHeight="1">
      <c r="B44" s="244" t="s">
        <v>469</v>
      </c>
      <c r="C44" s="62" t="s">
        <v>262</v>
      </c>
      <c r="D44" s="62" t="s">
        <v>239</v>
      </c>
      <c r="E44" s="62" t="s">
        <v>231</v>
      </c>
      <c r="F44" s="186" t="s">
        <v>234</v>
      </c>
      <c r="G44" s="187" t="s">
        <v>323</v>
      </c>
      <c r="H44" s="187" t="s">
        <v>229</v>
      </c>
      <c r="I44" s="167" t="s">
        <v>462</v>
      </c>
      <c r="J44" s="1"/>
      <c r="K44" s="206">
        <f>K45</f>
        <v>1107</v>
      </c>
      <c r="L44" s="206">
        <f>L45</f>
        <v>1107</v>
      </c>
    </row>
    <row r="45" spans="2:12" s="32" customFormat="1" ht="18.75" customHeight="1">
      <c r="B45" s="9" t="s">
        <v>9</v>
      </c>
      <c r="C45" s="62" t="s">
        <v>262</v>
      </c>
      <c r="D45" s="62" t="s">
        <v>239</v>
      </c>
      <c r="E45" s="62" t="s">
        <v>231</v>
      </c>
      <c r="F45" s="163" t="s">
        <v>234</v>
      </c>
      <c r="G45" s="163" t="s">
        <v>323</v>
      </c>
      <c r="H45" s="163" t="s">
        <v>229</v>
      </c>
      <c r="I45" s="163" t="s">
        <v>462</v>
      </c>
      <c r="J45" s="1" t="s">
        <v>10</v>
      </c>
      <c r="K45" s="206">
        <v>1107</v>
      </c>
      <c r="L45" s="195">
        <v>1107</v>
      </c>
    </row>
    <row r="46" spans="2:12" ht="41.25" customHeight="1">
      <c r="B46" s="115" t="s">
        <v>354</v>
      </c>
      <c r="C46" s="62" t="s">
        <v>262</v>
      </c>
      <c r="D46" s="62" t="s">
        <v>239</v>
      </c>
      <c r="E46" s="62" t="s">
        <v>231</v>
      </c>
      <c r="F46" s="186" t="s">
        <v>234</v>
      </c>
      <c r="G46" s="187" t="s">
        <v>323</v>
      </c>
      <c r="H46" s="187" t="s">
        <v>234</v>
      </c>
      <c r="I46" s="167" t="s">
        <v>307</v>
      </c>
      <c r="J46" s="84"/>
      <c r="K46" s="151">
        <f>K47</f>
        <v>80</v>
      </c>
      <c r="L46" s="204">
        <f>L47</f>
        <v>80</v>
      </c>
    </row>
    <row r="47" spans="2:12" ht="28.5" customHeight="1">
      <c r="B47" s="3" t="s">
        <v>27</v>
      </c>
      <c r="C47" s="62" t="s">
        <v>262</v>
      </c>
      <c r="D47" s="62" t="s">
        <v>239</v>
      </c>
      <c r="E47" s="62" t="s">
        <v>231</v>
      </c>
      <c r="F47" s="186" t="s">
        <v>234</v>
      </c>
      <c r="G47" s="187" t="s">
        <v>323</v>
      </c>
      <c r="H47" s="187" t="s">
        <v>234</v>
      </c>
      <c r="I47" s="187" t="s">
        <v>353</v>
      </c>
      <c r="J47" s="84"/>
      <c r="K47" s="151">
        <f>K48</f>
        <v>80</v>
      </c>
      <c r="L47" s="151">
        <f>L48</f>
        <v>80</v>
      </c>
    </row>
    <row r="48" spans="2:12" ht="17.25" customHeight="1">
      <c r="B48" s="115" t="s">
        <v>9</v>
      </c>
      <c r="C48" s="62" t="s">
        <v>262</v>
      </c>
      <c r="D48" s="62" t="s">
        <v>239</v>
      </c>
      <c r="E48" s="62" t="s">
        <v>231</v>
      </c>
      <c r="F48" s="163" t="s">
        <v>234</v>
      </c>
      <c r="G48" s="163" t="s">
        <v>323</v>
      </c>
      <c r="H48" s="163" t="s">
        <v>234</v>
      </c>
      <c r="I48" s="163" t="s">
        <v>353</v>
      </c>
      <c r="J48" s="84" t="s">
        <v>10</v>
      </c>
      <c r="K48" s="151">
        <v>80</v>
      </c>
      <c r="L48" s="204">
        <v>80</v>
      </c>
    </row>
    <row r="49" spans="2:12" ht="15.75" customHeight="1">
      <c r="B49" s="7" t="s">
        <v>61</v>
      </c>
      <c r="C49" s="62" t="s">
        <v>262</v>
      </c>
      <c r="D49" s="62" t="s">
        <v>239</v>
      </c>
      <c r="E49" s="62" t="s">
        <v>231</v>
      </c>
      <c r="F49" s="194" t="s">
        <v>423</v>
      </c>
      <c r="G49" s="194" t="s">
        <v>304</v>
      </c>
      <c r="H49" s="194" t="s">
        <v>230</v>
      </c>
      <c r="I49" s="192" t="s">
        <v>424</v>
      </c>
      <c r="J49" s="103"/>
      <c r="K49" s="151">
        <f>K50</f>
        <v>204.5</v>
      </c>
      <c r="L49" s="204">
        <f>L50</f>
        <v>0</v>
      </c>
    </row>
    <row r="50" spans="2:12" ht="15.75" customHeight="1">
      <c r="B50" s="3" t="s">
        <v>9</v>
      </c>
      <c r="C50" s="62" t="s">
        <v>262</v>
      </c>
      <c r="D50" s="62" t="s">
        <v>239</v>
      </c>
      <c r="E50" s="62" t="s">
        <v>231</v>
      </c>
      <c r="F50" s="173" t="s">
        <v>423</v>
      </c>
      <c r="G50" s="173" t="s">
        <v>304</v>
      </c>
      <c r="H50" s="173" t="s">
        <v>230</v>
      </c>
      <c r="I50" s="164" t="s">
        <v>424</v>
      </c>
      <c r="J50" s="103" t="s">
        <v>10</v>
      </c>
      <c r="K50" s="151">
        <v>204.5</v>
      </c>
      <c r="L50" s="204">
        <v>0</v>
      </c>
    </row>
    <row r="51" spans="2:12" s="32" customFormat="1" ht="18" customHeight="1">
      <c r="B51" s="6" t="s">
        <v>192</v>
      </c>
      <c r="C51" s="62" t="s">
        <v>262</v>
      </c>
      <c r="D51" s="62" t="s">
        <v>239</v>
      </c>
      <c r="E51" s="62" t="s">
        <v>239</v>
      </c>
      <c r="F51" s="186"/>
      <c r="G51" s="187"/>
      <c r="H51" s="187"/>
      <c r="I51" s="167"/>
      <c r="J51" s="64"/>
      <c r="K51" s="184">
        <f>K52</f>
        <v>429.4</v>
      </c>
      <c r="L51" s="184">
        <f>L52</f>
        <v>429.4</v>
      </c>
    </row>
    <row r="52" spans="2:12" s="32" customFormat="1" ht="40.5" customHeight="1">
      <c r="B52" s="40" t="s">
        <v>340</v>
      </c>
      <c r="C52" s="62" t="s">
        <v>262</v>
      </c>
      <c r="D52" s="99" t="s">
        <v>239</v>
      </c>
      <c r="E52" s="99" t="s">
        <v>239</v>
      </c>
      <c r="F52" s="186" t="s">
        <v>234</v>
      </c>
      <c r="G52" s="187" t="s">
        <v>304</v>
      </c>
      <c r="H52" s="187" t="s">
        <v>230</v>
      </c>
      <c r="I52" s="187" t="s">
        <v>307</v>
      </c>
      <c r="J52" s="1"/>
      <c r="K52" s="206">
        <f>K53</f>
        <v>429.4</v>
      </c>
      <c r="L52" s="206">
        <f>L53</f>
        <v>429.4</v>
      </c>
    </row>
    <row r="53" spans="2:12" s="32" customFormat="1" ht="16.5" customHeight="1">
      <c r="B53" s="115" t="s">
        <v>347</v>
      </c>
      <c r="C53" s="62" t="s">
        <v>262</v>
      </c>
      <c r="D53" s="99" t="s">
        <v>239</v>
      </c>
      <c r="E53" s="62" t="s">
        <v>239</v>
      </c>
      <c r="F53" s="187" t="s">
        <v>234</v>
      </c>
      <c r="G53" s="187" t="s">
        <v>348</v>
      </c>
      <c r="H53" s="187" t="s">
        <v>230</v>
      </c>
      <c r="I53" s="167" t="s">
        <v>307</v>
      </c>
      <c r="J53" s="114"/>
      <c r="K53" s="206">
        <f>K54+K57+K60+K63+K66</f>
        <v>429.4</v>
      </c>
      <c r="L53" s="206">
        <f>L54+L57+L60+L63+L66</f>
        <v>429.4</v>
      </c>
    </row>
    <row r="54" spans="2:12" s="32" customFormat="1" ht="27.75" customHeight="1">
      <c r="B54" s="115" t="s">
        <v>373</v>
      </c>
      <c r="C54" s="62" t="s">
        <v>262</v>
      </c>
      <c r="D54" s="99" t="s">
        <v>239</v>
      </c>
      <c r="E54" s="62" t="s">
        <v>239</v>
      </c>
      <c r="F54" s="163" t="s">
        <v>234</v>
      </c>
      <c r="G54" s="163" t="s">
        <v>348</v>
      </c>
      <c r="H54" s="163" t="s">
        <v>229</v>
      </c>
      <c r="I54" s="163" t="s">
        <v>307</v>
      </c>
      <c r="J54" s="114"/>
      <c r="K54" s="206">
        <f>K55</f>
        <v>51.4</v>
      </c>
      <c r="L54" s="206">
        <f>L55</f>
        <v>51.4</v>
      </c>
    </row>
    <row r="55" spans="2:12" s="32" customFormat="1" ht="27.75" customHeight="1">
      <c r="B55" s="115" t="s">
        <v>374</v>
      </c>
      <c r="C55" s="62" t="s">
        <v>262</v>
      </c>
      <c r="D55" s="99" t="s">
        <v>239</v>
      </c>
      <c r="E55" s="62" t="s">
        <v>239</v>
      </c>
      <c r="F55" s="187" t="s">
        <v>234</v>
      </c>
      <c r="G55" s="187" t="s">
        <v>348</v>
      </c>
      <c r="H55" s="187" t="s">
        <v>229</v>
      </c>
      <c r="I55" s="167" t="s">
        <v>375</v>
      </c>
      <c r="J55" s="114"/>
      <c r="K55" s="206">
        <f>K56</f>
        <v>51.4</v>
      </c>
      <c r="L55" s="206">
        <f>L56</f>
        <v>51.4</v>
      </c>
    </row>
    <row r="56" spans="2:12" s="32" customFormat="1" ht="33" customHeight="1">
      <c r="B56" s="3" t="s">
        <v>219</v>
      </c>
      <c r="C56" s="62" t="s">
        <v>262</v>
      </c>
      <c r="D56" s="99" t="s">
        <v>239</v>
      </c>
      <c r="E56" s="62" t="s">
        <v>239</v>
      </c>
      <c r="F56" s="163" t="s">
        <v>234</v>
      </c>
      <c r="G56" s="163" t="s">
        <v>348</v>
      </c>
      <c r="H56" s="163" t="s">
        <v>229</v>
      </c>
      <c r="I56" s="163" t="s">
        <v>375</v>
      </c>
      <c r="J56" s="111">
        <v>240</v>
      </c>
      <c r="K56" s="206">
        <v>51.4</v>
      </c>
      <c r="L56" s="206">
        <v>51.4</v>
      </c>
    </row>
    <row r="57" spans="2:12" s="32" customFormat="1" ht="40.5" customHeight="1">
      <c r="B57" s="115" t="s">
        <v>376</v>
      </c>
      <c r="C57" s="62" t="s">
        <v>262</v>
      </c>
      <c r="D57" s="99" t="s">
        <v>239</v>
      </c>
      <c r="E57" s="62" t="s">
        <v>239</v>
      </c>
      <c r="F57" s="187" t="s">
        <v>234</v>
      </c>
      <c r="G57" s="187" t="s">
        <v>348</v>
      </c>
      <c r="H57" s="187" t="s">
        <v>234</v>
      </c>
      <c r="I57" s="167" t="s">
        <v>307</v>
      </c>
      <c r="J57" s="111"/>
      <c r="K57" s="206">
        <f>K58</f>
        <v>180</v>
      </c>
      <c r="L57" s="206">
        <f>L58</f>
        <v>180</v>
      </c>
    </row>
    <row r="58" spans="2:12" s="32" customFormat="1" ht="27" customHeight="1">
      <c r="B58" s="115" t="s">
        <v>374</v>
      </c>
      <c r="C58" s="62" t="s">
        <v>262</v>
      </c>
      <c r="D58" s="99" t="s">
        <v>239</v>
      </c>
      <c r="E58" s="62" t="s">
        <v>239</v>
      </c>
      <c r="F58" s="163" t="s">
        <v>234</v>
      </c>
      <c r="G58" s="163" t="s">
        <v>348</v>
      </c>
      <c r="H58" s="163" t="s">
        <v>234</v>
      </c>
      <c r="I58" s="163" t="s">
        <v>375</v>
      </c>
      <c r="J58" s="111"/>
      <c r="K58" s="206">
        <f>K59</f>
        <v>180</v>
      </c>
      <c r="L58" s="206">
        <f>L59</f>
        <v>180</v>
      </c>
    </row>
    <row r="59" spans="2:12" s="32" customFormat="1" ht="27.75" customHeight="1">
      <c r="B59" s="3" t="s">
        <v>219</v>
      </c>
      <c r="C59" s="62" t="s">
        <v>262</v>
      </c>
      <c r="D59" s="99" t="s">
        <v>239</v>
      </c>
      <c r="E59" s="62" t="s">
        <v>239</v>
      </c>
      <c r="F59" s="187" t="s">
        <v>234</v>
      </c>
      <c r="G59" s="187" t="s">
        <v>348</v>
      </c>
      <c r="H59" s="187" t="s">
        <v>234</v>
      </c>
      <c r="I59" s="167" t="s">
        <v>375</v>
      </c>
      <c r="J59" s="111">
        <v>240</v>
      </c>
      <c r="K59" s="206">
        <v>180</v>
      </c>
      <c r="L59" s="206">
        <v>180</v>
      </c>
    </row>
    <row r="60" spans="2:12" s="32" customFormat="1" ht="46.5" customHeight="1">
      <c r="B60" s="3" t="s">
        <v>377</v>
      </c>
      <c r="C60" s="62" t="s">
        <v>262</v>
      </c>
      <c r="D60" s="99" t="s">
        <v>239</v>
      </c>
      <c r="E60" s="62" t="s">
        <v>239</v>
      </c>
      <c r="F60" s="163" t="s">
        <v>234</v>
      </c>
      <c r="G60" s="163" t="s">
        <v>348</v>
      </c>
      <c r="H60" s="163" t="s">
        <v>231</v>
      </c>
      <c r="I60" s="163" t="s">
        <v>307</v>
      </c>
      <c r="J60" s="111"/>
      <c r="K60" s="206">
        <f>K61</f>
        <v>20</v>
      </c>
      <c r="L60" s="206">
        <f>L61</f>
        <v>20</v>
      </c>
    </row>
    <row r="61" spans="2:12" s="32" customFormat="1" ht="27" customHeight="1">
      <c r="B61" s="115" t="s">
        <v>374</v>
      </c>
      <c r="C61" s="62" t="s">
        <v>262</v>
      </c>
      <c r="D61" s="99" t="s">
        <v>239</v>
      </c>
      <c r="E61" s="62" t="s">
        <v>239</v>
      </c>
      <c r="F61" s="187" t="s">
        <v>234</v>
      </c>
      <c r="G61" s="187" t="s">
        <v>348</v>
      </c>
      <c r="H61" s="187" t="s">
        <v>231</v>
      </c>
      <c r="I61" s="167" t="s">
        <v>375</v>
      </c>
      <c r="J61" s="111"/>
      <c r="K61" s="206">
        <f>K62</f>
        <v>20</v>
      </c>
      <c r="L61" s="206">
        <f>L62</f>
        <v>20</v>
      </c>
    </row>
    <row r="62" spans="2:12" s="32" customFormat="1" ht="33" customHeight="1">
      <c r="B62" s="3" t="s">
        <v>219</v>
      </c>
      <c r="C62" s="62" t="s">
        <v>262</v>
      </c>
      <c r="D62" s="99" t="s">
        <v>239</v>
      </c>
      <c r="E62" s="62" t="s">
        <v>239</v>
      </c>
      <c r="F62" s="163" t="s">
        <v>234</v>
      </c>
      <c r="G62" s="163" t="s">
        <v>348</v>
      </c>
      <c r="H62" s="163" t="s">
        <v>231</v>
      </c>
      <c r="I62" s="163" t="s">
        <v>375</v>
      </c>
      <c r="J62" s="111">
        <v>240</v>
      </c>
      <c r="K62" s="206">
        <v>20</v>
      </c>
      <c r="L62" s="206">
        <v>20</v>
      </c>
    </row>
    <row r="63" spans="2:12" s="32" customFormat="1" ht="63.75" customHeight="1">
      <c r="B63" s="3" t="s">
        <v>378</v>
      </c>
      <c r="C63" s="62" t="s">
        <v>262</v>
      </c>
      <c r="D63" s="99" t="s">
        <v>239</v>
      </c>
      <c r="E63" s="62" t="s">
        <v>239</v>
      </c>
      <c r="F63" s="187" t="s">
        <v>234</v>
      </c>
      <c r="G63" s="187" t="s">
        <v>348</v>
      </c>
      <c r="H63" s="187" t="s">
        <v>240</v>
      </c>
      <c r="I63" s="167" t="s">
        <v>307</v>
      </c>
      <c r="J63" s="111"/>
      <c r="K63" s="206">
        <f>K64</f>
        <v>100</v>
      </c>
      <c r="L63" s="206">
        <f>L64</f>
        <v>100</v>
      </c>
    </row>
    <row r="64" spans="2:12" s="32" customFormat="1" ht="27" customHeight="1">
      <c r="B64" s="115" t="s">
        <v>374</v>
      </c>
      <c r="C64" s="62" t="s">
        <v>262</v>
      </c>
      <c r="D64" s="99" t="s">
        <v>239</v>
      </c>
      <c r="E64" s="62" t="s">
        <v>239</v>
      </c>
      <c r="F64" s="163" t="s">
        <v>234</v>
      </c>
      <c r="G64" s="163" t="s">
        <v>348</v>
      </c>
      <c r="H64" s="163" t="s">
        <v>240</v>
      </c>
      <c r="I64" s="163" t="s">
        <v>375</v>
      </c>
      <c r="J64" s="111"/>
      <c r="K64" s="206">
        <f>K65</f>
        <v>100</v>
      </c>
      <c r="L64" s="206">
        <f>L65</f>
        <v>100</v>
      </c>
    </row>
    <row r="65" spans="2:12" s="32" customFormat="1" ht="27" customHeight="1">
      <c r="B65" s="3" t="s">
        <v>219</v>
      </c>
      <c r="C65" s="62" t="s">
        <v>262</v>
      </c>
      <c r="D65" s="99" t="s">
        <v>239</v>
      </c>
      <c r="E65" s="62" t="s">
        <v>239</v>
      </c>
      <c r="F65" s="187" t="s">
        <v>234</v>
      </c>
      <c r="G65" s="187" t="s">
        <v>348</v>
      </c>
      <c r="H65" s="187" t="s">
        <v>240</v>
      </c>
      <c r="I65" s="167" t="s">
        <v>375</v>
      </c>
      <c r="J65" s="111">
        <v>240</v>
      </c>
      <c r="K65" s="206">
        <v>100</v>
      </c>
      <c r="L65" s="206">
        <v>100</v>
      </c>
    </row>
    <row r="66" spans="2:12" s="32" customFormat="1" ht="27" customHeight="1">
      <c r="B66" s="3" t="s">
        <v>118</v>
      </c>
      <c r="C66" s="62" t="s">
        <v>262</v>
      </c>
      <c r="D66" s="99" t="s">
        <v>239</v>
      </c>
      <c r="E66" s="62" t="s">
        <v>239</v>
      </c>
      <c r="F66" s="163" t="s">
        <v>234</v>
      </c>
      <c r="G66" s="163" t="s">
        <v>348</v>
      </c>
      <c r="H66" s="163" t="s">
        <v>232</v>
      </c>
      <c r="I66" s="163" t="s">
        <v>307</v>
      </c>
      <c r="J66" s="111"/>
      <c r="K66" s="206">
        <f>K67</f>
        <v>78</v>
      </c>
      <c r="L66" s="206">
        <f>L67</f>
        <v>78</v>
      </c>
    </row>
    <row r="67" spans="2:12" s="32" customFormat="1" ht="27.75" customHeight="1">
      <c r="B67" s="115" t="s">
        <v>374</v>
      </c>
      <c r="C67" s="84" t="s">
        <v>262</v>
      </c>
      <c r="D67" s="133" t="s">
        <v>239</v>
      </c>
      <c r="E67" s="103" t="s">
        <v>239</v>
      </c>
      <c r="F67" s="187" t="s">
        <v>234</v>
      </c>
      <c r="G67" s="187" t="s">
        <v>348</v>
      </c>
      <c r="H67" s="187" t="s">
        <v>232</v>
      </c>
      <c r="I67" s="167" t="s">
        <v>375</v>
      </c>
      <c r="J67" s="111"/>
      <c r="K67" s="151">
        <f>K68+K69</f>
        <v>78</v>
      </c>
      <c r="L67" s="151">
        <f>L68+L69</f>
        <v>78</v>
      </c>
    </row>
    <row r="68" spans="2:12" s="32" customFormat="1" ht="36" customHeight="1">
      <c r="B68" s="3" t="s">
        <v>219</v>
      </c>
      <c r="C68" s="84" t="s">
        <v>262</v>
      </c>
      <c r="D68" s="133" t="s">
        <v>239</v>
      </c>
      <c r="E68" s="103" t="s">
        <v>239</v>
      </c>
      <c r="F68" s="163" t="s">
        <v>234</v>
      </c>
      <c r="G68" s="163" t="s">
        <v>348</v>
      </c>
      <c r="H68" s="163" t="s">
        <v>232</v>
      </c>
      <c r="I68" s="163" t="s">
        <v>375</v>
      </c>
      <c r="J68" s="111">
        <v>240</v>
      </c>
      <c r="K68" s="151">
        <v>24</v>
      </c>
      <c r="L68" s="151">
        <v>24</v>
      </c>
    </row>
    <row r="69" spans="2:12" s="32" customFormat="1" ht="27" customHeight="1">
      <c r="B69" s="3" t="s">
        <v>9</v>
      </c>
      <c r="C69" s="84" t="s">
        <v>262</v>
      </c>
      <c r="D69" s="133" t="s">
        <v>239</v>
      </c>
      <c r="E69" s="103" t="s">
        <v>239</v>
      </c>
      <c r="F69" s="187" t="s">
        <v>234</v>
      </c>
      <c r="G69" s="187" t="s">
        <v>348</v>
      </c>
      <c r="H69" s="187" t="s">
        <v>232</v>
      </c>
      <c r="I69" s="167" t="s">
        <v>375</v>
      </c>
      <c r="J69" s="111">
        <v>610</v>
      </c>
      <c r="K69" s="151">
        <v>54</v>
      </c>
      <c r="L69" s="151">
        <v>54</v>
      </c>
    </row>
    <row r="70" spans="2:12" s="32" customFormat="1" ht="15.75" customHeight="1">
      <c r="B70" s="40" t="s">
        <v>289</v>
      </c>
      <c r="C70" s="62" t="s">
        <v>262</v>
      </c>
      <c r="D70" s="62" t="s">
        <v>233</v>
      </c>
      <c r="E70" s="62" t="s">
        <v>230</v>
      </c>
      <c r="F70" s="163"/>
      <c r="G70" s="163"/>
      <c r="H70" s="163"/>
      <c r="I70" s="163"/>
      <c r="J70" s="64"/>
      <c r="K70" s="206">
        <f>K71+K110</f>
        <v>31871.399999999998</v>
      </c>
      <c r="L70" s="206">
        <f>L71+L110</f>
        <v>30357.499999999996</v>
      </c>
    </row>
    <row r="71" spans="2:12" s="32" customFormat="1" ht="16.5" customHeight="1">
      <c r="B71" s="40" t="s">
        <v>255</v>
      </c>
      <c r="C71" s="62" t="s">
        <v>262</v>
      </c>
      <c r="D71" s="62" t="s">
        <v>233</v>
      </c>
      <c r="E71" s="62" t="s">
        <v>229</v>
      </c>
      <c r="F71" s="186"/>
      <c r="G71" s="187"/>
      <c r="H71" s="187"/>
      <c r="I71" s="167"/>
      <c r="J71" s="64"/>
      <c r="K71" s="206">
        <f>K72+K106</f>
        <v>29809.6</v>
      </c>
      <c r="L71" s="206">
        <f>L72+L106</f>
        <v>28295.699999999997</v>
      </c>
    </row>
    <row r="72" spans="2:12" s="32" customFormat="1" ht="41.25" customHeight="1">
      <c r="B72" s="40" t="s">
        <v>340</v>
      </c>
      <c r="C72" s="62" t="s">
        <v>262</v>
      </c>
      <c r="D72" s="62" t="s">
        <v>233</v>
      </c>
      <c r="E72" s="62" t="s">
        <v>229</v>
      </c>
      <c r="F72" s="186" t="s">
        <v>234</v>
      </c>
      <c r="G72" s="187" t="s">
        <v>304</v>
      </c>
      <c r="H72" s="187" t="s">
        <v>230</v>
      </c>
      <c r="I72" s="187" t="s">
        <v>307</v>
      </c>
      <c r="J72" s="64"/>
      <c r="K72" s="184">
        <f>K73+K85+K97</f>
        <v>28612.1</v>
      </c>
      <c r="L72" s="184">
        <f>L73+L85+L97</f>
        <v>28295.699999999997</v>
      </c>
    </row>
    <row r="73" spans="2:13" s="32" customFormat="1" ht="30" customHeight="1">
      <c r="B73" s="40" t="s">
        <v>343</v>
      </c>
      <c r="C73" s="62" t="s">
        <v>262</v>
      </c>
      <c r="D73" s="62" t="s">
        <v>233</v>
      </c>
      <c r="E73" s="62" t="s">
        <v>229</v>
      </c>
      <c r="F73" s="186" t="s">
        <v>234</v>
      </c>
      <c r="G73" s="187" t="s">
        <v>325</v>
      </c>
      <c r="H73" s="187" t="s">
        <v>230</v>
      </c>
      <c r="I73" s="187" t="s">
        <v>307</v>
      </c>
      <c r="J73" s="111"/>
      <c r="K73" s="195">
        <f>K74+K79+K82</f>
        <v>11351.4</v>
      </c>
      <c r="L73" s="195">
        <f>L74+L79+L82</f>
        <v>12716</v>
      </c>
      <c r="M73" s="39"/>
    </row>
    <row r="74" spans="2:13" s="32" customFormat="1" ht="33" customHeight="1">
      <c r="B74" s="245" t="s">
        <v>470</v>
      </c>
      <c r="C74" s="62" t="s">
        <v>262</v>
      </c>
      <c r="D74" s="62" t="s">
        <v>233</v>
      </c>
      <c r="E74" s="62" t="s">
        <v>229</v>
      </c>
      <c r="F74" s="163" t="s">
        <v>234</v>
      </c>
      <c r="G74" s="163" t="s">
        <v>325</v>
      </c>
      <c r="H74" s="163" t="s">
        <v>229</v>
      </c>
      <c r="I74" s="163" t="s">
        <v>307</v>
      </c>
      <c r="J74" s="111"/>
      <c r="K74" s="195">
        <f>K75+K77</f>
        <v>10850.4</v>
      </c>
      <c r="L74" s="195">
        <f>L75+L77</f>
        <v>11215</v>
      </c>
      <c r="M74" s="39"/>
    </row>
    <row r="75" spans="2:12" s="32" customFormat="1" ht="15.75" customHeight="1">
      <c r="B75" s="115" t="s">
        <v>38</v>
      </c>
      <c r="C75" s="62" t="s">
        <v>262</v>
      </c>
      <c r="D75" s="62" t="s">
        <v>233</v>
      </c>
      <c r="E75" s="62" t="s">
        <v>229</v>
      </c>
      <c r="F75" s="186" t="s">
        <v>234</v>
      </c>
      <c r="G75" s="187" t="s">
        <v>325</v>
      </c>
      <c r="H75" s="187" t="s">
        <v>229</v>
      </c>
      <c r="I75" s="167" t="s">
        <v>356</v>
      </c>
      <c r="J75" s="111"/>
      <c r="K75" s="195">
        <f>K76</f>
        <v>9386.9</v>
      </c>
      <c r="L75" s="195">
        <f>L76</f>
        <v>9751.5</v>
      </c>
    </row>
    <row r="76" spans="2:12" s="32" customFormat="1" ht="18" customHeight="1">
      <c r="B76" s="115" t="s">
        <v>9</v>
      </c>
      <c r="C76" s="62" t="s">
        <v>262</v>
      </c>
      <c r="D76" s="62" t="s">
        <v>233</v>
      </c>
      <c r="E76" s="62" t="s">
        <v>229</v>
      </c>
      <c r="F76" s="163" t="s">
        <v>234</v>
      </c>
      <c r="G76" s="163" t="s">
        <v>325</v>
      </c>
      <c r="H76" s="163" t="s">
        <v>229</v>
      </c>
      <c r="I76" s="163" t="s">
        <v>356</v>
      </c>
      <c r="J76" s="111">
        <v>610</v>
      </c>
      <c r="K76" s="195">
        <v>9386.9</v>
      </c>
      <c r="L76" s="195">
        <v>9751.5</v>
      </c>
    </row>
    <row r="77" spans="2:12" s="32" customFormat="1" ht="54" customHeight="1">
      <c r="B77" s="244" t="s">
        <v>469</v>
      </c>
      <c r="C77" s="62" t="s">
        <v>262</v>
      </c>
      <c r="D77" s="62" t="s">
        <v>233</v>
      </c>
      <c r="E77" s="62" t="s">
        <v>229</v>
      </c>
      <c r="F77" s="186" t="s">
        <v>234</v>
      </c>
      <c r="G77" s="187" t="s">
        <v>325</v>
      </c>
      <c r="H77" s="187" t="s">
        <v>229</v>
      </c>
      <c r="I77" s="167" t="s">
        <v>462</v>
      </c>
      <c r="J77" s="1"/>
      <c r="K77" s="195">
        <f>K78</f>
        <v>1463.5</v>
      </c>
      <c r="L77" s="195">
        <f>L78</f>
        <v>1463.5</v>
      </c>
    </row>
    <row r="78" spans="2:12" s="32" customFormat="1" ht="21.75" customHeight="1">
      <c r="B78" s="9" t="s">
        <v>9</v>
      </c>
      <c r="C78" s="62" t="s">
        <v>262</v>
      </c>
      <c r="D78" s="62" t="s">
        <v>233</v>
      </c>
      <c r="E78" s="62" t="s">
        <v>229</v>
      </c>
      <c r="F78" s="163" t="s">
        <v>234</v>
      </c>
      <c r="G78" s="163" t="s">
        <v>325</v>
      </c>
      <c r="H78" s="163" t="s">
        <v>229</v>
      </c>
      <c r="I78" s="163" t="s">
        <v>462</v>
      </c>
      <c r="J78" s="1" t="s">
        <v>10</v>
      </c>
      <c r="K78" s="195">
        <v>1463.5</v>
      </c>
      <c r="L78" s="195">
        <v>1463.5</v>
      </c>
    </row>
    <row r="79" spans="2:12" s="32" customFormat="1" ht="29.25" customHeight="1">
      <c r="B79" s="115" t="s">
        <v>357</v>
      </c>
      <c r="C79" s="62" t="s">
        <v>262</v>
      </c>
      <c r="D79" s="62" t="s">
        <v>233</v>
      </c>
      <c r="E79" s="62" t="s">
        <v>229</v>
      </c>
      <c r="F79" s="186" t="s">
        <v>234</v>
      </c>
      <c r="G79" s="187" t="s">
        <v>325</v>
      </c>
      <c r="H79" s="187" t="s">
        <v>231</v>
      </c>
      <c r="I79" s="167" t="s">
        <v>307</v>
      </c>
      <c r="J79" s="111"/>
      <c r="K79" s="195">
        <f>K80</f>
        <v>1</v>
      </c>
      <c r="L79" s="195">
        <f>L80</f>
        <v>1</v>
      </c>
    </row>
    <row r="80" spans="2:12" s="32" customFormat="1" ht="27.75" customHeight="1">
      <c r="B80" s="115" t="s">
        <v>39</v>
      </c>
      <c r="C80" s="62" t="s">
        <v>262</v>
      </c>
      <c r="D80" s="62" t="s">
        <v>233</v>
      </c>
      <c r="E80" s="62" t="s">
        <v>229</v>
      </c>
      <c r="F80" s="163" t="s">
        <v>234</v>
      </c>
      <c r="G80" s="163" t="s">
        <v>325</v>
      </c>
      <c r="H80" s="163" t="s">
        <v>231</v>
      </c>
      <c r="I80" s="163" t="s">
        <v>358</v>
      </c>
      <c r="J80" s="111"/>
      <c r="K80" s="195">
        <f>K81</f>
        <v>1</v>
      </c>
      <c r="L80" s="195">
        <f>L81</f>
        <v>1</v>
      </c>
    </row>
    <row r="81" spans="2:12" s="32" customFormat="1" ht="15.75" customHeight="1">
      <c r="B81" s="115" t="s">
        <v>9</v>
      </c>
      <c r="C81" s="62" t="s">
        <v>262</v>
      </c>
      <c r="D81" s="62" t="s">
        <v>233</v>
      </c>
      <c r="E81" s="62" t="s">
        <v>229</v>
      </c>
      <c r="F81" s="186" t="s">
        <v>234</v>
      </c>
      <c r="G81" s="187" t="s">
        <v>325</v>
      </c>
      <c r="H81" s="187" t="s">
        <v>231</v>
      </c>
      <c r="I81" s="167" t="s">
        <v>358</v>
      </c>
      <c r="J81" s="111">
        <v>610</v>
      </c>
      <c r="K81" s="195">
        <v>1</v>
      </c>
      <c r="L81" s="195">
        <v>1</v>
      </c>
    </row>
    <row r="82" spans="2:12" s="32" customFormat="1" ht="66.75" customHeight="1">
      <c r="B82" s="115" t="s">
        <v>360</v>
      </c>
      <c r="C82" s="62" t="s">
        <v>262</v>
      </c>
      <c r="D82" s="62" t="s">
        <v>233</v>
      </c>
      <c r="E82" s="62" t="s">
        <v>229</v>
      </c>
      <c r="F82" s="163" t="s">
        <v>234</v>
      </c>
      <c r="G82" s="163" t="s">
        <v>325</v>
      </c>
      <c r="H82" s="163" t="s">
        <v>240</v>
      </c>
      <c r="I82" s="163" t="s">
        <v>307</v>
      </c>
      <c r="J82" s="111"/>
      <c r="K82" s="195">
        <f>K83</f>
        <v>500</v>
      </c>
      <c r="L82" s="195">
        <f>L83</f>
        <v>1500</v>
      </c>
    </row>
    <row r="83" spans="2:12" s="32" customFormat="1" ht="72" customHeight="1">
      <c r="B83" s="13" t="s">
        <v>120</v>
      </c>
      <c r="C83" s="62" t="s">
        <v>262</v>
      </c>
      <c r="D83" s="62" t="s">
        <v>233</v>
      </c>
      <c r="E83" s="62" t="s">
        <v>229</v>
      </c>
      <c r="F83" s="186" t="s">
        <v>234</v>
      </c>
      <c r="G83" s="187" t="s">
        <v>325</v>
      </c>
      <c r="H83" s="187" t="s">
        <v>240</v>
      </c>
      <c r="I83" s="167" t="s">
        <v>359</v>
      </c>
      <c r="J83" s="111"/>
      <c r="K83" s="195">
        <f>K84</f>
        <v>500</v>
      </c>
      <c r="L83" s="195">
        <f>L84</f>
        <v>1500</v>
      </c>
    </row>
    <row r="84" spans="2:12" s="32" customFormat="1" ht="15.75" customHeight="1">
      <c r="B84" s="115" t="s">
        <v>9</v>
      </c>
      <c r="C84" s="62" t="s">
        <v>262</v>
      </c>
      <c r="D84" s="62" t="s">
        <v>233</v>
      </c>
      <c r="E84" s="62" t="s">
        <v>229</v>
      </c>
      <c r="F84" s="163" t="s">
        <v>234</v>
      </c>
      <c r="G84" s="163" t="s">
        <v>325</v>
      </c>
      <c r="H84" s="163" t="s">
        <v>240</v>
      </c>
      <c r="I84" s="163" t="s">
        <v>359</v>
      </c>
      <c r="J84" s="111">
        <v>610</v>
      </c>
      <c r="K84" s="195">
        <v>500</v>
      </c>
      <c r="L84" s="195">
        <v>1500</v>
      </c>
    </row>
    <row r="85" spans="2:13" s="32" customFormat="1" ht="31.5" customHeight="1">
      <c r="B85" s="40" t="s">
        <v>344</v>
      </c>
      <c r="C85" s="62" t="s">
        <v>262</v>
      </c>
      <c r="D85" s="62" t="s">
        <v>233</v>
      </c>
      <c r="E85" s="62" t="s">
        <v>229</v>
      </c>
      <c r="F85" s="186" t="s">
        <v>234</v>
      </c>
      <c r="G85" s="187" t="s">
        <v>225</v>
      </c>
      <c r="H85" s="187" t="s">
        <v>230</v>
      </c>
      <c r="I85" s="187" t="s">
        <v>307</v>
      </c>
      <c r="J85" s="111"/>
      <c r="K85" s="195">
        <f>K86+K91+K94</f>
        <v>8438.6</v>
      </c>
      <c r="L85" s="195">
        <f>L86+L91+L94</f>
        <v>7423.6</v>
      </c>
      <c r="M85" s="39"/>
    </row>
    <row r="86" spans="2:13" s="32" customFormat="1" ht="55.5" customHeight="1">
      <c r="B86" s="115" t="s">
        <v>361</v>
      </c>
      <c r="C86" s="62" t="s">
        <v>262</v>
      </c>
      <c r="D86" s="62" t="s">
        <v>233</v>
      </c>
      <c r="E86" s="62" t="s">
        <v>229</v>
      </c>
      <c r="F86" s="186" t="s">
        <v>234</v>
      </c>
      <c r="G86" s="187" t="s">
        <v>225</v>
      </c>
      <c r="H86" s="187" t="s">
        <v>229</v>
      </c>
      <c r="I86" s="187" t="s">
        <v>307</v>
      </c>
      <c r="J86" s="114"/>
      <c r="K86" s="195">
        <f>K87+K89</f>
        <v>3053.6</v>
      </c>
      <c r="L86" s="195">
        <f>L87+L89</f>
        <v>3153.6</v>
      </c>
      <c r="M86" s="39"/>
    </row>
    <row r="87" spans="2:12" s="32" customFormat="1" ht="22.5" customHeight="1">
      <c r="B87" s="115" t="s">
        <v>35</v>
      </c>
      <c r="C87" s="62" t="s">
        <v>262</v>
      </c>
      <c r="D87" s="62" t="s">
        <v>233</v>
      </c>
      <c r="E87" s="62" t="s">
        <v>229</v>
      </c>
      <c r="F87" s="163" t="s">
        <v>234</v>
      </c>
      <c r="G87" s="163" t="s">
        <v>225</v>
      </c>
      <c r="H87" s="163" t="s">
        <v>229</v>
      </c>
      <c r="I87" s="163" t="s">
        <v>362</v>
      </c>
      <c r="J87" s="114"/>
      <c r="K87" s="195">
        <f>K88</f>
        <v>1500.1</v>
      </c>
      <c r="L87" s="195">
        <f>L88</f>
        <v>1600.1</v>
      </c>
    </row>
    <row r="88" spans="2:12" s="32" customFormat="1" ht="17.25" customHeight="1">
      <c r="B88" s="115" t="s">
        <v>9</v>
      </c>
      <c r="C88" s="62" t="s">
        <v>262</v>
      </c>
      <c r="D88" s="62" t="s">
        <v>233</v>
      </c>
      <c r="E88" s="62" t="s">
        <v>229</v>
      </c>
      <c r="F88" s="186" t="s">
        <v>234</v>
      </c>
      <c r="G88" s="187" t="s">
        <v>225</v>
      </c>
      <c r="H88" s="187" t="s">
        <v>229</v>
      </c>
      <c r="I88" s="167" t="s">
        <v>362</v>
      </c>
      <c r="J88" s="111">
        <v>610</v>
      </c>
      <c r="K88" s="195">
        <v>1500.1</v>
      </c>
      <c r="L88" s="195">
        <v>1600.1</v>
      </c>
    </row>
    <row r="89" spans="2:12" s="32" customFormat="1" ht="51.75" customHeight="1">
      <c r="B89" s="244" t="s">
        <v>469</v>
      </c>
      <c r="C89" s="62" t="s">
        <v>262</v>
      </c>
      <c r="D89" s="62" t="s">
        <v>233</v>
      </c>
      <c r="E89" s="62" t="s">
        <v>229</v>
      </c>
      <c r="F89" s="186" t="s">
        <v>234</v>
      </c>
      <c r="G89" s="187" t="s">
        <v>225</v>
      </c>
      <c r="H89" s="187" t="s">
        <v>229</v>
      </c>
      <c r="I89" s="167" t="s">
        <v>462</v>
      </c>
      <c r="J89" s="111"/>
      <c r="K89" s="195">
        <f>K90</f>
        <v>1553.5</v>
      </c>
      <c r="L89" s="195">
        <f>L90</f>
        <v>1553.5</v>
      </c>
    </row>
    <row r="90" spans="2:12" s="32" customFormat="1" ht="21" customHeight="1">
      <c r="B90" s="9" t="s">
        <v>9</v>
      </c>
      <c r="C90" s="62" t="s">
        <v>262</v>
      </c>
      <c r="D90" s="62" t="s">
        <v>233</v>
      </c>
      <c r="E90" s="62" t="s">
        <v>229</v>
      </c>
      <c r="F90" s="186" t="s">
        <v>234</v>
      </c>
      <c r="G90" s="187" t="s">
        <v>225</v>
      </c>
      <c r="H90" s="187" t="s">
        <v>229</v>
      </c>
      <c r="I90" s="167" t="s">
        <v>462</v>
      </c>
      <c r="J90" s="111">
        <v>610</v>
      </c>
      <c r="K90" s="195">
        <v>1553.5</v>
      </c>
      <c r="L90" s="195">
        <v>1553.5</v>
      </c>
    </row>
    <row r="91" spans="2:12" s="32" customFormat="1" ht="32.25" customHeight="1">
      <c r="B91" s="115" t="s">
        <v>363</v>
      </c>
      <c r="C91" s="62" t="s">
        <v>262</v>
      </c>
      <c r="D91" s="62" t="s">
        <v>233</v>
      </c>
      <c r="E91" s="62" t="s">
        <v>229</v>
      </c>
      <c r="F91" s="163" t="s">
        <v>234</v>
      </c>
      <c r="G91" s="163" t="s">
        <v>225</v>
      </c>
      <c r="H91" s="163" t="s">
        <v>234</v>
      </c>
      <c r="I91" s="163" t="s">
        <v>307</v>
      </c>
      <c r="J91" s="111"/>
      <c r="K91" s="195">
        <f>K92</f>
        <v>265</v>
      </c>
      <c r="L91" s="195">
        <f>L92</f>
        <v>0</v>
      </c>
    </row>
    <row r="92" spans="2:12" s="32" customFormat="1" ht="38.25" customHeight="1">
      <c r="B92" s="115" t="s">
        <v>36</v>
      </c>
      <c r="C92" s="62" t="s">
        <v>262</v>
      </c>
      <c r="D92" s="62" t="s">
        <v>233</v>
      </c>
      <c r="E92" s="62" t="s">
        <v>229</v>
      </c>
      <c r="F92" s="186" t="s">
        <v>234</v>
      </c>
      <c r="G92" s="187" t="s">
        <v>225</v>
      </c>
      <c r="H92" s="187" t="s">
        <v>234</v>
      </c>
      <c r="I92" s="167" t="s">
        <v>362</v>
      </c>
      <c r="J92" s="111"/>
      <c r="K92" s="195">
        <f>K93</f>
        <v>265</v>
      </c>
      <c r="L92" s="195">
        <f>L93</f>
        <v>0</v>
      </c>
    </row>
    <row r="93" spans="2:12" s="32" customFormat="1" ht="15" customHeight="1">
      <c r="B93" s="115" t="s">
        <v>9</v>
      </c>
      <c r="C93" s="62" t="s">
        <v>262</v>
      </c>
      <c r="D93" s="62" t="s">
        <v>233</v>
      </c>
      <c r="E93" s="62" t="s">
        <v>229</v>
      </c>
      <c r="F93" s="163" t="s">
        <v>234</v>
      </c>
      <c r="G93" s="163" t="s">
        <v>225</v>
      </c>
      <c r="H93" s="163" t="s">
        <v>234</v>
      </c>
      <c r="I93" s="163" t="s">
        <v>362</v>
      </c>
      <c r="J93" s="111">
        <v>610</v>
      </c>
      <c r="K93" s="195">
        <v>265</v>
      </c>
      <c r="L93" s="195">
        <v>0</v>
      </c>
    </row>
    <row r="94" spans="2:12" s="32" customFormat="1" ht="57.75" customHeight="1">
      <c r="B94" s="115" t="s">
        <v>364</v>
      </c>
      <c r="C94" s="62" t="s">
        <v>262</v>
      </c>
      <c r="D94" s="62" t="s">
        <v>233</v>
      </c>
      <c r="E94" s="62" t="s">
        <v>229</v>
      </c>
      <c r="F94" s="186" t="s">
        <v>234</v>
      </c>
      <c r="G94" s="187" t="s">
        <v>225</v>
      </c>
      <c r="H94" s="187" t="s">
        <v>231</v>
      </c>
      <c r="I94" s="167" t="s">
        <v>307</v>
      </c>
      <c r="J94" s="111"/>
      <c r="K94" s="196">
        <f>K95</f>
        <v>5120</v>
      </c>
      <c r="L94" s="196">
        <f>L95</f>
        <v>4270</v>
      </c>
    </row>
    <row r="95" spans="2:12" s="32" customFormat="1" ht="54.75" customHeight="1">
      <c r="B95" s="10" t="s">
        <v>119</v>
      </c>
      <c r="C95" s="62" t="s">
        <v>262</v>
      </c>
      <c r="D95" s="62" t="s">
        <v>233</v>
      </c>
      <c r="E95" s="62" t="s">
        <v>229</v>
      </c>
      <c r="F95" s="163" t="s">
        <v>234</v>
      </c>
      <c r="G95" s="163" t="s">
        <v>225</v>
      </c>
      <c r="H95" s="163" t="s">
        <v>231</v>
      </c>
      <c r="I95" s="163" t="s">
        <v>359</v>
      </c>
      <c r="J95" s="114"/>
      <c r="K95" s="196">
        <f>K96</f>
        <v>5120</v>
      </c>
      <c r="L95" s="196">
        <f>L96</f>
        <v>4270</v>
      </c>
    </row>
    <row r="96" spans="2:12" s="32" customFormat="1" ht="15" customHeight="1">
      <c r="B96" s="115" t="s">
        <v>9</v>
      </c>
      <c r="C96" s="62" t="s">
        <v>262</v>
      </c>
      <c r="D96" s="62" t="s">
        <v>233</v>
      </c>
      <c r="E96" s="62" t="s">
        <v>229</v>
      </c>
      <c r="F96" s="186" t="s">
        <v>234</v>
      </c>
      <c r="G96" s="187" t="s">
        <v>225</v>
      </c>
      <c r="H96" s="187" t="s">
        <v>231</v>
      </c>
      <c r="I96" s="167" t="s">
        <v>359</v>
      </c>
      <c r="J96" s="111">
        <v>610</v>
      </c>
      <c r="K96" s="196">
        <f>3220+1900</f>
        <v>5120</v>
      </c>
      <c r="L96" s="195">
        <v>4270</v>
      </c>
    </row>
    <row r="97" spans="2:12" s="32" customFormat="1" ht="15" customHeight="1">
      <c r="B97" s="115" t="s">
        <v>345</v>
      </c>
      <c r="C97" s="62" t="s">
        <v>262</v>
      </c>
      <c r="D97" s="62" t="s">
        <v>233</v>
      </c>
      <c r="E97" s="62" t="s">
        <v>229</v>
      </c>
      <c r="F97" s="190" t="s">
        <v>234</v>
      </c>
      <c r="G97" s="190" t="s">
        <v>97</v>
      </c>
      <c r="H97" s="190" t="s">
        <v>230</v>
      </c>
      <c r="I97" s="190" t="s">
        <v>307</v>
      </c>
      <c r="J97" s="114"/>
      <c r="K97" s="196">
        <f>K98+K103</f>
        <v>8822.1</v>
      </c>
      <c r="L97" s="196">
        <f>L98+L103</f>
        <v>8156.1</v>
      </c>
    </row>
    <row r="98" spans="2:12" s="32" customFormat="1" ht="31.5" customHeight="1">
      <c r="B98" s="115" t="s">
        <v>368</v>
      </c>
      <c r="C98" s="62" t="s">
        <v>262</v>
      </c>
      <c r="D98" s="62" t="s">
        <v>233</v>
      </c>
      <c r="E98" s="62" t="s">
        <v>229</v>
      </c>
      <c r="F98" s="186" t="s">
        <v>234</v>
      </c>
      <c r="G98" s="187" t="s">
        <v>97</v>
      </c>
      <c r="H98" s="187" t="s">
        <v>229</v>
      </c>
      <c r="I98" s="167" t="s">
        <v>307</v>
      </c>
      <c r="J98" s="114"/>
      <c r="K98" s="196">
        <f>K99+K101</f>
        <v>8225.9</v>
      </c>
      <c r="L98" s="196">
        <f>L99+L101</f>
        <v>8156.1</v>
      </c>
    </row>
    <row r="99" spans="2:12" s="32" customFormat="1" ht="15" customHeight="1">
      <c r="B99" s="115" t="s">
        <v>37</v>
      </c>
      <c r="C99" s="62" t="s">
        <v>262</v>
      </c>
      <c r="D99" s="62" t="s">
        <v>233</v>
      </c>
      <c r="E99" s="62" t="s">
        <v>229</v>
      </c>
      <c r="F99" s="163" t="s">
        <v>234</v>
      </c>
      <c r="G99" s="163" t="s">
        <v>97</v>
      </c>
      <c r="H99" s="163" t="s">
        <v>229</v>
      </c>
      <c r="I99" s="163" t="s">
        <v>365</v>
      </c>
      <c r="J99" s="114"/>
      <c r="K99" s="196">
        <f>K100</f>
        <v>7112</v>
      </c>
      <c r="L99" s="196">
        <f>L100</f>
        <v>7042.2</v>
      </c>
    </row>
    <row r="100" spans="2:12" s="32" customFormat="1" ht="15" customHeight="1">
      <c r="B100" s="115" t="s">
        <v>9</v>
      </c>
      <c r="C100" s="62" t="s">
        <v>262</v>
      </c>
      <c r="D100" s="62" t="s">
        <v>233</v>
      </c>
      <c r="E100" s="62" t="s">
        <v>229</v>
      </c>
      <c r="F100" s="186" t="s">
        <v>234</v>
      </c>
      <c r="G100" s="187" t="s">
        <v>97</v>
      </c>
      <c r="H100" s="187" t="s">
        <v>229</v>
      </c>
      <c r="I100" s="167" t="s">
        <v>365</v>
      </c>
      <c r="J100" s="114">
        <v>610</v>
      </c>
      <c r="K100" s="196">
        <v>7112</v>
      </c>
      <c r="L100" s="195">
        <v>7042.2</v>
      </c>
    </row>
    <row r="101" spans="2:12" s="32" customFormat="1" ht="54" customHeight="1">
      <c r="B101" s="244" t="s">
        <v>469</v>
      </c>
      <c r="C101" s="62" t="s">
        <v>262</v>
      </c>
      <c r="D101" s="62" t="s">
        <v>233</v>
      </c>
      <c r="E101" s="62" t="s">
        <v>229</v>
      </c>
      <c r="F101" s="186" t="s">
        <v>234</v>
      </c>
      <c r="G101" s="187" t="s">
        <v>97</v>
      </c>
      <c r="H101" s="187" t="s">
        <v>229</v>
      </c>
      <c r="I101" s="167" t="s">
        <v>462</v>
      </c>
      <c r="J101" s="114"/>
      <c r="K101" s="196">
        <f>K102</f>
        <v>1113.9</v>
      </c>
      <c r="L101" s="196">
        <f>L102</f>
        <v>1113.9</v>
      </c>
    </row>
    <row r="102" spans="2:12" s="32" customFormat="1" ht="19.5" customHeight="1">
      <c r="B102" s="9" t="s">
        <v>9</v>
      </c>
      <c r="C102" s="62" t="s">
        <v>262</v>
      </c>
      <c r="D102" s="62" t="s">
        <v>233</v>
      </c>
      <c r="E102" s="62" t="s">
        <v>229</v>
      </c>
      <c r="F102" s="186" t="s">
        <v>234</v>
      </c>
      <c r="G102" s="187" t="s">
        <v>97</v>
      </c>
      <c r="H102" s="187" t="s">
        <v>229</v>
      </c>
      <c r="I102" s="167" t="s">
        <v>462</v>
      </c>
      <c r="J102" s="111">
        <v>610</v>
      </c>
      <c r="K102" s="196">
        <v>1113.9</v>
      </c>
      <c r="L102" s="196">
        <v>1113.9</v>
      </c>
    </row>
    <row r="103" spans="2:12" s="32" customFormat="1" ht="26.25" customHeight="1">
      <c r="B103" s="115" t="s">
        <v>366</v>
      </c>
      <c r="C103" s="62" t="s">
        <v>262</v>
      </c>
      <c r="D103" s="62" t="s">
        <v>233</v>
      </c>
      <c r="E103" s="62" t="s">
        <v>229</v>
      </c>
      <c r="F103" s="163" t="s">
        <v>234</v>
      </c>
      <c r="G103" s="163" t="s">
        <v>97</v>
      </c>
      <c r="H103" s="163" t="s">
        <v>234</v>
      </c>
      <c r="I103" s="163" t="s">
        <v>307</v>
      </c>
      <c r="J103" s="114"/>
      <c r="K103" s="196">
        <f>K104</f>
        <v>596.2</v>
      </c>
      <c r="L103" s="196">
        <f>L104</f>
        <v>0</v>
      </c>
    </row>
    <row r="104" spans="2:12" s="32" customFormat="1" ht="26.25" customHeight="1">
      <c r="B104" s="115" t="s">
        <v>367</v>
      </c>
      <c r="C104" s="62" t="s">
        <v>262</v>
      </c>
      <c r="D104" s="62" t="s">
        <v>233</v>
      </c>
      <c r="E104" s="62" t="s">
        <v>229</v>
      </c>
      <c r="F104" s="186" t="s">
        <v>234</v>
      </c>
      <c r="G104" s="187" t="s">
        <v>97</v>
      </c>
      <c r="H104" s="187" t="s">
        <v>234</v>
      </c>
      <c r="I104" s="167" t="s">
        <v>365</v>
      </c>
      <c r="J104" s="114"/>
      <c r="K104" s="196">
        <f>K105</f>
        <v>596.2</v>
      </c>
      <c r="L104" s="196">
        <f>L105</f>
        <v>0</v>
      </c>
    </row>
    <row r="105" spans="2:12" s="32" customFormat="1" ht="15" customHeight="1">
      <c r="B105" s="115" t="s">
        <v>9</v>
      </c>
      <c r="C105" s="62" t="s">
        <v>262</v>
      </c>
      <c r="D105" s="62" t="s">
        <v>233</v>
      </c>
      <c r="E105" s="62" t="s">
        <v>229</v>
      </c>
      <c r="F105" s="163" t="s">
        <v>234</v>
      </c>
      <c r="G105" s="163" t="s">
        <v>97</v>
      </c>
      <c r="H105" s="163" t="s">
        <v>234</v>
      </c>
      <c r="I105" s="163" t="s">
        <v>365</v>
      </c>
      <c r="J105" s="114">
        <v>610</v>
      </c>
      <c r="K105" s="196">
        <v>596.2</v>
      </c>
      <c r="L105" s="195">
        <v>0</v>
      </c>
    </row>
    <row r="106" spans="2:12" s="32" customFormat="1" ht="42" customHeight="1">
      <c r="B106" s="226" t="s">
        <v>59</v>
      </c>
      <c r="C106" s="62" t="s">
        <v>262</v>
      </c>
      <c r="D106" s="62" t="s">
        <v>233</v>
      </c>
      <c r="E106" s="62" t="s">
        <v>229</v>
      </c>
      <c r="F106" s="133" t="s">
        <v>238</v>
      </c>
      <c r="G106" s="194" t="s">
        <v>304</v>
      </c>
      <c r="H106" s="194" t="s">
        <v>230</v>
      </c>
      <c r="I106" s="161" t="s">
        <v>307</v>
      </c>
      <c r="J106" s="227"/>
      <c r="K106" s="196">
        <f aca="true" t="shared" si="1" ref="K106:L108">K107</f>
        <v>1197.5</v>
      </c>
      <c r="L106" s="196">
        <f t="shared" si="1"/>
        <v>0</v>
      </c>
    </row>
    <row r="107" spans="2:12" s="32" customFormat="1" ht="43.5" customHeight="1">
      <c r="B107" s="8" t="s">
        <v>452</v>
      </c>
      <c r="C107" s="62" t="s">
        <v>262</v>
      </c>
      <c r="D107" s="62" t="s">
        <v>233</v>
      </c>
      <c r="E107" s="62" t="s">
        <v>229</v>
      </c>
      <c r="F107" s="164" t="s">
        <v>238</v>
      </c>
      <c r="G107" s="164" t="s">
        <v>304</v>
      </c>
      <c r="H107" s="164" t="s">
        <v>240</v>
      </c>
      <c r="I107" s="164" t="s">
        <v>307</v>
      </c>
      <c r="J107" s="227"/>
      <c r="K107" s="196">
        <f t="shared" si="1"/>
        <v>1197.5</v>
      </c>
      <c r="L107" s="196">
        <f t="shared" si="1"/>
        <v>0</v>
      </c>
    </row>
    <row r="108" spans="2:12" s="32" customFormat="1" ht="33.75" customHeight="1">
      <c r="B108" s="8" t="s">
        <v>454</v>
      </c>
      <c r="C108" s="62" t="s">
        <v>262</v>
      </c>
      <c r="D108" s="62" t="s">
        <v>233</v>
      </c>
      <c r="E108" s="62" t="s">
        <v>229</v>
      </c>
      <c r="F108" s="191" t="s">
        <v>238</v>
      </c>
      <c r="G108" s="192" t="s">
        <v>304</v>
      </c>
      <c r="H108" s="192" t="s">
        <v>240</v>
      </c>
      <c r="I108" s="193" t="s">
        <v>453</v>
      </c>
      <c r="J108" s="227"/>
      <c r="K108" s="196">
        <f t="shared" si="1"/>
        <v>1197.5</v>
      </c>
      <c r="L108" s="196">
        <f t="shared" si="1"/>
        <v>0</v>
      </c>
    </row>
    <row r="109" spans="2:12" s="32" customFormat="1" ht="15" customHeight="1">
      <c r="B109" s="115" t="s">
        <v>9</v>
      </c>
      <c r="C109" s="62" t="s">
        <v>262</v>
      </c>
      <c r="D109" s="62" t="s">
        <v>233</v>
      </c>
      <c r="E109" s="62" t="s">
        <v>229</v>
      </c>
      <c r="F109" s="191" t="s">
        <v>238</v>
      </c>
      <c r="G109" s="192" t="s">
        <v>304</v>
      </c>
      <c r="H109" s="192" t="s">
        <v>240</v>
      </c>
      <c r="I109" s="193" t="s">
        <v>453</v>
      </c>
      <c r="J109" s="227">
        <v>610</v>
      </c>
      <c r="K109" s="196">
        <v>1197.5</v>
      </c>
      <c r="L109" s="196"/>
    </row>
    <row r="110" spans="2:12" s="32" customFormat="1" ht="15.75" customHeight="1">
      <c r="B110" s="40" t="s">
        <v>193</v>
      </c>
      <c r="C110" s="62" t="s">
        <v>284</v>
      </c>
      <c r="D110" s="62" t="s">
        <v>233</v>
      </c>
      <c r="E110" s="62" t="s">
        <v>240</v>
      </c>
      <c r="F110" s="186"/>
      <c r="G110" s="187"/>
      <c r="H110" s="187"/>
      <c r="I110" s="167"/>
      <c r="J110" s="1"/>
      <c r="K110" s="206">
        <f aca="true" t="shared" si="2" ref="K110:L113">K111</f>
        <v>2061.8</v>
      </c>
      <c r="L110" s="206">
        <f t="shared" si="2"/>
        <v>2061.8</v>
      </c>
    </row>
    <row r="111" spans="2:12" s="32" customFormat="1" ht="42.75" customHeight="1">
      <c r="B111" s="40" t="s">
        <v>340</v>
      </c>
      <c r="C111" s="62" t="s">
        <v>262</v>
      </c>
      <c r="D111" s="62" t="s">
        <v>233</v>
      </c>
      <c r="E111" s="62" t="s">
        <v>240</v>
      </c>
      <c r="F111" s="186" t="s">
        <v>234</v>
      </c>
      <c r="G111" s="187" t="s">
        <v>304</v>
      </c>
      <c r="H111" s="187" t="s">
        <v>230</v>
      </c>
      <c r="I111" s="187" t="s">
        <v>307</v>
      </c>
      <c r="J111" s="1"/>
      <c r="K111" s="206">
        <f t="shared" si="2"/>
        <v>2061.8</v>
      </c>
      <c r="L111" s="206">
        <f t="shared" si="2"/>
        <v>2061.8</v>
      </c>
    </row>
    <row r="112" spans="2:12" s="32" customFormat="1" ht="29.25" customHeight="1">
      <c r="B112" s="115" t="s">
        <v>350</v>
      </c>
      <c r="C112" s="62" t="s">
        <v>262</v>
      </c>
      <c r="D112" s="62" t="s">
        <v>233</v>
      </c>
      <c r="E112" s="62" t="s">
        <v>240</v>
      </c>
      <c r="F112" s="186" t="s">
        <v>234</v>
      </c>
      <c r="G112" s="187" t="s">
        <v>351</v>
      </c>
      <c r="H112" s="187" t="s">
        <v>230</v>
      </c>
      <c r="I112" s="167" t="s">
        <v>307</v>
      </c>
      <c r="J112" s="1"/>
      <c r="K112" s="206">
        <f t="shared" si="2"/>
        <v>2061.8</v>
      </c>
      <c r="L112" s="206">
        <f t="shared" si="2"/>
        <v>2061.8</v>
      </c>
    </row>
    <row r="113" spans="2:12" s="32" customFormat="1" ht="68.25" customHeight="1">
      <c r="B113" s="115" t="s">
        <v>384</v>
      </c>
      <c r="C113" s="1" t="s">
        <v>262</v>
      </c>
      <c r="D113" s="62" t="s">
        <v>233</v>
      </c>
      <c r="E113" s="62" t="s">
        <v>240</v>
      </c>
      <c r="F113" s="163" t="s">
        <v>234</v>
      </c>
      <c r="G113" s="163" t="s">
        <v>351</v>
      </c>
      <c r="H113" s="163" t="s">
        <v>229</v>
      </c>
      <c r="I113" s="163" t="s">
        <v>307</v>
      </c>
      <c r="J113" s="1"/>
      <c r="K113" s="206">
        <f t="shared" si="2"/>
        <v>2061.8</v>
      </c>
      <c r="L113" s="206">
        <f t="shared" si="2"/>
        <v>2061.8</v>
      </c>
    </row>
    <row r="114" spans="2:12" s="32" customFormat="1" ht="33" customHeight="1">
      <c r="B114" s="3" t="s">
        <v>28</v>
      </c>
      <c r="C114" s="1" t="s">
        <v>262</v>
      </c>
      <c r="D114" s="62" t="s">
        <v>233</v>
      </c>
      <c r="E114" s="62" t="s">
        <v>240</v>
      </c>
      <c r="F114" s="187" t="s">
        <v>234</v>
      </c>
      <c r="G114" s="187" t="s">
        <v>351</v>
      </c>
      <c r="H114" s="187" t="s">
        <v>229</v>
      </c>
      <c r="I114" s="187" t="s">
        <v>385</v>
      </c>
      <c r="J114" s="60"/>
      <c r="K114" s="195">
        <f>K115+K116+K117</f>
        <v>2061.8</v>
      </c>
      <c r="L114" s="195">
        <f>L115+L116+L117</f>
        <v>2061.8</v>
      </c>
    </row>
    <row r="115" spans="2:12" s="32" customFormat="1" ht="31.5" customHeight="1">
      <c r="B115" s="115" t="s">
        <v>222</v>
      </c>
      <c r="C115" s="1" t="s">
        <v>262</v>
      </c>
      <c r="D115" s="62" t="s">
        <v>233</v>
      </c>
      <c r="E115" s="62" t="s">
        <v>240</v>
      </c>
      <c r="F115" s="163" t="s">
        <v>234</v>
      </c>
      <c r="G115" s="163" t="s">
        <v>351</v>
      </c>
      <c r="H115" s="163" t="s">
        <v>229</v>
      </c>
      <c r="I115" s="163" t="s">
        <v>385</v>
      </c>
      <c r="J115" s="111">
        <v>120</v>
      </c>
      <c r="K115" s="195">
        <v>1801.8</v>
      </c>
      <c r="L115" s="195">
        <v>1801.8</v>
      </c>
    </row>
    <row r="116" spans="2:12" s="32" customFormat="1" ht="18" customHeight="1">
      <c r="B116" s="40" t="s">
        <v>22</v>
      </c>
      <c r="C116" s="1" t="s">
        <v>262</v>
      </c>
      <c r="D116" s="62" t="s">
        <v>233</v>
      </c>
      <c r="E116" s="62" t="s">
        <v>240</v>
      </c>
      <c r="F116" s="186" t="s">
        <v>234</v>
      </c>
      <c r="G116" s="187" t="s">
        <v>351</v>
      </c>
      <c r="H116" s="187" t="s">
        <v>229</v>
      </c>
      <c r="I116" s="187" t="s">
        <v>385</v>
      </c>
      <c r="J116" s="111">
        <v>240</v>
      </c>
      <c r="K116" s="196">
        <v>250</v>
      </c>
      <c r="L116" s="195">
        <v>250</v>
      </c>
    </row>
    <row r="117" spans="2:12" s="32" customFormat="1" ht="24.75" customHeight="1">
      <c r="B117" s="3" t="s">
        <v>3</v>
      </c>
      <c r="C117" s="1" t="s">
        <v>262</v>
      </c>
      <c r="D117" s="62" t="s">
        <v>233</v>
      </c>
      <c r="E117" s="62" t="s">
        <v>240</v>
      </c>
      <c r="F117" s="186" t="s">
        <v>234</v>
      </c>
      <c r="G117" s="187" t="s">
        <v>351</v>
      </c>
      <c r="H117" s="187" t="s">
        <v>229</v>
      </c>
      <c r="I117" s="187" t="s">
        <v>385</v>
      </c>
      <c r="J117" s="101">
        <v>850</v>
      </c>
      <c r="K117" s="196">
        <v>10</v>
      </c>
      <c r="L117" s="195">
        <v>10</v>
      </c>
    </row>
    <row r="118" spans="2:12" s="32" customFormat="1" ht="20.25" customHeight="1">
      <c r="B118" s="48" t="s">
        <v>283</v>
      </c>
      <c r="C118" s="62" t="s">
        <v>262</v>
      </c>
      <c r="D118" s="1" t="s">
        <v>247</v>
      </c>
      <c r="E118" s="1" t="s">
        <v>230</v>
      </c>
      <c r="F118" s="186"/>
      <c r="G118" s="187"/>
      <c r="H118" s="187"/>
      <c r="I118" s="187"/>
      <c r="J118" s="1"/>
      <c r="K118" s="206">
        <f aca="true" t="shared" si="3" ref="K118:L123">K119</f>
        <v>1066.5</v>
      </c>
      <c r="L118" s="206">
        <f t="shared" si="3"/>
        <v>61.4</v>
      </c>
    </row>
    <row r="119" spans="2:12" s="32" customFormat="1" ht="20.25" customHeight="1">
      <c r="B119" s="48" t="s">
        <v>280</v>
      </c>
      <c r="C119" s="62" t="s">
        <v>262</v>
      </c>
      <c r="D119" s="1" t="s">
        <v>247</v>
      </c>
      <c r="E119" s="1" t="s">
        <v>231</v>
      </c>
      <c r="F119" s="186"/>
      <c r="G119" s="187"/>
      <c r="H119" s="187"/>
      <c r="I119" s="187"/>
      <c r="J119" s="1"/>
      <c r="K119" s="206">
        <f t="shared" si="3"/>
        <v>1066.5</v>
      </c>
      <c r="L119" s="206">
        <f t="shared" si="3"/>
        <v>61.4</v>
      </c>
    </row>
    <row r="120" spans="2:12" s="32" customFormat="1" ht="44.25" customHeight="1">
      <c r="B120" s="40" t="s">
        <v>340</v>
      </c>
      <c r="C120" s="62" t="s">
        <v>262</v>
      </c>
      <c r="D120" s="1" t="s">
        <v>247</v>
      </c>
      <c r="E120" s="1" t="s">
        <v>231</v>
      </c>
      <c r="F120" s="186" t="s">
        <v>234</v>
      </c>
      <c r="G120" s="187" t="s">
        <v>304</v>
      </c>
      <c r="H120" s="187" t="s">
        <v>230</v>
      </c>
      <c r="I120" s="187" t="s">
        <v>307</v>
      </c>
      <c r="J120" s="1"/>
      <c r="K120" s="206">
        <f t="shared" si="3"/>
        <v>1066.5</v>
      </c>
      <c r="L120" s="206">
        <f t="shared" si="3"/>
        <v>61.4</v>
      </c>
    </row>
    <row r="121" spans="2:12" s="32" customFormat="1" ht="20.25" customHeight="1">
      <c r="B121" s="40" t="s">
        <v>347</v>
      </c>
      <c r="C121" s="62" t="s">
        <v>262</v>
      </c>
      <c r="D121" s="1" t="s">
        <v>247</v>
      </c>
      <c r="E121" s="1" t="s">
        <v>231</v>
      </c>
      <c r="F121" s="187" t="s">
        <v>234</v>
      </c>
      <c r="G121" s="187" t="s">
        <v>348</v>
      </c>
      <c r="H121" s="187" t="s">
        <v>230</v>
      </c>
      <c r="I121" s="167" t="s">
        <v>307</v>
      </c>
      <c r="J121" s="1"/>
      <c r="K121" s="206">
        <f t="shared" si="3"/>
        <v>1066.5</v>
      </c>
      <c r="L121" s="206">
        <f t="shared" si="3"/>
        <v>61.4</v>
      </c>
    </row>
    <row r="122" spans="2:12" s="32" customFormat="1" ht="27" customHeight="1">
      <c r="B122" s="48" t="s">
        <v>205</v>
      </c>
      <c r="C122" s="62" t="s">
        <v>262</v>
      </c>
      <c r="D122" s="1" t="s">
        <v>247</v>
      </c>
      <c r="E122" s="1" t="s">
        <v>231</v>
      </c>
      <c r="F122" s="163" t="s">
        <v>234</v>
      </c>
      <c r="G122" s="163" t="s">
        <v>348</v>
      </c>
      <c r="H122" s="163" t="s">
        <v>238</v>
      </c>
      <c r="I122" s="163" t="s">
        <v>307</v>
      </c>
      <c r="J122" s="1"/>
      <c r="K122" s="206">
        <f t="shared" si="3"/>
        <v>1066.5</v>
      </c>
      <c r="L122" s="206">
        <f t="shared" si="3"/>
        <v>61.4</v>
      </c>
    </row>
    <row r="123" spans="2:12" s="32" customFormat="1" ht="20.25" customHeight="1">
      <c r="B123" s="48" t="s">
        <v>206</v>
      </c>
      <c r="C123" s="62" t="s">
        <v>262</v>
      </c>
      <c r="D123" s="1" t="s">
        <v>247</v>
      </c>
      <c r="E123" s="1" t="s">
        <v>231</v>
      </c>
      <c r="F123" s="186" t="s">
        <v>234</v>
      </c>
      <c r="G123" s="187" t="s">
        <v>348</v>
      </c>
      <c r="H123" s="187" t="s">
        <v>238</v>
      </c>
      <c r="I123" s="167" t="s">
        <v>379</v>
      </c>
      <c r="J123" s="1"/>
      <c r="K123" s="206">
        <f t="shared" si="3"/>
        <v>1066.5</v>
      </c>
      <c r="L123" s="206">
        <f t="shared" si="3"/>
        <v>61.4</v>
      </c>
    </row>
    <row r="124" spans="2:12" s="32" customFormat="1" ht="28.5" customHeight="1">
      <c r="B124" s="40" t="s">
        <v>48</v>
      </c>
      <c r="C124" s="62" t="s">
        <v>262</v>
      </c>
      <c r="D124" s="1" t="s">
        <v>247</v>
      </c>
      <c r="E124" s="1" t="s">
        <v>231</v>
      </c>
      <c r="F124" s="163" t="s">
        <v>234</v>
      </c>
      <c r="G124" s="163" t="s">
        <v>348</v>
      </c>
      <c r="H124" s="163" t="s">
        <v>238</v>
      </c>
      <c r="I124" s="163" t="s">
        <v>379</v>
      </c>
      <c r="J124" s="1" t="s">
        <v>221</v>
      </c>
      <c r="K124" s="206">
        <f>864.9+201.6</f>
        <v>1066.5</v>
      </c>
      <c r="L124" s="184">
        <v>61.4</v>
      </c>
    </row>
    <row r="125" spans="2:12" s="32" customFormat="1" ht="17.25" customHeight="1">
      <c r="B125" s="40" t="s">
        <v>288</v>
      </c>
      <c r="C125" s="62" t="s">
        <v>262</v>
      </c>
      <c r="D125" s="62" t="s">
        <v>259</v>
      </c>
      <c r="E125" s="62" t="s">
        <v>230</v>
      </c>
      <c r="F125" s="186"/>
      <c r="G125" s="187"/>
      <c r="H125" s="187"/>
      <c r="I125" s="187"/>
      <c r="J125" s="64"/>
      <c r="K125" s="184">
        <f>K126+K134+K143</f>
        <v>34778.1</v>
      </c>
      <c r="L125" s="184">
        <f>L126+L134+L143</f>
        <v>4017.1</v>
      </c>
    </row>
    <row r="126" spans="2:12" s="32" customFormat="1" ht="17.25" customHeight="1">
      <c r="B126" s="50" t="s">
        <v>103</v>
      </c>
      <c r="C126" s="62" t="s">
        <v>262</v>
      </c>
      <c r="D126" s="62" t="s">
        <v>259</v>
      </c>
      <c r="E126" s="62" t="s">
        <v>229</v>
      </c>
      <c r="F126" s="186"/>
      <c r="G126" s="187"/>
      <c r="H126" s="187"/>
      <c r="I126" s="187"/>
      <c r="J126" s="2"/>
      <c r="K126" s="206">
        <f>K127</f>
        <v>1080.1</v>
      </c>
      <c r="L126" s="206">
        <f>L127</f>
        <v>1580.1</v>
      </c>
    </row>
    <row r="127" spans="2:12" s="32" customFormat="1" ht="42.75" customHeight="1">
      <c r="B127" s="40" t="s">
        <v>340</v>
      </c>
      <c r="C127" s="62" t="s">
        <v>262</v>
      </c>
      <c r="D127" s="62" t="s">
        <v>259</v>
      </c>
      <c r="E127" s="62" t="s">
        <v>229</v>
      </c>
      <c r="F127" s="186" t="s">
        <v>234</v>
      </c>
      <c r="G127" s="187" t="s">
        <v>304</v>
      </c>
      <c r="H127" s="187" t="s">
        <v>230</v>
      </c>
      <c r="I127" s="187" t="s">
        <v>307</v>
      </c>
      <c r="J127" s="2"/>
      <c r="K127" s="206">
        <f>K128</f>
        <v>1080.1</v>
      </c>
      <c r="L127" s="206">
        <f>L128</f>
        <v>1580.1</v>
      </c>
    </row>
    <row r="128" spans="2:12" s="32" customFormat="1" ht="24" customHeight="1">
      <c r="B128" s="40" t="s">
        <v>380</v>
      </c>
      <c r="C128" s="62" t="s">
        <v>262</v>
      </c>
      <c r="D128" s="62" t="s">
        <v>259</v>
      </c>
      <c r="E128" s="62" t="s">
        <v>229</v>
      </c>
      <c r="F128" s="186" t="s">
        <v>234</v>
      </c>
      <c r="G128" s="187" t="s">
        <v>349</v>
      </c>
      <c r="H128" s="187" t="s">
        <v>230</v>
      </c>
      <c r="I128" s="167" t="s">
        <v>307</v>
      </c>
      <c r="J128" s="2"/>
      <c r="K128" s="206">
        <f>K129+K132</f>
        <v>1080.1</v>
      </c>
      <c r="L128" s="206">
        <f>L129+L132</f>
        <v>1580.1</v>
      </c>
    </row>
    <row r="129" spans="2:12" s="32" customFormat="1" ht="32.25" customHeight="1">
      <c r="B129" s="8" t="s">
        <v>474</v>
      </c>
      <c r="C129" s="62" t="s">
        <v>262</v>
      </c>
      <c r="D129" s="1" t="s">
        <v>259</v>
      </c>
      <c r="E129" s="1" t="s">
        <v>229</v>
      </c>
      <c r="F129" s="163" t="s">
        <v>234</v>
      </c>
      <c r="G129" s="163" t="s">
        <v>349</v>
      </c>
      <c r="H129" s="163" t="s">
        <v>229</v>
      </c>
      <c r="I129" s="163" t="s">
        <v>307</v>
      </c>
      <c r="J129" s="1"/>
      <c r="K129" s="206">
        <f>K130</f>
        <v>437</v>
      </c>
      <c r="L129" s="206">
        <f>L130</f>
        <v>437</v>
      </c>
    </row>
    <row r="130" spans="2:12" s="32" customFormat="1" ht="19.5" customHeight="1">
      <c r="B130" s="6" t="s">
        <v>42</v>
      </c>
      <c r="C130" s="62" t="s">
        <v>262</v>
      </c>
      <c r="D130" s="1" t="s">
        <v>259</v>
      </c>
      <c r="E130" s="1" t="s">
        <v>229</v>
      </c>
      <c r="F130" s="186" t="s">
        <v>234</v>
      </c>
      <c r="G130" s="187" t="s">
        <v>349</v>
      </c>
      <c r="H130" s="187" t="s">
        <v>229</v>
      </c>
      <c r="I130" s="167" t="s">
        <v>382</v>
      </c>
      <c r="J130" s="1"/>
      <c r="K130" s="206">
        <f>K131</f>
        <v>437</v>
      </c>
      <c r="L130" s="206">
        <f>L131</f>
        <v>437</v>
      </c>
    </row>
    <row r="131" spans="2:12" s="32" customFormat="1" ht="20.25" customHeight="1">
      <c r="B131" s="3" t="s">
        <v>9</v>
      </c>
      <c r="C131" s="62" t="s">
        <v>262</v>
      </c>
      <c r="D131" s="1" t="s">
        <v>259</v>
      </c>
      <c r="E131" s="1" t="s">
        <v>229</v>
      </c>
      <c r="F131" s="163" t="s">
        <v>234</v>
      </c>
      <c r="G131" s="163" t="s">
        <v>349</v>
      </c>
      <c r="H131" s="163" t="s">
        <v>229</v>
      </c>
      <c r="I131" s="163" t="s">
        <v>382</v>
      </c>
      <c r="J131" s="1" t="s">
        <v>10</v>
      </c>
      <c r="K131" s="206">
        <v>437</v>
      </c>
      <c r="L131" s="206">
        <v>437</v>
      </c>
    </row>
    <row r="132" spans="2:13" s="32" customFormat="1" ht="90.75" customHeight="1">
      <c r="B132" s="43" t="s">
        <v>121</v>
      </c>
      <c r="C132" s="103" t="s">
        <v>262</v>
      </c>
      <c r="D132" s="84" t="s">
        <v>259</v>
      </c>
      <c r="E132" s="84" t="s">
        <v>229</v>
      </c>
      <c r="F132" s="186" t="s">
        <v>234</v>
      </c>
      <c r="G132" s="187" t="s">
        <v>349</v>
      </c>
      <c r="H132" s="187" t="s">
        <v>240</v>
      </c>
      <c r="I132" s="167" t="s">
        <v>307</v>
      </c>
      <c r="J132" s="84"/>
      <c r="K132" s="151">
        <f>K133</f>
        <v>643.1</v>
      </c>
      <c r="L132" s="151">
        <f>L133</f>
        <v>1143.1</v>
      </c>
      <c r="M132" s="16"/>
    </row>
    <row r="133" spans="2:13" s="32" customFormat="1" ht="19.5" customHeight="1">
      <c r="B133" s="8" t="s">
        <v>9</v>
      </c>
      <c r="C133" s="103" t="s">
        <v>262</v>
      </c>
      <c r="D133" s="84" t="s">
        <v>259</v>
      </c>
      <c r="E133" s="84" t="s">
        <v>229</v>
      </c>
      <c r="F133" s="163" t="s">
        <v>234</v>
      </c>
      <c r="G133" s="163" t="s">
        <v>349</v>
      </c>
      <c r="H133" s="163" t="s">
        <v>240</v>
      </c>
      <c r="I133" s="163" t="s">
        <v>359</v>
      </c>
      <c r="J133" s="84" t="s">
        <v>10</v>
      </c>
      <c r="K133" s="151">
        <v>643.1</v>
      </c>
      <c r="L133" s="151">
        <v>1143.1</v>
      </c>
      <c r="M133" s="16"/>
    </row>
    <row r="134" spans="2:13" s="32" customFormat="1" ht="15.75" customHeight="1">
      <c r="B134" s="7" t="s">
        <v>11</v>
      </c>
      <c r="C134" s="103" t="s">
        <v>262</v>
      </c>
      <c r="D134" s="103" t="s">
        <v>259</v>
      </c>
      <c r="E134" s="103" t="s">
        <v>64</v>
      </c>
      <c r="F134" s="186"/>
      <c r="G134" s="187"/>
      <c r="H134" s="187"/>
      <c r="I134" s="187"/>
      <c r="J134" s="84"/>
      <c r="K134" s="151">
        <f aca="true" t="shared" si="4" ref="K134:L138">K135</f>
        <v>31301</v>
      </c>
      <c r="L134" s="151">
        <f t="shared" si="4"/>
        <v>0</v>
      </c>
      <c r="M134" s="16"/>
    </row>
    <row r="135" spans="2:13" s="32" customFormat="1" ht="40.5" customHeight="1">
      <c r="B135" s="40" t="s">
        <v>340</v>
      </c>
      <c r="C135" s="103" t="s">
        <v>262</v>
      </c>
      <c r="D135" s="84" t="s">
        <v>259</v>
      </c>
      <c r="E135" s="84" t="s">
        <v>234</v>
      </c>
      <c r="F135" s="186" t="s">
        <v>234</v>
      </c>
      <c r="G135" s="187" t="s">
        <v>304</v>
      </c>
      <c r="H135" s="187" t="s">
        <v>230</v>
      </c>
      <c r="I135" s="187" t="s">
        <v>307</v>
      </c>
      <c r="J135" s="84"/>
      <c r="K135" s="151">
        <f t="shared" si="4"/>
        <v>31301</v>
      </c>
      <c r="L135" s="151">
        <f t="shared" si="4"/>
        <v>0</v>
      </c>
      <c r="M135" s="16"/>
    </row>
    <row r="136" spans="2:13" s="32" customFormat="1" ht="21" customHeight="1">
      <c r="B136" s="40" t="s">
        <v>380</v>
      </c>
      <c r="C136" s="62" t="s">
        <v>262</v>
      </c>
      <c r="D136" s="62" t="s">
        <v>259</v>
      </c>
      <c r="E136" s="62" t="s">
        <v>234</v>
      </c>
      <c r="F136" s="186" t="s">
        <v>234</v>
      </c>
      <c r="G136" s="187" t="s">
        <v>349</v>
      </c>
      <c r="H136" s="187" t="s">
        <v>230</v>
      </c>
      <c r="I136" s="167" t="s">
        <v>307</v>
      </c>
      <c r="J136" s="84"/>
      <c r="K136" s="151">
        <f>K137+K140</f>
        <v>31301</v>
      </c>
      <c r="L136" s="151">
        <f t="shared" si="4"/>
        <v>0</v>
      </c>
      <c r="M136" s="16"/>
    </row>
    <row r="137" spans="2:13" s="32" customFormat="1" ht="44.25" customHeight="1">
      <c r="B137" s="8" t="s">
        <v>383</v>
      </c>
      <c r="C137" s="103" t="s">
        <v>262</v>
      </c>
      <c r="D137" s="84" t="s">
        <v>259</v>
      </c>
      <c r="E137" s="84" t="s">
        <v>234</v>
      </c>
      <c r="F137" s="163" t="s">
        <v>234</v>
      </c>
      <c r="G137" s="163" t="s">
        <v>349</v>
      </c>
      <c r="H137" s="163" t="s">
        <v>231</v>
      </c>
      <c r="I137" s="163" t="s">
        <v>307</v>
      </c>
      <c r="J137" s="84"/>
      <c r="K137" s="151">
        <f t="shared" si="4"/>
        <v>31261</v>
      </c>
      <c r="L137" s="151">
        <f t="shared" si="4"/>
        <v>0</v>
      </c>
      <c r="M137" s="16"/>
    </row>
    <row r="138" spans="2:13" s="32" customFormat="1" ht="35.25" customHeight="1">
      <c r="B138" s="7" t="s">
        <v>471</v>
      </c>
      <c r="C138" s="103" t="s">
        <v>262</v>
      </c>
      <c r="D138" s="84" t="s">
        <v>259</v>
      </c>
      <c r="E138" s="84" t="s">
        <v>234</v>
      </c>
      <c r="F138" s="186" t="s">
        <v>234</v>
      </c>
      <c r="G138" s="187" t="s">
        <v>349</v>
      </c>
      <c r="H138" s="187" t="s">
        <v>231</v>
      </c>
      <c r="I138" s="167" t="s">
        <v>445</v>
      </c>
      <c r="J138" s="84"/>
      <c r="K138" s="151">
        <f t="shared" si="4"/>
        <v>31261</v>
      </c>
      <c r="L138" s="151">
        <f t="shared" si="4"/>
        <v>0</v>
      </c>
      <c r="M138" s="16"/>
    </row>
    <row r="139" spans="2:13" s="32" customFormat="1" ht="15.75" customHeight="1">
      <c r="B139" s="8" t="s">
        <v>9</v>
      </c>
      <c r="C139" s="103" t="s">
        <v>262</v>
      </c>
      <c r="D139" s="84" t="s">
        <v>259</v>
      </c>
      <c r="E139" s="84" t="s">
        <v>234</v>
      </c>
      <c r="F139" s="186" t="s">
        <v>234</v>
      </c>
      <c r="G139" s="187" t="s">
        <v>349</v>
      </c>
      <c r="H139" s="187" t="s">
        <v>231</v>
      </c>
      <c r="I139" s="167" t="s">
        <v>445</v>
      </c>
      <c r="J139" s="84" t="s">
        <v>10</v>
      </c>
      <c r="K139" s="151">
        <f>30635.8+625.2</f>
        <v>31261</v>
      </c>
      <c r="L139" s="151">
        <v>0</v>
      </c>
      <c r="M139" s="16"/>
    </row>
    <row r="140" spans="2:13" s="32" customFormat="1" ht="27" customHeight="1">
      <c r="B140" s="8" t="s">
        <v>479</v>
      </c>
      <c r="C140" s="103" t="s">
        <v>262</v>
      </c>
      <c r="D140" s="84" t="s">
        <v>259</v>
      </c>
      <c r="E140" s="84" t="s">
        <v>234</v>
      </c>
      <c r="F140" s="186" t="s">
        <v>234</v>
      </c>
      <c r="G140" s="187" t="s">
        <v>349</v>
      </c>
      <c r="H140" s="187" t="s">
        <v>232</v>
      </c>
      <c r="I140" s="167" t="s">
        <v>382</v>
      </c>
      <c r="J140" s="84"/>
      <c r="K140" s="151">
        <f>K141</f>
        <v>40</v>
      </c>
      <c r="L140" s="151">
        <f>L141</f>
        <v>0</v>
      </c>
      <c r="M140" s="16"/>
    </row>
    <row r="141" spans="2:13" s="32" customFormat="1" ht="25.5" customHeight="1">
      <c r="B141" s="8" t="s">
        <v>480</v>
      </c>
      <c r="C141" s="103" t="s">
        <v>262</v>
      </c>
      <c r="D141" s="84" t="s">
        <v>259</v>
      </c>
      <c r="E141" s="84" t="s">
        <v>234</v>
      </c>
      <c r="F141" s="186" t="s">
        <v>234</v>
      </c>
      <c r="G141" s="187" t="s">
        <v>349</v>
      </c>
      <c r="H141" s="187" t="s">
        <v>232</v>
      </c>
      <c r="I141" s="167" t="s">
        <v>382</v>
      </c>
      <c r="J141" s="84"/>
      <c r="K141" s="151">
        <f>K142</f>
        <v>40</v>
      </c>
      <c r="L141" s="151">
        <f>L142</f>
        <v>0</v>
      </c>
      <c r="M141" s="16"/>
    </row>
    <row r="142" spans="2:13" s="32" customFormat="1" ht="19.5" customHeight="1">
      <c r="B142" s="8" t="s">
        <v>9</v>
      </c>
      <c r="C142" s="103" t="s">
        <v>262</v>
      </c>
      <c r="D142" s="84" t="s">
        <v>259</v>
      </c>
      <c r="E142" s="84" t="s">
        <v>234</v>
      </c>
      <c r="F142" s="186" t="s">
        <v>234</v>
      </c>
      <c r="G142" s="187" t="s">
        <v>349</v>
      </c>
      <c r="H142" s="187" t="s">
        <v>232</v>
      </c>
      <c r="I142" s="167" t="s">
        <v>382</v>
      </c>
      <c r="J142" s="84" t="s">
        <v>10</v>
      </c>
      <c r="K142" s="151">
        <v>40</v>
      </c>
      <c r="L142" s="151">
        <v>0</v>
      </c>
      <c r="M142" s="16"/>
    </row>
    <row r="143" spans="2:13" s="32" customFormat="1" ht="15.75" customHeight="1">
      <c r="B143" s="7" t="s">
        <v>451</v>
      </c>
      <c r="C143" s="103" t="s">
        <v>262</v>
      </c>
      <c r="D143" s="103" t="s">
        <v>259</v>
      </c>
      <c r="E143" s="103" t="s">
        <v>232</v>
      </c>
      <c r="F143" s="188"/>
      <c r="G143" s="189"/>
      <c r="H143" s="189"/>
      <c r="I143" s="211"/>
      <c r="J143" s="84"/>
      <c r="K143" s="151">
        <f aca="true" t="shared" si="5" ref="K143:L147">K144</f>
        <v>2397</v>
      </c>
      <c r="L143" s="151">
        <f t="shared" si="5"/>
        <v>2437</v>
      </c>
      <c r="M143" s="16"/>
    </row>
    <row r="144" spans="2:13" s="32" customFormat="1" ht="39.75" customHeight="1">
      <c r="B144" s="40" t="s">
        <v>340</v>
      </c>
      <c r="C144" s="103" t="s">
        <v>262</v>
      </c>
      <c r="D144" s="84" t="s">
        <v>259</v>
      </c>
      <c r="E144" s="84" t="s">
        <v>232</v>
      </c>
      <c r="F144" s="186" t="s">
        <v>234</v>
      </c>
      <c r="G144" s="187" t="s">
        <v>304</v>
      </c>
      <c r="H144" s="187" t="s">
        <v>230</v>
      </c>
      <c r="I144" s="187" t="s">
        <v>307</v>
      </c>
      <c r="J144" s="84"/>
      <c r="K144" s="151">
        <f t="shared" si="5"/>
        <v>2397</v>
      </c>
      <c r="L144" s="151">
        <f t="shared" si="5"/>
        <v>2437</v>
      </c>
      <c r="M144" s="16"/>
    </row>
    <row r="145" spans="2:13" s="32" customFormat="1" ht="24" customHeight="1">
      <c r="B145" s="40" t="s">
        <v>380</v>
      </c>
      <c r="C145" s="62" t="s">
        <v>262</v>
      </c>
      <c r="D145" s="62" t="s">
        <v>259</v>
      </c>
      <c r="E145" s="62" t="s">
        <v>232</v>
      </c>
      <c r="F145" s="186" t="s">
        <v>234</v>
      </c>
      <c r="G145" s="187" t="s">
        <v>349</v>
      </c>
      <c r="H145" s="187" t="s">
        <v>230</v>
      </c>
      <c r="I145" s="167" t="s">
        <v>307</v>
      </c>
      <c r="J145" s="84"/>
      <c r="K145" s="151">
        <f>K146+K151</f>
        <v>2397</v>
      </c>
      <c r="L145" s="151">
        <f>L146+L151</f>
        <v>2437</v>
      </c>
      <c r="M145" s="16"/>
    </row>
    <row r="146" spans="2:13" s="32" customFormat="1" ht="27.75" customHeight="1">
      <c r="B146" s="8" t="s">
        <v>472</v>
      </c>
      <c r="C146" s="62" t="s">
        <v>262</v>
      </c>
      <c r="D146" s="62" t="s">
        <v>259</v>
      </c>
      <c r="E146" s="62" t="s">
        <v>232</v>
      </c>
      <c r="F146" s="163" t="s">
        <v>234</v>
      </c>
      <c r="G146" s="163" t="s">
        <v>349</v>
      </c>
      <c r="H146" s="163" t="s">
        <v>234</v>
      </c>
      <c r="I146" s="163" t="s">
        <v>307</v>
      </c>
      <c r="J146" s="84"/>
      <c r="K146" s="151">
        <f>K147+K149</f>
        <v>2397</v>
      </c>
      <c r="L146" s="151">
        <f>L147+L149</f>
        <v>2437</v>
      </c>
      <c r="M146" s="16"/>
    </row>
    <row r="147" spans="2:13" s="32" customFormat="1" ht="27.75" customHeight="1">
      <c r="B147" s="8" t="s">
        <v>473</v>
      </c>
      <c r="C147" s="62" t="s">
        <v>262</v>
      </c>
      <c r="D147" s="62" t="s">
        <v>259</v>
      </c>
      <c r="E147" s="62" t="s">
        <v>232</v>
      </c>
      <c r="F147" s="186" t="s">
        <v>234</v>
      </c>
      <c r="G147" s="187" t="s">
        <v>349</v>
      </c>
      <c r="H147" s="187" t="s">
        <v>234</v>
      </c>
      <c r="I147" s="167" t="s">
        <v>382</v>
      </c>
      <c r="J147" s="84"/>
      <c r="K147" s="151">
        <f t="shared" si="5"/>
        <v>2236.1</v>
      </c>
      <c r="L147" s="151">
        <f t="shared" si="5"/>
        <v>2276.1</v>
      </c>
      <c r="M147" s="16"/>
    </row>
    <row r="148" spans="2:13" s="32" customFormat="1" ht="15.75" customHeight="1">
      <c r="B148" s="3" t="s">
        <v>9</v>
      </c>
      <c r="C148" s="62" t="s">
        <v>262</v>
      </c>
      <c r="D148" s="62" t="s">
        <v>259</v>
      </c>
      <c r="E148" s="62" t="s">
        <v>232</v>
      </c>
      <c r="F148" s="186" t="s">
        <v>234</v>
      </c>
      <c r="G148" s="187" t="s">
        <v>349</v>
      </c>
      <c r="H148" s="187" t="s">
        <v>234</v>
      </c>
      <c r="I148" s="167" t="s">
        <v>382</v>
      </c>
      <c r="J148" s="84" t="s">
        <v>10</v>
      </c>
      <c r="K148" s="151">
        <v>2236.1</v>
      </c>
      <c r="L148" s="151">
        <v>2276.1</v>
      </c>
      <c r="M148" s="16"/>
    </row>
    <row r="149" spans="2:13" s="32" customFormat="1" ht="54.75" customHeight="1">
      <c r="B149" s="244" t="s">
        <v>469</v>
      </c>
      <c r="C149" s="62" t="s">
        <v>262</v>
      </c>
      <c r="D149" s="62" t="s">
        <v>259</v>
      </c>
      <c r="E149" s="62" t="s">
        <v>232</v>
      </c>
      <c r="F149" s="186" t="s">
        <v>234</v>
      </c>
      <c r="G149" s="187" t="s">
        <v>349</v>
      </c>
      <c r="H149" s="187" t="s">
        <v>234</v>
      </c>
      <c r="I149" s="167" t="s">
        <v>462</v>
      </c>
      <c r="J149" s="84"/>
      <c r="K149" s="151">
        <f>K150</f>
        <v>160.9</v>
      </c>
      <c r="L149" s="151">
        <f>L150</f>
        <v>160.9</v>
      </c>
      <c r="M149" s="16"/>
    </row>
    <row r="150" spans="2:13" s="32" customFormat="1" ht="20.25" customHeight="1">
      <c r="B150" s="9" t="s">
        <v>9</v>
      </c>
      <c r="C150" s="62" t="s">
        <v>262</v>
      </c>
      <c r="D150" s="62" t="s">
        <v>259</v>
      </c>
      <c r="E150" s="62" t="s">
        <v>232</v>
      </c>
      <c r="F150" s="186" t="s">
        <v>234</v>
      </c>
      <c r="G150" s="187" t="s">
        <v>349</v>
      </c>
      <c r="H150" s="187" t="s">
        <v>234</v>
      </c>
      <c r="I150" s="167" t="s">
        <v>462</v>
      </c>
      <c r="J150" s="84" t="s">
        <v>10</v>
      </c>
      <c r="K150" s="151">
        <v>160.9</v>
      </c>
      <c r="L150" s="151">
        <v>160.9</v>
      </c>
      <c r="M150" s="16"/>
    </row>
    <row r="151" spans="2:13" s="32" customFormat="1" ht="98.25" customHeight="1">
      <c r="B151" s="43" t="s">
        <v>121</v>
      </c>
      <c r="C151" s="103" t="s">
        <v>262</v>
      </c>
      <c r="D151" s="84" t="s">
        <v>259</v>
      </c>
      <c r="E151" s="84" t="s">
        <v>234</v>
      </c>
      <c r="F151" s="186" t="s">
        <v>234</v>
      </c>
      <c r="G151" s="187" t="s">
        <v>349</v>
      </c>
      <c r="H151" s="187" t="s">
        <v>240</v>
      </c>
      <c r="I151" s="167" t="s">
        <v>307</v>
      </c>
      <c r="J151" s="84"/>
      <c r="K151" s="151">
        <f>K152</f>
        <v>0</v>
      </c>
      <c r="L151" s="151">
        <f>L152</f>
        <v>0</v>
      </c>
      <c r="M151" s="16"/>
    </row>
    <row r="152" spans="2:13" s="32" customFormat="1" ht="19.5" customHeight="1">
      <c r="B152" s="8" t="s">
        <v>9</v>
      </c>
      <c r="C152" s="103" t="s">
        <v>262</v>
      </c>
      <c r="D152" s="84" t="s">
        <v>259</v>
      </c>
      <c r="E152" s="84" t="s">
        <v>234</v>
      </c>
      <c r="F152" s="186" t="s">
        <v>234</v>
      </c>
      <c r="G152" s="187" t="s">
        <v>349</v>
      </c>
      <c r="H152" s="187" t="s">
        <v>240</v>
      </c>
      <c r="I152" s="167" t="s">
        <v>359</v>
      </c>
      <c r="J152" s="84" t="s">
        <v>10</v>
      </c>
      <c r="K152" s="151">
        <v>0</v>
      </c>
      <c r="L152" s="151">
        <v>0</v>
      </c>
      <c r="M152" s="16"/>
    </row>
    <row r="153" spans="2:12" s="32" customFormat="1" ht="32.25" customHeight="1">
      <c r="B153" s="44" t="s">
        <v>272</v>
      </c>
      <c r="C153" s="118">
        <v>114</v>
      </c>
      <c r="D153" s="100"/>
      <c r="E153" s="1"/>
      <c r="F153" s="186"/>
      <c r="G153" s="187"/>
      <c r="H153" s="187"/>
      <c r="I153" s="187"/>
      <c r="J153" s="2"/>
      <c r="K153" s="206">
        <f>K154</f>
        <v>2858.4</v>
      </c>
      <c r="L153" s="206">
        <f>L154</f>
        <v>2858.4</v>
      </c>
    </row>
    <row r="154" spans="2:12" s="32" customFormat="1" ht="15.75" customHeight="1">
      <c r="B154" s="6" t="s">
        <v>273</v>
      </c>
      <c r="C154" s="62" t="s">
        <v>260</v>
      </c>
      <c r="D154" s="62" t="s">
        <v>229</v>
      </c>
      <c r="E154" s="62" t="s">
        <v>230</v>
      </c>
      <c r="F154" s="186"/>
      <c r="G154" s="187"/>
      <c r="H154" s="187"/>
      <c r="I154" s="187"/>
      <c r="J154" s="2"/>
      <c r="K154" s="206">
        <f>K155+K160+K169</f>
        <v>2858.4</v>
      </c>
      <c r="L154" s="206">
        <f>L155+L160+L169</f>
        <v>2858.4</v>
      </c>
    </row>
    <row r="155" spans="2:12" s="32" customFormat="1" ht="31.5" customHeight="1">
      <c r="B155" s="6" t="s">
        <v>123</v>
      </c>
      <c r="C155" s="62" t="s">
        <v>260</v>
      </c>
      <c r="D155" s="62" t="s">
        <v>229</v>
      </c>
      <c r="E155" s="62" t="s">
        <v>234</v>
      </c>
      <c r="F155" s="186"/>
      <c r="G155" s="187"/>
      <c r="H155" s="187"/>
      <c r="I155" s="187"/>
      <c r="J155" s="1"/>
      <c r="K155" s="206">
        <f aca="true" t="shared" si="6" ref="K155:L158">K156</f>
        <v>1461.4</v>
      </c>
      <c r="L155" s="206">
        <f t="shared" si="6"/>
        <v>1461.4</v>
      </c>
    </row>
    <row r="156" spans="2:12" s="32" customFormat="1" ht="27" customHeight="1">
      <c r="B156" s="6" t="s">
        <v>124</v>
      </c>
      <c r="C156" s="62" t="s">
        <v>260</v>
      </c>
      <c r="D156" s="62" t="s">
        <v>229</v>
      </c>
      <c r="E156" s="62" t="s">
        <v>234</v>
      </c>
      <c r="F156" s="186" t="s">
        <v>425</v>
      </c>
      <c r="G156" s="187" t="s">
        <v>304</v>
      </c>
      <c r="H156" s="187" t="s">
        <v>230</v>
      </c>
      <c r="I156" s="187" t="s">
        <v>307</v>
      </c>
      <c r="J156" s="1"/>
      <c r="K156" s="206">
        <f t="shared" si="6"/>
        <v>1461.4</v>
      </c>
      <c r="L156" s="206">
        <f t="shared" si="6"/>
        <v>1461.4</v>
      </c>
    </row>
    <row r="157" spans="2:12" s="32" customFormat="1" ht="24" customHeight="1">
      <c r="B157" s="6" t="s">
        <v>2</v>
      </c>
      <c r="C157" s="62" t="s">
        <v>260</v>
      </c>
      <c r="D157" s="62" t="s">
        <v>229</v>
      </c>
      <c r="E157" s="62" t="s">
        <v>234</v>
      </c>
      <c r="F157" s="186" t="s">
        <v>425</v>
      </c>
      <c r="G157" s="187" t="s">
        <v>323</v>
      </c>
      <c r="H157" s="187" t="s">
        <v>230</v>
      </c>
      <c r="I157" s="187" t="s">
        <v>307</v>
      </c>
      <c r="J157" s="1"/>
      <c r="K157" s="206">
        <f t="shared" si="6"/>
        <v>1461.4</v>
      </c>
      <c r="L157" s="206">
        <f t="shared" si="6"/>
        <v>1461.4</v>
      </c>
    </row>
    <row r="158" spans="2:12" s="32" customFormat="1" ht="30" customHeight="1">
      <c r="B158" s="6" t="s">
        <v>41</v>
      </c>
      <c r="C158" s="62" t="s">
        <v>260</v>
      </c>
      <c r="D158" s="62" t="s">
        <v>229</v>
      </c>
      <c r="E158" s="62" t="s">
        <v>234</v>
      </c>
      <c r="F158" s="186" t="s">
        <v>425</v>
      </c>
      <c r="G158" s="187" t="s">
        <v>323</v>
      </c>
      <c r="H158" s="187" t="s">
        <v>230</v>
      </c>
      <c r="I158" s="187" t="s">
        <v>309</v>
      </c>
      <c r="J158" s="1"/>
      <c r="K158" s="206">
        <f t="shared" si="6"/>
        <v>1461.4</v>
      </c>
      <c r="L158" s="206">
        <f t="shared" si="6"/>
        <v>1461.4</v>
      </c>
    </row>
    <row r="159" spans="2:12" s="32" customFormat="1" ht="31.5" customHeight="1">
      <c r="B159" s="3" t="s">
        <v>222</v>
      </c>
      <c r="C159" s="62" t="s">
        <v>260</v>
      </c>
      <c r="D159" s="62" t="s">
        <v>229</v>
      </c>
      <c r="E159" s="62" t="s">
        <v>234</v>
      </c>
      <c r="F159" s="186" t="s">
        <v>425</v>
      </c>
      <c r="G159" s="187" t="s">
        <v>323</v>
      </c>
      <c r="H159" s="187" t="s">
        <v>230</v>
      </c>
      <c r="I159" s="187" t="s">
        <v>309</v>
      </c>
      <c r="J159" s="1" t="s">
        <v>1</v>
      </c>
      <c r="K159" s="206">
        <v>1461.4</v>
      </c>
      <c r="L159" s="206">
        <v>1461.4</v>
      </c>
    </row>
    <row r="160" spans="2:12" s="32" customFormat="1" ht="43.5" customHeight="1">
      <c r="B160" s="61" t="s">
        <v>125</v>
      </c>
      <c r="C160" s="62" t="s">
        <v>260</v>
      </c>
      <c r="D160" s="62" t="s">
        <v>229</v>
      </c>
      <c r="E160" s="62" t="s">
        <v>231</v>
      </c>
      <c r="F160" s="186"/>
      <c r="G160" s="187"/>
      <c r="H160" s="187"/>
      <c r="I160" s="187"/>
      <c r="J160" s="1"/>
      <c r="K160" s="206">
        <f>K161+K166</f>
        <v>1314.6</v>
      </c>
      <c r="L160" s="206">
        <f>L161+L166</f>
        <v>1314.6</v>
      </c>
    </row>
    <row r="161" spans="2:12" s="32" customFormat="1" ht="32.25" customHeight="1">
      <c r="B161" s="6" t="s">
        <v>126</v>
      </c>
      <c r="C161" s="62" t="s">
        <v>260</v>
      </c>
      <c r="D161" s="62" t="s">
        <v>229</v>
      </c>
      <c r="E161" s="62" t="s">
        <v>231</v>
      </c>
      <c r="F161" s="186" t="s">
        <v>426</v>
      </c>
      <c r="G161" s="187" t="s">
        <v>304</v>
      </c>
      <c r="H161" s="187" t="s">
        <v>230</v>
      </c>
      <c r="I161" s="187" t="s">
        <v>307</v>
      </c>
      <c r="J161" s="1"/>
      <c r="K161" s="206">
        <f>K162</f>
        <v>1149</v>
      </c>
      <c r="L161" s="206">
        <f>L162</f>
        <v>1149</v>
      </c>
    </row>
    <row r="162" spans="2:12" s="32" customFormat="1" ht="31.5" customHeight="1">
      <c r="B162" s="6" t="s">
        <v>41</v>
      </c>
      <c r="C162" s="62" t="s">
        <v>260</v>
      </c>
      <c r="D162" s="62" t="s">
        <v>229</v>
      </c>
      <c r="E162" s="62" t="s">
        <v>231</v>
      </c>
      <c r="F162" s="186" t="s">
        <v>426</v>
      </c>
      <c r="G162" s="187" t="s">
        <v>325</v>
      </c>
      <c r="H162" s="187" t="s">
        <v>230</v>
      </c>
      <c r="I162" s="187" t="s">
        <v>309</v>
      </c>
      <c r="J162" s="1"/>
      <c r="K162" s="206">
        <f>K163+K164+K165</f>
        <v>1149</v>
      </c>
      <c r="L162" s="206">
        <f>L163+L164+L165</f>
        <v>1149</v>
      </c>
    </row>
    <row r="163" spans="2:12" s="32" customFormat="1" ht="27" customHeight="1">
      <c r="B163" s="3" t="s">
        <v>222</v>
      </c>
      <c r="C163" s="62" t="s">
        <v>260</v>
      </c>
      <c r="D163" s="62" t="s">
        <v>229</v>
      </c>
      <c r="E163" s="62" t="s">
        <v>231</v>
      </c>
      <c r="F163" s="186" t="s">
        <v>426</v>
      </c>
      <c r="G163" s="187" t="s">
        <v>325</v>
      </c>
      <c r="H163" s="187" t="s">
        <v>230</v>
      </c>
      <c r="I163" s="187" t="s">
        <v>309</v>
      </c>
      <c r="J163" s="1" t="s">
        <v>1</v>
      </c>
      <c r="K163" s="206">
        <v>681</v>
      </c>
      <c r="L163" s="206">
        <v>681</v>
      </c>
    </row>
    <row r="164" spans="2:12" s="32" customFormat="1" ht="30" customHeight="1">
      <c r="B164" s="3" t="s">
        <v>219</v>
      </c>
      <c r="C164" s="62" t="s">
        <v>260</v>
      </c>
      <c r="D164" s="62" t="s">
        <v>229</v>
      </c>
      <c r="E164" s="62" t="s">
        <v>231</v>
      </c>
      <c r="F164" s="186" t="s">
        <v>426</v>
      </c>
      <c r="G164" s="187" t="s">
        <v>325</v>
      </c>
      <c r="H164" s="187" t="s">
        <v>230</v>
      </c>
      <c r="I164" s="187" t="s">
        <v>309</v>
      </c>
      <c r="J164" s="1" t="s">
        <v>4</v>
      </c>
      <c r="K164" s="206">
        <v>460</v>
      </c>
      <c r="L164" s="206">
        <v>460</v>
      </c>
    </row>
    <row r="165" spans="2:12" s="32" customFormat="1" ht="15" customHeight="1">
      <c r="B165" s="3" t="s">
        <v>3</v>
      </c>
      <c r="C165" s="62" t="s">
        <v>260</v>
      </c>
      <c r="D165" s="62" t="s">
        <v>229</v>
      </c>
      <c r="E165" s="62" t="s">
        <v>231</v>
      </c>
      <c r="F165" s="186" t="s">
        <v>426</v>
      </c>
      <c r="G165" s="187" t="s">
        <v>325</v>
      </c>
      <c r="H165" s="187" t="s">
        <v>230</v>
      </c>
      <c r="I165" s="187" t="s">
        <v>309</v>
      </c>
      <c r="J165" s="1" t="s">
        <v>5</v>
      </c>
      <c r="K165" s="206">
        <v>8</v>
      </c>
      <c r="L165" s="206">
        <v>8</v>
      </c>
    </row>
    <row r="166" spans="2:12" s="32" customFormat="1" ht="58.5" customHeight="1">
      <c r="B166" s="40" t="s">
        <v>427</v>
      </c>
      <c r="C166" s="62" t="s">
        <v>260</v>
      </c>
      <c r="D166" s="62" t="s">
        <v>229</v>
      </c>
      <c r="E166" s="62" t="s">
        <v>231</v>
      </c>
      <c r="F166" s="186" t="s">
        <v>426</v>
      </c>
      <c r="G166" s="187" t="s">
        <v>325</v>
      </c>
      <c r="H166" s="187" t="s">
        <v>230</v>
      </c>
      <c r="I166" s="187" t="s">
        <v>359</v>
      </c>
      <c r="J166" s="1"/>
      <c r="K166" s="206">
        <f>K167+K168</f>
        <v>165.6</v>
      </c>
      <c r="L166" s="206">
        <f>L167+L168</f>
        <v>165.6</v>
      </c>
    </row>
    <row r="167" spans="2:12" s="32" customFormat="1" ht="30.75" customHeight="1">
      <c r="B167" s="3" t="s">
        <v>222</v>
      </c>
      <c r="C167" s="62" t="s">
        <v>260</v>
      </c>
      <c r="D167" s="62" t="s">
        <v>229</v>
      </c>
      <c r="E167" s="62" t="s">
        <v>231</v>
      </c>
      <c r="F167" s="186" t="s">
        <v>426</v>
      </c>
      <c r="G167" s="187" t="s">
        <v>325</v>
      </c>
      <c r="H167" s="187" t="s">
        <v>230</v>
      </c>
      <c r="I167" s="187" t="s">
        <v>359</v>
      </c>
      <c r="J167" s="1" t="s">
        <v>1</v>
      </c>
      <c r="K167" s="206">
        <v>165.6</v>
      </c>
      <c r="L167" s="206">
        <v>165.6</v>
      </c>
    </row>
    <row r="168" spans="2:12" s="32" customFormat="1" ht="33" customHeight="1">
      <c r="B168" s="3" t="s">
        <v>219</v>
      </c>
      <c r="C168" s="62" t="s">
        <v>260</v>
      </c>
      <c r="D168" s="62" t="s">
        <v>229</v>
      </c>
      <c r="E168" s="62" t="s">
        <v>231</v>
      </c>
      <c r="F168" s="186" t="s">
        <v>426</v>
      </c>
      <c r="G168" s="187" t="s">
        <v>325</v>
      </c>
      <c r="H168" s="187" t="s">
        <v>230</v>
      </c>
      <c r="I168" s="187" t="s">
        <v>359</v>
      </c>
      <c r="J168" s="1" t="s">
        <v>4</v>
      </c>
      <c r="K168" s="206">
        <v>0</v>
      </c>
      <c r="L168" s="206">
        <v>0</v>
      </c>
    </row>
    <row r="169" spans="2:12" s="32" customFormat="1" ht="15.75" customHeight="1">
      <c r="B169" s="40" t="s">
        <v>257</v>
      </c>
      <c r="C169" s="62" t="s">
        <v>260</v>
      </c>
      <c r="D169" s="62" t="s">
        <v>229</v>
      </c>
      <c r="E169" s="62" t="s">
        <v>285</v>
      </c>
      <c r="F169" s="186"/>
      <c r="G169" s="187"/>
      <c r="H169" s="187"/>
      <c r="I169" s="187"/>
      <c r="J169" s="1"/>
      <c r="K169" s="184">
        <f aca="true" t="shared" si="7" ref="K169:L171">K170</f>
        <v>82.4</v>
      </c>
      <c r="L169" s="184">
        <f t="shared" si="7"/>
        <v>82.4</v>
      </c>
    </row>
    <row r="170" spans="2:12" s="32" customFormat="1" ht="36" customHeight="1">
      <c r="B170" s="6" t="s">
        <v>127</v>
      </c>
      <c r="C170" s="62" t="s">
        <v>260</v>
      </c>
      <c r="D170" s="62" t="s">
        <v>229</v>
      </c>
      <c r="E170" s="62" t="s">
        <v>285</v>
      </c>
      <c r="F170" s="186" t="s">
        <v>428</v>
      </c>
      <c r="G170" s="187" t="s">
        <v>304</v>
      </c>
      <c r="H170" s="187" t="s">
        <v>230</v>
      </c>
      <c r="I170" s="187" t="s">
        <v>429</v>
      </c>
      <c r="J170" s="1"/>
      <c r="K170" s="184">
        <f t="shared" si="7"/>
        <v>82.4</v>
      </c>
      <c r="L170" s="184">
        <f t="shared" si="7"/>
        <v>82.4</v>
      </c>
    </row>
    <row r="171" spans="2:12" s="32" customFormat="1" ht="29.25" customHeight="1">
      <c r="B171" s="6" t="s">
        <v>128</v>
      </c>
      <c r="C171" s="62" t="s">
        <v>260</v>
      </c>
      <c r="D171" s="62" t="s">
        <v>229</v>
      </c>
      <c r="E171" s="62" t="s">
        <v>285</v>
      </c>
      <c r="F171" s="186" t="s">
        <v>428</v>
      </c>
      <c r="G171" s="187" t="s">
        <v>304</v>
      </c>
      <c r="H171" s="187" t="s">
        <v>230</v>
      </c>
      <c r="I171" s="187" t="s">
        <v>429</v>
      </c>
      <c r="J171" s="1"/>
      <c r="K171" s="184">
        <f t="shared" si="7"/>
        <v>82.4</v>
      </c>
      <c r="L171" s="184">
        <f t="shared" si="7"/>
        <v>82.4</v>
      </c>
    </row>
    <row r="172" spans="2:12" s="32" customFormat="1" ht="18" customHeight="1">
      <c r="B172" s="3" t="s">
        <v>3</v>
      </c>
      <c r="C172" s="62" t="s">
        <v>260</v>
      </c>
      <c r="D172" s="62" t="s">
        <v>229</v>
      </c>
      <c r="E172" s="62" t="s">
        <v>285</v>
      </c>
      <c r="F172" s="186" t="s">
        <v>428</v>
      </c>
      <c r="G172" s="187" t="s">
        <v>304</v>
      </c>
      <c r="H172" s="187" t="s">
        <v>230</v>
      </c>
      <c r="I172" s="187" t="s">
        <v>429</v>
      </c>
      <c r="J172" s="1" t="s">
        <v>5</v>
      </c>
      <c r="K172" s="206">
        <v>82.4</v>
      </c>
      <c r="L172" s="206">
        <v>82.4</v>
      </c>
    </row>
    <row r="173" spans="2:12" s="32" customFormat="1" ht="30" customHeight="1">
      <c r="B173" s="5" t="s">
        <v>277</v>
      </c>
      <c r="C173" s="88" t="s">
        <v>261</v>
      </c>
      <c r="D173" s="62"/>
      <c r="E173" s="62"/>
      <c r="F173" s="186"/>
      <c r="G173" s="187"/>
      <c r="H173" s="187"/>
      <c r="I173" s="187"/>
      <c r="J173" s="1"/>
      <c r="K173" s="206">
        <f>K174+K264+K281+K297+K314+K332+K347+K342</f>
        <v>73165.39</v>
      </c>
      <c r="L173" s="206">
        <f>L174+L264+L281+L297+L314+L332+L347+L342</f>
        <v>77730.99999999999</v>
      </c>
    </row>
    <row r="174" spans="2:12" s="32" customFormat="1" ht="15.75" customHeight="1">
      <c r="B174" s="45" t="s">
        <v>273</v>
      </c>
      <c r="C174" s="62" t="s">
        <v>261</v>
      </c>
      <c r="D174" s="62" t="s">
        <v>229</v>
      </c>
      <c r="E174" s="62" t="s">
        <v>230</v>
      </c>
      <c r="F174" s="186"/>
      <c r="G174" s="187"/>
      <c r="H174" s="187"/>
      <c r="I174" s="187"/>
      <c r="J174" s="1"/>
      <c r="K174" s="206">
        <f>K175+K200+K207+K211</f>
        <v>50373.71</v>
      </c>
      <c r="L174" s="206">
        <f>L175+L200+L207+L211</f>
        <v>49970.4</v>
      </c>
    </row>
    <row r="175" spans="2:12" s="32" customFormat="1" ht="45.75" customHeight="1">
      <c r="B175" s="40" t="s">
        <v>129</v>
      </c>
      <c r="C175" s="62" t="s">
        <v>261</v>
      </c>
      <c r="D175" s="62" t="s">
        <v>229</v>
      </c>
      <c r="E175" s="62" t="s">
        <v>240</v>
      </c>
      <c r="F175" s="186"/>
      <c r="G175" s="187"/>
      <c r="H175" s="187"/>
      <c r="I175" s="187"/>
      <c r="J175" s="1"/>
      <c r="K175" s="206">
        <f>K176+K190+K196</f>
        <v>18157.6</v>
      </c>
      <c r="L175" s="206">
        <f>L176+L190+L196</f>
        <v>18156.6</v>
      </c>
    </row>
    <row r="176" spans="2:12" s="32" customFormat="1" ht="45.75" customHeight="1">
      <c r="B176" s="52" t="s">
        <v>130</v>
      </c>
      <c r="C176" s="62" t="s">
        <v>261</v>
      </c>
      <c r="D176" s="62" t="s">
        <v>229</v>
      </c>
      <c r="E176" s="62" t="s">
        <v>240</v>
      </c>
      <c r="F176" s="186" t="s">
        <v>419</v>
      </c>
      <c r="G176" s="187" t="s">
        <v>304</v>
      </c>
      <c r="H176" s="187" t="s">
        <v>230</v>
      </c>
      <c r="I176" s="187" t="s">
        <v>307</v>
      </c>
      <c r="J176" s="1"/>
      <c r="K176" s="206">
        <f>K177+K182</f>
        <v>17209.6</v>
      </c>
      <c r="L176" s="206">
        <f>L177+L182</f>
        <v>17208.6</v>
      </c>
    </row>
    <row r="177" spans="2:12" s="32" customFormat="1" ht="30" customHeight="1">
      <c r="B177" s="6" t="s">
        <v>131</v>
      </c>
      <c r="C177" s="62" t="s">
        <v>261</v>
      </c>
      <c r="D177" s="62" t="s">
        <v>229</v>
      </c>
      <c r="E177" s="62" t="s">
        <v>240</v>
      </c>
      <c r="F177" s="186" t="s">
        <v>419</v>
      </c>
      <c r="G177" s="187" t="s">
        <v>304</v>
      </c>
      <c r="H177" s="187" t="s">
        <v>229</v>
      </c>
      <c r="I177" s="187" t="s">
        <v>309</v>
      </c>
      <c r="J177" s="1"/>
      <c r="K177" s="206">
        <f>K178+K179+K180</f>
        <v>1492</v>
      </c>
      <c r="L177" s="206">
        <f>L178+L179+L180</f>
        <v>1492</v>
      </c>
    </row>
    <row r="178" spans="2:12" s="32" customFormat="1" ht="30" customHeight="1">
      <c r="B178" s="3" t="s">
        <v>219</v>
      </c>
      <c r="C178" s="62" t="s">
        <v>261</v>
      </c>
      <c r="D178" s="62" t="s">
        <v>229</v>
      </c>
      <c r="E178" s="62" t="s">
        <v>240</v>
      </c>
      <c r="F178" s="186" t="s">
        <v>419</v>
      </c>
      <c r="G178" s="187" t="s">
        <v>304</v>
      </c>
      <c r="H178" s="187" t="s">
        <v>229</v>
      </c>
      <c r="I178" s="187" t="s">
        <v>309</v>
      </c>
      <c r="J178" s="1" t="s">
        <v>4</v>
      </c>
      <c r="K178" s="206">
        <v>1372</v>
      </c>
      <c r="L178" s="184">
        <v>1372</v>
      </c>
    </row>
    <row r="179" spans="2:12" s="32" customFormat="1" ht="20.25" customHeight="1">
      <c r="B179" s="3" t="s">
        <v>3</v>
      </c>
      <c r="C179" s="62" t="s">
        <v>261</v>
      </c>
      <c r="D179" s="62" t="s">
        <v>229</v>
      </c>
      <c r="E179" s="62" t="s">
        <v>240</v>
      </c>
      <c r="F179" s="186" t="s">
        <v>419</v>
      </c>
      <c r="G179" s="187" t="s">
        <v>304</v>
      </c>
      <c r="H179" s="187" t="s">
        <v>229</v>
      </c>
      <c r="I179" s="187" t="s">
        <v>309</v>
      </c>
      <c r="J179" s="1" t="s">
        <v>5</v>
      </c>
      <c r="K179" s="206">
        <v>90</v>
      </c>
      <c r="L179" s="184">
        <v>90</v>
      </c>
    </row>
    <row r="180" spans="2:12" s="32" customFormat="1" ht="85.5" customHeight="1">
      <c r="B180" s="40" t="s">
        <v>44</v>
      </c>
      <c r="C180" s="62" t="s">
        <v>261</v>
      </c>
      <c r="D180" s="62" t="s">
        <v>229</v>
      </c>
      <c r="E180" s="62" t="s">
        <v>240</v>
      </c>
      <c r="F180" s="186" t="s">
        <v>419</v>
      </c>
      <c r="G180" s="187" t="s">
        <v>304</v>
      </c>
      <c r="H180" s="187" t="s">
        <v>229</v>
      </c>
      <c r="I180" s="187" t="s">
        <v>421</v>
      </c>
      <c r="J180" s="1"/>
      <c r="K180" s="206">
        <f>K181</f>
        <v>30</v>
      </c>
      <c r="L180" s="206">
        <f>L181</f>
        <v>30</v>
      </c>
    </row>
    <row r="181" spans="2:12" s="32" customFormat="1" ht="29.25" customHeight="1">
      <c r="B181" s="3" t="s">
        <v>219</v>
      </c>
      <c r="C181" s="62" t="s">
        <v>261</v>
      </c>
      <c r="D181" s="62" t="s">
        <v>229</v>
      </c>
      <c r="E181" s="62" t="s">
        <v>240</v>
      </c>
      <c r="F181" s="186" t="s">
        <v>419</v>
      </c>
      <c r="G181" s="187" t="s">
        <v>304</v>
      </c>
      <c r="H181" s="187" t="s">
        <v>229</v>
      </c>
      <c r="I181" s="187" t="s">
        <v>421</v>
      </c>
      <c r="J181" s="1" t="s">
        <v>4</v>
      </c>
      <c r="K181" s="206">
        <v>30</v>
      </c>
      <c r="L181" s="184">
        <v>30</v>
      </c>
    </row>
    <row r="182" spans="2:12" s="32" customFormat="1" ht="33" customHeight="1">
      <c r="B182" s="6" t="s">
        <v>132</v>
      </c>
      <c r="C182" s="62" t="s">
        <v>261</v>
      </c>
      <c r="D182" s="62" t="s">
        <v>229</v>
      </c>
      <c r="E182" s="62" t="s">
        <v>240</v>
      </c>
      <c r="F182" s="186" t="s">
        <v>419</v>
      </c>
      <c r="G182" s="187" t="s">
        <v>304</v>
      </c>
      <c r="H182" s="187" t="s">
        <v>234</v>
      </c>
      <c r="I182" s="187" t="s">
        <v>307</v>
      </c>
      <c r="J182" s="1"/>
      <c r="K182" s="206">
        <f>K183+K184+K186+K188</f>
        <v>15717.599999999999</v>
      </c>
      <c r="L182" s="206">
        <f>L183+L184+L186+L188</f>
        <v>15716.599999999999</v>
      </c>
    </row>
    <row r="183" spans="2:12" s="32" customFormat="1" ht="27.75" customHeight="1">
      <c r="B183" s="3" t="s">
        <v>222</v>
      </c>
      <c r="C183" s="62" t="s">
        <v>261</v>
      </c>
      <c r="D183" s="62" t="s">
        <v>229</v>
      </c>
      <c r="E183" s="62" t="s">
        <v>240</v>
      </c>
      <c r="F183" s="186" t="s">
        <v>419</v>
      </c>
      <c r="G183" s="187" t="s">
        <v>304</v>
      </c>
      <c r="H183" s="187" t="s">
        <v>234</v>
      </c>
      <c r="I183" s="187" t="s">
        <v>420</v>
      </c>
      <c r="J183" s="1" t="s">
        <v>1</v>
      </c>
      <c r="K183" s="206">
        <v>15251.8</v>
      </c>
      <c r="L183" s="184">
        <v>15251.8</v>
      </c>
    </row>
    <row r="184" spans="2:12" s="32" customFormat="1" ht="83.25" customHeight="1">
      <c r="B184" s="40" t="s">
        <v>44</v>
      </c>
      <c r="C184" s="62" t="s">
        <v>261</v>
      </c>
      <c r="D184" s="62" t="s">
        <v>229</v>
      </c>
      <c r="E184" s="62" t="s">
        <v>240</v>
      </c>
      <c r="F184" s="186" t="s">
        <v>419</v>
      </c>
      <c r="G184" s="187" t="s">
        <v>304</v>
      </c>
      <c r="H184" s="187" t="s">
        <v>234</v>
      </c>
      <c r="I184" s="187" t="s">
        <v>421</v>
      </c>
      <c r="J184" s="1"/>
      <c r="K184" s="206">
        <f>K185</f>
        <v>270.5</v>
      </c>
      <c r="L184" s="184">
        <f>L185</f>
        <v>269.5</v>
      </c>
    </row>
    <row r="185" spans="2:12" s="32" customFormat="1" ht="27.75" customHeight="1">
      <c r="B185" s="3" t="s">
        <v>222</v>
      </c>
      <c r="C185" s="62" t="s">
        <v>261</v>
      </c>
      <c r="D185" s="62" t="s">
        <v>229</v>
      </c>
      <c r="E185" s="62" t="s">
        <v>240</v>
      </c>
      <c r="F185" s="186" t="s">
        <v>419</v>
      </c>
      <c r="G185" s="187" t="s">
        <v>304</v>
      </c>
      <c r="H185" s="187" t="s">
        <v>234</v>
      </c>
      <c r="I185" s="187" t="s">
        <v>421</v>
      </c>
      <c r="J185" s="1" t="s">
        <v>1</v>
      </c>
      <c r="K185" s="206">
        <v>270.5</v>
      </c>
      <c r="L185" s="184">
        <v>269.5</v>
      </c>
    </row>
    <row r="186" spans="2:12" s="32" customFormat="1" ht="78" customHeight="1">
      <c r="B186" s="40" t="s">
        <v>134</v>
      </c>
      <c r="C186" s="62" t="s">
        <v>261</v>
      </c>
      <c r="D186" s="62" t="s">
        <v>229</v>
      </c>
      <c r="E186" s="62" t="s">
        <v>240</v>
      </c>
      <c r="F186" s="186" t="s">
        <v>419</v>
      </c>
      <c r="G186" s="187" t="s">
        <v>304</v>
      </c>
      <c r="H186" s="187" t="s">
        <v>234</v>
      </c>
      <c r="I186" s="187" t="s">
        <v>422</v>
      </c>
      <c r="J186" s="1"/>
      <c r="K186" s="206">
        <f>K187</f>
        <v>34.4</v>
      </c>
      <c r="L186" s="184">
        <f>L187</f>
        <v>34.4</v>
      </c>
    </row>
    <row r="187" spans="2:12" s="32" customFormat="1" ht="30.75" customHeight="1">
      <c r="B187" s="3" t="s">
        <v>222</v>
      </c>
      <c r="C187" s="62" t="s">
        <v>261</v>
      </c>
      <c r="D187" s="62" t="s">
        <v>229</v>
      </c>
      <c r="E187" s="62" t="s">
        <v>240</v>
      </c>
      <c r="F187" s="186" t="s">
        <v>419</v>
      </c>
      <c r="G187" s="187" t="s">
        <v>304</v>
      </c>
      <c r="H187" s="187" t="s">
        <v>234</v>
      </c>
      <c r="I187" s="187" t="s">
        <v>422</v>
      </c>
      <c r="J187" s="1" t="s">
        <v>1</v>
      </c>
      <c r="K187" s="206">
        <v>34.4</v>
      </c>
      <c r="L187" s="184">
        <v>34.4</v>
      </c>
    </row>
    <row r="188" spans="2:12" s="32" customFormat="1" ht="54.75" customHeight="1">
      <c r="B188" s="244" t="s">
        <v>469</v>
      </c>
      <c r="C188" s="62" t="s">
        <v>261</v>
      </c>
      <c r="D188" s="62" t="s">
        <v>229</v>
      </c>
      <c r="E188" s="62" t="s">
        <v>240</v>
      </c>
      <c r="F188" s="186" t="s">
        <v>419</v>
      </c>
      <c r="G188" s="187" t="s">
        <v>304</v>
      </c>
      <c r="H188" s="187" t="s">
        <v>234</v>
      </c>
      <c r="I188" s="167" t="s">
        <v>462</v>
      </c>
      <c r="J188" s="1"/>
      <c r="K188" s="206">
        <f>K189</f>
        <v>160.9</v>
      </c>
      <c r="L188" s="184">
        <f>L189</f>
        <v>160.9</v>
      </c>
    </row>
    <row r="189" spans="2:12" s="32" customFormat="1" ht="24" customHeight="1">
      <c r="B189" s="9" t="s">
        <v>9</v>
      </c>
      <c r="C189" s="62" t="s">
        <v>261</v>
      </c>
      <c r="D189" s="62" t="s">
        <v>229</v>
      </c>
      <c r="E189" s="62" t="s">
        <v>240</v>
      </c>
      <c r="F189" s="186" t="s">
        <v>419</v>
      </c>
      <c r="G189" s="187" t="s">
        <v>304</v>
      </c>
      <c r="H189" s="187" t="s">
        <v>234</v>
      </c>
      <c r="I189" s="167" t="s">
        <v>462</v>
      </c>
      <c r="J189" s="1" t="s">
        <v>1</v>
      </c>
      <c r="K189" s="206">
        <v>160.9</v>
      </c>
      <c r="L189" s="184">
        <v>160.9</v>
      </c>
    </row>
    <row r="190" spans="2:12" s="32" customFormat="1" ht="44.25" customHeight="1">
      <c r="B190" s="40" t="s">
        <v>73</v>
      </c>
      <c r="C190" s="62" t="s">
        <v>261</v>
      </c>
      <c r="D190" s="62" t="s">
        <v>229</v>
      </c>
      <c r="E190" s="62" t="s">
        <v>240</v>
      </c>
      <c r="F190" s="148" t="s">
        <v>231</v>
      </c>
      <c r="G190" s="148" t="s">
        <v>304</v>
      </c>
      <c r="H190" s="148" t="s">
        <v>230</v>
      </c>
      <c r="I190" s="148" t="s">
        <v>307</v>
      </c>
      <c r="J190" s="1"/>
      <c r="K190" s="206">
        <f aca="true" t="shared" si="8" ref="K190:L192">K191</f>
        <v>636.6</v>
      </c>
      <c r="L190" s="184">
        <f t="shared" si="8"/>
        <v>636.6</v>
      </c>
    </row>
    <row r="191" spans="2:12" s="32" customFormat="1" ht="31.5" customHeight="1">
      <c r="B191" s="40" t="s">
        <v>136</v>
      </c>
      <c r="C191" s="62" t="s">
        <v>261</v>
      </c>
      <c r="D191" s="62" t="s">
        <v>229</v>
      </c>
      <c r="E191" s="62" t="s">
        <v>240</v>
      </c>
      <c r="F191" s="99" t="s">
        <v>231</v>
      </c>
      <c r="G191" s="168" t="s">
        <v>323</v>
      </c>
      <c r="H191" s="168" t="s">
        <v>230</v>
      </c>
      <c r="I191" s="131" t="s">
        <v>307</v>
      </c>
      <c r="J191" s="1"/>
      <c r="K191" s="206">
        <f t="shared" si="8"/>
        <v>636.6</v>
      </c>
      <c r="L191" s="184">
        <f t="shared" si="8"/>
        <v>636.6</v>
      </c>
    </row>
    <row r="192" spans="2:12" s="32" customFormat="1" ht="47.25" customHeight="1">
      <c r="B192" s="6" t="s">
        <v>137</v>
      </c>
      <c r="C192" s="62" t="s">
        <v>261</v>
      </c>
      <c r="D192" s="62" t="s">
        <v>229</v>
      </c>
      <c r="E192" s="62" t="s">
        <v>240</v>
      </c>
      <c r="F192" s="148" t="s">
        <v>231</v>
      </c>
      <c r="G192" s="148" t="s">
        <v>323</v>
      </c>
      <c r="H192" s="148" t="s">
        <v>229</v>
      </c>
      <c r="I192" s="148" t="s">
        <v>307</v>
      </c>
      <c r="J192" s="1"/>
      <c r="K192" s="206">
        <f t="shared" si="8"/>
        <v>636.6</v>
      </c>
      <c r="L192" s="184">
        <f t="shared" si="8"/>
        <v>636.6</v>
      </c>
    </row>
    <row r="193" spans="2:12" s="32" customFormat="1" ht="82.5" customHeight="1">
      <c r="B193" s="6" t="s">
        <v>12</v>
      </c>
      <c r="C193" s="62" t="s">
        <v>261</v>
      </c>
      <c r="D193" s="62" t="s">
        <v>229</v>
      </c>
      <c r="E193" s="62" t="s">
        <v>240</v>
      </c>
      <c r="F193" s="99" t="s">
        <v>231</v>
      </c>
      <c r="G193" s="168" t="s">
        <v>323</v>
      </c>
      <c r="H193" s="168" t="s">
        <v>229</v>
      </c>
      <c r="I193" s="131" t="s">
        <v>386</v>
      </c>
      <c r="J193" s="1"/>
      <c r="K193" s="206">
        <f>K194+K195</f>
        <v>636.6</v>
      </c>
      <c r="L193" s="184">
        <f>L194+L195</f>
        <v>636.6</v>
      </c>
    </row>
    <row r="194" spans="2:12" s="32" customFormat="1" ht="27" customHeight="1">
      <c r="B194" s="3" t="s">
        <v>222</v>
      </c>
      <c r="C194" s="62" t="s">
        <v>261</v>
      </c>
      <c r="D194" s="62" t="s">
        <v>229</v>
      </c>
      <c r="E194" s="62" t="s">
        <v>240</v>
      </c>
      <c r="F194" s="148" t="s">
        <v>231</v>
      </c>
      <c r="G194" s="148" t="s">
        <v>323</v>
      </c>
      <c r="H194" s="148" t="s">
        <v>229</v>
      </c>
      <c r="I194" s="131" t="s">
        <v>386</v>
      </c>
      <c r="J194" s="1" t="s">
        <v>1</v>
      </c>
      <c r="K194" s="206">
        <v>591.5</v>
      </c>
      <c r="L194" s="206">
        <v>591.5</v>
      </c>
    </row>
    <row r="195" spans="2:12" s="32" customFormat="1" ht="30.75" customHeight="1">
      <c r="B195" s="3" t="s">
        <v>219</v>
      </c>
      <c r="C195" s="62" t="s">
        <v>261</v>
      </c>
      <c r="D195" s="62" t="s">
        <v>229</v>
      </c>
      <c r="E195" s="62" t="s">
        <v>240</v>
      </c>
      <c r="F195" s="99" t="s">
        <v>231</v>
      </c>
      <c r="G195" s="168" t="s">
        <v>323</v>
      </c>
      <c r="H195" s="168" t="s">
        <v>229</v>
      </c>
      <c r="I195" s="131" t="s">
        <v>386</v>
      </c>
      <c r="J195" s="1" t="s">
        <v>4</v>
      </c>
      <c r="K195" s="206">
        <v>45.1</v>
      </c>
      <c r="L195" s="206">
        <v>45.1</v>
      </c>
    </row>
    <row r="196" spans="2:12" s="32" customFormat="1" ht="30.75" customHeight="1">
      <c r="B196" s="3" t="s">
        <v>187</v>
      </c>
      <c r="C196" s="62" t="s">
        <v>261</v>
      </c>
      <c r="D196" s="62" t="s">
        <v>229</v>
      </c>
      <c r="E196" s="62" t="s">
        <v>240</v>
      </c>
      <c r="F196" s="186" t="s">
        <v>430</v>
      </c>
      <c r="G196" s="187" t="s">
        <v>304</v>
      </c>
      <c r="H196" s="187" t="s">
        <v>230</v>
      </c>
      <c r="I196" s="187" t="s">
        <v>307</v>
      </c>
      <c r="J196" s="1"/>
      <c r="K196" s="206">
        <f>K197</f>
        <v>311.4</v>
      </c>
      <c r="L196" s="206">
        <f>L197</f>
        <v>311.4</v>
      </c>
    </row>
    <row r="197" spans="2:12" s="32" customFormat="1" ht="31.5" customHeight="1">
      <c r="B197" s="40" t="s">
        <v>133</v>
      </c>
      <c r="C197" s="62" t="s">
        <v>261</v>
      </c>
      <c r="D197" s="62" t="s">
        <v>229</v>
      </c>
      <c r="E197" s="62" t="s">
        <v>240</v>
      </c>
      <c r="F197" s="186" t="s">
        <v>430</v>
      </c>
      <c r="G197" s="187" t="s">
        <v>304</v>
      </c>
      <c r="H197" s="187" t="s">
        <v>230</v>
      </c>
      <c r="I197" s="187" t="s">
        <v>359</v>
      </c>
      <c r="J197" s="1"/>
      <c r="K197" s="206">
        <f>K198+K199</f>
        <v>311.4</v>
      </c>
      <c r="L197" s="206">
        <f>L198+L199</f>
        <v>311.4</v>
      </c>
    </row>
    <row r="198" spans="2:12" s="32" customFormat="1" ht="29.25" customHeight="1">
      <c r="B198" s="3" t="s">
        <v>222</v>
      </c>
      <c r="C198" s="62" t="s">
        <v>261</v>
      </c>
      <c r="D198" s="62" t="s">
        <v>229</v>
      </c>
      <c r="E198" s="62" t="s">
        <v>240</v>
      </c>
      <c r="F198" s="186" t="s">
        <v>430</v>
      </c>
      <c r="G198" s="187" t="s">
        <v>304</v>
      </c>
      <c r="H198" s="187" t="s">
        <v>230</v>
      </c>
      <c r="I198" s="187" t="s">
        <v>359</v>
      </c>
      <c r="J198" s="1" t="s">
        <v>1</v>
      </c>
      <c r="K198" s="206">
        <v>203.1</v>
      </c>
      <c r="L198" s="206">
        <v>203.1</v>
      </c>
    </row>
    <row r="199" spans="2:12" s="32" customFormat="1" ht="30" customHeight="1">
      <c r="B199" s="3" t="s">
        <v>219</v>
      </c>
      <c r="C199" s="62" t="s">
        <v>261</v>
      </c>
      <c r="D199" s="62" t="s">
        <v>229</v>
      </c>
      <c r="E199" s="62" t="s">
        <v>240</v>
      </c>
      <c r="F199" s="186" t="s">
        <v>430</v>
      </c>
      <c r="G199" s="187" t="s">
        <v>304</v>
      </c>
      <c r="H199" s="187" t="s">
        <v>230</v>
      </c>
      <c r="I199" s="187" t="s">
        <v>359</v>
      </c>
      <c r="J199" s="1" t="s">
        <v>4</v>
      </c>
      <c r="K199" s="206">
        <v>108.3</v>
      </c>
      <c r="L199" s="206">
        <v>108.3</v>
      </c>
    </row>
    <row r="200" spans="2:12" s="32" customFormat="1" ht="16.5" customHeight="1">
      <c r="B200" s="3" t="s">
        <v>75</v>
      </c>
      <c r="C200" s="62" t="s">
        <v>261</v>
      </c>
      <c r="D200" s="1" t="s">
        <v>229</v>
      </c>
      <c r="E200" s="1" t="s">
        <v>232</v>
      </c>
      <c r="F200" s="186"/>
      <c r="G200" s="187"/>
      <c r="H200" s="187"/>
      <c r="I200" s="187"/>
      <c r="J200" s="2"/>
      <c r="K200" s="206">
        <f aca="true" t="shared" si="9" ref="K200:L202">K201</f>
        <v>4.3</v>
      </c>
      <c r="L200" s="206">
        <f t="shared" si="9"/>
        <v>4.5</v>
      </c>
    </row>
    <row r="201" spans="2:12" s="32" customFormat="1" ht="16.5" customHeight="1">
      <c r="B201" s="3" t="s">
        <v>115</v>
      </c>
      <c r="C201" s="62" t="s">
        <v>261</v>
      </c>
      <c r="D201" s="1" t="s">
        <v>229</v>
      </c>
      <c r="E201" s="1" t="s">
        <v>232</v>
      </c>
      <c r="F201" s="186" t="s">
        <v>431</v>
      </c>
      <c r="G201" s="187" t="s">
        <v>304</v>
      </c>
      <c r="H201" s="187" t="s">
        <v>230</v>
      </c>
      <c r="I201" s="187" t="s">
        <v>307</v>
      </c>
      <c r="J201" s="2"/>
      <c r="K201" s="206">
        <f t="shared" si="9"/>
        <v>4.3</v>
      </c>
      <c r="L201" s="206">
        <f t="shared" si="9"/>
        <v>4.5</v>
      </c>
    </row>
    <row r="202" spans="2:12" s="32" customFormat="1" ht="47.25" customHeight="1">
      <c r="B202" s="9" t="s">
        <v>114</v>
      </c>
      <c r="C202" s="62" t="s">
        <v>261</v>
      </c>
      <c r="D202" s="1" t="s">
        <v>229</v>
      </c>
      <c r="E202" s="1" t="s">
        <v>232</v>
      </c>
      <c r="F202" s="186" t="s">
        <v>431</v>
      </c>
      <c r="G202" s="187" t="s">
        <v>304</v>
      </c>
      <c r="H202" s="187" t="s">
        <v>230</v>
      </c>
      <c r="I202" s="187" t="s">
        <v>432</v>
      </c>
      <c r="J202" s="2"/>
      <c r="K202" s="206">
        <f t="shared" si="9"/>
        <v>4.3</v>
      </c>
      <c r="L202" s="206">
        <f t="shared" si="9"/>
        <v>4.5</v>
      </c>
    </row>
    <row r="203" spans="2:12" s="32" customFormat="1" ht="30" customHeight="1">
      <c r="B203" s="3" t="s">
        <v>219</v>
      </c>
      <c r="C203" s="62" t="s">
        <v>261</v>
      </c>
      <c r="D203" s="1" t="s">
        <v>229</v>
      </c>
      <c r="E203" s="1" t="s">
        <v>232</v>
      </c>
      <c r="F203" s="186" t="s">
        <v>431</v>
      </c>
      <c r="G203" s="187" t="s">
        <v>304</v>
      </c>
      <c r="H203" s="187" t="s">
        <v>230</v>
      </c>
      <c r="I203" s="187" t="s">
        <v>432</v>
      </c>
      <c r="J203" s="2">
        <v>240</v>
      </c>
      <c r="K203" s="206">
        <v>4.3</v>
      </c>
      <c r="L203" s="206">
        <v>4.5</v>
      </c>
    </row>
    <row r="204" spans="2:12" s="32" customFormat="1" ht="23.25" customHeight="1">
      <c r="B204" s="40" t="s">
        <v>83</v>
      </c>
      <c r="C204" s="62" t="s">
        <v>261</v>
      </c>
      <c r="D204" s="1" t="s">
        <v>229</v>
      </c>
      <c r="E204" s="1" t="s">
        <v>239</v>
      </c>
      <c r="F204" s="186"/>
      <c r="G204" s="187"/>
      <c r="H204" s="187"/>
      <c r="I204" s="187"/>
      <c r="J204" s="2"/>
      <c r="K204" s="206">
        <f>K205</f>
        <v>0</v>
      </c>
      <c r="L204" s="206">
        <f>L205</f>
        <v>0</v>
      </c>
    </row>
    <row r="205" spans="2:12" s="32" customFormat="1" ht="21.75" customHeight="1">
      <c r="B205" s="6" t="s">
        <v>84</v>
      </c>
      <c r="C205" s="62" t="s">
        <v>261</v>
      </c>
      <c r="D205" s="1" t="s">
        <v>229</v>
      </c>
      <c r="E205" s="1" t="s">
        <v>239</v>
      </c>
      <c r="F205" s="186"/>
      <c r="G205" s="187"/>
      <c r="H205" s="187"/>
      <c r="I205" s="187"/>
      <c r="J205" s="2"/>
      <c r="K205" s="206">
        <f>K206</f>
        <v>0</v>
      </c>
      <c r="L205" s="206">
        <f>L206</f>
        <v>0</v>
      </c>
    </row>
    <row r="206" spans="2:12" s="32" customFormat="1" ht="30.75" customHeight="1">
      <c r="B206" s="3" t="s">
        <v>8</v>
      </c>
      <c r="C206" s="62" t="s">
        <v>261</v>
      </c>
      <c r="D206" s="1" t="s">
        <v>229</v>
      </c>
      <c r="E206" s="1" t="s">
        <v>239</v>
      </c>
      <c r="F206" s="186"/>
      <c r="G206" s="187"/>
      <c r="H206" s="187"/>
      <c r="I206" s="187"/>
      <c r="J206" s="2">
        <v>240</v>
      </c>
      <c r="K206" s="206">
        <v>0</v>
      </c>
      <c r="L206" s="206">
        <v>0</v>
      </c>
    </row>
    <row r="207" spans="2:12" s="32" customFormat="1" ht="16.5" customHeight="1">
      <c r="B207" s="3" t="s">
        <v>68</v>
      </c>
      <c r="C207" s="62" t="s">
        <v>261</v>
      </c>
      <c r="D207" s="62" t="s">
        <v>229</v>
      </c>
      <c r="E207" s="62" t="s">
        <v>259</v>
      </c>
      <c r="F207" s="186"/>
      <c r="G207" s="187"/>
      <c r="H207" s="187"/>
      <c r="I207" s="187"/>
      <c r="J207" s="1"/>
      <c r="K207" s="206">
        <f aca="true" t="shared" si="10" ref="K207:L209">K208</f>
        <v>100</v>
      </c>
      <c r="L207" s="206">
        <f t="shared" si="10"/>
        <v>100</v>
      </c>
    </row>
    <row r="208" spans="2:12" s="32" customFormat="1" ht="16.5" customHeight="1">
      <c r="B208" s="3" t="s">
        <v>116</v>
      </c>
      <c r="C208" s="62" t="s">
        <v>261</v>
      </c>
      <c r="D208" s="62" t="s">
        <v>229</v>
      </c>
      <c r="E208" s="62" t="s">
        <v>259</v>
      </c>
      <c r="F208" s="186" t="s">
        <v>433</v>
      </c>
      <c r="G208" s="187" t="s">
        <v>304</v>
      </c>
      <c r="H208" s="187" t="s">
        <v>230</v>
      </c>
      <c r="I208" s="187" t="s">
        <v>307</v>
      </c>
      <c r="J208" s="1"/>
      <c r="K208" s="206">
        <f t="shared" si="10"/>
        <v>100</v>
      </c>
      <c r="L208" s="206">
        <f t="shared" si="10"/>
        <v>100</v>
      </c>
    </row>
    <row r="209" spans="2:12" s="32" customFormat="1" ht="29.25" customHeight="1">
      <c r="B209" s="3" t="s">
        <v>117</v>
      </c>
      <c r="C209" s="62" t="s">
        <v>261</v>
      </c>
      <c r="D209" s="62" t="s">
        <v>229</v>
      </c>
      <c r="E209" s="62" t="s">
        <v>259</v>
      </c>
      <c r="F209" s="186" t="s">
        <v>433</v>
      </c>
      <c r="G209" s="187" t="s">
        <v>341</v>
      </c>
      <c r="H209" s="187" t="s">
        <v>230</v>
      </c>
      <c r="I209" s="187" t="s">
        <v>307</v>
      </c>
      <c r="J209" s="1"/>
      <c r="K209" s="206">
        <f t="shared" si="10"/>
        <v>100</v>
      </c>
      <c r="L209" s="206">
        <f t="shared" si="10"/>
        <v>100</v>
      </c>
    </row>
    <row r="210" spans="2:12" s="32" customFormat="1" ht="15.75" customHeight="1">
      <c r="B210" s="3" t="s">
        <v>69</v>
      </c>
      <c r="C210" s="62" t="s">
        <v>261</v>
      </c>
      <c r="D210" s="62" t="s">
        <v>229</v>
      </c>
      <c r="E210" s="62" t="s">
        <v>259</v>
      </c>
      <c r="F210" s="186" t="s">
        <v>433</v>
      </c>
      <c r="G210" s="187" t="s">
        <v>341</v>
      </c>
      <c r="H210" s="187" t="s">
        <v>230</v>
      </c>
      <c r="I210" s="187" t="s">
        <v>307</v>
      </c>
      <c r="J210" s="1" t="s">
        <v>70</v>
      </c>
      <c r="K210" s="206">
        <v>100</v>
      </c>
      <c r="L210" s="206">
        <v>100</v>
      </c>
    </row>
    <row r="211" spans="2:12" s="32" customFormat="1" ht="15.75" customHeight="1">
      <c r="B211" s="40" t="s">
        <v>257</v>
      </c>
      <c r="C211" s="62" t="s">
        <v>261</v>
      </c>
      <c r="D211" s="1" t="s">
        <v>229</v>
      </c>
      <c r="E211" s="1" t="s">
        <v>285</v>
      </c>
      <c r="F211" s="186"/>
      <c r="G211" s="187"/>
      <c r="H211" s="187"/>
      <c r="I211" s="187"/>
      <c r="J211" s="1"/>
      <c r="K211" s="206">
        <f>K212+K217+K220+K227+K231+K233+K236+K243+K250+K257</f>
        <v>32111.81</v>
      </c>
      <c r="L211" s="206">
        <f>L212+L217+L220+L227+L231+L233+L236+L243+L250+L257</f>
        <v>31709.300000000003</v>
      </c>
    </row>
    <row r="212" spans="2:12" s="32" customFormat="1" ht="15.75" customHeight="1">
      <c r="B212" s="3" t="s">
        <v>115</v>
      </c>
      <c r="C212" s="62" t="s">
        <v>261</v>
      </c>
      <c r="D212" s="1" t="s">
        <v>229</v>
      </c>
      <c r="E212" s="1" t="s">
        <v>285</v>
      </c>
      <c r="F212" s="186" t="s">
        <v>431</v>
      </c>
      <c r="G212" s="187" t="s">
        <v>304</v>
      </c>
      <c r="H212" s="187" t="s">
        <v>230</v>
      </c>
      <c r="I212" s="187" t="s">
        <v>307</v>
      </c>
      <c r="J212" s="1"/>
      <c r="K212" s="206">
        <f>K213</f>
        <v>3184.3</v>
      </c>
      <c r="L212" s="206">
        <f>L213</f>
        <v>3184.3</v>
      </c>
    </row>
    <row r="213" spans="2:12" s="32" customFormat="1" ht="92.25" customHeight="1">
      <c r="B213" s="6" t="s">
        <v>138</v>
      </c>
      <c r="C213" s="62" t="s">
        <v>261</v>
      </c>
      <c r="D213" s="1" t="s">
        <v>229</v>
      </c>
      <c r="E213" s="1" t="s">
        <v>285</v>
      </c>
      <c r="F213" s="186" t="s">
        <v>431</v>
      </c>
      <c r="G213" s="187" t="s">
        <v>304</v>
      </c>
      <c r="H213" s="187" t="s">
        <v>230</v>
      </c>
      <c r="I213" s="187" t="s">
        <v>434</v>
      </c>
      <c r="J213" s="1"/>
      <c r="K213" s="206">
        <f>K214</f>
        <v>3184.3</v>
      </c>
      <c r="L213" s="206">
        <f>L214</f>
        <v>3184.3</v>
      </c>
    </row>
    <row r="214" spans="2:12" s="32" customFormat="1" ht="28.5" customHeight="1">
      <c r="B214" s="6" t="s">
        <v>27</v>
      </c>
      <c r="C214" s="62" t="s">
        <v>261</v>
      </c>
      <c r="D214" s="1" t="s">
        <v>229</v>
      </c>
      <c r="E214" s="1" t="s">
        <v>285</v>
      </c>
      <c r="F214" s="186" t="s">
        <v>431</v>
      </c>
      <c r="G214" s="187" t="s">
        <v>304</v>
      </c>
      <c r="H214" s="187" t="s">
        <v>230</v>
      </c>
      <c r="I214" s="187" t="s">
        <v>434</v>
      </c>
      <c r="J214" s="1"/>
      <c r="K214" s="206">
        <f>K215+K216</f>
        <v>3184.3</v>
      </c>
      <c r="L214" s="206">
        <f>L215+L216</f>
        <v>3184.3</v>
      </c>
    </row>
    <row r="215" spans="2:12" s="32" customFormat="1" ht="22.5" customHeight="1">
      <c r="B215" s="40" t="s">
        <v>45</v>
      </c>
      <c r="C215" s="1" t="s">
        <v>261</v>
      </c>
      <c r="D215" s="62" t="s">
        <v>229</v>
      </c>
      <c r="E215" s="99" t="s">
        <v>285</v>
      </c>
      <c r="F215" s="186" t="s">
        <v>431</v>
      </c>
      <c r="G215" s="187" t="s">
        <v>304</v>
      </c>
      <c r="H215" s="187" t="s">
        <v>230</v>
      </c>
      <c r="I215" s="187" t="s">
        <v>434</v>
      </c>
      <c r="J215" s="1" t="s">
        <v>85</v>
      </c>
      <c r="K215" s="206">
        <v>2762</v>
      </c>
      <c r="L215" s="206">
        <v>2762</v>
      </c>
    </row>
    <row r="216" spans="2:12" s="32" customFormat="1" ht="31.5" customHeight="1">
      <c r="B216" s="3" t="s">
        <v>219</v>
      </c>
      <c r="C216" s="1" t="s">
        <v>261</v>
      </c>
      <c r="D216" s="62" t="s">
        <v>229</v>
      </c>
      <c r="E216" s="99" t="s">
        <v>285</v>
      </c>
      <c r="F216" s="186" t="s">
        <v>431</v>
      </c>
      <c r="G216" s="187" t="s">
        <v>304</v>
      </c>
      <c r="H216" s="187" t="s">
        <v>230</v>
      </c>
      <c r="I216" s="187" t="s">
        <v>434</v>
      </c>
      <c r="J216" s="1" t="s">
        <v>4</v>
      </c>
      <c r="K216" s="206">
        <v>422.3</v>
      </c>
      <c r="L216" s="206">
        <v>422.3</v>
      </c>
    </row>
    <row r="217" spans="2:12" s="32" customFormat="1" ht="22.5" customHeight="1">
      <c r="B217" s="7" t="s">
        <v>504</v>
      </c>
      <c r="C217" s="84" t="s">
        <v>261</v>
      </c>
      <c r="D217" s="84" t="s">
        <v>229</v>
      </c>
      <c r="E217" s="328" t="s">
        <v>285</v>
      </c>
      <c r="F217" s="191" t="s">
        <v>423</v>
      </c>
      <c r="G217" s="192" t="s">
        <v>304</v>
      </c>
      <c r="H217" s="192" t="s">
        <v>230</v>
      </c>
      <c r="I217" s="192" t="s">
        <v>503</v>
      </c>
      <c r="J217" s="84"/>
      <c r="K217" s="151">
        <f>K218+K219</f>
        <v>915.01</v>
      </c>
      <c r="L217" s="206">
        <f>L218+L219</f>
        <v>0</v>
      </c>
    </row>
    <row r="218" spans="2:12" s="32" customFormat="1" ht="23.25" customHeight="1">
      <c r="B218" s="8" t="s">
        <v>505</v>
      </c>
      <c r="C218" s="84" t="s">
        <v>261</v>
      </c>
      <c r="D218" s="103" t="s">
        <v>229</v>
      </c>
      <c r="E218" s="133" t="s">
        <v>285</v>
      </c>
      <c r="F218" s="191" t="s">
        <v>423</v>
      </c>
      <c r="G218" s="192" t="s">
        <v>304</v>
      </c>
      <c r="H218" s="192" t="s">
        <v>230</v>
      </c>
      <c r="I218" s="192" t="s">
        <v>503</v>
      </c>
      <c r="J218" s="84" t="s">
        <v>502</v>
      </c>
      <c r="K218" s="151">
        <v>900.01</v>
      </c>
      <c r="L218" s="206">
        <f>31-31</f>
        <v>0</v>
      </c>
    </row>
    <row r="219" spans="2:12" s="32" customFormat="1" ht="23.25" customHeight="1">
      <c r="B219" s="329" t="s">
        <v>3</v>
      </c>
      <c r="C219" s="84" t="s">
        <v>261</v>
      </c>
      <c r="D219" s="103" t="s">
        <v>229</v>
      </c>
      <c r="E219" s="133" t="s">
        <v>285</v>
      </c>
      <c r="F219" s="191" t="s">
        <v>423</v>
      </c>
      <c r="G219" s="192" t="s">
        <v>304</v>
      </c>
      <c r="H219" s="192" t="s">
        <v>230</v>
      </c>
      <c r="I219" s="192" t="s">
        <v>503</v>
      </c>
      <c r="J219" s="84" t="s">
        <v>5</v>
      </c>
      <c r="K219" s="151">
        <v>15</v>
      </c>
      <c r="L219" s="206">
        <v>0</v>
      </c>
    </row>
    <row r="220" spans="2:12" s="32" customFormat="1" ht="18.75" customHeight="1">
      <c r="B220" s="40" t="s">
        <v>476</v>
      </c>
      <c r="C220" s="1" t="s">
        <v>261</v>
      </c>
      <c r="D220" s="62" t="s">
        <v>229</v>
      </c>
      <c r="E220" s="99" t="s">
        <v>285</v>
      </c>
      <c r="F220" s="186" t="s">
        <v>423</v>
      </c>
      <c r="G220" s="187" t="s">
        <v>304</v>
      </c>
      <c r="H220" s="187" t="s">
        <v>230</v>
      </c>
      <c r="I220" s="187" t="s">
        <v>307</v>
      </c>
      <c r="J220" s="1"/>
      <c r="K220" s="206">
        <f>K221+K225</f>
        <v>17588</v>
      </c>
      <c r="L220" s="206">
        <f>L221+L225</f>
        <v>18658.2</v>
      </c>
    </row>
    <row r="221" spans="2:12" s="32" customFormat="1" ht="30" customHeight="1">
      <c r="B221" s="40" t="s">
        <v>86</v>
      </c>
      <c r="C221" s="1" t="s">
        <v>261</v>
      </c>
      <c r="D221" s="62" t="s">
        <v>229</v>
      </c>
      <c r="E221" s="99" t="s">
        <v>285</v>
      </c>
      <c r="F221" s="186" t="s">
        <v>423</v>
      </c>
      <c r="G221" s="187" t="s">
        <v>304</v>
      </c>
      <c r="H221" s="187" t="s">
        <v>230</v>
      </c>
      <c r="I221" s="187" t="s">
        <v>435</v>
      </c>
      <c r="J221" s="1"/>
      <c r="K221" s="206">
        <f>K222+K223+K224</f>
        <v>13520</v>
      </c>
      <c r="L221" s="206">
        <f>L222+L223+L224</f>
        <v>14590.2</v>
      </c>
    </row>
    <row r="222" spans="2:12" s="32" customFormat="1" ht="24" customHeight="1">
      <c r="B222" s="40" t="s">
        <v>45</v>
      </c>
      <c r="C222" s="1" t="s">
        <v>261</v>
      </c>
      <c r="D222" s="62" t="s">
        <v>229</v>
      </c>
      <c r="E222" s="99" t="s">
        <v>285</v>
      </c>
      <c r="F222" s="186" t="s">
        <v>423</v>
      </c>
      <c r="G222" s="187" t="s">
        <v>304</v>
      </c>
      <c r="H222" s="187" t="s">
        <v>230</v>
      </c>
      <c r="I222" s="187" t="s">
        <v>435</v>
      </c>
      <c r="J222" s="1" t="s">
        <v>85</v>
      </c>
      <c r="K222" s="206">
        <v>12680</v>
      </c>
      <c r="L222" s="206">
        <v>13750.2</v>
      </c>
    </row>
    <row r="223" spans="2:12" s="32" customFormat="1" ht="33" customHeight="1">
      <c r="B223" s="3" t="s">
        <v>219</v>
      </c>
      <c r="C223" s="1" t="s">
        <v>261</v>
      </c>
      <c r="D223" s="62" t="s">
        <v>229</v>
      </c>
      <c r="E223" s="99" t="s">
        <v>285</v>
      </c>
      <c r="F223" s="186" t="s">
        <v>423</v>
      </c>
      <c r="G223" s="187" t="s">
        <v>304</v>
      </c>
      <c r="H223" s="187" t="s">
        <v>230</v>
      </c>
      <c r="I223" s="187" t="s">
        <v>435</v>
      </c>
      <c r="J223" s="1" t="s">
        <v>4</v>
      </c>
      <c r="K223" s="206">
        <v>820</v>
      </c>
      <c r="L223" s="206">
        <v>820</v>
      </c>
    </row>
    <row r="224" spans="2:12" s="32" customFormat="1" ht="19.5" customHeight="1">
      <c r="B224" s="96" t="s">
        <v>3</v>
      </c>
      <c r="C224" s="1" t="s">
        <v>261</v>
      </c>
      <c r="D224" s="62" t="s">
        <v>229</v>
      </c>
      <c r="E224" s="99" t="s">
        <v>285</v>
      </c>
      <c r="F224" s="186" t="s">
        <v>423</v>
      </c>
      <c r="G224" s="187" t="s">
        <v>304</v>
      </c>
      <c r="H224" s="187" t="s">
        <v>230</v>
      </c>
      <c r="I224" s="187" t="s">
        <v>435</v>
      </c>
      <c r="J224" s="1" t="s">
        <v>5</v>
      </c>
      <c r="K224" s="206">
        <v>20</v>
      </c>
      <c r="L224" s="206">
        <v>20</v>
      </c>
    </row>
    <row r="225" spans="2:12" s="32" customFormat="1" ht="52.5" customHeight="1">
      <c r="B225" s="244" t="s">
        <v>469</v>
      </c>
      <c r="C225" s="1" t="s">
        <v>261</v>
      </c>
      <c r="D225" s="62" t="s">
        <v>229</v>
      </c>
      <c r="E225" s="99" t="s">
        <v>285</v>
      </c>
      <c r="F225" s="186" t="s">
        <v>423</v>
      </c>
      <c r="G225" s="187" t="s">
        <v>304</v>
      </c>
      <c r="H225" s="187" t="s">
        <v>230</v>
      </c>
      <c r="I225" s="167" t="s">
        <v>462</v>
      </c>
      <c r="J225" s="1"/>
      <c r="K225" s="206">
        <f>K226</f>
        <v>4068</v>
      </c>
      <c r="L225" s="206">
        <f>L226</f>
        <v>4068</v>
      </c>
    </row>
    <row r="226" spans="2:12" s="32" customFormat="1" ht="21.75" customHeight="1">
      <c r="B226" s="9" t="s">
        <v>9</v>
      </c>
      <c r="C226" s="1" t="s">
        <v>261</v>
      </c>
      <c r="D226" s="62" t="s">
        <v>229</v>
      </c>
      <c r="E226" s="99" t="s">
        <v>285</v>
      </c>
      <c r="F226" s="186" t="s">
        <v>423</v>
      </c>
      <c r="G226" s="187" t="s">
        <v>304</v>
      </c>
      <c r="H226" s="187" t="s">
        <v>230</v>
      </c>
      <c r="I226" s="163" t="s">
        <v>462</v>
      </c>
      <c r="J226" s="1" t="s">
        <v>85</v>
      </c>
      <c r="K226" s="206">
        <v>4068</v>
      </c>
      <c r="L226" s="206">
        <v>4068</v>
      </c>
    </row>
    <row r="227" spans="2:12" s="32" customFormat="1" ht="27.75" customHeight="1">
      <c r="B227" s="40" t="s">
        <v>300</v>
      </c>
      <c r="C227" s="1" t="s">
        <v>261</v>
      </c>
      <c r="D227" s="62" t="s">
        <v>229</v>
      </c>
      <c r="E227" s="99" t="s">
        <v>285</v>
      </c>
      <c r="F227" s="186" t="s">
        <v>423</v>
      </c>
      <c r="G227" s="187" t="s">
        <v>304</v>
      </c>
      <c r="H227" s="187" t="s">
        <v>230</v>
      </c>
      <c r="I227" s="187" t="s">
        <v>436</v>
      </c>
      <c r="J227" s="1"/>
      <c r="K227" s="206">
        <f>K228+K229+K230</f>
        <v>8574.800000000001</v>
      </c>
      <c r="L227" s="206">
        <f>L228+L229+L230</f>
        <v>8674.800000000001</v>
      </c>
    </row>
    <row r="228" spans="2:12" s="32" customFormat="1" ht="26.25" customHeight="1">
      <c r="B228" s="40" t="s">
        <v>45</v>
      </c>
      <c r="C228" s="1" t="s">
        <v>261</v>
      </c>
      <c r="D228" s="62" t="s">
        <v>229</v>
      </c>
      <c r="E228" s="99" t="s">
        <v>285</v>
      </c>
      <c r="F228" s="186" t="s">
        <v>423</v>
      </c>
      <c r="G228" s="187" t="s">
        <v>304</v>
      </c>
      <c r="H228" s="187" t="s">
        <v>230</v>
      </c>
      <c r="I228" s="187" t="s">
        <v>436</v>
      </c>
      <c r="J228" s="1" t="s">
        <v>85</v>
      </c>
      <c r="K228" s="206">
        <v>7277.6</v>
      </c>
      <c r="L228" s="206">
        <v>7277.6</v>
      </c>
    </row>
    <row r="229" spans="2:12" s="32" customFormat="1" ht="33.75" customHeight="1">
      <c r="B229" s="3" t="s">
        <v>219</v>
      </c>
      <c r="C229" s="1" t="s">
        <v>261</v>
      </c>
      <c r="D229" s="62" t="s">
        <v>229</v>
      </c>
      <c r="E229" s="99" t="s">
        <v>285</v>
      </c>
      <c r="F229" s="186" t="s">
        <v>423</v>
      </c>
      <c r="G229" s="187" t="s">
        <v>304</v>
      </c>
      <c r="H229" s="187" t="s">
        <v>230</v>
      </c>
      <c r="I229" s="187" t="s">
        <v>436</v>
      </c>
      <c r="J229" s="1" t="s">
        <v>4</v>
      </c>
      <c r="K229" s="206">
        <v>1287.2</v>
      </c>
      <c r="L229" s="206">
        <v>1387.2</v>
      </c>
    </row>
    <row r="230" spans="2:12" s="32" customFormat="1" ht="21.75" customHeight="1">
      <c r="B230" s="96" t="s">
        <v>3</v>
      </c>
      <c r="C230" s="1" t="s">
        <v>261</v>
      </c>
      <c r="D230" s="62" t="s">
        <v>229</v>
      </c>
      <c r="E230" s="99" t="s">
        <v>285</v>
      </c>
      <c r="F230" s="186" t="s">
        <v>423</v>
      </c>
      <c r="G230" s="187" t="s">
        <v>304</v>
      </c>
      <c r="H230" s="187" t="s">
        <v>230</v>
      </c>
      <c r="I230" s="187" t="s">
        <v>436</v>
      </c>
      <c r="J230" s="1" t="s">
        <v>5</v>
      </c>
      <c r="K230" s="206">
        <v>10</v>
      </c>
      <c r="L230" s="206">
        <v>10</v>
      </c>
    </row>
    <row r="231" spans="2:12" s="32" customFormat="1" ht="33" customHeight="1">
      <c r="B231" s="6" t="s">
        <v>6</v>
      </c>
      <c r="C231" s="62" t="s">
        <v>261</v>
      </c>
      <c r="D231" s="1" t="s">
        <v>229</v>
      </c>
      <c r="E231" s="1" t="s">
        <v>285</v>
      </c>
      <c r="F231" s="186" t="s">
        <v>423</v>
      </c>
      <c r="G231" s="187" t="s">
        <v>304</v>
      </c>
      <c r="H231" s="187" t="s">
        <v>230</v>
      </c>
      <c r="I231" s="187" t="s">
        <v>437</v>
      </c>
      <c r="J231" s="1"/>
      <c r="K231" s="206">
        <f>K232</f>
        <v>450</v>
      </c>
      <c r="L231" s="206">
        <f>L232</f>
        <v>450</v>
      </c>
    </row>
    <row r="232" spans="2:12" s="32" customFormat="1" ht="35.25" customHeight="1">
      <c r="B232" s="10" t="s">
        <v>34</v>
      </c>
      <c r="C232" s="62" t="s">
        <v>261</v>
      </c>
      <c r="D232" s="1" t="s">
        <v>229</v>
      </c>
      <c r="E232" s="1" t="s">
        <v>285</v>
      </c>
      <c r="F232" s="186" t="s">
        <v>423</v>
      </c>
      <c r="G232" s="187" t="s">
        <v>304</v>
      </c>
      <c r="H232" s="187" t="s">
        <v>230</v>
      </c>
      <c r="I232" s="187" t="s">
        <v>437</v>
      </c>
      <c r="J232" s="1" t="s">
        <v>7</v>
      </c>
      <c r="K232" s="206">
        <v>450</v>
      </c>
      <c r="L232" s="206">
        <v>450</v>
      </c>
    </row>
    <row r="233" spans="2:12" ht="46.5" customHeight="1">
      <c r="B233" s="53" t="s">
        <v>108</v>
      </c>
      <c r="C233" s="84" t="s">
        <v>261</v>
      </c>
      <c r="D233" s="84" t="s">
        <v>229</v>
      </c>
      <c r="E233" s="84" t="s">
        <v>285</v>
      </c>
      <c r="F233" s="186" t="s">
        <v>238</v>
      </c>
      <c r="G233" s="187" t="s">
        <v>304</v>
      </c>
      <c r="H233" s="187" t="s">
        <v>230</v>
      </c>
      <c r="I233" s="187" t="s">
        <v>307</v>
      </c>
      <c r="J233" s="84"/>
      <c r="K233" s="151">
        <f>K234</f>
        <v>100</v>
      </c>
      <c r="L233" s="151">
        <f>L234</f>
        <v>0</v>
      </c>
    </row>
    <row r="234" spans="2:12" ht="35.25" customHeight="1">
      <c r="B234" s="53" t="s">
        <v>60</v>
      </c>
      <c r="C234" s="84" t="s">
        <v>261</v>
      </c>
      <c r="D234" s="84" t="s">
        <v>229</v>
      </c>
      <c r="E234" s="84" t="s">
        <v>285</v>
      </c>
      <c r="F234" s="186" t="s">
        <v>238</v>
      </c>
      <c r="G234" s="187" t="s">
        <v>304</v>
      </c>
      <c r="H234" s="187" t="s">
        <v>229</v>
      </c>
      <c r="I234" s="187" t="s">
        <v>307</v>
      </c>
      <c r="J234" s="84"/>
      <c r="K234" s="151">
        <f>K235</f>
        <v>100</v>
      </c>
      <c r="L234" s="151">
        <f>L235</f>
        <v>0</v>
      </c>
    </row>
    <row r="235" spans="2:12" ht="37.5" customHeight="1">
      <c r="B235" s="8" t="s">
        <v>219</v>
      </c>
      <c r="C235" s="84" t="s">
        <v>261</v>
      </c>
      <c r="D235" s="84" t="s">
        <v>229</v>
      </c>
      <c r="E235" s="84" t="s">
        <v>285</v>
      </c>
      <c r="F235" s="186" t="s">
        <v>238</v>
      </c>
      <c r="G235" s="187" t="s">
        <v>304</v>
      </c>
      <c r="H235" s="187" t="s">
        <v>229</v>
      </c>
      <c r="I235" s="187" t="s">
        <v>390</v>
      </c>
      <c r="J235" s="84" t="s">
        <v>4</v>
      </c>
      <c r="K235" s="151">
        <v>100</v>
      </c>
      <c r="L235" s="151">
        <f>100-100</f>
        <v>0</v>
      </c>
    </row>
    <row r="236" spans="2:12" s="32" customFormat="1" ht="43.5" customHeight="1">
      <c r="B236" s="41" t="s">
        <v>210</v>
      </c>
      <c r="C236" s="1" t="s">
        <v>261</v>
      </c>
      <c r="D236" s="1" t="s">
        <v>229</v>
      </c>
      <c r="E236" s="1" t="s">
        <v>285</v>
      </c>
      <c r="F236" s="186" t="s">
        <v>239</v>
      </c>
      <c r="G236" s="187" t="s">
        <v>304</v>
      </c>
      <c r="H236" s="187" t="s">
        <v>230</v>
      </c>
      <c r="I236" s="187" t="s">
        <v>307</v>
      </c>
      <c r="J236" s="1"/>
      <c r="K236" s="206">
        <f>K237+K240</f>
        <v>420</v>
      </c>
      <c r="L236" s="206">
        <f>L237+L240</f>
        <v>270</v>
      </c>
    </row>
    <row r="237" spans="2:12" s="32" customFormat="1" ht="55.5" customHeight="1">
      <c r="B237" s="3" t="s">
        <v>148</v>
      </c>
      <c r="C237" s="62" t="s">
        <v>261</v>
      </c>
      <c r="D237" s="1" t="s">
        <v>229</v>
      </c>
      <c r="E237" s="1" t="s">
        <v>285</v>
      </c>
      <c r="F237" s="186" t="s">
        <v>239</v>
      </c>
      <c r="G237" s="187" t="s">
        <v>304</v>
      </c>
      <c r="H237" s="187" t="s">
        <v>231</v>
      </c>
      <c r="I237" s="187" t="s">
        <v>307</v>
      </c>
      <c r="J237" s="1"/>
      <c r="K237" s="206">
        <f>K238</f>
        <v>400</v>
      </c>
      <c r="L237" s="206">
        <f>L238</f>
        <v>250</v>
      </c>
    </row>
    <row r="238" spans="1:12" s="32" customFormat="1" ht="44.25" customHeight="1">
      <c r="A238" s="3"/>
      <c r="B238" s="3" t="s">
        <v>211</v>
      </c>
      <c r="C238" s="62" t="s">
        <v>261</v>
      </c>
      <c r="D238" s="1" t="s">
        <v>229</v>
      </c>
      <c r="E238" s="1" t="s">
        <v>285</v>
      </c>
      <c r="F238" s="186" t="s">
        <v>239</v>
      </c>
      <c r="G238" s="187" t="s">
        <v>304</v>
      </c>
      <c r="H238" s="187" t="s">
        <v>231</v>
      </c>
      <c r="I238" s="187" t="s">
        <v>391</v>
      </c>
      <c r="J238" s="1"/>
      <c r="K238" s="184">
        <f>K239</f>
        <v>400</v>
      </c>
      <c r="L238" s="184">
        <f>L239</f>
        <v>250</v>
      </c>
    </row>
    <row r="239" spans="1:12" s="32" customFormat="1" ht="31.5" customHeight="1">
      <c r="A239" s="3"/>
      <c r="B239" s="3" t="s">
        <v>219</v>
      </c>
      <c r="C239" s="62" t="s">
        <v>261</v>
      </c>
      <c r="D239" s="1" t="s">
        <v>229</v>
      </c>
      <c r="E239" s="1" t="s">
        <v>285</v>
      </c>
      <c r="F239" s="186" t="s">
        <v>239</v>
      </c>
      <c r="G239" s="187" t="s">
        <v>304</v>
      </c>
      <c r="H239" s="187" t="s">
        <v>231</v>
      </c>
      <c r="I239" s="187" t="s">
        <v>391</v>
      </c>
      <c r="J239" s="1" t="s">
        <v>4</v>
      </c>
      <c r="K239" s="206">
        <v>400</v>
      </c>
      <c r="L239" s="184">
        <v>250</v>
      </c>
    </row>
    <row r="240" spans="1:12" s="32" customFormat="1" ht="36" customHeight="1">
      <c r="A240" s="12"/>
      <c r="B240" s="3" t="s">
        <v>139</v>
      </c>
      <c r="C240" s="62" t="s">
        <v>261</v>
      </c>
      <c r="D240" s="1" t="s">
        <v>229</v>
      </c>
      <c r="E240" s="1" t="s">
        <v>285</v>
      </c>
      <c r="F240" s="186" t="s">
        <v>239</v>
      </c>
      <c r="G240" s="187" t="s">
        <v>304</v>
      </c>
      <c r="H240" s="187" t="s">
        <v>240</v>
      </c>
      <c r="I240" s="187" t="s">
        <v>307</v>
      </c>
      <c r="J240" s="1"/>
      <c r="K240" s="184">
        <f>K241</f>
        <v>20</v>
      </c>
      <c r="L240" s="184">
        <f>L241</f>
        <v>20</v>
      </c>
    </row>
    <row r="241" spans="1:12" s="32" customFormat="1" ht="43.5" customHeight="1">
      <c r="A241" s="12"/>
      <c r="B241" s="3" t="s">
        <v>212</v>
      </c>
      <c r="C241" s="62" t="s">
        <v>261</v>
      </c>
      <c r="D241" s="1" t="s">
        <v>229</v>
      </c>
      <c r="E241" s="1" t="s">
        <v>285</v>
      </c>
      <c r="F241" s="186" t="s">
        <v>239</v>
      </c>
      <c r="G241" s="187" t="s">
        <v>304</v>
      </c>
      <c r="H241" s="187" t="s">
        <v>240</v>
      </c>
      <c r="I241" s="187" t="s">
        <v>392</v>
      </c>
      <c r="J241" s="1"/>
      <c r="K241" s="184">
        <f>K242</f>
        <v>20</v>
      </c>
      <c r="L241" s="184">
        <f>L242</f>
        <v>20</v>
      </c>
    </row>
    <row r="242" spans="1:12" s="32" customFormat="1" ht="31.5" customHeight="1">
      <c r="A242" s="12"/>
      <c r="B242" s="3" t="s">
        <v>219</v>
      </c>
      <c r="C242" s="62" t="s">
        <v>261</v>
      </c>
      <c r="D242" s="1" t="s">
        <v>229</v>
      </c>
      <c r="E242" s="1" t="s">
        <v>285</v>
      </c>
      <c r="F242" s="186" t="s">
        <v>239</v>
      </c>
      <c r="G242" s="187" t="s">
        <v>304</v>
      </c>
      <c r="H242" s="187" t="s">
        <v>240</v>
      </c>
      <c r="I242" s="187" t="s">
        <v>392</v>
      </c>
      <c r="J242" s="1" t="s">
        <v>4</v>
      </c>
      <c r="K242" s="206">
        <v>20</v>
      </c>
      <c r="L242" s="184">
        <v>20</v>
      </c>
    </row>
    <row r="243" spans="2:12" s="32" customFormat="1" ht="50.25" customHeight="1">
      <c r="B243" s="3" t="s">
        <v>306</v>
      </c>
      <c r="C243" s="62" t="s">
        <v>261</v>
      </c>
      <c r="D243" s="1" t="s">
        <v>229</v>
      </c>
      <c r="E243" s="1" t="s">
        <v>285</v>
      </c>
      <c r="F243" s="99">
        <v>37</v>
      </c>
      <c r="G243" s="168">
        <v>0</v>
      </c>
      <c r="H243" s="168" t="s">
        <v>230</v>
      </c>
      <c r="I243" s="168" t="s">
        <v>307</v>
      </c>
      <c r="J243" s="1"/>
      <c r="K243" s="206">
        <f>K244+K247</f>
        <v>25</v>
      </c>
      <c r="L243" s="206">
        <f>L244+L247</f>
        <v>25</v>
      </c>
    </row>
    <row r="244" spans="2:12" s="32" customFormat="1" ht="57.75" customHeight="1">
      <c r="B244" s="3" t="s">
        <v>140</v>
      </c>
      <c r="C244" s="62" t="s">
        <v>261</v>
      </c>
      <c r="D244" s="1" t="s">
        <v>229</v>
      </c>
      <c r="E244" s="1" t="s">
        <v>285</v>
      </c>
      <c r="F244" s="148" t="s">
        <v>308</v>
      </c>
      <c r="G244" s="148" t="s">
        <v>304</v>
      </c>
      <c r="H244" s="148" t="s">
        <v>229</v>
      </c>
      <c r="I244" s="148" t="s">
        <v>309</v>
      </c>
      <c r="J244" s="1"/>
      <c r="K244" s="206">
        <f>K245</f>
        <v>15</v>
      </c>
      <c r="L244" s="206">
        <f>L245</f>
        <v>15</v>
      </c>
    </row>
    <row r="245" spans="2:12" s="32" customFormat="1" ht="31.5" customHeight="1">
      <c r="B245" s="13" t="s">
        <v>41</v>
      </c>
      <c r="C245" s="62" t="s">
        <v>261</v>
      </c>
      <c r="D245" s="1" t="s">
        <v>229</v>
      </c>
      <c r="E245" s="1" t="s">
        <v>285</v>
      </c>
      <c r="F245" s="99" t="s">
        <v>308</v>
      </c>
      <c r="G245" s="168" t="s">
        <v>304</v>
      </c>
      <c r="H245" s="168" t="s">
        <v>229</v>
      </c>
      <c r="I245" s="131" t="s">
        <v>309</v>
      </c>
      <c r="J245" s="1"/>
      <c r="K245" s="206">
        <f>K246</f>
        <v>15</v>
      </c>
      <c r="L245" s="206">
        <f>L246</f>
        <v>15</v>
      </c>
    </row>
    <row r="246" spans="2:12" s="32" customFormat="1" ht="33" customHeight="1">
      <c r="B246" s="3" t="s">
        <v>219</v>
      </c>
      <c r="C246" s="62" t="s">
        <v>261</v>
      </c>
      <c r="D246" s="1" t="s">
        <v>229</v>
      </c>
      <c r="E246" s="1" t="s">
        <v>285</v>
      </c>
      <c r="F246" s="99" t="s">
        <v>308</v>
      </c>
      <c r="G246" s="168" t="s">
        <v>304</v>
      </c>
      <c r="H246" s="168" t="s">
        <v>229</v>
      </c>
      <c r="I246" s="131" t="s">
        <v>309</v>
      </c>
      <c r="J246" s="1" t="s">
        <v>4</v>
      </c>
      <c r="K246" s="206">
        <v>15</v>
      </c>
      <c r="L246" s="206">
        <v>15</v>
      </c>
    </row>
    <row r="247" spans="2:12" s="32" customFormat="1" ht="33" customHeight="1">
      <c r="B247" s="8" t="s">
        <v>311</v>
      </c>
      <c r="C247" s="62" t="s">
        <v>261</v>
      </c>
      <c r="D247" s="1" t="s">
        <v>229</v>
      </c>
      <c r="E247" s="1" t="s">
        <v>285</v>
      </c>
      <c r="F247" s="148" t="s">
        <v>308</v>
      </c>
      <c r="G247" s="148" t="s">
        <v>304</v>
      </c>
      <c r="H247" s="148" t="s">
        <v>232</v>
      </c>
      <c r="I247" s="148" t="s">
        <v>309</v>
      </c>
      <c r="J247" s="1"/>
      <c r="K247" s="206">
        <f>K248</f>
        <v>10</v>
      </c>
      <c r="L247" s="206">
        <f>L248</f>
        <v>10</v>
      </c>
    </row>
    <row r="248" spans="2:12" s="32" customFormat="1" ht="33" customHeight="1">
      <c r="B248" s="13" t="s">
        <v>41</v>
      </c>
      <c r="C248" s="62" t="s">
        <v>261</v>
      </c>
      <c r="D248" s="1" t="s">
        <v>229</v>
      </c>
      <c r="E248" s="1" t="s">
        <v>285</v>
      </c>
      <c r="F248" s="99" t="s">
        <v>308</v>
      </c>
      <c r="G248" s="168" t="s">
        <v>304</v>
      </c>
      <c r="H248" s="168" t="s">
        <v>232</v>
      </c>
      <c r="I248" s="168" t="s">
        <v>309</v>
      </c>
      <c r="J248" s="1"/>
      <c r="K248" s="206">
        <f>K249</f>
        <v>10</v>
      </c>
      <c r="L248" s="206">
        <f>L249</f>
        <v>10</v>
      </c>
    </row>
    <row r="249" spans="2:12" s="32" customFormat="1" ht="33" customHeight="1">
      <c r="B249" s="3" t="s">
        <v>219</v>
      </c>
      <c r="C249" s="62" t="s">
        <v>261</v>
      </c>
      <c r="D249" s="1" t="s">
        <v>229</v>
      </c>
      <c r="E249" s="1" t="s">
        <v>285</v>
      </c>
      <c r="F249" s="99" t="s">
        <v>308</v>
      </c>
      <c r="G249" s="168" t="s">
        <v>304</v>
      </c>
      <c r="H249" s="168" t="s">
        <v>232</v>
      </c>
      <c r="I249" s="168" t="s">
        <v>309</v>
      </c>
      <c r="J249" s="1" t="s">
        <v>4</v>
      </c>
      <c r="K249" s="206">
        <v>10</v>
      </c>
      <c r="L249" s="206">
        <v>10</v>
      </c>
    </row>
    <row r="250" spans="2:12" s="32" customFormat="1" ht="53.25" customHeight="1">
      <c r="B250" s="3" t="s">
        <v>46</v>
      </c>
      <c r="C250" s="62" t="s">
        <v>261</v>
      </c>
      <c r="D250" s="1" t="s">
        <v>229</v>
      </c>
      <c r="E250" s="1" t="s">
        <v>285</v>
      </c>
      <c r="F250" s="173" t="s">
        <v>414</v>
      </c>
      <c r="G250" s="173" t="s">
        <v>304</v>
      </c>
      <c r="H250" s="173" t="s">
        <v>230</v>
      </c>
      <c r="I250" s="173" t="s">
        <v>307</v>
      </c>
      <c r="J250" s="1"/>
      <c r="K250" s="206">
        <f>K251+K254</f>
        <v>359.7</v>
      </c>
      <c r="L250" s="206">
        <f>L251+L254</f>
        <v>287</v>
      </c>
    </row>
    <row r="251" spans="2:12" s="32" customFormat="1" ht="55.5" customHeight="1">
      <c r="B251" s="3" t="s">
        <v>141</v>
      </c>
      <c r="C251" s="62" t="s">
        <v>261</v>
      </c>
      <c r="D251" s="1" t="s">
        <v>229</v>
      </c>
      <c r="E251" s="1" t="s">
        <v>285</v>
      </c>
      <c r="F251" s="133" t="s">
        <v>414</v>
      </c>
      <c r="G251" s="194" t="s">
        <v>304</v>
      </c>
      <c r="H251" s="194" t="s">
        <v>234</v>
      </c>
      <c r="I251" s="161" t="s">
        <v>307</v>
      </c>
      <c r="J251" s="1"/>
      <c r="K251" s="206">
        <f>K252</f>
        <v>287</v>
      </c>
      <c r="L251" s="206">
        <f>L252</f>
        <v>287</v>
      </c>
    </row>
    <row r="252" spans="2:12" s="32" customFormat="1" ht="42.75" customHeight="1">
      <c r="B252" s="3" t="s">
        <v>142</v>
      </c>
      <c r="C252" s="62" t="s">
        <v>261</v>
      </c>
      <c r="D252" s="62" t="s">
        <v>229</v>
      </c>
      <c r="E252" s="62" t="s">
        <v>285</v>
      </c>
      <c r="F252" s="173" t="s">
        <v>414</v>
      </c>
      <c r="G252" s="173" t="s">
        <v>304</v>
      </c>
      <c r="H252" s="173" t="s">
        <v>234</v>
      </c>
      <c r="I252" s="173" t="s">
        <v>415</v>
      </c>
      <c r="J252" s="62"/>
      <c r="K252" s="206">
        <f>K253</f>
        <v>287</v>
      </c>
      <c r="L252" s="206">
        <f>L253</f>
        <v>287</v>
      </c>
    </row>
    <row r="253" spans="2:12" s="32" customFormat="1" ht="30" customHeight="1">
      <c r="B253" s="3" t="s">
        <v>219</v>
      </c>
      <c r="C253" s="62" t="s">
        <v>261</v>
      </c>
      <c r="D253" s="62" t="s">
        <v>229</v>
      </c>
      <c r="E253" s="62" t="s">
        <v>285</v>
      </c>
      <c r="F253" s="133" t="s">
        <v>414</v>
      </c>
      <c r="G253" s="194" t="s">
        <v>304</v>
      </c>
      <c r="H253" s="194" t="s">
        <v>234</v>
      </c>
      <c r="I253" s="161" t="s">
        <v>415</v>
      </c>
      <c r="J253" s="62" t="s">
        <v>4</v>
      </c>
      <c r="K253" s="206">
        <v>287</v>
      </c>
      <c r="L253" s="206">
        <v>287</v>
      </c>
    </row>
    <row r="254" spans="2:12" s="32" customFormat="1" ht="48.75" customHeight="1">
      <c r="B254" s="8" t="s">
        <v>481</v>
      </c>
      <c r="C254" s="62" t="s">
        <v>261</v>
      </c>
      <c r="D254" s="62" t="s">
        <v>229</v>
      </c>
      <c r="E254" s="62" t="s">
        <v>285</v>
      </c>
      <c r="F254" s="133" t="s">
        <v>414</v>
      </c>
      <c r="G254" s="194" t="s">
        <v>304</v>
      </c>
      <c r="H254" s="194" t="s">
        <v>231</v>
      </c>
      <c r="I254" s="161" t="s">
        <v>307</v>
      </c>
      <c r="J254" s="1"/>
      <c r="K254" s="206">
        <f>K255</f>
        <v>72.7</v>
      </c>
      <c r="L254" s="206">
        <f>L255</f>
        <v>0</v>
      </c>
    </row>
    <row r="255" spans="2:12" s="32" customFormat="1" ht="49.5" customHeight="1">
      <c r="B255" s="8" t="s">
        <v>482</v>
      </c>
      <c r="C255" s="62" t="s">
        <v>261</v>
      </c>
      <c r="D255" s="62" t="s">
        <v>229</v>
      </c>
      <c r="E255" s="62" t="s">
        <v>285</v>
      </c>
      <c r="F255" s="133" t="s">
        <v>414</v>
      </c>
      <c r="G255" s="194" t="s">
        <v>304</v>
      </c>
      <c r="H255" s="194" t="s">
        <v>231</v>
      </c>
      <c r="I255" s="161" t="s">
        <v>485</v>
      </c>
      <c r="J255" s="1"/>
      <c r="K255" s="206">
        <f>K256</f>
        <v>72.7</v>
      </c>
      <c r="L255" s="206">
        <f>L256</f>
        <v>0</v>
      </c>
    </row>
    <row r="256" spans="2:12" s="32" customFormat="1" ht="30" customHeight="1">
      <c r="B256" s="8" t="s">
        <v>219</v>
      </c>
      <c r="C256" s="62" t="s">
        <v>261</v>
      </c>
      <c r="D256" s="62" t="s">
        <v>229</v>
      </c>
      <c r="E256" s="62" t="s">
        <v>285</v>
      </c>
      <c r="F256" s="133" t="s">
        <v>414</v>
      </c>
      <c r="G256" s="194" t="s">
        <v>304</v>
      </c>
      <c r="H256" s="194" t="s">
        <v>231</v>
      </c>
      <c r="I256" s="161" t="s">
        <v>485</v>
      </c>
      <c r="J256" s="1" t="s">
        <v>4</v>
      </c>
      <c r="K256" s="206">
        <v>72.7</v>
      </c>
      <c r="L256" s="206">
        <v>0</v>
      </c>
    </row>
    <row r="257" spans="1:234" s="32" customFormat="1" ht="48" customHeight="1">
      <c r="A257" s="57"/>
      <c r="B257" s="3" t="s">
        <v>74</v>
      </c>
      <c r="C257" s="1" t="s">
        <v>261</v>
      </c>
      <c r="D257" s="62" t="s">
        <v>229</v>
      </c>
      <c r="E257" s="62" t="s">
        <v>285</v>
      </c>
      <c r="F257" s="99" t="s">
        <v>296</v>
      </c>
      <c r="G257" s="168" t="s">
        <v>304</v>
      </c>
      <c r="H257" s="168" t="s">
        <v>230</v>
      </c>
      <c r="I257" s="168" t="s">
        <v>307</v>
      </c>
      <c r="J257" s="1"/>
      <c r="K257" s="206">
        <f>K258+K261</f>
        <v>495</v>
      </c>
      <c r="L257" s="206">
        <f>L258+L261</f>
        <v>160</v>
      </c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7"/>
      <c r="AR257" s="57"/>
      <c r="AS257" s="57"/>
      <c r="AT257" s="57"/>
      <c r="AU257" s="57"/>
      <c r="AV257" s="57"/>
      <c r="AW257" s="57"/>
      <c r="AX257" s="57"/>
      <c r="AY257" s="57"/>
      <c r="AZ257" s="57"/>
      <c r="BA257" s="57"/>
      <c r="BB257" s="57"/>
      <c r="BC257" s="57"/>
      <c r="BD257" s="57"/>
      <c r="BE257" s="57"/>
      <c r="BF257" s="57"/>
      <c r="BG257" s="57"/>
      <c r="BH257" s="57"/>
      <c r="BI257" s="57"/>
      <c r="BJ257" s="57"/>
      <c r="BK257" s="57"/>
      <c r="BL257" s="57"/>
      <c r="BM257" s="57"/>
      <c r="BN257" s="57"/>
      <c r="BO257" s="57"/>
      <c r="BP257" s="57"/>
      <c r="BQ257" s="57"/>
      <c r="BR257" s="57"/>
      <c r="BS257" s="57"/>
      <c r="BT257" s="57"/>
      <c r="BU257" s="57"/>
      <c r="BV257" s="57"/>
      <c r="BW257" s="57"/>
      <c r="BX257" s="57"/>
      <c r="BY257" s="57"/>
      <c r="BZ257" s="57"/>
      <c r="CA257" s="57"/>
      <c r="CB257" s="57"/>
      <c r="CC257" s="57"/>
      <c r="CD257" s="57"/>
      <c r="CE257" s="57"/>
      <c r="CF257" s="57"/>
      <c r="CG257" s="57"/>
      <c r="CH257" s="57"/>
      <c r="CI257" s="57"/>
      <c r="CJ257" s="57"/>
      <c r="CK257" s="57"/>
      <c r="CL257" s="57"/>
      <c r="CM257" s="57"/>
      <c r="CN257" s="57"/>
      <c r="CO257" s="57"/>
      <c r="CP257" s="57"/>
      <c r="CQ257" s="57"/>
      <c r="CR257" s="57"/>
      <c r="CS257" s="57"/>
      <c r="CT257" s="57"/>
      <c r="CU257" s="57"/>
      <c r="CV257" s="57"/>
      <c r="CW257" s="57"/>
      <c r="CX257" s="57"/>
      <c r="CY257" s="57"/>
      <c r="CZ257" s="57"/>
      <c r="DA257" s="57"/>
      <c r="DB257" s="57"/>
      <c r="DC257" s="57"/>
      <c r="DD257" s="57"/>
      <c r="DE257" s="57"/>
      <c r="DF257" s="57"/>
      <c r="DG257" s="57"/>
      <c r="DH257" s="57"/>
      <c r="DI257" s="57"/>
      <c r="DJ257" s="57"/>
      <c r="DK257" s="57"/>
      <c r="DL257" s="57"/>
      <c r="DM257" s="57"/>
      <c r="DN257" s="57"/>
      <c r="DO257" s="57"/>
      <c r="DP257" s="57"/>
      <c r="DQ257" s="57"/>
      <c r="DR257" s="57"/>
      <c r="DS257" s="57"/>
      <c r="DT257" s="57"/>
      <c r="DU257" s="57"/>
      <c r="DV257" s="57"/>
      <c r="DW257" s="57"/>
      <c r="DX257" s="57"/>
      <c r="DY257" s="57"/>
      <c r="DZ257" s="57"/>
      <c r="EA257" s="57"/>
      <c r="EB257" s="57"/>
      <c r="EC257" s="57"/>
      <c r="ED257" s="57"/>
      <c r="EE257" s="57"/>
      <c r="EF257" s="57"/>
      <c r="EG257" s="57"/>
      <c r="EH257" s="57"/>
      <c r="EI257" s="57"/>
      <c r="EJ257" s="57"/>
      <c r="EK257" s="57"/>
      <c r="EL257" s="57"/>
      <c r="EM257" s="57"/>
      <c r="EN257" s="57"/>
      <c r="EO257" s="57"/>
      <c r="EP257" s="57"/>
      <c r="EQ257" s="57"/>
      <c r="ER257" s="57"/>
      <c r="ES257" s="57"/>
      <c r="ET257" s="57"/>
      <c r="EU257" s="57"/>
      <c r="EV257" s="57"/>
      <c r="EW257" s="57"/>
      <c r="EX257" s="57"/>
      <c r="EY257" s="57"/>
      <c r="EZ257" s="57"/>
      <c r="FA257" s="57"/>
      <c r="FB257" s="57"/>
      <c r="FC257" s="57"/>
      <c r="FD257" s="57"/>
      <c r="FE257" s="57"/>
      <c r="FF257" s="57"/>
      <c r="FG257" s="57"/>
      <c r="FH257" s="57"/>
      <c r="FI257" s="57"/>
      <c r="FJ257" s="57"/>
      <c r="FK257" s="57"/>
      <c r="FL257" s="57"/>
      <c r="FM257" s="57"/>
      <c r="FN257" s="57"/>
      <c r="FO257" s="57"/>
      <c r="FP257" s="57"/>
      <c r="FQ257" s="57"/>
      <c r="FR257" s="57"/>
      <c r="FS257" s="57"/>
      <c r="FT257" s="57"/>
      <c r="FU257" s="57"/>
      <c r="FV257" s="57"/>
      <c r="FW257" s="57"/>
      <c r="FX257" s="57"/>
      <c r="FY257" s="57"/>
      <c r="FZ257" s="57"/>
      <c r="GA257" s="57"/>
      <c r="GB257" s="57"/>
      <c r="GC257" s="57"/>
      <c r="GD257" s="57"/>
      <c r="GE257" s="57"/>
      <c r="GF257" s="57"/>
      <c r="GG257" s="57"/>
      <c r="GH257" s="57"/>
      <c r="GI257" s="57"/>
      <c r="GJ257" s="57"/>
      <c r="GK257" s="57"/>
      <c r="GL257" s="57"/>
      <c r="GM257" s="57"/>
      <c r="GN257" s="57"/>
      <c r="GO257" s="57"/>
      <c r="GP257" s="57"/>
      <c r="GQ257" s="57"/>
      <c r="GR257" s="57"/>
      <c r="GS257" s="57"/>
      <c r="GT257" s="57"/>
      <c r="GU257" s="57"/>
      <c r="GV257" s="57"/>
      <c r="GW257" s="57"/>
      <c r="GX257" s="57"/>
      <c r="GY257" s="57"/>
      <c r="GZ257" s="57"/>
      <c r="HA257" s="57"/>
      <c r="HB257" s="57"/>
      <c r="HC257" s="57"/>
      <c r="HD257" s="57"/>
      <c r="HE257" s="57"/>
      <c r="HF257" s="57"/>
      <c r="HG257" s="57"/>
      <c r="HH257" s="57"/>
      <c r="HI257" s="57"/>
      <c r="HJ257" s="57"/>
      <c r="HK257" s="57"/>
      <c r="HL257" s="57"/>
      <c r="HM257" s="57"/>
      <c r="HN257" s="57"/>
      <c r="HO257" s="57"/>
      <c r="HP257" s="57"/>
      <c r="HQ257" s="57"/>
      <c r="HR257" s="57"/>
      <c r="HS257" s="57"/>
      <c r="HT257" s="57"/>
      <c r="HU257" s="57"/>
      <c r="HV257" s="57"/>
      <c r="HW257" s="57"/>
      <c r="HX257" s="57"/>
      <c r="HY257" s="57"/>
      <c r="HZ257" s="57"/>
    </row>
    <row r="258" spans="1:234" s="32" customFormat="1" ht="59.25" customHeight="1">
      <c r="A258" s="57"/>
      <c r="B258" s="6" t="s">
        <v>47</v>
      </c>
      <c r="C258" s="1" t="s">
        <v>261</v>
      </c>
      <c r="D258" s="62" t="s">
        <v>229</v>
      </c>
      <c r="E258" s="62" t="s">
        <v>285</v>
      </c>
      <c r="F258" s="99" t="s">
        <v>296</v>
      </c>
      <c r="G258" s="168" t="s">
        <v>304</v>
      </c>
      <c r="H258" s="168" t="s">
        <v>240</v>
      </c>
      <c r="I258" s="131" t="s">
        <v>307</v>
      </c>
      <c r="J258" s="1"/>
      <c r="K258" s="206">
        <f>K259</f>
        <v>335</v>
      </c>
      <c r="L258" s="206">
        <f>L259</f>
        <v>0</v>
      </c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  <c r="BA258" s="57"/>
      <c r="BB258" s="57"/>
      <c r="BC258" s="57"/>
      <c r="BD258" s="57"/>
      <c r="BE258" s="57"/>
      <c r="BF258" s="57"/>
      <c r="BG258" s="57"/>
      <c r="BH258" s="57"/>
      <c r="BI258" s="57"/>
      <c r="BJ258" s="57"/>
      <c r="BK258" s="57"/>
      <c r="BL258" s="57"/>
      <c r="BM258" s="57"/>
      <c r="BN258" s="57"/>
      <c r="BO258" s="57"/>
      <c r="BP258" s="57"/>
      <c r="BQ258" s="57"/>
      <c r="BR258" s="57"/>
      <c r="BS258" s="57"/>
      <c r="BT258" s="57"/>
      <c r="BU258" s="57"/>
      <c r="BV258" s="57"/>
      <c r="BW258" s="57"/>
      <c r="BX258" s="57"/>
      <c r="BY258" s="57"/>
      <c r="BZ258" s="57"/>
      <c r="CA258" s="57"/>
      <c r="CB258" s="57"/>
      <c r="CC258" s="57"/>
      <c r="CD258" s="57"/>
      <c r="CE258" s="57"/>
      <c r="CF258" s="57"/>
      <c r="CG258" s="57"/>
      <c r="CH258" s="57"/>
      <c r="CI258" s="57"/>
      <c r="CJ258" s="57"/>
      <c r="CK258" s="57"/>
      <c r="CL258" s="57"/>
      <c r="CM258" s="57"/>
      <c r="CN258" s="57"/>
      <c r="CO258" s="57"/>
      <c r="CP258" s="57"/>
      <c r="CQ258" s="57"/>
      <c r="CR258" s="57"/>
      <c r="CS258" s="57"/>
      <c r="CT258" s="57"/>
      <c r="CU258" s="57"/>
      <c r="CV258" s="57"/>
      <c r="CW258" s="57"/>
      <c r="CX258" s="57"/>
      <c r="CY258" s="57"/>
      <c r="CZ258" s="57"/>
      <c r="DA258" s="57"/>
      <c r="DB258" s="57"/>
      <c r="DC258" s="57"/>
      <c r="DD258" s="57"/>
      <c r="DE258" s="57"/>
      <c r="DF258" s="57"/>
      <c r="DG258" s="57"/>
      <c r="DH258" s="57"/>
      <c r="DI258" s="57"/>
      <c r="DJ258" s="57"/>
      <c r="DK258" s="57"/>
      <c r="DL258" s="57"/>
      <c r="DM258" s="57"/>
      <c r="DN258" s="57"/>
      <c r="DO258" s="57"/>
      <c r="DP258" s="57"/>
      <c r="DQ258" s="57"/>
      <c r="DR258" s="57"/>
      <c r="DS258" s="57"/>
      <c r="DT258" s="57"/>
      <c r="DU258" s="57"/>
      <c r="DV258" s="57"/>
      <c r="DW258" s="57"/>
      <c r="DX258" s="57"/>
      <c r="DY258" s="57"/>
      <c r="DZ258" s="57"/>
      <c r="EA258" s="57"/>
      <c r="EB258" s="57"/>
      <c r="EC258" s="57"/>
      <c r="ED258" s="57"/>
      <c r="EE258" s="57"/>
      <c r="EF258" s="57"/>
      <c r="EG258" s="57"/>
      <c r="EH258" s="57"/>
      <c r="EI258" s="57"/>
      <c r="EJ258" s="57"/>
      <c r="EK258" s="57"/>
      <c r="EL258" s="57"/>
      <c r="EM258" s="57"/>
      <c r="EN258" s="57"/>
      <c r="EO258" s="57"/>
      <c r="EP258" s="57"/>
      <c r="EQ258" s="57"/>
      <c r="ER258" s="57"/>
      <c r="ES258" s="57"/>
      <c r="ET258" s="57"/>
      <c r="EU258" s="57"/>
      <c r="EV258" s="57"/>
      <c r="EW258" s="57"/>
      <c r="EX258" s="57"/>
      <c r="EY258" s="57"/>
      <c r="EZ258" s="57"/>
      <c r="FA258" s="57"/>
      <c r="FB258" s="57"/>
      <c r="FC258" s="57"/>
      <c r="FD258" s="57"/>
      <c r="FE258" s="57"/>
      <c r="FF258" s="57"/>
      <c r="FG258" s="57"/>
      <c r="FH258" s="57"/>
      <c r="FI258" s="57"/>
      <c r="FJ258" s="57"/>
      <c r="FK258" s="57"/>
      <c r="FL258" s="57"/>
      <c r="FM258" s="57"/>
      <c r="FN258" s="57"/>
      <c r="FO258" s="57"/>
      <c r="FP258" s="57"/>
      <c r="FQ258" s="57"/>
      <c r="FR258" s="57"/>
      <c r="FS258" s="57"/>
      <c r="FT258" s="57"/>
      <c r="FU258" s="57"/>
      <c r="FV258" s="57"/>
      <c r="FW258" s="57"/>
      <c r="FX258" s="57"/>
      <c r="FY258" s="57"/>
      <c r="FZ258" s="57"/>
      <c r="GA258" s="57"/>
      <c r="GB258" s="57"/>
      <c r="GC258" s="57"/>
      <c r="GD258" s="57"/>
      <c r="GE258" s="57"/>
      <c r="GF258" s="57"/>
      <c r="GG258" s="57"/>
      <c r="GH258" s="57"/>
      <c r="GI258" s="57"/>
      <c r="GJ258" s="57"/>
      <c r="GK258" s="57"/>
      <c r="GL258" s="57"/>
      <c r="GM258" s="57"/>
      <c r="GN258" s="57"/>
      <c r="GO258" s="57"/>
      <c r="GP258" s="57"/>
      <c r="GQ258" s="57"/>
      <c r="GR258" s="57"/>
      <c r="GS258" s="57"/>
      <c r="GT258" s="57"/>
      <c r="GU258" s="57"/>
      <c r="GV258" s="57"/>
      <c r="GW258" s="57"/>
      <c r="GX258" s="57"/>
      <c r="GY258" s="57"/>
      <c r="GZ258" s="57"/>
      <c r="HA258" s="57"/>
      <c r="HB258" s="57"/>
      <c r="HC258" s="57"/>
      <c r="HD258" s="57"/>
      <c r="HE258" s="57"/>
      <c r="HF258" s="57"/>
      <c r="HG258" s="57"/>
      <c r="HH258" s="57"/>
      <c r="HI258" s="57"/>
      <c r="HJ258" s="57"/>
      <c r="HK258" s="57"/>
      <c r="HL258" s="57"/>
      <c r="HM258" s="57"/>
      <c r="HN258" s="57"/>
      <c r="HO258" s="57"/>
      <c r="HP258" s="57"/>
      <c r="HQ258" s="57"/>
      <c r="HR258" s="57"/>
      <c r="HS258" s="57"/>
      <c r="HT258" s="57"/>
      <c r="HU258" s="57"/>
      <c r="HV258" s="57"/>
      <c r="HW258" s="57"/>
      <c r="HX258" s="57"/>
      <c r="HY258" s="57"/>
      <c r="HZ258" s="57"/>
    </row>
    <row r="259" spans="1:234" s="32" customFormat="1" ht="36" customHeight="1">
      <c r="A259" s="57"/>
      <c r="B259" s="13" t="s">
        <v>188</v>
      </c>
      <c r="C259" s="1" t="s">
        <v>261</v>
      </c>
      <c r="D259" s="62" t="s">
        <v>229</v>
      </c>
      <c r="E259" s="62" t="s">
        <v>285</v>
      </c>
      <c r="F259" s="148" t="s">
        <v>296</v>
      </c>
      <c r="G259" s="148" t="s">
        <v>304</v>
      </c>
      <c r="H259" s="148" t="s">
        <v>240</v>
      </c>
      <c r="I259" s="148" t="s">
        <v>407</v>
      </c>
      <c r="J259" s="1"/>
      <c r="K259" s="206">
        <f>K260</f>
        <v>335</v>
      </c>
      <c r="L259" s="206">
        <f>L260</f>
        <v>0</v>
      </c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  <c r="AU259" s="57"/>
      <c r="AV259" s="57"/>
      <c r="AW259" s="57"/>
      <c r="AX259" s="57"/>
      <c r="AY259" s="57"/>
      <c r="AZ259" s="57"/>
      <c r="BA259" s="57"/>
      <c r="BB259" s="57"/>
      <c r="BC259" s="57"/>
      <c r="BD259" s="57"/>
      <c r="BE259" s="57"/>
      <c r="BF259" s="57"/>
      <c r="BG259" s="57"/>
      <c r="BH259" s="57"/>
      <c r="BI259" s="57"/>
      <c r="BJ259" s="57"/>
      <c r="BK259" s="57"/>
      <c r="BL259" s="57"/>
      <c r="BM259" s="57"/>
      <c r="BN259" s="57"/>
      <c r="BO259" s="57"/>
      <c r="BP259" s="57"/>
      <c r="BQ259" s="57"/>
      <c r="BR259" s="57"/>
      <c r="BS259" s="57"/>
      <c r="BT259" s="57"/>
      <c r="BU259" s="57"/>
      <c r="BV259" s="57"/>
      <c r="BW259" s="57"/>
      <c r="BX259" s="57"/>
      <c r="BY259" s="57"/>
      <c r="BZ259" s="57"/>
      <c r="CA259" s="57"/>
      <c r="CB259" s="57"/>
      <c r="CC259" s="57"/>
      <c r="CD259" s="57"/>
      <c r="CE259" s="57"/>
      <c r="CF259" s="57"/>
      <c r="CG259" s="57"/>
      <c r="CH259" s="57"/>
      <c r="CI259" s="57"/>
      <c r="CJ259" s="57"/>
      <c r="CK259" s="57"/>
      <c r="CL259" s="57"/>
      <c r="CM259" s="57"/>
      <c r="CN259" s="57"/>
      <c r="CO259" s="57"/>
      <c r="CP259" s="57"/>
      <c r="CQ259" s="57"/>
      <c r="CR259" s="57"/>
      <c r="CS259" s="57"/>
      <c r="CT259" s="57"/>
      <c r="CU259" s="57"/>
      <c r="CV259" s="57"/>
      <c r="CW259" s="57"/>
      <c r="CX259" s="57"/>
      <c r="CY259" s="57"/>
      <c r="CZ259" s="57"/>
      <c r="DA259" s="57"/>
      <c r="DB259" s="57"/>
      <c r="DC259" s="57"/>
      <c r="DD259" s="57"/>
      <c r="DE259" s="57"/>
      <c r="DF259" s="57"/>
      <c r="DG259" s="57"/>
      <c r="DH259" s="57"/>
      <c r="DI259" s="57"/>
      <c r="DJ259" s="57"/>
      <c r="DK259" s="57"/>
      <c r="DL259" s="57"/>
      <c r="DM259" s="57"/>
      <c r="DN259" s="57"/>
      <c r="DO259" s="57"/>
      <c r="DP259" s="57"/>
      <c r="DQ259" s="57"/>
      <c r="DR259" s="57"/>
      <c r="DS259" s="57"/>
      <c r="DT259" s="57"/>
      <c r="DU259" s="57"/>
      <c r="DV259" s="57"/>
      <c r="DW259" s="57"/>
      <c r="DX259" s="57"/>
      <c r="DY259" s="57"/>
      <c r="DZ259" s="57"/>
      <c r="EA259" s="57"/>
      <c r="EB259" s="57"/>
      <c r="EC259" s="57"/>
      <c r="ED259" s="57"/>
      <c r="EE259" s="57"/>
      <c r="EF259" s="57"/>
      <c r="EG259" s="57"/>
      <c r="EH259" s="57"/>
      <c r="EI259" s="57"/>
      <c r="EJ259" s="57"/>
      <c r="EK259" s="57"/>
      <c r="EL259" s="57"/>
      <c r="EM259" s="57"/>
      <c r="EN259" s="57"/>
      <c r="EO259" s="57"/>
      <c r="EP259" s="57"/>
      <c r="EQ259" s="57"/>
      <c r="ER259" s="57"/>
      <c r="ES259" s="57"/>
      <c r="ET259" s="57"/>
      <c r="EU259" s="57"/>
      <c r="EV259" s="57"/>
      <c r="EW259" s="57"/>
      <c r="EX259" s="57"/>
      <c r="EY259" s="57"/>
      <c r="EZ259" s="57"/>
      <c r="FA259" s="57"/>
      <c r="FB259" s="57"/>
      <c r="FC259" s="57"/>
      <c r="FD259" s="57"/>
      <c r="FE259" s="57"/>
      <c r="FF259" s="57"/>
      <c r="FG259" s="57"/>
      <c r="FH259" s="57"/>
      <c r="FI259" s="57"/>
      <c r="FJ259" s="57"/>
      <c r="FK259" s="57"/>
      <c r="FL259" s="57"/>
      <c r="FM259" s="57"/>
      <c r="FN259" s="57"/>
      <c r="FO259" s="57"/>
      <c r="FP259" s="57"/>
      <c r="FQ259" s="57"/>
      <c r="FR259" s="57"/>
      <c r="FS259" s="57"/>
      <c r="FT259" s="57"/>
      <c r="FU259" s="57"/>
      <c r="FV259" s="57"/>
      <c r="FW259" s="57"/>
      <c r="FX259" s="57"/>
      <c r="FY259" s="57"/>
      <c r="FZ259" s="57"/>
      <c r="GA259" s="57"/>
      <c r="GB259" s="57"/>
      <c r="GC259" s="57"/>
      <c r="GD259" s="57"/>
      <c r="GE259" s="57"/>
      <c r="GF259" s="57"/>
      <c r="GG259" s="57"/>
      <c r="GH259" s="57"/>
      <c r="GI259" s="57"/>
      <c r="GJ259" s="57"/>
      <c r="GK259" s="57"/>
      <c r="GL259" s="57"/>
      <c r="GM259" s="57"/>
      <c r="GN259" s="57"/>
      <c r="GO259" s="57"/>
      <c r="GP259" s="57"/>
      <c r="GQ259" s="57"/>
      <c r="GR259" s="57"/>
      <c r="GS259" s="57"/>
      <c r="GT259" s="57"/>
      <c r="GU259" s="57"/>
      <c r="GV259" s="57"/>
      <c r="GW259" s="57"/>
      <c r="GX259" s="57"/>
      <c r="GY259" s="57"/>
      <c r="GZ259" s="57"/>
      <c r="HA259" s="57"/>
      <c r="HB259" s="57"/>
      <c r="HC259" s="57"/>
      <c r="HD259" s="57"/>
      <c r="HE259" s="57"/>
      <c r="HF259" s="57"/>
      <c r="HG259" s="57"/>
      <c r="HH259" s="57"/>
      <c r="HI259" s="57"/>
      <c r="HJ259" s="57"/>
      <c r="HK259" s="57"/>
      <c r="HL259" s="57"/>
      <c r="HM259" s="57"/>
      <c r="HN259" s="57"/>
      <c r="HO259" s="57"/>
      <c r="HP259" s="57"/>
      <c r="HQ259" s="57"/>
      <c r="HR259" s="57"/>
      <c r="HS259" s="57"/>
      <c r="HT259" s="57"/>
      <c r="HU259" s="57"/>
      <c r="HV259" s="57"/>
      <c r="HW259" s="57"/>
      <c r="HX259" s="57"/>
      <c r="HY259" s="57"/>
      <c r="HZ259" s="57"/>
    </row>
    <row r="260" spans="1:234" s="32" customFormat="1" ht="29.25" customHeight="1">
      <c r="A260" s="57"/>
      <c r="B260" s="3" t="s">
        <v>219</v>
      </c>
      <c r="C260" s="1" t="s">
        <v>261</v>
      </c>
      <c r="D260" s="62" t="s">
        <v>229</v>
      </c>
      <c r="E260" s="62" t="s">
        <v>285</v>
      </c>
      <c r="F260" s="99" t="s">
        <v>296</v>
      </c>
      <c r="G260" s="168" t="s">
        <v>304</v>
      </c>
      <c r="H260" s="168" t="s">
        <v>240</v>
      </c>
      <c r="I260" s="131" t="s">
        <v>407</v>
      </c>
      <c r="J260" s="1" t="s">
        <v>4</v>
      </c>
      <c r="K260" s="206">
        <v>335</v>
      </c>
      <c r="L260" s="206">
        <v>0</v>
      </c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  <c r="BA260" s="57"/>
      <c r="BB260" s="57"/>
      <c r="BC260" s="57"/>
      <c r="BD260" s="57"/>
      <c r="BE260" s="57"/>
      <c r="BF260" s="57"/>
      <c r="BG260" s="57"/>
      <c r="BH260" s="57"/>
      <c r="BI260" s="57"/>
      <c r="BJ260" s="57"/>
      <c r="BK260" s="57"/>
      <c r="BL260" s="57"/>
      <c r="BM260" s="57"/>
      <c r="BN260" s="57"/>
      <c r="BO260" s="57"/>
      <c r="BP260" s="57"/>
      <c r="BQ260" s="57"/>
      <c r="BR260" s="57"/>
      <c r="BS260" s="57"/>
      <c r="BT260" s="57"/>
      <c r="BU260" s="57"/>
      <c r="BV260" s="57"/>
      <c r="BW260" s="57"/>
      <c r="BX260" s="57"/>
      <c r="BY260" s="57"/>
      <c r="BZ260" s="57"/>
      <c r="CA260" s="57"/>
      <c r="CB260" s="57"/>
      <c r="CC260" s="57"/>
      <c r="CD260" s="57"/>
      <c r="CE260" s="57"/>
      <c r="CF260" s="57"/>
      <c r="CG260" s="57"/>
      <c r="CH260" s="57"/>
      <c r="CI260" s="57"/>
      <c r="CJ260" s="57"/>
      <c r="CK260" s="57"/>
      <c r="CL260" s="57"/>
      <c r="CM260" s="57"/>
      <c r="CN260" s="57"/>
      <c r="CO260" s="57"/>
      <c r="CP260" s="57"/>
      <c r="CQ260" s="57"/>
      <c r="CR260" s="57"/>
      <c r="CS260" s="57"/>
      <c r="CT260" s="57"/>
      <c r="CU260" s="57"/>
      <c r="CV260" s="57"/>
      <c r="CW260" s="57"/>
      <c r="CX260" s="57"/>
      <c r="CY260" s="57"/>
      <c r="CZ260" s="57"/>
      <c r="DA260" s="57"/>
      <c r="DB260" s="57"/>
      <c r="DC260" s="57"/>
      <c r="DD260" s="57"/>
      <c r="DE260" s="57"/>
      <c r="DF260" s="57"/>
      <c r="DG260" s="57"/>
      <c r="DH260" s="57"/>
      <c r="DI260" s="57"/>
      <c r="DJ260" s="57"/>
      <c r="DK260" s="57"/>
      <c r="DL260" s="57"/>
      <c r="DM260" s="57"/>
      <c r="DN260" s="57"/>
      <c r="DO260" s="57"/>
      <c r="DP260" s="57"/>
      <c r="DQ260" s="57"/>
      <c r="DR260" s="57"/>
      <c r="DS260" s="57"/>
      <c r="DT260" s="57"/>
      <c r="DU260" s="57"/>
      <c r="DV260" s="57"/>
      <c r="DW260" s="57"/>
      <c r="DX260" s="57"/>
      <c r="DY260" s="57"/>
      <c r="DZ260" s="57"/>
      <c r="EA260" s="57"/>
      <c r="EB260" s="57"/>
      <c r="EC260" s="57"/>
      <c r="ED260" s="57"/>
      <c r="EE260" s="57"/>
      <c r="EF260" s="57"/>
      <c r="EG260" s="57"/>
      <c r="EH260" s="57"/>
      <c r="EI260" s="57"/>
      <c r="EJ260" s="57"/>
      <c r="EK260" s="57"/>
      <c r="EL260" s="57"/>
      <c r="EM260" s="57"/>
      <c r="EN260" s="57"/>
      <c r="EO260" s="57"/>
      <c r="EP260" s="57"/>
      <c r="EQ260" s="57"/>
      <c r="ER260" s="57"/>
      <c r="ES260" s="57"/>
      <c r="ET260" s="57"/>
      <c r="EU260" s="57"/>
      <c r="EV260" s="57"/>
      <c r="EW260" s="57"/>
      <c r="EX260" s="57"/>
      <c r="EY260" s="57"/>
      <c r="EZ260" s="57"/>
      <c r="FA260" s="57"/>
      <c r="FB260" s="57"/>
      <c r="FC260" s="57"/>
      <c r="FD260" s="57"/>
      <c r="FE260" s="57"/>
      <c r="FF260" s="57"/>
      <c r="FG260" s="57"/>
      <c r="FH260" s="57"/>
      <c r="FI260" s="57"/>
      <c r="FJ260" s="57"/>
      <c r="FK260" s="57"/>
      <c r="FL260" s="57"/>
      <c r="FM260" s="57"/>
      <c r="FN260" s="57"/>
      <c r="FO260" s="57"/>
      <c r="FP260" s="57"/>
      <c r="FQ260" s="57"/>
      <c r="FR260" s="57"/>
      <c r="FS260" s="57"/>
      <c r="FT260" s="57"/>
      <c r="FU260" s="57"/>
      <c r="FV260" s="57"/>
      <c r="FW260" s="57"/>
      <c r="FX260" s="57"/>
      <c r="FY260" s="57"/>
      <c r="FZ260" s="57"/>
      <c r="GA260" s="57"/>
      <c r="GB260" s="57"/>
      <c r="GC260" s="57"/>
      <c r="GD260" s="57"/>
      <c r="GE260" s="57"/>
      <c r="GF260" s="57"/>
      <c r="GG260" s="57"/>
      <c r="GH260" s="57"/>
      <c r="GI260" s="57"/>
      <c r="GJ260" s="57"/>
      <c r="GK260" s="57"/>
      <c r="GL260" s="57"/>
      <c r="GM260" s="57"/>
      <c r="GN260" s="57"/>
      <c r="GO260" s="57"/>
      <c r="GP260" s="57"/>
      <c r="GQ260" s="57"/>
      <c r="GR260" s="57"/>
      <c r="GS260" s="57"/>
      <c r="GT260" s="57"/>
      <c r="GU260" s="57"/>
      <c r="GV260" s="57"/>
      <c r="GW260" s="57"/>
      <c r="GX260" s="57"/>
      <c r="GY260" s="57"/>
      <c r="GZ260" s="57"/>
      <c r="HA260" s="57"/>
      <c r="HB260" s="57"/>
      <c r="HC260" s="57"/>
      <c r="HD260" s="57"/>
      <c r="HE260" s="57"/>
      <c r="HF260" s="57"/>
      <c r="HG260" s="57"/>
      <c r="HH260" s="57"/>
      <c r="HI260" s="57"/>
      <c r="HJ260" s="57"/>
      <c r="HK260" s="57"/>
      <c r="HL260" s="57"/>
      <c r="HM260" s="57"/>
      <c r="HN260" s="57"/>
      <c r="HO260" s="57"/>
      <c r="HP260" s="57"/>
      <c r="HQ260" s="57"/>
      <c r="HR260" s="57"/>
      <c r="HS260" s="57"/>
      <c r="HT260" s="57"/>
      <c r="HU260" s="57"/>
      <c r="HV260" s="57"/>
      <c r="HW260" s="57"/>
      <c r="HX260" s="57"/>
      <c r="HY260" s="57"/>
      <c r="HZ260" s="57"/>
    </row>
    <row r="261" spans="1:234" ht="32.25" customHeight="1">
      <c r="A261" s="47"/>
      <c r="B261" s="8" t="s">
        <v>104</v>
      </c>
      <c r="C261" s="84" t="s">
        <v>261</v>
      </c>
      <c r="D261" s="84" t="s">
        <v>229</v>
      </c>
      <c r="E261" s="84" t="s">
        <v>285</v>
      </c>
      <c r="F261" s="173" t="s">
        <v>296</v>
      </c>
      <c r="G261" s="173" t="s">
        <v>304</v>
      </c>
      <c r="H261" s="173" t="s">
        <v>259</v>
      </c>
      <c r="I261" s="173" t="s">
        <v>407</v>
      </c>
      <c r="J261" s="84"/>
      <c r="K261" s="151">
        <f>K262</f>
        <v>160</v>
      </c>
      <c r="L261" s="151">
        <f>L262</f>
        <v>160</v>
      </c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  <c r="BL261" s="47"/>
      <c r="BM261" s="47"/>
      <c r="BN261" s="47"/>
      <c r="BO261" s="47"/>
      <c r="BP261" s="47"/>
      <c r="BQ261" s="47"/>
      <c r="BR261" s="47"/>
      <c r="BS261" s="47"/>
      <c r="BT261" s="47"/>
      <c r="BU261" s="47"/>
      <c r="BV261" s="47"/>
      <c r="BW261" s="47"/>
      <c r="BX261" s="47"/>
      <c r="BY261" s="47"/>
      <c r="BZ261" s="47"/>
      <c r="CA261" s="47"/>
      <c r="CB261" s="47"/>
      <c r="CC261" s="47"/>
      <c r="CD261" s="47"/>
      <c r="CE261" s="47"/>
      <c r="CF261" s="47"/>
      <c r="CG261" s="47"/>
      <c r="CH261" s="47"/>
      <c r="CI261" s="47"/>
      <c r="CJ261" s="47"/>
      <c r="CK261" s="47"/>
      <c r="CL261" s="47"/>
      <c r="CM261" s="47"/>
      <c r="CN261" s="47"/>
      <c r="CO261" s="47"/>
      <c r="CP261" s="47"/>
      <c r="CQ261" s="47"/>
      <c r="CR261" s="47"/>
      <c r="CS261" s="47"/>
      <c r="CT261" s="47"/>
      <c r="CU261" s="47"/>
      <c r="CV261" s="47"/>
      <c r="CW261" s="47"/>
      <c r="CX261" s="47"/>
      <c r="CY261" s="47"/>
      <c r="CZ261" s="47"/>
      <c r="DA261" s="47"/>
      <c r="DB261" s="47"/>
      <c r="DC261" s="47"/>
      <c r="DD261" s="47"/>
      <c r="DE261" s="47"/>
      <c r="DF261" s="47"/>
      <c r="DG261" s="47"/>
      <c r="DH261" s="47"/>
      <c r="DI261" s="47"/>
      <c r="DJ261" s="47"/>
      <c r="DK261" s="47"/>
      <c r="DL261" s="47"/>
      <c r="DM261" s="47"/>
      <c r="DN261" s="47"/>
      <c r="DO261" s="47"/>
      <c r="DP261" s="47"/>
      <c r="DQ261" s="47"/>
      <c r="DR261" s="47"/>
      <c r="DS261" s="47"/>
      <c r="DT261" s="47"/>
      <c r="DU261" s="47"/>
      <c r="DV261" s="47"/>
      <c r="DW261" s="47"/>
      <c r="DX261" s="47"/>
      <c r="DY261" s="47"/>
      <c r="DZ261" s="47"/>
      <c r="EA261" s="47"/>
      <c r="EB261" s="47"/>
      <c r="EC261" s="47"/>
      <c r="ED261" s="47"/>
      <c r="EE261" s="47"/>
      <c r="EF261" s="47"/>
      <c r="EG261" s="47"/>
      <c r="EH261" s="47"/>
      <c r="EI261" s="47"/>
      <c r="EJ261" s="47"/>
      <c r="EK261" s="47"/>
      <c r="EL261" s="47"/>
      <c r="EM261" s="47"/>
      <c r="EN261" s="47"/>
      <c r="EO261" s="47"/>
      <c r="EP261" s="47"/>
      <c r="EQ261" s="47"/>
      <c r="ER261" s="47"/>
      <c r="ES261" s="47"/>
      <c r="ET261" s="47"/>
      <c r="EU261" s="47"/>
      <c r="EV261" s="47"/>
      <c r="EW261" s="47"/>
      <c r="EX261" s="47"/>
      <c r="EY261" s="47"/>
      <c r="EZ261" s="47"/>
      <c r="FA261" s="47"/>
      <c r="FB261" s="47"/>
      <c r="FC261" s="47"/>
      <c r="FD261" s="47"/>
      <c r="FE261" s="47"/>
      <c r="FF261" s="47"/>
      <c r="FG261" s="47"/>
      <c r="FH261" s="47"/>
      <c r="FI261" s="47"/>
      <c r="FJ261" s="47"/>
      <c r="FK261" s="47"/>
      <c r="FL261" s="47"/>
      <c r="FM261" s="47"/>
      <c r="FN261" s="47"/>
      <c r="FO261" s="47"/>
      <c r="FP261" s="47"/>
      <c r="FQ261" s="47"/>
      <c r="FR261" s="47"/>
      <c r="FS261" s="47"/>
      <c r="FT261" s="47"/>
      <c r="FU261" s="47"/>
      <c r="FV261" s="47"/>
      <c r="FW261" s="47"/>
      <c r="FX261" s="47"/>
      <c r="FY261" s="47"/>
      <c r="FZ261" s="47"/>
      <c r="GA261" s="47"/>
      <c r="GB261" s="47"/>
      <c r="GC261" s="47"/>
      <c r="GD261" s="47"/>
      <c r="GE261" s="47"/>
      <c r="GF261" s="47"/>
      <c r="GG261" s="47"/>
      <c r="GH261" s="47"/>
      <c r="GI261" s="47"/>
      <c r="GJ261" s="47"/>
      <c r="GK261" s="47"/>
      <c r="GL261" s="47"/>
      <c r="GM261" s="47"/>
      <c r="GN261" s="47"/>
      <c r="GO261" s="47"/>
      <c r="GP261" s="47"/>
      <c r="GQ261" s="47"/>
      <c r="GR261" s="47"/>
      <c r="GS261" s="47"/>
      <c r="GT261" s="47"/>
      <c r="GU261" s="47"/>
      <c r="GV261" s="47"/>
      <c r="GW261" s="47"/>
      <c r="GX261" s="47"/>
      <c r="GY261" s="47"/>
      <c r="GZ261" s="47"/>
      <c r="HA261" s="47"/>
      <c r="HB261" s="47"/>
      <c r="HC261" s="47"/>
      <c r="HD261" s="47"/>
      <c r="HE261" s="47"/>
      <c r="HF261" s="47"/>
      <c r="HG261" s="47"/>
      <c r="HH261" s="47"/>
      <c r="HI261" s="47"/>
      <c r="HJ261" s="47"/>
      <c r="HK261" s="47"/>
      <c r="HL261" s="47"/>
      <c r="HM261" s="47"/>
      <c r="HN261" s="47"/>
      <c r="HO261" s="47"/>
      <c r="HP261" s="47"/>
      <c r="HQ261" s="47"/>
      <c r="HR261" s="47"/>
      <c r="HS261" s="47"/>
      <c r="HT261" s="47"/>
      <c r="HU261" s="47"/>
      <c r="HV261" s="47"/>
      <c r="HW261" s="47"/>
      <c r="HX261" s="47"/>
      <c r="HY261" s="47"/>
      <c r="HZ261" s="47"/>
    </row>
    <row r="262" spans="1:234" ht="16.5" customHeight="1">
      <c r="A262" s="47"/>
      <c r="B262" s="8" t="s">
        <v>189</v>
      </c>
      <c r="C262" s="84" t="s">
        <v>261</v>
      </c>
      <c r="D262" s="84" t="s">
        <v>229</v>
      </c>
      <c r="E262" s="84" t="s">
        <v>285</v>
      </c>
      <c r="F262" s="133" t="s">
        <v>296</v>
      </c>
      <c r="G262" s="194" t="s">
        <v>304</v>
      </c>
      <c r="H262" s="194" t="s">
        <v>259</v>
      </c>
      <c r="I262" s="161" t="s">
        <v>407</v>
      </c>
      <c r="J262" s="84"/>
      <c r="K262" s="151">
        <f>K263</f>
        <v>160</v>
      </c>
      <c r="L262" s="151">
        <f>L263</f>
        <v>160</v>
      </c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  <c r="BL262" s="47"/>
      <c r="BM262" s="47"/>
      <c r="BN262" s="47"/>
      <c r="BO262" s="47"/>
      <c r="BP262" s="47"/>
      <c r="BQ262" s="47"/>
      <c r="BR262" s="47"/>
      <c r="BS262" s="47"/>
      <c r="BT262" s="47"/>
      <c r="BU262" s="47"/>
      <c r="BV262" s="47"/>
      <c r="BW262" s="47"/>
      <c r="BX262" s="47"/>
      <c r="BY262" s="47"/>
      <c r="BZ262" s="47"/>
      <c r="CA262" s="47"/>
      <c r="CB262" s="47"/>
      <c r="CC262" s="47"/>
      <c r="CD262" s="47"/>
      <c r="CE262" s="47"/>
      <c r="CF262" s="47"/>
      <c r="CG262" s="47"/>
      <c r="CH262" s="47"/>
      <c r="CI262" s="47"/>
      <c r="CJ262" s="47"/>
      <c r="CK262" s="47"/>
      <c r="CL262" s="47"/>
      <c r="CM262" s="47"/>
      <c r="CN262" s="47"/>
      <c r="CO262" s="47"/>
      <c r="CP262" s="47"/>
      <c r="CQ262" s="47"/>
      <c r="CR262" s="47"/>
      <c r="CS262" s="47"/>
      <c r="CT262" s="47"/>
      <c r="CU262" s="47"/>
      <c r="CV262" s="47"/>
      <c r="CW262" s="47"/>
      <c r="CX262" s="47"/>
      <c r="CY262" s="47"/>
      <c r="CZ262" s="47"/>
      <c r="DA262" s="47"/>
      <c r="DB262" s="47"/>
      <c r="DC262" s="47"/>
      <c r="DD262" s="47"/>
      <c r="DE262" s="47"/>
      <c r="DF262" s="47"/>
      <c r="DG262" s="47"/>
      <c r="DH262" s="47"/>
      <c r="DI262" s="47"/>
      <c r="DJ262" s="47"/>
      <c r="DK262" s="47"/>
      <c r="DL262" s="47"/>
      <c r="DM262" s="47"/>
      <c r="DN262" s="47"/>
      <c r="DO262" s="47"/>
      <c r="DP262" s="47"/>
      <c r="DQ262" s="47"/>
      <c r="DR262" s="47"/>
      <c r="DS262" s="47"/>
      <c r="DT262" s="47"/>
      <c r="DU262" s="47"/>
      <c r="DV262" s="47"/>
      <c r="DW262" s="47"/>
      <c r="DX262" s="47"/>
      <c r="DY262" s="47"/>
      <c r="DZ262" s="47"/>
      <c r="EA262" s="47"/>
      <c r="EB262" s="47"/>
      <c r="EC262" s="47"/>
      <c r="ED262" s="47"/>
      <c r="EE262" s="47"/>
      <c r="EF262" s="47"/>
      <c r="EG262" s="47"/>
      <c r="EH262" s="47"/>
      <c r="EI262" s="47"/>
      <c r="EJ262" s="47"/>
      <c r="EK262" s="47"/>
      <c r="EL262" s="47"/>
      <c r="EM262" s="47"/>
      <c r="EN262" s="47"/>
      <c r="EO262" s="47"/>
      <c r="EP262" s="47"/>
      <c r="EQ262" s="47"/>
      <c r="ER262" s="47"/>
      <c r="ES262" s="47"/>
      <c r="ET262" s="47"/>
      <c r="EU262" s="47"/>
      <c r="EV262" s="47"/>
      <c r="EW262" s="47"/>
      <c r="EX262" s="47"/>
      <c r="EY262" s="47"/>
      <c r="EZ262" s="47"/>
      <c r="FA262" s="47"/>
      <c r="FB262" s="47"/>
      <c r="FC262" s="47"/>
      <c r="FD262" s="47"/>
      <c r="FE262" s="47"/>
      <c r="FF262" s="47"/>
      <c r="FG262" s="47"/>
      <c r="FH262" s="47"/>
      <c r="FI262" s="47"/>
      <c r="FJ262" s="47"/>
      <c r="FK262" s="47"/>
      <c r="FL262" s="47"/>
      <c r="FM262" s="47"/>
      <c r="FN262" s="47"/>
      <c r="FO262" s="47"/>
      <c r="FP262" s="47"/>
      <c r="FQ262" s="47"/>
      <c r="FR262" s="47"/>
      <c r="FS262" s="47"/>
      <c r="FT262" s="47"/>
      <c r="FU262" s="47"/>
      <c r="FV262" s="47"/>
      <c r="FW262" s="47"/>
      <c r="FX262" s="47"/>
      <c r="FY262" s="47"/>
      <c r="FZ262" s="47"/>
      <c r="GA262" s="47"/>
      <c r="GB262" s="47"/>
      <c r="GC262" s="47"/>
      <c r="GD262" s="47"/>
      <c r="GE262" s="47"/>
      <c r="GF262" s="47"/>
      <c r="GG262" s="47"/>
      <c r="GH262" s="47"/>
      <c r="GI262" s="47"/>
      <c r="GJ262" s="47"/>
      <c r="GK262" s="47"/>
      <c r="GL262" s="47"/>
      <c r="GM262" s="47"/>
      <c r="GN262" s="47"/>
      <c r="GO262" s="47"/>
      <c r="GP262" s="47"/>
      <c r="GQ262" s="47"/>
      <c r="GR262" s="47"/>
      <c r="GS262" s="47"/>
      <c r="GT262" s="47"/>
      <c r="GU262" s="47"/>
      <c r="GV262" s="47"/>
      <c r="GW262" s="47"/>
      <c r="GX262" s="47"/>
      <c r="GY262" s="47"/>
      <c r="GZ262" s="47"/>
      <c r="HA262" s="47"/>
      <c r="HB262" s="47"/>
      <c r="HC262" s="47"/>
      <c r="HD262" s="47"/>
      <c r="HE262" s="47"/>
      <c r="HF262" s="47"/>
      <c r="HG262" s="47"/>
      <c r="HH262" s="47"/>
      <c r="HI262" s="47"/>
      <c r="HJ262" s="47"/>
      <c r="HK262" s="47"/>
      <c r="HL262" s="47"/>
      <c r="HM262" s="47"/>
      <c r="HN262" s="47"/>
      <c r="HO262" s="47"/>
      <c r="HP262" s="47"/>
      <c r="HQ262" s="47"/>
      <c r="HR262" s="47"/>
      <c r="HS262" s="47"/>
      <c r="HT262" s="47"/>
      <c r="HU262" s="47"/>
      <c r="HV262" s="47"/>
      <c r="HW262" s="47"/>
      <c r="HX262" s="47"/>
      <c r="HY262" s="47"/>
      <c r="HZ262" s="47"/>
    </row>
    <row r="263" spans="1:234" ht="37.5" customHeight="1">
      <c r="A263" s="47"/>
      <c r="B263" s="3" t="s">
        <v>219</v>
      </c>
      <c r="C263" s="84" t="s">
        <v>261</v>
      </c>
      <c r="D263" s="103" t="s">
        <v>229</v>
      </c>
      <c r="E263" s="103" t="s">
        <v>285</v>
      </c>
      <c r="F263" s="133" t="s">
        <v>296</v>
      </c>
      <c r="G263" s="194" t="s">
        <v>304</v>
      </c>
      <c r="H263" s="194" t="s">
        <v>259</v>
      </c>
      <c r="I263" s="161" t="s">
        <v>407</v>
      </c>
      <c r="J263" s="84" t="s">
        <v>4</v>
      </c>
      <c r="K263" s="151">
        <v>160</v>
      </c>
      <c r="L263" s="151">
        <v>160</v>
      </c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  <c r="BL263" s="47"/>
      <c r="BM263" s="47"/>
      <c r="BN263" s="47"/>
      <c r="BO263" s="47"/>
      <c r="BP263" s="47"/>
      <c r="BQ263" s="47"/>
      <c r="BR263" s="47"/>
      <c r="BS263" s="47"/>
      <c r="BT263" s="47"/>
      <c r="BU263" s="47"/>
      <c r="BV263" s="47"/>
      <c r="BW263" s="47"/>
      <c r="BX263" s="47"/>
      <c r="BY263" s="47"/>
      <c r="BZ263" s="47"/>
      <c r="CA263" s="47"/>
      <c r="CB263" s="47"/>
      <c r="CC263" s="47"/>
      <c r="CD263" s="47"/>
      <c r="CE263" s="47"/>
      <c r="CF263" s="47"/>
      <c r="CG263" s="47"/>
      <c r="CH263" s="47"/>
      <c r="CI263" s="47"/>
      <c r="CJ263" s="47"/>
      <c r="CK263" s="47"/>
      <c r="CL263" s="47"/>
      <c r="CM263" s="47"/>
      <c r="CN263" s="47"/>
      <c r="CO263" s="47"/>
      <c r="CP263" s="47"/>
      <c r="CQ263" s="47"/>
      <c r="CR263" s="47"/>
      <c r="CS263" s="47"/>
      <c r="CT263" s="47"/>
      <c r="CU263" s="47"/>
      <c r="CV263" s="47"/>
      <c r="CW263" s="47"/>
      <c r="CX263" s="47"/>
      <c r="CY263" s="47"/>
      <c r="CZ263" s="47"/>
      <c r="DA263" s="47"/>
      <c r="DB263" s="47"/>
      <c r="DC263" s="47"/>
      <c r="DD263" s="47"/>
      <c r="DE263" s="47"/>
      <c r="DF263" s="47"/>
      <c r="DG263" s="47"/>
      <c r="DH263" s="47"/>
      <c r="DI263" s="47"/>
      <c r="DJ263" s="47"/>
      <c r="DK263" s="47"/>
      <c r="DL263" s="47"/>
      <c r="DM263" s="47"/>
      <c r="DN263" s="47"/>
      <c r="DO263" s="47"/>
      <c r="DP263" s="47"/>
      <c r="DQ263" s="47"/>
      <c r="DR263" s="47"/>
      <c r="DS263" s="47"/>
      <c r="DT263" s="47"/>
      <c r="DU263" s="47"/>
      <c r="DV263" s="47"/>
      <c r="DW263" s="47"/>
      <c r="DX263" s="47"/>
      <c r="DY263" s="47"/>
      <c r="DZ263" s="47"/>
      <c r="EA263" s="47"/>
      <c r="EB263" s="47"/>
      <c r="EC263" s="47"/>
      <c r="ED263" s="47"/>
      <c r="EE263" s="47"/>
      <c r="EF263" s="47"/>
      <c r="EG263" s="47"/>
      <c r="EH263" s="47"/>
      <c r="EI263" s="47"/>
      <c r="EJ263" s="47"/>
      <c r="EK263" s="47"/>
      <c r="EL263" s="47"/>
      <c r="EM263" s="47"/>
      <c r="EN263" s="47"/>
      <c r="EO263" s="47"/>
      <c r="EP263" s="47"/>
      <c r="EQ263" s="47"/>
      <c r="ER263" s="47"/>
      <c r="ES263" s="47"/>
      <c r="ET263" s="47"/>
      <c r="EU263" s="47"/>
      <c r="EV263" s="47"/>
      <c r="EW263" s="47"/>
      <c r="EX263" s="47"/>
      <c r="EY263" s="47"/>
      <c r="EZ263" s="47"/>
      <c r="FA263" s="47"/>
      <c r="FB263" s="47"/>
      <c r="FC263" s="47"/>
      <c r="FD263" s="47"/>
      <c r="FE263" s="47"/>
      <c r="FF263" s="47"/>
      <c r="FG263" s="47"/>
      <c r="FH263" s="47"/>
      <c r="FI263" s="47"/>
      <c r="FJ263" s="47"/>
      <c r="FK263" s="47"/>
      <c r="FL263" s="47"/>
      <c r="FM263" s="47"/>
      <c r="FN263" s="47"/>
      <c r="FO263" s="47"/>
      <c r="FP263" s="47"/>
      <c r="FQ263" s="47"/>
      <c r="FR263" s="47"/>
      <c r="FS263" s="47"/>
      <c r="FT263" s="47"/>
      <c r="FU263" s="47"/>
      <c r="FV263" s="47"/>
      <c r="FW263" s="47"/>
      <c r="FX263" s="47"/>
      <c r="FY263" s="47"/>
      <c r="FZ263" s="47"/>
      <c r="GA263" s="47"/>
      <c r="GB263" s="47"/>
      <c r="GC263" s="47"/>
      <c r="GD263" s="47"/>
      <c r="GE263" s="47"/>
      <c r="GF263" s="47"/>
      <c r="GG263" s="47"/>
      <c r="GH263" s="47"/>
      <c r="GI263" s="47"/>
      <c r="GJ263" s="47"/>
      <c r="GK263" s="47"/>
      <c r="GL263" s="47"/>
      <c r="GM263" s="47"/>
      <c r="GN263" s="47"/>
      <c r="GO263" s="47"/>
      <c r="GP263" s="47"/>
      <c r="GQ263" s="47"/>
      <c r="GR263" s="47"/>
      <c r="GS263" s="47"/>
      <c r="GT263" s="47"/>
      <c r="GU263" s="47"/>
      <c r="GV263" s="47"/>
      <c r="GW263" s="47"/>
      <c r="GX263" s="47"/>
      <c r="GY263" s="47"/>
      <c r="GZ263" s="47"/>
      <c r="HA263" s="47"/>
      <c r="HB263" s="47"/>
      <c r="HC263" s="47"/>
      <c r="HD263" s="47"/>
      <c r="HE263" s="47"/>
      <c r="HF263" s="47"/>
      <c r="HG263" s="47"/>
      <c r="HH263" s="47"/>
      <c r="HI263" s="47"/>
      <c r="HJ263" s="47"/>
      <c r="HK263" s="47"/>
      <c r="HL263" s="47"/>
      <c r="HM263" s="47"/>
      <c r="HN263" s="47"/>
      <c r="HO263" s="47"/>
      <c r="HP263" s="47"/>
      <c r="HQ263" s="47"/>
      <c r="HR263" s="47"/>
      <c r="HS263" s="47"/>
      <c r="HT263" s="47"/>
      <c r="HU263" s="47"/>
      <c r="HV263" s="47"/>
      <c r="HW263" s="47"/>
      <c r="HX263" s="47"/>
      <c r="HY263" s="47"/>
      <c r="HZ263" s="47"/>
    </row>
    <row r="264" spans="2:12" s="32" customFormat="1" ht="33" customHeight="1">
      <c r="B264" s="40" t="s">
        <v>290</v>
      </c>
      <c r="C264" s="62" t="s">
        <v>261</v>
      </c>
      <c r="D264" s="1" t="s">
        <v>231</v>
      </c>
      <c r="E264" s="1" t="s">
        <v>230</v>
      </c>
      <c r="F264" s="186"/>
      <c r="G264" s="187"/>
      <c r="H264" s="187"/>
      <c r="I264" s="187"/>
      <c r="J264" s="2"/>
      <c r="K264" s="206">
        <f>K265+K272</f>
        <v>1484.8</v>
      </c>
      <c r="L264" s="206">
        <f>L265+L272</f>
        <v>1491.8999999999999</v>
      </c>
    </row>
    <row r="265" spans="2:12" s="32" customFormat="1" ht="45" customHeight="1">
      <c r="B265" s="40" t="s">
        <v>281</v>
      </c>
      <c r="C265" s="62" t="s">
        <v>261</v>
      </c>
      <c r="D265" s="1" t="s">
        <v>231</v>
      </c>
      <c r="E265" s="1" t="s">
        <v>241</v>
      </c>
      <c r="F265" s="186"/>
      <c r="G265" s="187"/>
      <c r="H265" s="187"/>
      <c r="I265" s="187"/>
      <c r="J265" s="1"/>
      <c r="K265" s="206">
        <f aca="true" t="shared" si="11" ref="K265:L268">K266</f>
        <v>1383.6</v>
      </c>
      <c r="L265" s="206">
        <f t="shared" si="11"/>
        <v>1383.6</v>
      </c>
    </row>
    <row r="266" spans="2:12" s="32" customFormat="1" ht="44.25" customHeight="1">
      <c r="B266" s="115" t="s">
        <v>29</v>
      </c>
      <c r="C266" s="62" t="s">
        <v>261</v>
      </c>
      <c r="D266" s="62" t="s">
        <v>231</v>
      </c>
      <c r="E266" s="62" t="s">
        <v>241</v>
      </c>
      <c r="F266" s="148" t="s">
        <v>231</v>
      </c>
      <c r="G266" s="148" t="s">
        <v>304</v>
      </c>
      <c r="H266" s="148" t="s">
        <v>230</v>
      </c>
      <c r="I266" s="148" t="s">
        <v>307</v>
      </c>
      <c r="J266" s="1"/>
      <c r="K266" s="206">
        <f t="shared" si="11"/>
        <v>1383.6</v>
      </c>
      <c r="L266" s="206">
        <f t="shared" si="11"/>
        <v>1383.6</v>
      </c>
    </row>
    <row r="267" spans="2:12" s="32" customFormat="1" ht="34.5" customHeight="1">
      <c r="B267" s="40" t="s">
        <v>136</v>
      </c>
      <c r="C267" s="62" t="s">
        <v>261</v>
      </c>
      <c r="D267" s="62" t="s">
        <v>231</v>
      </c>
      <c r="E267" s="62" t="s">
        <v>241</v>
      </c>
      <c r="F267" s="168" t="s">
        <v>231</v>
      </c>
      <c r="G267" s="168" t="s">
        <v>323</v>
      </c>
      <c r="H267" s="168" t="s">
        <v>230</v>
      </c>
      <c r="I267" s="131" t="s">
        <v>307</v>
      </c>
      <c r="J267" s="1"/>
      <c r="K267" s="206">
        <f t="shared" si="11"/>
        <v>1383.6</v>
      </c>
      <c r="L267" s="206">
        <f t="shared" si="11"/>
        <v>1383.6</v>
      </c>
    </row>
    <row r="268" spans="2:12" s="32" customFormat="1" ht="30.75" customHeight="1">
      <c r="B268" s="3" t="s">
        <v>483</v>
      </c>
      <c r="C268" s="62" t="s">
        <v>261</v>
      </c>
      <c r="D268" s="62" t="s">
        <v>231</v>
      </c>
      <c r="E268" s="62" t="s">
        <v>241</v>
      </c>
      <c r="F268" s="148" t="s">
        <v>231</v>
      </c>
      <c r="G268" s="148" t="s">
        <v>323</v>
      </c>
      <c r="H268" s="148" t="s">
        <v>241</v>
      </c>
      <c r="I268" s="131" t="s">
        <v>307</v>
      </c>
      <c r="J268" s="1"/>
      <c r="K268" s="206">
        <f t="shared" si="11"/>
        <v>1383.6</v>
      </c>
      <c r="L268" s="206">
        <f t="shared" si="11"/>
        <v>1383.6</v>
      </c>
    </row>
    <row r="269" spans="2:12" s="32" customFormat="1" ht="30" customHeight="1">
      <c r="B269" s="3" t="s">
        <v>27</v>
      </c>
      <c r="C269" s="62"/>
      <c r="D269" s="62"/>
      <c r="E269" s="62"/>
      <c r="F269" s="168" t="s">
        <v>231</v>
      </c>
      <c r="G269" s="168" t="s">
        <v>323</v>
      </c>
      <c r="H269" s="168" t="s">
        <v>241</v>
      </c>
      <c r="I269" s="131" t="s">
        <v>484</v>
      </c>
      <c r="J269" s="1"/>
      <c r="K269" s="206">
        <f>K270+K271</f>
        <v>1383.6</v>
      </c>
      <c r="L269" s="206">
        <f>L270+L271</f>
        <v>1383.6</v>
      </c>
    </row>
    <row r="270" spans="2:12" s="32" customFormat="1" ht="22.5" customHeight="1">
      <c r="B270" s="40" t="s">
        <v>45</v>
      </c>
      <c r="C270" s="62" t="s">
        <v>261</v>
      </c>
      <c r="D270" s="62" t="s">
        <v>231</v>
      </c>
      <c r="E270" s="62" t="s">
        <v>241</v>
      </c>
      <c r="F270" s="168" t="s">
        <v>231</v>
      </c>
      <c r="G270" s="168" t="s">
        <v>323</v>
      </c>
      <c r="H270" s="168" t="s">
        <v>241</v>
      </c>
      <c r="I270" s="131" t="s">
        <v>484</v>
      </c>
      <c r="J270" s="1" t="s">
        <v>85</v>
      </c>
      <c r="K270" s="206">
        <v>1263.6</v>
      </c>
      <c r="L270" s="206">
        <v>1263.6</v>
      </c>
    </row>
    <row r="271" spans="2:12" s="32" customFormat="1" ht="33.75" customHeight="1">
      <c r="B271" s="3" t="s">
        <v>219</v>
      </c>
      <c r="C271" s="62" t="s">
        <v>261</v>
      </c>
      <c r="D271" s="62" t="s">
        <v>231</v>
      </c>
      <c r="E271" s="62" t="s">
        <v>241</v>
      </c>
      <c r="F271" s="168" t="s">
        <v>231</v>
      </c>
      <c r="G271" s="168" t="s">
        <v>323</v>
      </c>
      <c r="H271" s="168" t="s">
        <v>241</v>
      </c>
      <c r="I271" s="131" t="s">
        <v>484</v>
      </c>
      <c r="J271" s="1" t="s">
        <v>4</v>
      </c>
      <c r="K271" s="206">
        <v>120</v>
      </c>
      <c r="L271" s="206">
        <v>120</v>
      </c>
    </row>
    <row r="272" spans="2:12" s="32" customFormat="1" ht="38.25" customHeight="1">
      <c r="B272" s="14" t="s">
        <v>295</v>
      </c>
      <c r="C272" s="62" t="s">
        <v>261</v>
      </c>
      <c r="D272" s="62" t="s">
        <v>231</v>
      </c>
      <c r="E272" s="62" t="s">
        <v>296</v>
      </c>
      <c r="F272" s="186"/>
      <c r="G272" s="187"/>
      <c r="H272" s="187"/>
      <c r="I272" s="187"/>
      <c r="J272" s="62"/>
      <c r="K272" s="184">
        <f>K273</f>
        <v>101.2</v>
      </c>
      <c r="L272" s="184">
        <f>L273</f>
        <v>108.3</v>
      </c>
    </row>
    <row r="273" spans="2:12" s="32" customFormat="1" ht="46.5" customHeight="1">
      <c r="B273" s="40" t="s">
        <v>73</v>
      </c>
      <c r="C273" s="62" t="s">
        <v>261</v>
      </c>
      <c r="D273" s="62" t="s">
        <v>231</v>
      </c>
      <c r="E273" s="62" t="s">
        <v>296</v>
      </c>
      <c r="F273" s="148" t="s">
        <v>231</v>
      </c>
      <c r="G273" s="148" t="s">
        <v>304</v>
      </c>
      <c r="H273" s="148" t="s">
        <v>230</v>
      </c>
      <c r="I273" s="148" t="s">
        <v>307</v>
      </c>
      <c r="J273" s="1"/>
      <c r="K273" s="206">
        <f>K274</f>
        <v>101.2</v>
      </c>
      <c r="L273" s="206">
        <f>L274</f>
        <v>108.3</v>
      </c>
    </row>
    <row r="274" spans="2:12" s="32" customFormat="1" ht="28.5" customHeight="1">
      <c r="B274" s="130" t="s">
        <v>122</v>
      </c>
      <c r="C274" s="62" t="s">
        <v>261</v>
      </c>
      <c r="D274" s="62" t="s">
        <v>231</v>
      </c>
      <c r="E274" s="62" t="s">
        <v>296</v>
      </c>
      <c r="F274" s="99" t="s">
        <v>231</v>
      </c>
      <c r="G274" s="168" t="s">
        <v>323</v>
      </c>
      <c r="H274" s="168" t="s">
        <v>230</v>
      </c>
      <c r="I274" s="131" t="s">
        <v>307</v>
      </c>
      <c r="J274" s="1"/>
      <c r="K274" s="206">
        <f>K275+K278</f>
        <v>101.2</v>
      </c>
      <c r="L274" s="206">
        <f>L275+L278</f>
        <v>108.3</v>
      </c>
    </row>
    <row r="275" spans="2:12" s="32" customFormat="1" ht="33" customHeight="1">
      <c r="B275" s="40" t="s">
        <v>143</v>
      </c>
      <c r="C275" s="62" t="s">
        <v>261</v>
      </c>
      <c r="D275" s="62" t="s">
        <v>231</v>
      </c>
      <c r="E275" s="62" t="s">
        <v>296</v>
      </c>
      <c r="F275" s="148" t="s">
        <v>231</v>
      </c>
      <c r="G275" s="148" t="s">
        <v>323</v>
      </c>
      <c r="H275" s="148" t="s">
        <v>231</v>
      </c>
      <c r="I275" s="148" t="s">
        <v>307</v>
      </c>
      <c r="J275" s="1"/>
      <c r="K275" s="184">
        <f>K276</f>
        <v>50</v>
      </c>
      <c r="L275" s="184">
        <f>L276</f>
        <v>50</v>
      </c>
    </row>
    <row r="276" spans="2:12" s="32" customFormat="1" ht="34.5" customHeight="1">
      <c r="B276" s="13" t="s">
        <v>89</v>
      </c>
      <c r="C276" s="62" t="s">
        <v>261</v>
      </c>
      <c r="D276" s="62" t="s">
        <v>231</v>
      </c>
      <c r="E276" s="62" t="s">
        <v>296</v>
      </c>
      <c r="F276" s="99" t="s">
        <v>231</v>
      </c>
      <c r="G276" s="168" t="s">
        <v>323</v>
      </c>
      <c r="H276" s="168" t="s">
        <v>231</v>
      </c>
      <c r="I276" s="168" t="s">
        <v>387</v>
      </c>
      <c r="J276" s="1"/>
      <c r="K276" s="184">
        <f>K277</f>
        <v>50</v>
      </c>
      <c r="L276" s="184">
        <f>L277</f>
        <v>50</v>
      </c>
    </row>
    <row r="277" spans="2:12" s="32" customFormat="1" ht="33" customHeight="1">
      <c r="B277" s="3" t="s">
        <v>219</v>
      </c>
      <c r="C277" s="62" t="s">
        <v>261</v>
      </c>
      <c r="D277" s="62" t="s">
        <v>231</v>
      </c>
      <c r="E277" s="62" t="s">
        <v>296</v>
      </c>
      <c r="F277" s="148" t="s">
        <v>231</v>
      </c>
      <c r="G277" s="148" t="s">
        <v>323</v>
      </c>
      <c r="H277" s="148" t="s">
        <v>231</v>
      </c>
      <c r="I277" s="148" t="s">
        <v>387</v>
      </c>
      <c r="J277" s="1" t="s">
        <v>4</v>
      </c>
      <c r="K277" s="206">
        <v>50</v>
      </c>
      <c r="L277" s="184">
        <v>50</v>
      </c>
    </row>
    <row r="278" spans="2:12" s="32" customFormat="1" ht="58.5" customHeight="1">
      <c r="B278" s="6" t="s">
        <v>144</v>
      </c>
      <c r="C278" s="1" t="s">
        <v>261</v>
      </c>
      <c r="D278" s="1" t="s">
        <v>231</v>
      </c>
      <c r="E278" s="1" t="s">
        <v>296</v>
      </c>
      <c r="F278" s="99" t="s">
        <v>231</v>
      </c>
      <c r="G278" s="168" t="s">
        <v>323</v>
      </c>
      <c r="H278" s="168" t="s">
        <v>240</v>
      </c>
      <c r="I278" s="168" t="s">
        <v>307</v>
      </c>
      <c r="J278" s="1"/>
      <c r="K278" s="206">
        <f>K279</f>
        <v>51.2</v>
      </c>
      <c r="L278" s="206">
        <f>L279</f>
        <v>58.3</v>
      </c>
    </row>
    <row r="279" spans="2:12" s="32" customFormat="1" ht="42" customHeight="1">
      <c r="B279" s="6" t="s">
        <v>43</v>
      </c>
      <c r="C279" s="1" t="s">
        <v>261</v>
      </c>
      <c r="D279" s="1" t="s">
        <v>231</v>
      </c>
      <c r="E279" s="1" t="s">
        <v>296</v>
      </c>
      <c r="F279" s="148" t="s">
        <v>231</v>
      </c>
      <c r="G279" s="148" t="s">
        <v>323</v>
      </c>
      <c r="H279" s="148" t="s">
        <v>240</v>
      </c>
      <c r="I279" s="148" t="s">
        <v>388</v>
      </c>
      <c r="J279" s="1"/>
      <c r="K279" s="206">
        <f>K280</f>
        <v>51.2</v>
      </c>
      <c r="L279" s="206">
        <f>L280</f>
        <v>58.3</v>
      </c>
    </row>
    <row r="280" spans="2:12" s="32" customFormat="1" ht="28.5" customHeight="1">
      <c r="B280" s="3" t="s">
        <v>219</v>
      </c>
      <c r="C280" s="1" t="s">
        <v>261</v>
      </c>
      <c r="D280" s="1" t="s">
        <v>231</v>
      </c>
      <c r="E280" s="1" t="s">
        <v>296</v>
      </c>
      <c r="F280" s="99" t="s">
        <v>231</v>
      </c>
      <c r="G280" s="168" t="s">
        <v>323</v>
      </c>
      <c r="H280" s="168" t="s">
        <v>240</v>
      </c>
      <c r="I280" s="168" t="s">
        <v>388</v>
      </c>
      <c r="J280" s="1" t="s">
        <v>4</v>
      </c>
      <c r="K280" s="206">
        <f>48.6+2.6</f>
        <v>51.2</v>
      </c>
      <c r="L280" s="184">
        <f>55.4+2.9</f>
        <v>58.3</v>
      </c>
    </row>
    <row r="281" spans="2:12" s="32" customFormat="1" ht="18" customHeight="1">
      <c r="B281" s="40" t="s">
        <v>278</v>
      </c>
      <c r="C281" s="62" t="s">
        <v>261</v>
      </c>
      <c r="D281" s="62" t="s">
        <v>240</v>
      </c>
      <c r="E281" s="62" t="s">
        <v>230</v>
      </c>
      <c r="F281" s="186"/>
      <c r="G281" s="187"/>
      <c r="H281" s="187"/>
      <c r="I281" s="187"/>
      <c r="J281" s="1"/>
      <c r="K281" s="206">
        <f>K282+K293</f>
        <v>10312.300000000001</v>
      </c>
      <c r="L281" s="206">
        <f>L282+L293</f>
        <v>11165.300000000001</v>
      </c>
    </row>
    <row r="282" spans="2:12" s="32" customFormat="1" ht="21" customHeight="1">
      <c r="B282" s="40" t="s">
        <v>297</v>
      </c>
      <c r="C282" s="62" t="s">
        <v>261</v>
      </c>
      <c r="D282" s="62" t="s">
        <v>240</v>
      </c>
      <c r="E282" s="62" t="s">
        <v>241</v>
      </c>
      <c r="F282" s="186"/>
      <c r="G282" s="187"/>
      <c r="H282" s="187"/>
      <c r="I282" s="187"/>
      <c r="J282" s="1"/>
      <c r="K282" s="206">
        <f>K283</f>
        <v>9989.1</v>
      </c>
      <c r="L282" s="184">
        <f>L283</f>
        <v>10842.1</v>
      </c>
    </row>
    <row r="283" spans="2:12" s="32" customFormat="1" ht="46.5" customHeight="1">
      <c r="B283" s="3" t="s">
        <v>100</v>
      </c>
      <c r="C283" s="62" t="s">
        <v>261</v>
      </c>
      <c r="D283" s="62" t="s">
        <v>240</v>
      </c>
      <c r="E283" s="62" t="s">
        <v>241</v>
      </c>
      <c r="F283" s="186" t="s">
        <v>233</v>
      </c>
      <c r="G283" s="187" t="s">
        <v>304</v>
      </c>
      <c r="H283" s="187" t="s">
        <v>230</v>
      </c>
      <c r="I283" s="167" t="s">
        <v>307</v>
      </c>
      <c r="J283" s="1"/>
      <c r="K283" s="206">
        <f>K284+K291</f>
        <v>9989.1</v>
      </c>
      <c r="L283" s="206">
        <f>L284+L291</f>
        <v>10842.1</v>
      </c>
    </row>
    <row r="284" spans="2:12" s="32" customFormat="1" ht="46.5" customHeight="1">
      <c r="B284" s="3" t="s">
        <v>173</v>
      </c>
      <c r="C284" s="62" t="s">
        <v>261</v>
      </c>
      <c r="D284" s="62" t="s">
        <v>240</v>
      </c>
      <c r="E284" s="62" t="s">
        <v>241</v>
      </c>
      <c r="F284" s="186" t="s">
        <v>233</v>
      </c>
      <c r="G284" s="187" t="s">
        <v>304</v>
      </c>
      <c r="H284" s="187" t="s">
        <v>229</v>
      </c>
      <c r="I284" s="167" t="s">
        <v>307</v>
      </c>
      <c r="J284" s="1"/>
      <c r="K284" s="206">
        <f>K285+K287+K289</f>
        <v>9540.6</v>
      </c>
      <c r="L284" s="206">
        <f>L285+L287+L289</f>
        <v>10393.6</v>
      </c>
    </row>
    <row r="285" spans="2:12" s="32" customFormat="1" ht="36.75" customHeight="1">
      <c r="B285" s="3" t="s">
        <v>20</v>
      </c>
      <c r="C285" s="62" t="s">
        <v>261</v>
      </c>
      <c r="D285" s="62" t="s">
        <v>240</v>
      </c>
      <c r="E285" s="62" t="s">
        <v>241</v>
      </c>
      <c r="F285" s="186" t="s">
        <v>233</v>
      </c>
      <c r="G285" s="187" t="s">
        <v>304</v>
      </c>
      <c r="H285" s="187" t="s">
        <v>229</v>
      </c>
      <c r="I285" s="167" t="s">
        <v>394</v>
      </c>
      <c r="J285" s="1"/>
      <c r="K285" s="206">
        <f>K286</f>
        <v>6045.5</v>
      </c>
      <c r="L285" s="206">
        <f>L286</f>
        <v>6898.5</v>
      </c>
    </row>
    <row r="286" spans="2:12" s="32" customFormat="1" ht="36.75" customHeight="1">
      <c r="B286" s="3" t="s">
        <v>8</v>
      </c>
      <c r="C286" s="62" t="s">
        <v>261</v>
      </c>
      <c r="D286" s="62" t="s">
        <v>240</v>
      </c>
      <c r="E286" s="62" t="s">
        <v>241</v>
      </c>
      <c r="F286" s="186" t="s">
        <v>233</v>
      </c>
      <c r="G286" s="187" t="s">
        <v>304</v>
      </c>
      <c r="H286" s="187" t="s">
        <v>229</v>
      </c>
      <c r="I286" s="167" t="s">
        <v>394</v>
      </c>
      <c r="J286" s="1" t="s">
        <v>4</v>
      </c>
      <c r="K286" s="206">
        <v>6045.5</v>
      </c>
      <c r="L286" s="206">
        <v>6898.5</v>
      </c>
    </row>
    <row r="287" spans="2:12" s="32" customFormat="1" ht="46.5" customHeight="1">
      <c r="B287" s="165" t="s">
        <v>88</v>
      </c>
      <c r="C287" s="62" t="s">
        <v>261</v>
      </c>
      <c r="D287" s="62" t="s">
        <v>240</v>
      </c>
      <c r="E287" s="62" t="s">
        <v>241</v>
      </c>
      <c r="F287" s="186" t="s">
        <v>233</v>
      </c>
      <c r="G287" s="187" t="s">
        <v>304</v>
      </c>
      <c r="H287" s="187" t="s">
        <v>229</v>
      </c>
      <c r="I287" s="167" t="s">
        <v>395</v>
      </c>
      <c r="J287" s="1"/>
      <c r="K287" s="206">
        <f>K288</f>
        <v>2318.5</v>
      </c>
      <c r="L287" s="206">
        <f>L288</f>
        <v>2318.5</v>
      </c>
    </row>
    <row r="288" spans="2:12" s="32" customFormat="1" ht="36" customHeight="1">
      <c r="B288" s="3" t="s">
        <v>8</v>
      </c>
      <c r="C288" s="62" t="s">
        <v>261</v>
      </c>
      <c r="D288" s="62" t="s">
        <v>240</v>
      </c>
      <c r="E288" s="62" t="s">
        <v>241</v>
      </c>
      <c r="F288" s="163" t="s">
        <v>233</v>
      </c>
      <c r="G288" s="163" t="s">
        <v>304</v>
      </c>
      <c r="H288" s="163" t="s">
        <v>229</v>
      </c>
      <c r="I288" s="163" t="s">
        <v>395</v>
      </c>
      <c r="J288" s="1" t="s">
        <v>4</v>
      </c>
      <c r="K288" s="206">
        <f>2295.3+23.2</f>
        <v>2318.5</v>
      </c>
      <c r="L288" s="184">
        <f>2295.3+23.2</f>
        <v>2318.5</v>
      </c>
    </row>
    <row r="289" spans="2:12" s="32" customFormat="1" ht="45" customHeight="1">
      <c r="B289" s="3" t="s">
        <v>209</v>
      </c>
      <c r="C289" s="62" t="s">
        <v>261</v>
      </c>
      <c r="D289" s="62" t="s">
        <v>240</v>
      </c>
      <c r="E289" s="62" t="s">
        <v>241</v>
      </c>
      <c r="F289" s="186" t="s">
        <v>233</v>
      </c>
      <c r="G289" s="187" t="s">
        <v>304</v>
      </c>
      <c r="H289" s="187" t="s">
        <v>229</v>
      </c>
      <c r="I289" s="167" t="s">
        <v>396</v>
      </c>
      <c r="J289" s="1"/>
      <c r="K289" s="206">
        <f>K290</f>
        <v>1176.6</v>
      </c>
      <c r="L289" s="206">
        <f>L290</f>
        <v>1176.6</v>
      </c>
    </row>
    <row r="290" spans="2:12" s="32" customFormat="1" ht="27.75" customHeight="1">
      <c r="B290" s="3" t="s">
        <v>8</v>
      </c>
      <c r="C290" s="62" t="s">
        <v>261</v>
      </c>
      <c r="D290" s="62" t="s">
        <v>240</v>
      </c>
      <c r="E290" s="62" t="s">
        <v>241</v>
      </c>
      <c r="F290" s="186" t="s">
        <v>233</v>
      </c>
      <c r="G290" s="187" t="s">
        <v>304</v>
      </c>
      <c r="H290" s="187" t="s">
        <v>229</v>
      </c>
      <c r="I290" s="167" t="s">
        <v>396</v>
      </c>
      <c r="J290" s="1" t="s">
        <v>4</v>
      </c>
      <c r="K290" s="206">
        <f>1164.8+11.8</f>
        <v>1176.6</v>
      </c>
      <c r="L290" s="184">
        <f>1164.8+11.8</f>
        <v>1176.6</v>
      </c>
    </row>
    <row r="291" spans="2:12" s="32" customFormat="1" ht="44.25" customHeight="1">
      <c r="B291" s="9" t="s">
        <v>145</v>
      </c>
      <c r="C291" s="103" t="s">
        <v>261</v>
      </c>
      <c r="D291" s="103" t="s">
        <v>240</v>
      </c>
      <c r="E291" s="103" t="s">
        <v>241</v>
      </c>
      <c r="F291" s="186" t="s">
        <v>233</v>
      </c>
      <c r="G291" s="187" t="s">
        <v>304</v>
      </c>
      <c r="H291" s="187" t="s">
        <v>234</v>
      </c>
      <c r="I291" s="167" t="s">
        <v>307</v>
      </c>
      <c r="J291" s="1"/>
      <c r="K291" s="206">
        <f>K292</f>
        <v>448.5</v>
      </c>
      <c r="L291" s="206">
        <f>L292</f>
        <v>448.5</v>
      </c>
    </row>
    <row r="292" spans="2:12" s="32" customFormat="1" ht="33" customHeight="1">
      <c r="B292" s="3" t="s">
        <v>219</v>
      </c>
      <c r="C292" s="62" t="s">
        <v>261</v>
      </c>
      <c r="D292" s="62" t="s">
        <v>240</v>
      </c>
      <c r="E292" s="62" t="s">
        <v>241</v>
      </c>
      <c r="F292" s="163" t="s">
        <v>233</v>
      </c>
      <c r="G292" s="163" t="s">
        <v>304</v>
      </c>
      <c r="H292" s="163" t="s">
        <v>234</v>
      </c>
      <c r="I292" s="163" t="s">
        <v>397</v>
      </c>
      <c r="J292" s="1" t="s">
        <v>4</v>
      </c>
      <c r="K292" s="206">
        <v>448.5</v>
      </c>
      <c r="L292" s="184">
        <v>448.5</v>
      </c>
    </row>
    <row r="293" spans="2:12" s="32" customFormat="1" ht="23.25" customHeight="1">
      <c r="B293" s="40" t="s">
        <v>258</v>
      </c>
      <c r="C293" s="62" t="s">
        <v>261</v>
      </c>
      <c r="D293" s="62" t="s">
        <v>240</v>
      </c>
      <c r="E293" s="62" t="s">
        <v>235</v>
      </c>
      <c r="F293" s="186"/>
      <c r="G293" s="187"/>
      <c r="H293" s="187"/>
      <c r="I293" s="187"/>
      <c r="J293" s="1"/>
      <c r="K293" s="206">
        <f aca="true" t="shared" si="12" ref="K293:L295">K294</f>
        <v>323.2</v>
      </c>
      <c r="L293" s="206">
        <f t="shared" si="12"/>
        <v>323.2</v>
      </c>
    </row>
    <row r="294" spans="2:12" s="32" customFormat="1" ht="54.75" customHeight="1">
      <c r="B294" s="3" t="s">
        <v>306</v>
      </c>
      <c r="C294" s="62" t="s">
        <v>261</v>
      </c>
      <c r="D294" s="62" t="s">
        <v>240</v>
      </c>
      <c r="E294" s="62" t="s">
        <v>235</v>
      </c>
      <c r="F294" s="99">
        <v>37</v>
      </c>
      <c r="G294" s="168">
        <v>0</v>
      </c>
      <c r="H294" s="168" t="s">
        <v>230</v>
      </c>
      <c r="I294" s="168" t="s">
        <v>307</v>
      </c>
      <c r="J294" s="1"/>
      <c r="K294" s="206">
        <f t="shared" si="12"/>
        <v>323.2</v>
      </c>
      <c r="L294" s="206">
        <f t="shared" si="12"/>
        <v>323.2</v>
      </c>
    </row>
    <row r="295" spans="2:12" s="32" customFormat="1" ht="39.75" customHeight="1">
      <c r="B295" s="8" t="s">
        <v>197</v>
      </c>
      <c r="C295" s="103" t="s">
        <v>261</v>
      </c>
      <c r="D295" s="103" t="s">
        <v>240</v>
      </c>
      <c r="E295" s="103" t="s">
        <v>235</v>
      </c>
      <c r="F295" s="178" t="s">
        <v>308</v>
      </c>
      <c r="G295" s="178" t="s">
        <v>304</v>
      </c>
      <c r="H295" s="178" t="s">
        <v>238</v>
      </c>
      <c r="I295" s="178" t="s">
        <v>313</v>
      </c>
      <c r="J295" s="1"/>
      <c r="K295" s="206">
        <f t="shared" si="12"/>
        <v>323.2</v>
      </c>
      <c r="L295" s="206">
        <f t="shared" si="12"/>
        <v>323.2</v>
      </c>
    </row>
    <row r="296" spans="2:12" s="32" customFormat="1" ht="51" customHeight="1">
      <c r="B296" s="8" t="s">
        <v>56</v>
      </c>
      <c r="C296" s="103" t="s">
        <v>261</v>
      </c>
      <c r="D296" s="103" t="s">
        <v>240</v>
      </c>
      <c r="E296" s="103" t="s">
        <v>235</v>
      </c>
      <c r="F296" s="179" t="s">
        <v>308</v>
      </c>
      <c r="G296" s="180" t="s">
        <v>304</v>
      </c>
      <c r="H296" s="180" t="s">
        <v>238</v>
      </c>
      <c r="I296" s="180" t="s">
        <v>313</v>
      </c>
      <c r="J296" s="1" t="s">
        <v>57</v>
      </c>
      <c r="K296" s="206">
        <f>307+16.2</f>
        <v>323.2</v>
      </c>
      <c r="L296" s="184">
        <f>307+16.2</f>
        <v>323.2</v>
      </c>
    </row>
    <row r="297" spans="2:12" s="32" customFormat="1" ht="21.75" customHeight="1">
      <c r="B297" s="6" t="s">
        <v>165</v>
      </c>
      <c r="C297" s="62" t="s">
        <v>261</v>
      </c>
      <c r="D297" s="62" t="s">
        <v>232</v>
      </c>
      <c r="E297" s="62" t="s">
        <v>230</v>
      </c>
      <c r="F297" s="186"/>
      <c r="G297" s="187"/>
      <c r="H297" s="187"/>
      <c r="I297" s="187"/>
      <c r="J297" s="1"/>
      <c r="K297" s="206">
        <f>K298+K306</f>
        <v>3847.9000000000005</v>
      </c>
      <c r="L297" s="184">
        <f>L298+L306</f>
        <v>2910.2</v>
      </c>
    </row>
    <row r="298" spans="2:12" s="32" customFormat="1" ht="17.25" customHeight="1">
      <c r="B298" s="6" t="s">
        <v>96</v>
      </c>
      <c r="C298" s="62" t="s">
        <v>261</v>
      </c>
      <c r="D298" s="62" t="s">
        <v>232</v>
      </c>
      <c r="E298" s="62" t="s">
        <v>234</v>
      </c>
      <c r="F298" s="186"/>
      <c r="G298" s="187"/>
      <c r="H298" s="187"/>
      <c r="I298" s="187"/>
      <c r="J298" s="1"/>
      <c r="K298" s="206">
        <f>K299</f>
        <v>3717.9000000000005</v>
      </c>
      <c r="L298" s="184">
        <f>L299</f>
        <v>2910.2</v>
      </c>
    </row>
    <row r="299" spans="2:12" s="32" customFormat="1" ht="49.5" customHeight="1">
      <c r="B299" s="54" t="s">
        <v>208</v>
      </c>
      <c r="C299" s="62" t="s">
        <v>261</v>
      </c>
      <c r="D299" s="62" t="s">
        <v>232</v>
      </c>
      <c r="E299" s="62" t="s">
        <v>234</v>
      </c>
      <c r="F299" s="99" t="s">
        <v>241</v>
      </c>
      <c r="G299" s="168" t="s">
        <v>304</v>
      </c>
      <c r="H299" s="168" t="s">
        <v>230</v>
      </c>
      <c r="I299" s="131" t="s">
        <v>307</v>
      </c>
      <c r="J299" s="1"/>
      <c r="K299" s="206">
        <f>K300+K303</f>
        <v>3717.9000000000005</v>
      </c>
      <c r="L299" s="184">
        <f>L300+L303</f>
        <v>2910.2</v>
      </c>
    </row>
    <row r="300" spans="2:12" s="32" customFormat="1" ht="47.25" customHeight="1">
      <c r="B300" s="40" t="s">
        <v>51</v>
      </c>
      <c r="C300" s="62" t="s">
        <v>261</v>
      </c>
      <c r="D300" s="62" t="s">
        <v>232</v>
      </c>
      <c r="E300" s="62" t="s">
        <v>234</v>
      </c>
      <c r="F300" s="148" t="s">
        <v>241</v>
      </c>
      <c r="G300" s="148" t="s">
        <v>304</v>
      </c>
      <c r="H300" s="148" t="s">
        <v>229</v>
      </c>
      <c r="I300" s="148" t="s">
        <v>307</v>
      </c>
      <c r="J300" s="1"/>
      <c r="K300" s="206">
        <f>K301</f>
        <v>2457.7000000000003</v>
      </c>
      <c r="L300" s="184">
        <f>L301</f>
        <v>2000</v>
      </c>
    </row>
    <row r="301" spans="2:12" s="32" customFormat="1" ht="35.25" customHeight="1">
      <c r="B301" s="40" t="s">
        <v>50</v>
      </c>
      <c r="C301" s="62" t="s">
        <v>261</v>
      </c>
      <c r="D301" s="62" t="s">
        <v>232</v>
      </c>
      <c r="E301" s="62" t="s">
        <v>234</v>
      </c>
      <c r="F301" s="99" t="s">
        <v>241</v>
      </c>
      <c r="G301" s="168" t="s">
        <v>304</v>
      </c>
      <c r="H301" s="168" t="s">
        <v>229</v>
      </c>
      <c r="I301" s="131" t="s">
        <v>399</v>
      </c>
      <c r="J301" s="1"/>
      <c r="K301" s="206">
        <f>K302</f>
        <v>2457.7000000000003</v>
      </c>
      <c r="L301" s="184">
        <f>L302</f>
        <v>2000</v>
      </c>
    </row>
    <row r="302" spans="2:12" s="32" customFormat="1" ht="31.5" customHeight="1">
      <c r="B302" s="3" t="s">
        <v>219</v>
      </c>
      <c r="C302" s="62" t="s">
        <v>261</v>
      </c>
      <c r="D302" s="62" t="s">
        <v>232</v>
      </c>
      <c r="E302" s="62" t="s">
        <v>234</v>
      </c>
      <c r="F302" s="99" t="s">
        <v>241</v>
      </c>
      <c r="G302" s="168" t="s">
        <v>304</v>
      </c>
      <c r="H302" s="168" t="s">
        <v>229</v>
      </c>
      <c r="I302" s="131" t="s">
        <v>399</v>
      </c>
      <c r="J302" s="1" t="s">
        <v>4</v>
      </c>
      <c r="K302" s="206">
        <f>1720+621.9+115.8</f>
        <v>2457.7000000000003</v>
      </c>
      <c r="L302" s="184">
        <v>2000</v>
      </c>
    </row>
    <row r="303" spans="2:12" s="32" customFormat="1" ht="39" customHeight="1">
      <c r="B303" s="6" t="s">
        <v>146</v>
      </c>
      <c r="C303" s="62" t="s">
        <v>261</v>
      </c>
      <c r="D303" s="62" t="s">
        <v>232</v>
      </c>
      <c r="E303" s="62" t="s">
        <v>234</v>
      </c>
      <c r="F303" s="148" t="s">
        <v>241</v>
      </c>
      <c r="G303" s="148" t="s">
        <v>304</v>
      </c>
      <c r="H303" s="148" t="s">
        <v>234</v>
      </c>
      <c r="I303" s="148" t="s">
        <v>307</v>
      </c>
      <c r="J303" s="1"/>
      <c r="K303" s="206">
        <f>K304</f>
        <v>1260.2</v>
      </c>
      <c r="L303" s="184">
        <f>L304</f>
        <v>910.2</v>
      </c>
    </row>
    <row r="304" spans="2:12" s="32" customFormat="1" ht="31.5" customHeight="1">
      <c r="B304" s="40" t="s">
        <v>52</v>
      </c>
      <c r="C304" s="62" t="s">
        <v>261</v>
      </c>
      <c r="D304" s="62" t="s">
        <v>232</v>
      </c>
      <c r="E304" s="62" t="s">
        <v>234</v>
      </c>
      <c r="F304" s="99" t="s">
        <v>241</v>
      </c>
      <c r="G304" s="168" t="s">
        <v>304</v>
      </c>
      <c r="H304" s="168" t="s">
        <v>234</v>
      </c>
      <c r="I304" s="131" t="s">
        <v>401</v>
      </c>
      <c r="J304" s="1"/>
      <c r="K304" s="206">
        <f>K305</f>
        <v>1260.2</v>
      </c>
      <c r="L304" s="184">
        <f>L305</f>
        <v>910.2</v>
      </c>
    </row>
    <row r="305" spans="2:12" s="32" customFormat="1" ht="33" customHeight="1">
      <c r="B305" s="3" t="s">
        <v>219</v>
      </c>
      <c r="C305" s="62" t="s">
        <v>261</v>
      </c>
      <c r="D305" s="62" t="s">
        <v>232</v>
      </c>
      <c r="E305" s="62" t="s">
        <v>234</v>
      </c>
      <c r="F305" s="148" t="s">
        <v>241</v>
      </c>
      <c r="G305" s="148" t="s">
        <v>304</v>
      </c>
      <c r="H305" s="148" t="s">
        <v>234</v>
      </c>
      <c r="I305" s="148" t="s">
        <v>401</v>
      </c>
      <c r="J305" s="1" t="s">
        <v>4</v>
      </c>
      <c r="K305" s="206">
        <f>900+192.5+44.4+123.3</f>
        <v>1260.2</v>
      </c>
      <c r="L305" s="184">
        <v>910.2</v>
      </c>
    </row>
    <row r="306" spans="2:12" s="32" customFormat="1" ht="15.75" customHeight="1">
      <c r="B306" s="3" t="s">
        <v>199</v>
      </c>
      <c r="C306" s="62" t="s">
        <v>261</v>
      </c>
      <c r="D306" s="62" t="s">
        <v>232</v>
      </c>
      <c r="E306" s="62" t="s">
        <v>231</v>
      </c>
      <c r="F306" s="186"/>
      <c r="G306" s="187"/>
      <c r="H306" s="187"/>
      <c r="I306" s="187"/>
      <c r="J306" s="1"/>
      <c r="K306" s="206">
        <f>K307</f>
        <v>130</v>
      </c>
      <c r="L306" s="206">
        <f>L307</f>
        <v>0</v>
      </c>
    </row>
    <row r="307" spans="2:12" s="32" customFormat="1" ht="48" customHeight="1">
      <c r="B307" s="3" t="s">
        <v>202</v>
      </c>
      <c r="C307" s="62" t="s">
        <v>261</v>
      </c>
      <c r="D307" s="62" t="s">
        <v>232</v>
      </c>
      <c r="E307" s="62" t="s">
        <v>231</v>
      </c>
      <c r="F307" s="55" t="s">
        <v>416</v>
      </c>
      <c r="G307" s="55" t="s">
        <v>304</v>
      </c>
      <c r="H307" s="55" t="s">
        <v>230</v>
      </c>
      <c r="I307" s="55" t="s">
        <v>307</v>
      </c>
      <c r="J307" s="1"/>
      <c r="K307" s="206">
        <f>K308+K311</f>
        <v>130</v>
      </c>
      <c r="L307" s="206">
        <f>L308+L311</f>
        <v>0</v>
      </c>
    </row>
    <row r="308" spans="2:12" s="32" customFormat="1" ht="36.75" customHeight="1">
      <c r="B308" s="3" t="s">
        <v>203</v>
      </c>
      <c r="C308" s="62" t="s">
        <v>261</v>
      </c>
      <c r="D308" s="62" t="s">
        <v>232</v>
      </c>
      <c r="E308" s="62" t="s">
        <v>231</v>
      </c>
      <c r="F308" s="37" t="s">
        <v>416</v>
      </c>
      <c r="G308" s="169" t="s">
        <v>304</v>
      </c>
      <c r="H308" s="169" t="s">
        <v>229</v>
      </c>
      <c r="I308" s="158" t="s">
        <v>307</v>
      </c>
      <c r="J308" s="1"/>
      <c r="K308" s="206">
        <f>K309</f>
        <v>65</v>
      </c>
      <c r="L308" s="206">
        <f>L309</f>
        <v>0</v>
      </c>
    </row>
    <row r="309" spans="2:12" s="32" customFormat="1" ht="74.25" customHeight="1">
      <c r="B309" s="3" t="s">
        <v>201</v>
      </c>
      <c r="C309" s="62" t="s">
        <v>261</v>
      </c>
      <c r="D309" s="62" t="s">
        <v>232</v>
      </c>
      <c r="E309" s="62" t="s">
        <v>231</v>
      </c>
      <c r="F309" s="55" t="s">
        <v>416</v>
      </c>
      <c r="G309" s="55" t="s">
        <v>304</v>
      </c>
      <c r="H309" s="55" t="s">
        <v>229</v>
      </c>
      <c r="I309" s="55" t="s">
        <v>417</v>
      </c>
      <c r="J309" s="1"/>
      <c r="K309" s="206">
        <f>K310</f>
        <v>65</v>
      </c>
      <c r="L309" s="206">
        <f>L310</f>
        <v>0</v>
      </c>
    </row>
    <row r="310" spans="2:12" s="32" customFormat="1" ht="30.75" customHeight="1">
      <c r="B310" s="3" t="s">
        <v>219</v>
      </c>
      <c r="C310" s="62" t="s">
        <v>261</v>
      </c>
      <c r="D310" s="62" t="s">
        <v>232</v>
      </c>
      <c r="E310" s="62" t="s">
        <v>231</v>
      </c>
      <c r="F310" s="37" t="s">
        <v>416</v>
      </c>
      <c r="G310" s="169" t="s">
        <v>304</v>
      </c>
      <c r="H310" s="169" t="s">
        <v>229</v>
      </c>
      <c r="I310" s="158" t="s">
        <v>417</v>
      </c>
      <c r="J310" s="1" t="s">
        <v>4</v>
      </c>
      <c r="K310" s="206">
        <v>65</v>
      </c>
      <c r="L310" s="206">
        <v>0</v>
      </c>
    </row>
    <row r="311" spans="2:12" s="32" customFormat="1" ht="31.5" customHeight="1">
      <c r="B311" s="3" t="s">
        <v>204</v>
      </c>
      <c r="C311" s="62" t="s">
        <v>261</v>
      </c>
      <c r="D311" s="62" t="s">
        <v>232</v>
      </c>
      <c r="E311" s="62" t="s">
        <v>231</v>
      </c>
      <c r="F311" s="55" t="s">
        <v>416</v>
      </c>
      <c r="G311" s="55" t="s">
        <v>304</v>
      </c>
      <c r="H311" s="55" t="s">
        <v>234</v>
      </c>
      <c r="I311" s="55" t="s">
        <v>307</v>
      </c>
      <c r="J311" s="1"/>
      <c r="K311" s="206">
        <f>K312</f>
        <v>65</v>
      </c>
      <c r="L311" s="206">
        <f>L312</f>
        <v>0</v>
      </c>
    </row>
    <row r="312" spans="2:12" s="32" customFormat="1" ht="73.5" customHeight="1">
      <c r="B312" s="3" t="s">
        <v>201</v>
      </c>
      <c r="C312" s="62" t="s">
        <v>261</v>
      </c>
      <c r="D312" s="62" t="s">
        <v>232</v>
      </c>
      <c r="E312" s="62" t="s">
        <v>231</v>
      </c>
      <c r="F312" s="37" t="s">
        <v>416</v>
      </c>
      <c r="G312" s="169" t="s">
        <v>304</v>
      </c>
      <c r="H312" s="169" t="s">
        <v>234</v>
      </c>
      <c r="I312" s="158" t="s">
        <v>418</v>
      </c>
      <c r="J312" s="1"/>
      <c r="K312" s="206">
        <f>K313</f>
        <v>65</v>
      </c>
      <c r="L312" s="206">
        <f>L313</f>
        <v>0</v>
      </c>
    </row>
    <row r="313" spans="2:12" s="32" customFormat="1" ht="32.25" customHeight="1">
      <c r="B313" s="3" t="s">
        <v>219</v>
      </c>
      <c r="C313" s="62" t="s">
        <v>261</v>
      </c>
      <c r="D313" s="62" t="s">
        <v>232</v>
      </c>
      <c r="E313" s="62" t="s">
        <v>231</v>
      </c>
      <c r="F313" s="37" t="s">
        <v>416</v>
      </c>
      <c r="G313" s="169" t="s">
        <v>304</v>
      </c>
      <c r="H313" s="169" t="s">
        <v>234</v>
      </c>
      <c r="I313" s="158" t="s">
        <v>418</v>
      </c>
      <c r="J313" s="1" t="s">
        <v>4</v>
      </c>
      <c r="K313" s="206">
        <v>65</v>
      </c>
      <c r="L313" s="206"/>
    </row>
    <row r="314" spans="2:12" s="32" customFormat="1" ht="19.5" customHeight="1">
      <c r="B314" s="40" t="s">
        <v>279</v>
      </c>
      <c r="C314" s="62" t="s">
        <v>261</v>
      </c>
      <c r="D314" s="62" t="s">
        <v>238</v>
      </c>
      <c r="E314" s="62" t="s">
        <v>230</v>
      </c>
      <c r="F314" s="186"/>
      <c r="G314" s="187"/>
      <c r="H314" s="187"/>
      <c r="I314" s="187"/>
      <c r="J314" s="64"/>
      <c r="K314" s="184">
        <f>K315</f>
        <v>1206.5</v>
      </c>
      <c r="L314" s="184">
        <f>L315</f>
        <v>8739.4</v>
      </c>
    </row>
    <row r="315" spans="2:12" s="32" customFormat="1" ht="24.75" customHeight="1">
      <c r="B315" s="40" t="s">
        <v>105</v>
      </c>
      <c r="C315" s="62" t="s">
        <v>261</v>
      </c>
      <c r="D315" s="62" t="s">
        <v>238</v>
      </c>
      <c r="E315" s="62" t="s">
        <v>232</v>
      </c>
      <c r="F315" s="186"/>
      <c r="G315" s="187"/>
      <c r="H315" s="187"/>
      <c r="I315" s="187"/>
      <c r="J315" s="64"/>
      <c r="K315" s="184">
        <f>K316+K329</f>
        <v>1206.5</v>
      </c>
      <c r="L315" s="184">
        <f>L316+L329</f>
        <v>8739.4</v>
      </c>
    </row>
    <row r="316" spans="2:12" ht="62.25" customHeight="1">
      <c r="B316" s="43" t="s">
        <v>106</v>
      </c>
      <c r="C316" s="103" t="s">
        <v>261</v>
      </c>
      <c r="D316" s="103" t="s">
        <v>238</v>
      </c>
      <c r="E316" s="103" t="s">
        <v>232</v>
      </c>
      <c r="F316" s="99">
        <v>13</v>
      </c>
      <c r="G316" s="168" t="s">
        <v>304</v>
      </c>
      <c r="H316" s="168" t="s">
        <v>230</v>
      </c>
      <c r="I316" s="168" t="s">
        <v>305</v>
      </c>
      <c r="J316" s="85"/>
      <c r="K316" s="151">
        <f>K317+K320+K323+K326</f>
        <v>1206.5</v>
      </c>
      <c r="L316" s="151">
        <f>L317+L320+L323+L326</f>
        <v>839.4</v>
      </c>
    </row>
    <row r="317" spans="2:12" ht="40.5" customHeight="1">
      <c r="B317" s="13" t="s">
        <v>135</v>
      </c>
      <c r="C317" s="62" t="s">
        <v>261</v>
      </c>
      <c r="D317" s="103" t="s">
        <v>238</v>
      </c>
      <c r="E317" s="103" t="s">
        <v>232</v>
      </c>
      <c r="F317" s="99" t="s">
        <v>285</v>
      </c>
      <c r="G317" s="168" t="s">
        <v>304</v>
      </c>
      <c r="H317" s="168" t="s">
        <v>238</v>
      </c>
      <c r="I317" s="168" t="s">
        <v>307</v>
      </c>
      <c r="J317" s="1"/>
      <c r="K317" s="184">
        <f>K318</f>
        <v>69.4</v>
      </c>
      <c r="L317" s="184">
        <f>L318</f>
        <v>69.4</v>
      </c>
    </row>
    <row r="318" spans="2:12" ht="65.25" customHeight="1">
      <c r="B318" s="40" t="s">
        <v>149</v>
      </c>
      <c r="C318" s="62" t="s">
        <v>261</v>
      </c>
      <c r="D318" s="103" t="s">
        <v>238</v>
      </c>
      <c r="E318" s="103" t="s">
        <v>232</v>
      </c>
      <c r="F318" s="99" t="s">
        <v>285</v>
      </c>
      <c r="G318" s="168" t="s">
        <v>304</v>
      </c>
      <c r="H318" s="168" t="s">
        <v>238</v>
      </c>
      <c r="I318" s="168" t="s">
        <v>315</v>
      </c>
      <c r="J318" s="1"/>
      <c r="K318" s="184">
        <f>K319</f>
        <v>69.4</v>
      </c>
      <c r="L318" s="184">
        <f>L319</f>
        <v>69.4</v>
      </c>
    </row>
    <row r="319" spans="2:12" ht="27.75" customHeight="1">
      <c r="B319" s="3" t="s">
        <v>222</v>
      </c>
      <c r="C319" s="62" t="s">
        <v>261</v>
      </c>
      <c r="D319" s="103" t="s">
        <v>238</v>
      </c>
      <c r="E319" s="103" t="s">
        <v>232</v>
      </c>
      <c r="F319" s="99" t="s">
        <v>285</v>
      </c>
      <c r="G319" s="168" t="s">
        <v>304</v>
      </c>
      <c r="H319" s="168" t="s">
        <v>238</v>
      </c>
      <c r="I319" s="168" t="s">
        <v>315</v>
      </c>
      <c r="J319" s="1" t="s">
        <v>1</v>
      </c>
      <c r="K319" s="184">
        <v>69.4</v>
      </c>
      <c r="L319" s="184">
        <v>69.4</v>
      </c>
    </row>
    <row r="320" spans="2:12" ht="54.75" customHeight="1">
      <c r="B320" s="9" t="s">
        <v>316</v>
      </c>
      <c r="C320" s="103" t="s">
        <v>261</v>
      </c>
      <c r="D320" s="103" t="s">
        <v>238</v>
      </c>
      <c r="E320" s="103" t="s">
        <v>232</v>
      </c>
      <c r="F320" s="173" t="s">
        <v>285</v>
      </c>
      <c r="G320" s="173" t="s">
        <v>304</v>
      </c>
      <c r="H320" s="173" t="s">
        <v>239</v>
      </c>
      <c r="I320" s="173" t="s">
        <v>317</v>
      </c>
      <c r="J320" s="85"/>
      <c r="K320" s="151">
        <f>K321</f>
        <v>737.1</v>
      </c>
      <c r="L320" s="151">
        <f>L321</f>
        <v>270</v>
      </c>
    </row>
    <row r="321" spans="2:12" ht="21" customHeight="1">
      <c r="B321" s="9" t="s">
        <v>107</v>
      </c>
      <c r="C321" s="108" t="s">
        <v>261</v>
      </c>
      <c r="D321" s="103" t="s">
        <v>238</v>
      </c>
      <c r="E321" s="103" t="s">
        <v>232</v>
      </c>
      <c r="F321" s="133" t="s">
        <v>285</v>
      </c>
      <c r="G321" s="194" t="s">
        <v>304</v>
      </c>
      <c r="H321" s="194" t="s">
        <v>239</v>
      </c>
      <c r="I321" s="194" t="s">
        <v>317</v>
      </c>
      <c r="J321" s="85"/>
      <c r="K321" s="151">
        <f>K322</f>
        <v>737.1</v>
      </c>
      <c r="L321" s="151">
        <f>L322</f>
        <v>270</v>
      </c>
    </row>
    <row r="322" spans="2:12" ht="36" customHeight="1">
      <c r="B322" s="3" t="s">
        <v>219</v>
      </c>
      <c r="C322" s="108" t="s">
        <v>261</v>
      </c>
      <c r="D322" s="103" t="s">
        <v>238</v>
      </c>
      <c r="E322" s="103" t="s">
        <v>232</v>
      </c>
      <c r="F322" s="133" t="s">
        <v>285</v>
      </c>
      <c r="G322" s="194" t="s">
        <v>304</v>
      </c>
      <c r="H322" s="194" t="s">
        <v>239</v>
      </c>
      <c r="I322" s="161" t="s">
        <v>317</v>
      </c>
      <c r="J322" s="109">
        <v>240</v>
      </c>
      <c r="K322" s="207">
        <v>737.1</v>
      </c>
      <c r="L322" s="207">
        <v>270</v>
      </c>
    </row>
    <row r="323" spans="2:12" ht="47.25" customHeight="1">
      <c r="B323" s="3" t="s">
        <v>319</v>
      </c>
      <c r="C323" s="108" t="s">
        <v>261</v>
      </c>
      <c r="D323" s="103" t="s">
        <v>238</v>
      </c>
      <c r="E323" s="103" t="s">
        <v>232</v>
      </c>
      <c r="F323" s="37" t="s">
        <v>285</v>
      </c>
      <c r="G323" s="169" t="s">
        <v>304</v>
      </c>
      <c r="H323" s="169" t="s">
        <v>241</v>
      </c>
      <c r="I323" s="169" t="s">
        <v>317</v>
      </c>
      <c r="J323" s="85"/>
      <c r="K323" s="151">
        <f>K324</f>
        <v>100</v>
      </c>
      <c r="L323" s="151">
        <f>L324</f>
        <v>100</v>
      </c>
    </row>
    <row r="324" spans="2:12" ht="23.25" customHeight="1">
      <c r="B324" s="9" t="s">
        <v>107</v>
      </c>
      <c r="C324" s="108" t="s">
        <v>261</v>
      </c>
      <c r="D324" s="103" t="s">
        <v>238</v>
      </c>
      <c r="E324" s="103" t="s">
        <v>232</v>
      </c>
      <c r="F324" s="37" t="s">
        <v>285</v>
      </c>
      <c r="G324" s="169" t="s">
        <v>304</v>
      </c>
      <c r="H324" s="169" t="s">
        <v>241</v>
      </c>
      <c r="I324" s="169" t="s">
        <v>317</v>
      </c>
      <c r="J324" s="85"/>
      <c r="K324" s="151">
        <f>K325</f>
        <v>100</v>
      </c>
      <c r="L324" s="151">
        <f>L325</f>
        <v>100</v>
      </c>
    </row>
    <row r="325" spans="2:12" ht="36" customHeight="1">
      <c r="B325" s="3" t="s">
        <v>219</v>
      </c>
      <c r="C325" s="108" t="s">
        <v>261</v>
      </c>
      <c r="D325" s="103" t="s">
        <v>238</v>
      </c>
      <c r="E325" s="103" t="s">
        <v>232</v>
      </c>
      <c r="F325" s="37" t="s">
        <v>285</v>
      </c>
      <c r="G325" s="169" t="s">
        <v>304</v>
      </c>
      <c r="H325" s="169" t="s">
        <v>241</v>
      </c>
      <c r="I325" s="169" t="s">
        <v>317</v>
      </c>
      <c r="J325" s="85">
        <v>240</v>
      </c>
      <c r="K325" s="151">
        <v>100</v>
      </c>
      <c r="L325" s="151">
        <v>100</v>
      </c>
    </row>
    <row r="326" spans="2:12" ht="36" customHeight="1">
      <c r="B326" s="3" t="s">
        <v>320</v>
      </c>
      <c r="C326" s="108" t="s">
        <v>261</v>
      </c>
      <c r="D326" s="103" t="s">
        <v>238</v>
      </c>
      <c r="E326" s="103" t="s">
        <v>232</v>
      </c>
      <c r="F326" s="55" t="s">
        <v>285</v>
      </c>
      <c r="G326" s="55" t="s">
        <v>304</v>
      </c>
      <c r="H326" s="55" t="s">
        <v>247</v>
      </c>
      <c r="I326" s="55" t="s">
        <v>317</v>
      </c>
      <c r="J326" s="85"/>
      <c r="K326" s="151">
        <f>K327</f>
        <v>300</v>
      </c>
      <c r="L326" s="151">
        <f>L327</f>
        <v>400</v>
      </c>
    </row>
    <row r="327" spans="2:12" ht="19.5" customHeight="1">
      <c r="B327" s="9" t="s">
        <v>107</v>
      </c>
      <c r="C327" s="108" t="s">
        <v>261</v>
      </c>
      <c r="D327" s="103" t="s">
        <v>238</v>
      </c>
      <c r="E327" s="103" t="s">
        <v>232</v>
      </c>
      <c r="F327" s="37" t="s">
        <v>285</v>
      </c>
      <c r="G327" s="169" t="s">
        <v>304</v>
      </c>
      <c r="H327" s="169" t="s">
        <v>247</v>
      </c>
      <c r="I327" s="169" t="s">
        <v>317</v>
      </c>
      <c r="J327" s="85"/>
      <c r="K327" s="151">
        <f>K328</f>
        <v>300</v>
      </c>
      <c r="L327" s="151">
        <f>L328</f>
        <v>400</v>
      </c>
    </row>
    <row r="328" spans="2:12" ht="36" customHeight="1">
      <c r="B328" s="3" t="s">
        <v>219</v>
      </c>
      <c r="C328" s="108" t="s">
        <v>261</v>
      </c>
      <c r="D328" s="103" t="s">
        <v>238</v>
      </c>
      <c r="E328" s="103" t="s">
        <v>232</v>
      </c>
      <c r="F328" s="133" t="s">
        <v>285</v>
      </c>
      <c r="G328" s="194" t="s">
        <v>304</v>
      </c>
      <c r="H328" s="194" t="s">
        <v>247</v>
      </c>
      <c r="I328" s="161" t="s">
        <v>317</v>
      </c>
      <c r="J328" s="85">
        <v>240</v>
      </c>
      <c r="K328" s="151">
        <v>300</v>
      </c>
      <c r="L328" s="151">
        <v>400</v>
      </c>
    </row>
    <row r="329" spans="2:12" ht="24" customHeight="1">
      <c r="B329" s="3" t="s">
        <v>476</v>
      </c>
      <c r="C329" s="108" t="s">
        <v>261</v>
      </c>
      <c r="D329" s="84" t="s">
        <v>238</v>
      </c>
      <c r="E329" s="84" t="s">
        <v>232</v>
      </c>
      <c r="F329" s="133" t="s">
        <v>423</v>
      </c>
      <c r="G329" s="194" t="s">
        <v>304</v>
      </c>
      <c r="H329" s="194" t="s">
        <v>230</v>
      </c>
      <c r="I329" s="194" t="s">
        <v>307</v>
      </c>
      <c r="J329" s="85"/>
      <c r="K329" s="151">
        <f>K330</f>
        <v>0</v>
      </c>
      <c r="L329" s="151">
        <f>L330</f>
        <v>7900</v>
      </c>
    </row>
    <row r="330" spans="2:12" ht="36" customHeight="1">
      <c r="B330" s="3" t="s">
        <v>450</v>
      </c>
      <c r="C330" s="108" t="s">
        <v>261</v>
      </c>
      <c r="D330" s="84" t="s">
        <v>238</v>
      </c>
      <c r="E330" s="84" t="s">
        <v>232</v>
      </c>
      <c r="F330" s="133" t="s">
        <v>423</v>
      </c>
      <c r="G330" s="194" t="s">
        <v>304</v>
      </c>
      <c r="H330" s="194" t="s">
        <v>230</v>
      </c>
      <c r="I330" s="167" t="s">
        <v>449</v>
      </c>
      <c r="J330" s="85"/>
      <c r="K330" s="151">
        <f>K331</f>
        <v>0</v>
      </c>
      <c r="L330" s="151">
        <f>L331</f>
        <v>7900</v>
      </c>
    </row>
    <row r="331" spans="2:12" ht="24" customHeight="1">
      <c r="B331" s="3" t="s">
        <v>245</v>
      </c>
      <c r="C331" s="108" t="s">
        <v>261</v>
      </c>
      <c r="D331" s="84" t="s">
        <v>238</v>
      </c>
      <c r="E331" s="84" t="s">
        <v>232</v>
      </c>
      <c r="F331" s="133" t="s">
        <v>423</v>
      </c>
      <c r="G331" s="194" t="s">
        <v>304</v>
      </c>
      <c r="H331" s="194" t="s">
        <v>230</v>
      </c>
      <c r="I331" s="167" t="s">
        <v>449</v>
      </c>
      <c r="J331" s="85">
        <v>410</v>
      </c>
      <c r="K331" s="151">
        <v>0</v>
      </c>
      <c r="L331" s="151">
        <f>7742+158</f>
        <v>7900</v>
      </c>
    </row>
    <row r="332" spans="2:12" s="32" customFormat="1" ht="21" customHeight="1">
      <c r="B332" s="3" t="s">
        <v>282</v>
      </c>
      <c r="C332" s="62" t="s">
        <v>261</v>
      </c>
      <c r="D332" s="1" t="s">
        <v>239</v>
      </c>
      <c r="E332" s="1" t="s">
        <v>230</v>
      </c>
      <c r="F332" s="186"/>
      <c r="G332" s="187"/>
      <c r="H332" s="187"/>
      <c r="I332" s="187"/>
      <c r="J332" s="1"/>
      <c r="K332" s="206">
        <f>K333+K337</f>
        <v>3801.28</v>
      </c>
      <c r="L332" s="206">
        <f>L333+L337</f>
        <v>1600</v>
      </c>
    </row>
    <row r="333" spans="2:12" s="32" customFormat="1" ht="21" customHeight="1">
      <c r="B333" s="40" t="s">
        <v>244</v>
      </c>
      <c r="C333" s="62" t="s">
        <v>261</v>
      </c>
      <c r="D333" s="62" t="s">
        <v>239</v>
      </c>
      <c r="E333" s="1" t="s">
        <v>229</v>
      </c>
      <c r="F333" s="186"/>
      <c r="G333" s="187"/>
      <c r="H333" s="187"/>
      <c r="I333" s="187"/>
      <c r="J333" s="1"/>
      <c r="K333" s="206">
        <f aca="true" t="shared" si="13" ref="K333:L335">K334</f>
        <v>1600</v>
      </c>
      <c r="L333" s="206">
        <f t="shared" si="13"/>
        <v>1600</v>
      </c>
    </row>
    <row r="334" spans="2:12" s="32" customFormat="1" ht="21" customHeight="1">
      <c r="B334" s="3" t="s">
        <v>115</v>
      </c>
      <c r="C334" s="62" t="s">
        <v>261</v>
      </c>
      <c r="D334" s="1" t="s">
        <v>239</v>
      </c>
      <c r="E334" s="1" t="s">
        <v>229</v>
      </c>
      <c r="F334" s="186" t="s">
        <v>431</v>
      </c>
      <c r="G334" s="187" t="s">
        <v>304</v>
      </c>
      <c r="H334" s="187" t="s">
        <v>230</v>
      </c>
      <c r="I334" s="187" t="s">
        <v>307</v>
      </c>
      <c r="J334" s="1"/>
      <c r="K334" s="206">
        <f t="shared" si="13"/>
        <v>1600</v>
      </c>
      <c r="L334" s="206">
        <f t="shared" si="13"/>
        <v>1600</v>
      </c>
    </row>
    <row r="335" spans="2:12" s="32" customFormat="1" ht="36" customHeight="1">
      <c r="B335" s="40" t="s">
        <v>24</v>
      </c>
      <c r="C335" s="62" t="s">
        <v>261</v>
      </c>
      <c r="D335" s="1" t="s">
        <v>239</v>
      </c>
      <c r="E335" s="62" t="s">
        <v>229</v>
      </c>
      <c r="F335" s="186" t="s">
        <v>431</v>
      </c>
      <c r="G335" s="187" t="s">
        <v>304</v>
      </c>
      <c r="H335" s="187" t="s">
        <v>230</v>
      </c>
      <c r="I335" s="187" t="s">
        <v>328</v>
      </c>
      <c r="J335" s="1"/>
      <c r="K335" s="206">
        <f t="shared" si="13"/>
        <v>1600</v>
      </c>
      <c r="L335" s="206">
        <f t="shared" si="13"/>
        <v>1600</v>
      </c>
    </row>
    <row r="336" spans="2:12" s="32" customFormat="1" ht="20.25" customHeight="1">
      <c r="B336" s="40" t="s">
        <v>45</v>
      </c>
      <c r="C336" s="1" t="s">
        <v>261</v>
      </c>
      <c r="D336" s="1" t="s">
        <v>239</v>
      </c>
      <c r="E336" s="62" t="s">
        <v>229</v>
      </c>
      <c r="F336" s="186" t="s">
        <v>431</v>
      </c>
      <c r="G336" s="187" t="s">
        <v>304</v>
      </c>
      <c r="H336" s="187" t="s">
        <v>230</v>
      </c>
      <c r="I336" s="187" t="s">
        <v>328</v>
      </c>
      <c r="J336" s="1" t="s">
        <v>85</v>
      </c>
      <c r="K336" s="206">
        <v>1600</v>
      </c>
      <c r="L336" s="206">
        <v>1600</v>
      </c>
    </row>
    <row r="337" spans="2:12" s="32" customFormat="1" ht="20.25" customHeight="1">
      <c r="B337" s="40" t="s">
        <v>253</v>
      </c>
      <c r="C337" s="30" t="s">
        <v>261</v>
      </c>
      <c r="D337" s="30" t="s">
        <v>239</v>
      </c>
      <c r="E337" s="33" t="s">
        <v>241</v>
      </c>
      <c r="F337" s="186"/>
      <c r="G337" s="187"/>
      <c r="H337" s="187"/>
      <c r="I337" s="187"/>
      <c r="J337" s="1"/>
      <c r="K337" s="206">
        <f aca="true" t="shared" si="14" ref="K337:L340">K338</f>
        <v>2201.28</v>
      </c>
      <c r="L337" s="206">
        <f t="shared" si="14"/>
        <v>0</v>
      </c>
    </row>
    <row r="338" spans="2:12" s="32" customFormat="1" ht="37.5" customHeight="1">
      <c r="B338" s="129" t="s">
        <v>111</v>
      </c>
      <c r="C338" s="33" t="s">
        <v>261</v>
      </c>
      <c r="D338" s="30" t="s">
        <v>239</v>
      </c>
      <c r="E338" s="33" t="s">
        <v>241</v>
      </c>
      <c r="F338" s="27">
        <v>36</v>
      </c>
      <c r="G338" s="277" t="s">
        <v>304</v>
      </c>
      <c r="H338" s="277" t="s">
        <v>230</v>
      </c>
      <c r="I338" s="277" t="s">
        <v>307</v>
      </c>
      <c r="J338" s="1"/>
      <c r="K338" s="206">
        <f>K339</f>
        <v>2201.28</v>
      </c>
      <c r="L338" s="206">
        <f>L339</f>
        <v>0</v>
      </c>
    </row>
    <row r="339" spans="2:12" s="32" customFormat="1" ht="42" customHeight="1">
      <c r="B339" s="8" t="s">
        <v>498</v>
      </c>
      <c r="C339" s="35" t="s">
        <v>261</v>
      </c>
      <c r="D339" s="330" t="s">
        <v>239</v>
      </c>
      <c r="E339" s="35" t="s">
        <v>241</v>
      </c>
      <c r="F339" s="331">
        <v>36</v>
      </c>
      <c r="G339" s="332" t="s">
        <v>304</v>
      </c>
      <c r="H339" s="332" t="s">
        <v>231</v>
      </c>
      <c r="I339" s="332" t="s">
        <v>307</v>
      </c>
      <c r="J339" s="84"/>
      <c r="K339" s="151">
        <f>K340</f>
        <v>2201.28</v>
      </c>
      <c r="L339" s="206">
        <f>L340</f>
        <v>0</v>
      </c>
    </row>
    <row r="340" spans="2:12" s="32" customFormat="1" ht="22.5" customHeight="1">
      <c r="B340" s="8" t="s">
        <v>495</v>
      </c>
      <c r="C340" s="35" t="s">
        <v>261</v>
      </c>
      <c r="D340" s="330" t="s">
        <v>239</v>
      </c>
      <c r="E340" s="35" t="s">
        <v>241</v>
      </c>
      <c r="F340" s="331">
        <v>36</v>
      </c>
      <c r="G340" s="332" t="s">
        <v>304</v>
      </c>
      <c r="H340" s="332" t="s">
        <v>231</v>
      </c>
      <c r="I340" s="332" t="s">
        <v>496</v>
      </c>
      <c r="J340" s="84"/>
      <c r="K340" s="151">
        <f t="shared" si="14"/>
        <v>2201.28</v>
      </c>
      <c r="L340" s="206">
        <f t="shared" si="14"/>
        <v>0</v>
      </c>
    </row>
    <row r="341" spans="2:12" s="32" customFormat="1" ht="30" customHeight="1">
      <c r="B341" s="8" t="s">
        <v>8</v>
      </c>
      <c r="C341" s="35" t="s">
        <v>261</v>
      </c>
      <c r="D341" s="330" t="s">
        <v>239</v>
      </c>
      <c r="E341" s="35" t="s">
        <v>241</v>
      </c>
      <c r="F341" s="331">
        <v>36</v>
      </c>
      <c r="G341" s="332" t="s">
        <v>304</v>
      </c>
      <c r="H341" s="332" t="s">
        <v>231</v>
      </c>
      <c r="I341" s="332" t="s">
        <v>496</v>
      </c>
      <c r="J341" s="84" t="s">
        <v>4</v>
      </c>
      <c r="K341" s="151">
        <v>2201.28</v>
      </c>
      <c r="L341" s="206">
        <v>0</v>
      </c>
    </row>
    <row r="342" spans="1:234" s="32" customFormat="1" ht="16.5" customHeight="1">
      <c r="A342" s="57"/>
      <c r="B342" s="45" t="s">
        <v>166</v>
      </c>
      <c r="C342" s="62" t="s">
        <v>261</v>
      </c>
      <c r="D342" s="62" t="s">
        <v>241</v>
      </c>
      <c r="E342" s="62" t="s">
        <v>230</v>
      </c>
      <c r="F342" s="186"/>
      <c r="G342" s="187"/>
      <c r="H342" s="187"/>
      <c r="I342" s="187"/>
      <c r="J342" s="2"/>
      <c r="K342" s="206">
        <f aca="true" t="shared" si="15" ref="K342:L345">K343</f>
        <v>171.9</v>
      </c>
      <c r="L342" s="206">
        <f t="shared" si="15"/>
        <v>129.9</v>
      </c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  <c r="AJ342" s="57"/>
      <c r="AK342" s="57"/>
      <c r="AL342" s="57"/>
      <c r="AM342" s="57"/>
      <c r="AN342" s="57"/>
      <c r="AO342" s="57"/>
      <c r="AP342" s="57"/>
      <c r="AQ342" s="57"/>
      <c r="AR342" s="57"/>
      <c r="AS342" s="57"/>
      <c r="AT342" s="57"/>
      <c r="AU342" s="57"/>
      <c r="AV342" s="57"/>
      <c r="AW342" s="57"/>
      <c r="AX342" s="57"/>
      <c r="AY342" s="57"/>
      <c r="AZ342" s="57"/>
      <c r="BA342" s="57"/>
      <c r="BB342" s="57"/>
      <c r="BC342" s="57"/>
      <c r="BD342" s="57"/>
      <c r="BE342" s="57"/>
      <c r="BF342" s="57"/>
      <c r="BG342" s="57"/>
      <c r="BH342" s="57"/>
      <c r="BI342" s="57"/>
      <c r="BJ342" s="57"/>
      <c r="BK342" s="57"/>
      <c r="BL342" s="57"/>
      <c r="BM342" s="57"/>
      <c r="BN342" s="57"/>
      <c r="BO342" s="57"/>
      <c r="BP342" s="57"/>
      <c r="BQ342" s="57"/>
      <c r="BR342" s="57"/>
      <c r="BS342" s="57"/>
      <c r="BT342" s="57"/>
      <c r="BU342" s="57"/>
      <c r="BV342" s="57"/>
      <c r="BW342" s="57"/>
      <c r="BX342" s="57"/>
      <c r="BY342" s="57"/>
      <c r="BZ342" s="57"/>
      <c r="CA342" s="57"/>
      <c r="CB342" s="57"/>
      <c r="CC342" s="57"/>
      <c r="CD342" s="57"/>
      <c r="CE342" s="57"/>
      <c r="CF342" s="57"/>
      <c r="CG342" s="57"/>
      <c r="CH342" s="57"/>
      <c r="CI342" s="57"/>
      <c r="CJ342" s="57"/>
      <c r="CK342" s="57"/>
      <c r="CL342" s="57"/>
      <c r="CM342" s="57"/>
      <c r="CN342" s="57"/>
      <c r="CO342" s="57"/>
      <c r="CP342" s="57"/>
      <c r="CQ342" s="57"/>
      <c r="CR342" s="57"/>
      <c r="CS342" s="57"/>
      <c r="CT342" s="57"/>
      <c r="CU342" s="57"/>
      <c r="CV342" s="57"/>
      <c r="CW342" s="57"/>
      <c r="CX342" s="57"/>
      <c r="CY342" s="57"/>
      <c r="CZ342" s="57"/>
      <c r="DA342" s="57"/>
      <c r="DB342" s="57"/>
      <c r="DC342" s="57"/>
      <c r="DD342" s="57"/>
      <c r="DE342" s="57"/>
      <c r="DF342" s="57"/>
      <c r="DG342" s="57"/>
      <c r="DH342" s="57"/>
      <c r="DI342" s="57"/>
      <c r="DJ342" s="57"/>
      <c r="DK342" s="57"/>
      <c r="DL342" s="57"/>
      <c r="DM342" s="57"/>
      <c r="DN342" s="57"/>
      <c r="DO342" s="57"/>
      <c r="DP342" s="57"/>
      <c r="DQ342" s="57"/>
      <c r="DR342" s="57"/>
      <c r="DS342" s="57"/>
      <c r="DT342" s="57"/>
      <c r="DU342" s="57"/>
      <c r="DV342" s="57"/>
      <c r="DW342" s="57"/>
      <c r="DX342" s="57"/>
      <c r="DY342" s="57"/>
      <c r="DZ342" s="57"/>
      <c r="EA342" s="57"/>
      <c r="EB342" s="57"/>
      <c r="EC342" s="57"/>
      <c r="ED342" s="57"/>
      <c r="EE342" s="57"/>
      <c r="EF342" s="57"/>
      <c r="EG342" s="57"/>
      <c r="EH342" s="57"/>
      <c r="EI342" s="57"/>
      <c r="EJ342" s="57"/>
      <c r="EK342" s="57"/>
      <c r="EL342" s="57"/>
      <c r="EM342" s="57"/>
      <c r="EN342" s="57"/>
      <c r="EO342" s="57"/>
      <c r="EP342" s="57"/>
      <c r="EQ342" s="57"/>
      <c r="ER342" s="57"/>
      <c r="ES342" s="57"/>
      <c r="ET342" s="57"/>
      <c r="EU342" s="57"/>
      <c r="EV342" s="57"/>
      <c r="EW342" s="57"/>
      <c r="EX342" s="57"/>
      <c r="EY342" s="57"/>
      <c r="EZ342" s="57"/>
      <c r="FA342" s="57"/>
      <c r="FB342" s="57"/>
      <c r="FC342" s="57"/>
      <c r="FD342" s="57"/>
      <c r="FE342" s="57"/>
      <c r="FF342" s="57"/>
      <c r="FG342" s="57"/>
      <c r="FH342" s="57"/>
      <c r="FI342" s="57"/>
      <c r="FJ342" s="57"/>
      <c r="FK342" s="57"/>
      <c r="FL342" s="57"/>
      <c r="FM342" s="57"/>
      <c r="FN342" s="57"/>
      <c r="FO342" s="57"/>
      <c r="FP342" s="57"/>
      <c r="FQ342" s="57"/>
      <c r="FR342" s="57"/>
      <c r="FS342" s="57"/>
      <c r="FT342" s="57"/>
      <c r="FU342" s="57"/>
      <c r="FV342" s="57"/>
      <c r="FW342" s="57"/>
      <c r="FX342" s="57"/>
      <c r="FY342" s="57"/>
      <c r="FZ342" s="57"/>
      <c r="GA342" s="57"/>
      <c r="GB342" s="57"/>
      <c r="GC342" s="57"/>
      <c r="GD342" s="57"/>
      <c r="GE342" s="57"/>
      <c r="GF342" s="57"/>
      <c r="GG342" s="57"/>
      <c r="GH342" s="57"/>
      <c r="GI342" s="57"/>
      <c r="GJ342" s="57"/>
      <c r="GK342" s="57"/>
      <c r="GL342" s="57"/>
      <c r="GM342" s="57"/>
      <c r="GN342" s="57"/>
      <c r="GO342" s="57"/>
      <c r="GP342" s="57"/>
      <c r="GQ342" s="57"/>
      <c r="GR342" s="57"/>
      <c r="GS342" s="57"/>
      <c r="GT342" s="57"/>
      <c r="GU342" s="57"/>
      <c r="GV342" s="57"/>
      <c r="GW342" s="57"/>
      <c r="GX342" s="57"/>
      <c r="GY342" s="57"/>
      <c r="GZ342" s="57"/>
      <c r="HA342" s="57"/>
      <c r="HB342" s="57"/>
      <c r="HC342" s="57"/>
      <c r="HD342" s="57"/>
      <c r="HE342" s="57"/>
      <c r="HF342" s="57"/>
      <c r="HG342" s="57"/>
      <c r="HH342" s="57"/>
      <c r="HI342" s="57"/>
      <c r="HJ342" s="57"/>
      <c r="HK342" s="57"/>
      <c r="HL342" s="57"/>
      <c r="HM342" s="57"/>
      <c r="HN342" s="57"/>
      <c r="HO342" s="57"/>
      <c r="HP342" s="57"/>
      <c r="HQ342" s="57"/>
      <c r="HR342" s="57"/>
      <c r="HS342" s="57"/>
      <c r="HT342" s="57"/>
      <c r="HU342" s="57"/>
      <c r="HV342" s="57"/>
      <c r="HW342" s="57"/>
      <c r="HX342" s="57"/>
      <c r="HY342" s="57"/>
      <c r="HZ342" s="57"/>
    </row>
    <row r="343" spans="2:12" s="32" customFormat="1" ht="18" customHeight="1">
      <c r="B343" s="48" t="s">
        <v>0</v>
      </c>
      <c r="C343" s="62" t="s">
        <v>261</v>
      </c>
      <c r="D343" s="1" t="s">
        <v>241</v>
      </c>
      <c r="E343" s="1" t="s">
        <v>239</v>
      </c>
      <c r="F343" s="186"/>
      <c r="G343" s="187"/>
      <c r="H343" s="187"/>
      <c r="I343" s="187"/>
      <c r="J343" s="2"/>
      <c r="K343" s="206">
        <f t="shared" si="15"/>
        <v>171.9</v>
      </c>
      <c r="L343" s="206">
        <f t="shared" si="15"/>
        <v>129.9</v>
      </c>
    </row>
    <row r="344" spans="2:12" s="32" customFormat="1" ht="18" customHeight="1">
      <c r="B344" s="3" t="s">
        <v>115</v>
      </c>
      <c r="C344" s="62" t="s">
        <v>261</v>
      </c>
      <c r="D344" s="1" t="s">
        <v>241</v>
      </c>
      <c r="E344" s="1" t="s">
        <v>239</v>
      </c>
      <c r="F344" s="186" t="s">
        <v>431</v>
      </c>
      <c r="G344" s="187" t="s">
        <v>304</v>
      </c>
      <c r="H344" s="187" t="s">
        <v>230</v>
      </c>
      <c r="I344" s="187" t="s">
        <v>307</v>
      </c>
      <c r="J344" s="2"/>
      <c r="K344" s="206">
        <f t="shared" si="15"/>
        <v>171.9</v>
      </c>
      <c r="L344" s="206">
        <f t="shared" si="15"/>
        <v>129.9</v>
      </c>
    </row>
    <row r="345" spans="2:12" s="32" customFormat="1" ht="66.75" customHeight="1">
      <c r="B345" s="6" t="s">
        <v>147</v>
      </c>
      <c r="C345" s="62" t="s">
        <v>261</v>
      </c>
      <c r="D345" s="1" t="s">
        <v>241</v>
      </c>
      <c r="E345" s="1" t="s">
        <v>239</v>
      </c>
      <c r="F345" s="186" t="s">
        <v>431</v>
      </c>
      <c r="G345" s="187" t="s">
        <v>304</v>
      </c>
      <c r="H345" s="187" t="s">
        <v>230</v>
      </c>
      <c r="I345" s="187" t="s">
        <v>438</v>
      </c>
      <c r="J345" s="2"/>
      <c r="K345" s="206">
        <f t="shared" si="15"/>
        <v>171.9</v>
      </c>
      <c r="L345" s="206">
        <f t="shared" si="15"/>
        <v>129.9</v>
      </c>
    </row>
    <row r="346" spans="2:12" s="32" customFormat="1" ht="33" customHeight="1">
      <c r="B346" s="3" t="s">
        <v>219</v>
      </c>
      <c r="C346" s="62" t="s">
        <v>261</v>
      </c>
      <c r="D346" s="1" t="s">
        <v>241</v>
      </c>
      <c r="E346" s="1" t="s">
        <v>239</v>
      </c>
      <c r="F346" s="186" t="s">
        <v>431</v>
      </c>
      <c r="G346" s="187" t="s">
        <v>304</v>
      </c>
      <c r="H346" s="187" t="s">
        <v>230</v>
      </c>
      <c r="I346" s="187" t="s">
        <v>438</v>
      </c>
      <c r="J346" s="2">
        <v>240</v>
      </c>
      <c r="K346" s="206">
        <v>171.9</v>
      </c>
      <c r="L346" s="206">
        <v>129.9</v>
      </c>
    </row>
    <row r="347" spans="2:12" s="32" customFormat="1" ht="17.25" customHeight="1">
      <c r="B347" s="48" t="s">
        <v>283</v>
      </c>
      <c r="C347" s="62" t="s">
        <v>261</v>
      </c>
      <c r="D347" s="1" t="s">
        <v>247</v>
      </c>
      <c r="E347" s="1" t="s">
        <v>230</v>
      </c>
      <c r="F347" s="186"/>
      <c r="G347" s="187"/>
      <c r="H347" s="187"/>
      <c r="I347" s="187"/>
      <c r="J347" s="1"/>
      <c r="K347" s="206">
        <f>K348+K356</f>
        <v>1967</v>
      </c>
      <c r="L347" s="206">
        <f>L348+L356</f>
        <v>1723.8999999999999</v>
      </c>
    </row>
    <row r="348" spans="2:12" s="32" customFormat="1" ht="17.25" customHeight="1">
      <c r="B348" s="48" t="s">
        <v>280</v>
      </c>
      <c r="C348" s="62" t="s">
        <v>261</v>
      </c>
      <c r="D348" s="1" t="s">
        <v>247</v>
      </c>
      <c r="E348" s="1" t="s">
        <v>231</v>
      </c>
      <c r="F348" s="186"/>
      <c r="G348" s="187"/>
      <c r="H348" s="187"/>
      <c r="I348" s="187"/>
      <c r="J348" s="1"/>
      <c r="K348" s="206">
        <f>K349+K352</f>
        <v>879.9</v>
      </c>
      <c r="L348" s="206">
        <f>L349+L352</f>
        <v>636.8</v>
      </c>
    </row>
    <row r="349" spans="2:12" s="32" customFormat="1" ht="17.25" customHeight="1">
      <c r="B349" s="3" t="s">
        <v>115</v>
      </c>
      <c r="C349" s="62" t="s">
        <v>261</v>
      </c>
      <c r="D349" s="1" t="s">
        <v>247</v>
      </c>
      <c r="E349" s="1" t="s">
        <v>231</v>
      </c>
      <c r="F349" s="186" t="s">
        <v>431</v>
      </c>
      <c r="G349" s="187" t="s">
        <v>304</v>
      </c>
      <c r="H349" s="187" t="s">
        <v>230</v>
      </c>
      <c r="I349" s="187" t="s">
        <v>307</v>
      </c>
      <c r="J349" s="1"/>
      <c r="K349" s="206">
        <f>K350</f>
        <v>636.8</v>
      </c>
      <c r="L349" s="206">
        <f>L350</f>
        <v>636.8</v>
      </c>
    </row>
    <row r="350" spans="2:12" s="32" customFormat="1" ht="61.5" customHeight="1">
      <c r="B350" s="6" t="s">
        <v>444</v>
      </c>
      <c r="C350" s="98" t="s">
        <v>261</v>
      </c>
      <c r="D350" s="98" t="s">
        <v>247</v>
      </c>
      <c r="E350" s="98" t="s">
        <v>231</v>
      </c>
      <c r="F350" s="186" t="s">
        <v>431</v>
      </c>
      <c r="G350" s="187" t="s">
        <v>304</v>
      </c>
      <c r="H350" s="187" t="s">
        <v>230</v>
      </c>
      <c r="I350" s="187" t="s">
        <v>439</v>
      </c>
      <c r="J350" s="1"/>
      <c r="K350" s="206">
        <f>K351</f>
        <v>636.8</v>
      </c>
      <c r="L350" s="206">
        <f>L351</f>
        <v>636.8</v>
      </c>
    </row>
    <row r="351" spans="2:12" s="32" customFormat="1" ht="33.75" customHeight="1">
      <c r="B351" s="3" t="s">
        <v>220</v>
      </c>
      <c r="C351" s="1" t="s">
        <v>261</v>
      </c>
      <c r="D351" s="99" t="s">
        <v>247</v>
      </c>
      <c r="E351" s="99" t="s">
        <v>231</v>
      </c>
      <c r="F351" s="186" t="s">
        <v>431</v>
      </c>
      <c r="G351" s="187" t="s">
        <v>304</v>
      </c>
      <c r="H351" s="187" t="s">
        <v>230</v>
      </c>
      <c r="I351" s="187" t="s">
        <v>439</v>
      </c>
      <c r="J351" s="1" t="s">
        <v>221</v>
      </c>
      <c r="K351" s="206">
        <v>636.8</v>
      </c>
      <c r="L351" s="184">
        <v>636.8</v>
      </c>
    </row>
    <row r="352" spans="2:12" s="32" customFormat="1" ht="45" customHeight="1">
      <c r="B352" s="3" t="s">
        <v>74</v>
      </c>
      <c r="C352" s="62" t="s">
        <v>261</v>
      </c>
      <c r="D352" s="99" t="s">
        <v>247</v>
      </c>
      <c r="E352" s="99" t="s">
        <v>231</v>
      </c>
      <c r="F352" s="99" t="s">
        <v>296</v>
      </c>
      <c r="G352" s="168" t="s">
        <v>304</v>
      </c>
      <c r="H352" s="168" t="s">
        <v>230</v>
      </c>
      <c r="I352" s="168" t="s">
        <v>307</v>
      </c>
      <c r="J352" s="1"/>
      <c r="K352" s="206">
        <f aca="true" t="shared" si="16" ref="K352:L354">K353</f>
        <v>243.1</v>
      </c>
      <c r="L352" s="206">
        <f t="shared" si="16"/>
        <v>0</v>
      </c>
    </row>
    <row r="353" spans="2:12" s="32" customFormat="1" ht="51.75" customHeight="1">
      <c r="B353" s="6" t="s">
        <v>207</v>
      </c>
      <c r="C353" s="1" t="s">
        <v>261</v>
      </c>
      <c r="D353" s="99" t="s">
        <v>247</v>
      </c>
      <c r="E353" s="62" t="s">
        <v>231</v>
      </c>
      <c r="F353" s="148" t="s">
        <v>296</v>
      </c>
      <c r="G353" s="148" t="s">
        <v>304</v>
      </c>
      <c r="H353" s="148" t="s">
        <v>234</v>
      </c>
      <c r="I353" s="148" t="s">
        <v>307</v>
      </c>
      <c r="J353" s="1"/>
      <c r="K353" s="206">
        <f t="shared" si="16"/>
        <v>243.1</v>
      </c>
      <c r="L353" s="206">
        <f t="shared" si="16"/>
        <v>0</v>
      </c>
    </row>
    <row r="354" spans="2:12" s="32" customFormat="1" ht="47.25" customHeight="1">
      <c r="B354" s="40" t="s">
        <v>49</v>
      </c>
      <c r="C354" s="1" t="s">
        <v>261</v>
      </c>
      <c r="D354" s="99" t="s">
        <v>247</v>
      </c>
      <c r="E354" s="62" t="s">
        <v>231</v>
      </c>
      <c r="F354" s="177" t="s">
        <v>296</v>
      </c>
      <c r="G354" s="177" t="s">
        <v>304</v>
      </c>
      <c r="H354" s="177" t="s">
        <v>234</v>
      </c>
      <c r="I354" s="160" t="s">
        <v>406</v>
      </c>
      <c r="J354" s="1"/>
      <c r="K354" s="206">
        <f t="shared" si="16"/>
        <v>243.1</v>
      </c>
      <c r="L354" s="206">
        <f t="shared" si="16"/>
        <v>0</v>
      </c>
    </row>
    <row r="355" spans="2:12" s="155" customFormat="1" ht="30" customHeight="1">
      <c r="B355" s="154" t="s">
        <v>48</v>
      </c>
      <c r="C355" s="213" t="s">
        <v>261</v>
      </c>
      <c r="D355" s="215" t="s">
        <v>247</v>
      </c>
      <c r="E355" s="212" t="s">
        <v>231</v>
      </c>
      <c r="F355" s="36" t="s">
        <v>296</v>
      </c>
      <c r="G355" s="177" t="s">
        <v>304</v>
      </c>
      <c r="H355" s="177" t="s">
        <v>234</v>
      </c>
      <c r="I355" s="160" t="s">
        <v>406</v>
      </c>
      <c r="J355" s="213" t="s">
        <v>221</v>
      </c>
      <c r="K355" s="210">
        <v>243.1</v>
      </c>
      <c r="L355" s="210">
        <v>0</v>
      </c>
    </row>
    <row r="356" spans="2:12" s="32" customFormat="1" ht="24" customHeight="1">
      <c r="B356" s="40" t="s">
        <v>248</v>
      </c>
      <c r="C356" s="1" t="s">
        <v>261</v>
      </c>
      <c r="D356" s="62" t="s">
        <v>247</v>
      </c>
      <c r="E356" s="99" t="s">
        <v>238</v>
      </c>
      <c r="F356" s="186"/>
      <c r="G356" s="187"/>
      <c r="H356" s="187"/>
      <c r="I356" s="187"/>
      <c r="J356" s="1"/>
      <c r="K356" s="206">
        <f>K357</f>
        <v>1087.1</v>
      </c>
      <c r="L356" s="206">
        <f>L357</f>
        <v>1087.1</v>
      </c>
    </row>
    <row r="357" spans="2:12" s="32" customFormat="1" ht="43.5" customHeight="1">
      <c r="B357" s="52" t="s">
        <v>130</v>
      </c>
      <c r="C357" s="62" t="s">
        <v>261</v>
      </c>
      <c r="D357" s="62" t="s">
        <v>247</v>
      </c>
      <c r="E357" s="62" t="s">
        <v>238</v>
      </c>
      <c r="F357" s="99" t="s">
        <v>419</v>
      </c>
      <c r="G357" s="168" t="s">
        <v>304</v>
      </c>
      <c r="H357" s="168" t="s">
        <v>230</v>
      </c>
      <c r="I357" s="131" t="s">
        <v>307</v>
      </c>
      <c r="J357" s="1"/>
      <c r="K357" s="206">
        <f>K358+K361</f>
        <v>1087.1</v>
      </c>
      <c r="L357" s="206">
        <f>L358+L361</f>
        <v>1087.1</v>
      </c>
    </row>
    <row r="358" spans="2:12" s="32" customFormat="1" ht="32.25" customHeight="1">
      <c r="B358" s="3" t="s">
        <v>131</v>
      </c>
      <c r="C358" s="62" t="s">
        <v>261</v>
      </c>
      <c r="D358" s="62" t="s">
        <v>247</v>
      </c>
      <c r="E358" s="62" t="s">
        <v>238</v>
      </c>
      <c r="F358" s="148" t="s">
        <v>419</v>
      </c>
      <c r="G358" s="148" t="s">
        <v>304</v>
      </c>
      <c r="H358" s="148" t="s">
        <v>229</v>
      </c>
      <c r="I358" s="148" t="s">
        <v>307</v>
      </c>
      <c r="J358" s="1"/>
      <c r="K358" s="206">
        <f>K359</f>
        <v>210.6</v>
      </c>
      <c r="L358" s="206">
        <f>L359</f>
        <v>210.6</v>
      </c>
    </row>
    <row r="359" spans="2:12" s="32" customFormat="1" ht="129" customHeight="1">
      <c r="B359" s="40" t="s">
        <v>150</v>
      </c>
      <c r="C359" s="62" t="s">
        <v>261</v>
      </c>
      <c r="D359" s="62" t="s">
        <v>247</v>
      </c>
      <c r="E359" s="62" t="s">
        <v>238</v>
      </c>
      <c r="F359" s="36" t="s">
        <v>419</v>
      </c>
      <c r="G359" s="177" t="s">
        <v>304</v>
      </c>
      <c r="H359" s="177" t="s">
        <v>229</v>
      </c>
      <c r="I359" s="160" t="s">
        <v>440</v>
      </c>
      <c r="J359" s="1"/>
      <c r="K359" s="206">
        <f>K360</f>
        <v>210.6</v>
      </c>
      <c r="L359" s="206">
        <f>L360</f>
        <v>210.6</v>
      </c>
    </row>
    <row r="360" spans="2:12" s="32" customFormat="1" ht="29.25" customHeight="1">
      <c r="B360" s="3" t="s">
        <v>219</v>
      </c>
      <c r="C360" s="62" t="s">
        <v>261</v>
      </c>
      <c r="D360" s="62" t="s">
        <v>247</v>
      </c>
      <c r="E360" s="62" t="s">
        <v>238</v>
      </c>
      <c r="F360" s="36" t="s">
        <v>419</v>
      </c>
      <c r="G360" s="177" t="s">
        <v>304</v>
      </c>
      <c r="H360" s="177" t="s">
        <v>229</v>
      </c>
      <c r="I360" s="160" t="s">
        <v>440</v>
      </c>
      <c r="J360" s="1" t="s">
        <v>4</v>
      </c>
      <c r="K360" s="206">
        <v>210.6</v>
      </c>
      <c r="L360" s="206">
        <v>210.6</v>
      </c>
    </row>
    <row r="361" spans="2:12" s="32" customFormat="1" ht="29.25" customHeight="1">
      <c r="B361" s="3" t="s">
        <v>132</v>
      </c>
      <c r="C361" s="62" t="s">
        <v>261</v>
      </c>
      <c r="D361" s="62" t="s">
        <v>247</v>
      </c>
      <c r="E361" s="62" t="s">
        <v>238</v>
      </c>
      <c r="F361" s="99" t="s">
        <v>419</v>
      </c>
      <c r="G361" s="168" t="s">
        <v>304</v>
      </c>
      <c r="H361" s="168" t="s">
        <v>234</v>
      </c>
      <c r="I361" s="131" t="s">
        <v>307</v>
      </c>
      <c r="J361" s="1"/>
      <c r="K361" s="206">
        <f>K362</f>
        <v>876.5</v>
      </c>
      <c r="L361" s="206">
        <f>L362</f>
        <v>876.5</v>
      </c>
    </row>
    <row r="362" spans="2:12" s="32" customFormat="1" ht="134.25" customHeight="1">
      <c r="B362" s="40" t="s">
        <v>150</v>
      </c>
      <c r="C362" s="62" t="s">
        <v>261</v>
      </c>
      <c r="D362" s="62" t="s">
        <v>247</v>
      </c>
      <c r="E362" s="62" t="s">
        <v>238</v>
      </c>
      <c r="F362" s="99" t="s">
        <v>419</v>
      </c>
      <c r="G362" s="168" t="s">
        <v>304</v>
      </c>
      <c r="H362" s="168" t="s">
        <v>234</v>
      </c>
      <c r="I362" s="131" t="s">
        <v>440</v>
      </c>
      <c r="J362" s="1"/>
      <c r="K362" s="206">
        <f>K363</f>
        <v>876.5</v>
      </c>
      <c r="L362" s="206">
        <f>L363</f>
        <v>876.5</v>
      </c>
    </row>
    <row r="363" spans="2:12" s="32" customFormat="1" ht="29.25" customHeight="1">
      <c r="B363" s="3" t="s">
        <v>222</v>
      </c>
      <c r="C363" s="62" t="s">
        <v>261</v>
      </c>
      <c r="D363" s="62" t="s">
        <v>247</v>
      </c>
      <c r="E363" s="62" t="s">
        <v>238</v>
      </c>
      <c r="F363" s="99" t="s">
        <v>419</v>
      </c>
      <c r="G363" s="168" t="s">
        <v>304</v>
      </c>
      <c r="H363" s="168" t="s">
        <v>234</v>
      </c>
      <c r="I363" s="131" t="s">
        <v>440</v>
      </c>
      <c r="J363" s="1" t="s">
        <v>1</v>
      </c>
      <c r="K363" s="206">
        <v>876.5</v>
      </c>
      <c r="L363" s="206">
        <v>876.5</v>
      </c>
    </row>
    <row r="364" spans="2:12" s="32" customFormat="1" ht="33.75" customHeight="1">
      <c r="B364" s="5" t="s">
        <v>77</v>
      </c>
      <c r="C364" s="88" t="s">
        <v>292</v>
      </c>
      <c r="D364" s="62"/>
      <c r="E364" s="62"/>
      <c r="F364" s="186"/>
      <c r="G364" s="187"/>
      <c r="H364" s="187"/>
      <c r="I364" s="187"/>
      <c r="J364" s="1"/>
      <c r="K364" s="206">
        <f>K365+K386+K395+K407</f>
        <v>12206.8</v>
      </c>
      <c r="L364" s="206">
        <f>L365+L386+L395+L407</f>
        <v>10546.8</v>
      </c>
    </row>
    <row r="365" spans="2:12" s="32" customFormat="1" ht="21" customHeight="1">
      <c r="B365" s="40" t="s">
        <v>273</v>
      </c>
      <c r="C365" s="62" t="s">
        <v>292</v>
      </c>
      <c r="D365" s="1" t="s">
        <v>229</v>
      </c>
      <c r="E365" s="1" t="s">
        <v>230</v>
      </c>
      <c r="F365" s="186"/>
      <c r="G365" s="187"/>
      <c r="H365" s="187"/>
      <c r="I365" s="187"/>
      <c r="J365" s="1"/>
      <c r="K365" s="206">
        <f>K366</f>
        <v>2200</v>
      </c>
      <c r="L365" s="206">
        <f>L366</f>
        <v>720</v>
      </c>
    </row>
    <row r="366" spans="2:12" s="32" customFormat="1" ht="20.25" customHeight="1">
      <c r="B366" s="40" t="s">
        <v>257</v>
      </c>
      <c r="C366" s="62" t="s">
        <v>292</v>
      </c>
      <c r="D366" s="1" t="s">
        <v>229</v>
      </c>
      <c r="E366" s="1" t="s">
        <v>285</v>
      </c>
      <c r="F366" s="186"/>
      <c r="G366" s="187"/>
      <c r="H366" s="187"/>
      <c r="I366" s="187"/>
      <c r="J366" s="64"/>
      <c r="K366" s="184">
        <f>K367+K374+K383</f>
        <v>2200</v>
      </c>
      <c r="L366" s="184">
        <f>L367+L374+L383</f>
        <v>720</v>
      </c>
    </row>
    <row r="367" spans="2:12" s="32" customFormat="1" ht="56.25" customHeight="1">
      <c r="B367" s="43" t="s">
        <v>106</v>
      </c>
      <c r="C367" s="62" t="s">
        <v>292</v>
      </c>
      <c r="D367" s="103" t="s">
        <v>229</v>
      </c>
      <c r="E367" s="103" t="s">
        <v>285</v>
      </c>
      <c r="F367" s="99">
        <v>13</v>
      </c>
      <c r="G367" s="168" t="s">
        <v>304</v>
      </c>
      <c r="H367" s="168" t="s">
        <v>230</v>
      </c>
      <c r="I367" s="168" t="s">
        <v>305</v>
      </c>
      <c r="J367" s="2"/>
      <c r="K367" s="206">
        <f>K368+K371</f>
        <v>1650</v>
      </c>
      <c r="L367" s="206">
        <f>L368+L371</f>
        <v>170</v>
      </c>
    </row>
    <row r="368" spans="2:12" s="32" customFormat="1" ht="28.5" customHeight="1">
      <c r="B368" s="93" t="s">
        <v>314</v>
      </c>
      <c r="C368" s="62" t="s">
        <v>292</v>
      </c>
      <c r="D368" s="103" t="s">
        <v>229</v>
      </c>
      <c r="E368" s="103" t="s">
        <v>285</v>
      </c>
      <c r="F368" s="148">
        <v>13</v>
      </c>
      <c r="G368" s="148">
        <v>0</v>
      </c>
      <c r="H368" s="148" t="s">
        <v>232</v>
      </c>
      <c r="I368" s="148" t="s">
        <v>307</v>
      </c>
      <c r="J368" s="2"/>
      <c r="K368" s="206">
        <f>K369</f>
        <v>0</v>
      </c>
      <c r="L368" s="206">
        <f>L369</f>
        <v>170</v>
      </c>
    </row>
    <row r="369" spans="2:12" s="32" customFormat="1" ht="21" customHeight="1">
      <c r="B369" s="9" t="s">
        <v>107</v>
      </c>
      <c r="C369" s="62" t="s">
        <v>292</v>
      </c>
      <c r="D369" s="103" t="s">
        <v>229</v>
      </c>
      <c r="E369" s="103" t="s">
        <v>285</v>
      </c>
      <c r="F369" s="99">
        <v>13</v>
      </c>
      <c r="G369" s="168">
        <v>0</v>
      </c>
      <c r="H369" s="168" t="s">
        <v>232</v>
      </c>
      <c r="I369" s="168" t="s">
        <v>307</v>
      </c>
      <c r="J369" s="2"/>
      <c r="K369" s="206">
        <f>K370</f>
        <v>0</v>
      </c>
      <c r="L369" s="206">
        <f>L370</f>
        <v>170</v>
      </c>
    </row>
    <row r="370" spans="2:12" s="32" customFormat="1" ht="34.5" customHeight="1">
      <c r="B370" s="3" t="s">
        <v>219</v>
      </c>
      <c r="C370" s="62" t="s">
        <v>292</v>
      </c>
      <c r="D370" s="103" t="s">
        <v>229</v>
      </c>
      <c r="E370" s="103" t="s">
        <v>285</v>
      </c>
      <c r="F370" s="148" t="s">
        <v>285</v>
      </c>
      <c r="G370" s="148" t="s">
        <v>304</v>
      </c>
      <c r="H370" s="148" t="s">
        <v>232</v>
      </c>
      <c r="I370" s="148" t="s">
        <v>307</v>
      </c>
      <c r="J370" s="2">
        <v>240</v>
      </c>
      <c r="K370" s="206">
        <v>0</v>
      </c>
      <c r="L370" s="184">
        <v>170</v>
      </c>
    </row>
    <row r="371" spans="2:12" s="32" customFormat="1" ht="43.5" customHeight="1">
      <c r="B371" s="3" t="s">
        <v>456</v>
      </c>
      <c r="C371" s="62" t="s">
        <v>292</v>
      </c>
      <c r="D371" s="103" t="s">
        <v>229</v>
      </c>
      <c r="E371" s="103" t="s">
        <v>285</v>
      </c>
      <c r="F371" s="133" t="s">
        <v>285</v>
      </c>
      <c r="G371" s="194" t="s">
        <v>304</v>
      </c>
      <c r="H371" s="194" t="s">
        <v>233</v>
      </c>
      <c r="I371" s="161" t="s">
        <v>317</v>
      </c>
      <c r="J371" s="2"/>
      <c r="K371" s="206">
        <f>K372</f>
        <v>1650</v>
      </c>
      <c r="L371" s="206">
        <f>L372</f>
        <v>0</v>
      </c>
    </row>
    <row r="372" spans="2:12" s="32" customFormat="1" ht="40.5" customHeight="1">
      <c r="B372" s="8" t="s">
        <v>455</v>
      </c>
      <c r="C372" s="62" t="s">
        <v>292</v>
      </c>
      <c r="D372" s="103" t="s">
        <v>229</v>
      </c>
      <c r="E372" s="103" t="s">
        <v>285</v>
      </c>
      <c r="F372" s="133" t="s">
        <v>285</v>
      </c>
      <c r="G372" s="194" t="s">
        <v>304</v>
      </c>
      <c r="H372" s="194" t="s">
        <v>233</v>
      </c>
      <c r="I372" s="194" t="s">
        <v>317</v>
      </c>
      <c r="J372" s="2"/>
      <c r="K372" s="206">
        <f>K373</f>
        <v>1650</v>
      </c>
      <c r="L372" s="206">
        <f>L373</f>
        <v>0</v>
      </c>
    </row>
    <row r="373" spans="2:12" s="32" customFormat="1" ht="22.5" customHeight="1">
      <c r="B373" s="8" t="s">
        <v>245</v>
      </c>
      <c r="C373" s="62" t="s">
        <v>292</v>
      </c>
      <c r="D373" s="103" t="s">
        <v>229</v>
      </c>
      <c r="E373" s="103" t="s">
        <v>285</v>
      </c>
      <c r="F373" s="173" t="s">
        <v>285</v>
      </c>
      <c r="G373" s="173" t="s">
        <v>304</v>
      </c>
      <c r="H373" s="173" t="s">
        <v>233</v>
      </c>
      <c r="I373" s="173" t="s">
        <v>317</v>
      </c>
      <c r="J373" s="109">
        <v>410</v>
      </c>
      <c r="K373" s="207">
        <v>1650</v>
      </c>
      <c r="L373" s="184">
        <f>80-80</f>
        <v>0</v>
      </c>
    </row>
    <row r="374" spans="2:12" s="32" customFormat="1" ht="56.25" customHeight="1">
      <c r="B374" s="13" t="s">
        <v>102</v>
      </c>
      <c r="C374" s="62" t="s">
        <v>292</v>
      </c>
      <c r="D374" s="62" t="s">
        <v>229</v>
      </c>
      <c r="E374" s="62" t="s">
        <v>285</v>
      </c>
      <c r="F374" s="99" t="s">
        <v>408</v>
      </c>
      <c r="G374" s="168" t="s">
        <v>304</v>
      </c>
      <c r="H374" s="168" t="s">
        <v>230</v>
      </c>
      <c r="I374" s="131" t="s">
        <v>307</v>
      </c>
      <c r="J374" s="2"/>
      <c r="K374" s="206">
        <f>K375</f>
        <v>535</v>
      </c>
      <c r="L374" s="206">
        <f>L375</f>
        <v>535</v>
      </c>
    </row>
    <row r="375" spans="2:12" s="32" customFormat="1" ht="44.25" customHeight="1">
      <c r="B375" s="40" t="s">
        <v>151</v>
      </c>
      <c r="C375" s="62" t="s">
        <v>292</v>
      </c>
      <c r="D375" s="62" t="s">
        <v>229</v>
      </c>
      <c r="E375" s="62" t="s">
        <v>285</v>
      </c>
      <c r="F375" s="99" t="s">
        <v>408</v>
      </c>
      <c r="G375" s="168" t="s">
        <v>323</v>
      </c>
      <c r="H375" s="168" t="s">
        <v>230</v>
      </c>
      <c r="I375" s="131" t="s">
        <v>307</v>
      </c>
      <c r="J375" s="2"/>
      <c r="K375" s="206">
        <f>K376+K379+K381</f>
        <v>535</v>
      </c>
      <c r="L375" s="206">
        <f>L376+L379+L381</f>
        <v>535</v>
      </c>
    </row>
    <row r="376" spans="2:12" s="32" customFormat="1" ht="28.5" customHeight="1">
      <c r="B376" s="13" t="s">
        <v>152</v>
      </c>
      <c r="C376" s="62" t="s">
        <v>292</v>
      </c>
      <c r="D376" s="62" t="s">
        <v>229</v>
      </c>
      <c r="E376" s="62" t="s">
        <v>285</v>
      </c>
      <c r="F376" s="148" t="s">
        <v>408</v>
      </c>
      <c r="G376" s="148" t="s">
        <v>323</v>
      </c>
      <c r="H376" s="148" t="s">
        <v>229</v>
      </c>
      <c r="I376" s="148" t="s">
        <v>307</v>
      </c>
      <c r="J376" s="2"/>
      <c r="K376" s="206">
        <f>K377</f>
        <v>25</v>
      </c>
      <c r="L376" s="206">
        <f>L377</f>
        <v>25</v>
      </c>
    </row>
    <row r="377" spans="2:12" s="32" customFormat="1" ht="75" customHeight="1">
      <c r="B377" s="13" t="s">
        <v>95</v>
      </c>
      <c r="C377" s="62" t="s">
        <v>292</v>
      </c>
      <c r="D377" s="62" t="s">
        <v>229</v>
      </c>
      <c r="E377" s="62" t="s">
        <v>285</v>
      </c>
      <c r="F377" s="99" t="s">
        <v>408</v>
      </c>
      <c r="G377" s="168" t="s">
        <v>323</v>
      </c>
      <c r="H377" s="168" t="s">
        <v>229</v>
      </c>
      <c r="I377" s="131" t="s">
        <v>409</v>
      </c>
      <c r="J377" s="2"/>
      <c r="K377" s="206">
        <f>K378</f>
        <v>25</v>
      </c>
      <c r="L377" s="206">
        <f>L378</f>
        <v>25</v>
      </c>
    </row>
    <row r="378" spans="2:12" s="32" customFormat="1" ht="28.5" customHeight="1">
      <c r="B378" s="3" t="s">
        <v>219</v>
      </c>
      <c r="C378" s="62" t="s">
        <v>292</v>
      </c>
      <c r="D378" s="62" t="s">
        <v>229</v>
      </c>
      <c r="E378" s="62" t="s">
        <v>285</v>
      </c>
      <c r="F378" s="148" t="s">
        <v>408</v>
      </c>
      <c r="G378" s="148" t="s">
        <v>323</v>
      </c>
      <c r="H378" s="148" t="s">
        <v>229</v>
      </c>
      <c r="I378" s="148" t="s">
        <v>409</v>
      </c>
      <c r="J378" s="1" t="s">
        <v>4</v>
      </c>
      <c r="K378" s="206">
        <v>25</v>
      </c>
      <c r="L378" s="206">
        <v>25</v>
      </c>
    </row>
    <row r="379" spans="2:12" s="32" customFormat="1" ht="48" customHeight="1">
      <c r="B379" s="41" t="s">
        <v>153</v>
      </c>
      <c r="C379" s="62" t="s">
        <v>292</v>
      </c>
      <c r="D379" s="62" t="s">
        <v>229</v>
      </c>
      <c r="E379" s="62" t="s">
        <v>285</v>
      </c>
      <c r="F379" s="99" t="s">
        <v>408</v>
      </c>
      <c r="G379" s="168" t="s">
        <v>323</v>
      </c>
      <c r="H379" s="168" t="s">
        <v>234</v>
      </c>
      <c r="I379" s="131" t="s">
        <v>307</v>
      </c>
      <c r="J379" s="1"/>
      <c r="K379" s="206">
        <f>K380</f>
        <v>340</v>
      </c>
      <c r="L379" s="206">
        <f>L380</f>
        <v>340</v>
      </c>
    </row>
    <row r="380" spans="2:12" s="32" customFormat="1" ht="30" customHeight="1">
      <c r="B380" s="3" t="s">
        <v>219</v>
      </c>
      <c r="C380" s="62" t="s">
        <v>292</v>
      </c>
      <c r="D380" s="62" t="s">
        <v>229</v>
      </c>
      <c r="E380" s="62" t="s">
        <v>285</v>
      </c>
      <c r="F380" s="148" t="s">
        <v>408</v>
      </c>
      <c r="G380" s="148" t="s">
        <v>323</v>
      </c>
      <c r="H380" s="148" t="s">
        <v>234</v>
      </c>
      <c r="I380" s="148" t="s">
        <v>410</v>
      </c>
      <c r="J380" s="1" t="s">
        <v>4</v>
      </c>
      <c r="K380" s="206">
        <v>340</v>
      </c>
      <c r="L380" s="206">
        <v>340</v>
      </c>
    </row>
    <row r="381" spans="2:12" s="32" customFormat="1" ht="54.75" customHeight="1">
      <c r="B381" s="41" t="s">
        <v>154</v>
      </c>
      <c r="C381" s="62" t="s">
        <v>292</v>
      </c>
      <c r="D381" s="62" t="s">
        <v>229</v>
      </c>
      <c r="E381" s="62" t="s">
        <v>285</v>
      </c>
      <c r="F381" s="99" t="s">
        <v>408</v>
      </c>
      <c r="G381" s="168" t="s">
        <v>323</v>
      </c>
      <c r="H381" s="168" t="s">
        <v>240</v>
      </c>
      <c r="I381" s="131" t="s">
        <v>307</v>
      </c>
      <c r="J381" s="1"/>
      <c r="K381" s="206">
        <f>K382</f>
        <v>170</v>
      </c>
      <c r="L381" s="206">
        <f>L382</f>
        <v>170</v>
      </c>
    </row>
    <row r="382" spans="2:12" s="32" customFormat="1" ht="30.75" customHeight="1">
      <c r="B382" s="3" t="s">
        <v>219</v>
      </c>
      <c r="C382" s="62" t="s">
        <v>292</v>
      </c>
      <c r="D382" s="62" t="s">
        <v>229</v>
      </c>
      <c r="E382" s="62" t="s">
        <v>285</v>
      </c>
      <c r="F382" s="148" t="s">
        <v>408</v>
      </c>
      <c r="G382" s="148" t="s">
        <v>323</v>
      </c>
      <c r="H382" s="148" t="s">
        <v>240</v>
      </c>
      <c r="I382" s="148" t="s">
        <v>411</v>
      </c>
      <c r="J382" s="2">
        <v>240</v>
      </c>
      <c r="K382" s="206">
        <v>170</v>
      </c>
      <c r="L382" s="206">
        <v>170</v>
      </c>
    </row>
    <row r="383" spans="2:12" s="32" customFormat="1" ht="51.75" customHeight="1">
      <c r="B383" s="3" t="s">
        <v>306</v>
      </c>
      <c r="C383" s="62" t="s">
        <v>292</v>
      </c>
      <c r="D383" s="62" t="s">
        <v>229</v>
      </c>
      <c r="E383" s="62" t="s">
        <v>285</v>
      </c>
      <c r="F383" s="99">
        <v>37</v>
      </c>
      <c r="G383" s="168">
        <v>0</v>
      </c>
      <c r="H383" s="168" t="s">
        <v>230</v>
      </c>
      <c r="I383" s="168" t="s">
        <v>307</v>
      </c>
      <c r="J383" s="2"/>
      <c r="K383" s="206">
        <f>K384</f>
        <v>15</v>
      </c>
      <c r="L383" s="206">
        <f>L384</f>
        <v>15</v>
      </c>
    </row>
    <row r="384" spans="2:12" s="32" customFormat="1" ht="101.25" customHeight="1">
      <c r="B384" s="9" t="s">
        <v>310</v>
      </c>
      <c r="C384" s="62" t="s">
        <v>292</v>
      </c>
      <c r="D384" s="62" t="s">
        <v>229</v>
      </c>
      <c r="E384" s="62" t="s">
        <v>285</v>
      </c>
      <c r="F384" s="42">
        <v>37</v>
      </c>
      <c r="G384" s="176">
        <v>0</v>
      </c>
      <c r="H384" s="177" t="s">
        <v>234</v>
      </c>
      <c r="I384" s="177" t="s">
        <v>309</v>
      </c>
      <c r="J384" s="2"/>
      <c r="K384" s="206">
        <f>K385</f>
        <v>15</v>
      </c>
      <c r="L384" s="206">
        <f>L385</f>
        <v>15</v>
      </c>
    </row>
    <row r="385" spans="2:12" s="32" customFormat="1" ht="30.75" customHeight="1">
      <c r="B385" s="3" t="s">
        <v>219</v>
      </c>
      <c r="C385" s="62" t="s">
        <v>292</v>
      </c>
      <c r="D385" s="62" t="s">
        <v>229</v>
      </c>
      <c r="E385" s="62" t="s">
        <v>285</v>
      </c>
      <c r="F385" s="36" t="s">
        <v>308</v>
      </c>
      <c r="G385" s="177" t="s">
        <v>304</v>
      </c>
      <c r="H385" s="177" t="s">
        <v>234</v>
      </c>
      <c r="I385" s="177" t="s">
        <v>309</v>
      </c>
      <c r="J385" s="2">
        <v>240</v>
      </c>
      <c r="K385" s="206">
        <v>15</v>
      </c>
      <c r="L385" s="206">
        <v>15</v>
      </c>
    </row>
    <row r="386" spans="2:12" s="32" customFormat="1" ht="18.75" customHeight="1">
      <c r="B386" s="3" t="s">
        <v>278</v>
      </c>
      <c r="C386" s="62" t="s">
        <v>292</v>
      </c>
      <c r="D386" s="62" t="s">
        <v>240</v>
      </c>
      <c r="E386" s="62" t="s">
        <v>230</v>
      </c>
      <c r="F386" s="186"/>
      <c r="G386" s="187"/>
      <c r="H386" s="187"/>
      <c r="I386" s="187"/>
      <c r="J386" s="2"/>
      <c r="K386" s="206">
        <f aca="true" t="shared" si="17" ref="K386:L390">K387</f>
        <v>3571.3</v>
      </c>
      <c r="L386" s="206">
        <f t="shared" si="17"/>
        <v>3571.3</v>
      </c>
    </row>
    <row r="387" spans="2:12" s="32" customFormat="1" ht="20.25" customHeight="1">
      <c r="B387" s="40" t="s">
        <v>258</v>
      </c>
      <c r="C387" s="62" t="s">
        <v>292</v>
      </c>
      <c r="D387" s="62" t="s">
        <v>240</v>
      </c>
      <c r="E387" s="62" t="s">
        <v>235</v>
      </c>
      <c r="F387" s="186"/>
      <c r="G387" s="187"/>
      <c r="H387" s="187"/>
      <c r="I387" s="187"/>
      <c r="J387" s="2"/>
      <c r="K387" s="206">
        <f t="shared" si="17"/>
        <v>3571.3</v>
      </c>
      <c r="L387" s="206">
        <f t="shared" si="17"/>
        <v>3571.3</v>
      </c>
    </row>
    <row r="388" spans="2:12" s="32" customFormat="1" ht="55.5" customHeight="1">
      <c r="B388" s="13" t="s">
        <v>102</v>
      </c>
      <c r="C388" s="62" t="s">
        <v>292</v>
      </c>
      <c r="D388" s="62" t="s">
        <v>240</v>
      </c>
      <c r="E388" s="62" t="s">
        <v>235</v>
      </c>
      <c r="F388" s="99" t="s">
        <v>408</v>
      </c>
      <c r="G388" s="168" t="s">
        <v>304</v>
      </c>
      <c r="H388" s="168" t="s">
        <v>230</v>
      </c>
      <c r="I388" s="131" t="s">
        <v>307</v>
      </c>
      <c r="J388" s="2"/>
      <c r="K388" s="206">
        <f t="shared" si="17"/>
        <v>3571.3</v>
      </c>
      <c r="L388" s="206">
        <f t="shared" si="17"/>
        <v>3571.3</v>
      </c>
    </row>
    <row r="389" spans="2:12" s="32" customFormat="1" ht="50.25" customHeight="1">
      <c r="B389" s="49" t="s">
        <v>155</v>
      </c>
      <c r="C389" s="62" t="s">
        <v>292</v>
      </c>
      <c r="D389" s="62" t="s">
        <v>240</v>
      </c>
      <c r="E389" s="62" t="s">
        <v>235</v>
      </c>
      <c r="F389" s="148" t="s">
        <v>408</v>
      </c>
      <c r="G389" s="148" t="s">
        <v>325</v>
      </c>
      <c r="H389" s="148" t="s">
        <v>230</v>
      </c>
      <c r="I389" s="148" t="s">
        <v>307</v>
      </c>
      <c r="J389" s="2"/>
      <c r="K389" s="206">
        <f t="shared" si="17"/>
        <v>3571.3</v>
      </c>
      <c r="L389" s="206">
        <f t="shared" si="17"/>
        <v>3571.3</v>
      </c>
    </row>
    <row r="390" spans="2:12" s="32" customFormat="1" ht="56.25" customHeight="1">
      <c r="B390" s="13" t="s">
        <v>156</v>
      </c>
      <c r="C390" s="62" t="s">
        <v>292</v>
      </c>
      <c r="D390" s="62" t="s">
        <v>240</v>
      </c>
      <c r="E390" s="62" t="s">
        <v>235</v>
      </c>
      <c r="F390" s="99" t="s">
        <v>408</v>
      </c>
      <c r="G390" s="168" t="s">
        <v>325</v>
      </c>
      <c r="H390" s="168" t="s">
        <v>229</v>
      </c>
      <c r="I390" s="131" t="s">
        <v>307</v>
      </c>
      <c r="J390" s="2"/>
      <c r="K390" s="206">
        <f t="shared" si="17"/>
        <v>3571.3</v>
      </c>
      <c r="L390" s="206">
        <f t="shared" si="17"/>
        <v>3571.3</v>
      </c>
    </row>
    <row r="391" spans="2:12" s="32" customFormat="1" ht="29.25" customHeight="1">
      <c r="B391" s="41" t="s">
        <v>157</v>
      </c>
      <c r="C391" s="62" t="s">
        <v>292</v>
      </c>
      <c r="D391" s="62" t="s">
        <v>240</v>
      </c>
      <c r="E391" s="62" t="s">
        <v>235</v>
      </c>
      <c r="F391" s="148" t="s">
        <v>408</v>
      </c>
      <c r="G391" s="148" t="s">
        <v>325</v>
      </c>
      <c r="H391" s="148" t="s">
        <v>229</v>
      </c>
      <c r="I391" s="148" t="s">
        <v>413</v>
      </c>
      <c r="J391" s="2"/>
      <c r="K391" s="206">
        <f>K392+K393+K394</f>
        <v>3571.3</v>
      </c>
      <c r="L391" s="206">
        <f>L392+L393+L394</f>
        <v>3571.3</v>
      </c>
    </row>
    <row r="392" spans="2:12" s="32" customFormat="1" ht="27" customHeight="1">
      <c r="B392" s="3" t="s">
        <v>222</v>
      </c>
      <c r="C392" s="62" t="s">
        <v>292</v>
      </c>
      <c r="D392" s="62" t="s">
        <v>240</v>
      </c>
      <c r="E392" s="62" t="s">
        <v>235</v>
      </c>
      <c r="F392" s="99" t="s">
        <v>408</v>
      </c>
      <c r="G392" s="168" t="s">
        <v>325</v>
      </c>
      <c r="H392" s="168" t="s">
        <v>229</v>
      </c>
      <c r="I392" s="131" t="s">
        <v>413</v>
      </c>
      <c r="J392" s="62" t="s">
        <v>1</v>
      </c>
      <c r="K392" s="184">
        <v>2290.3</v>
      </c>
      <c r="L392" s="184">
        <v>2290.3</v>
      </c>
    </row>
    <row r="393" spans="2:12" s="32" customFormat="1" ht="32.25" customHeight="1">
      <c r="B393" s="3" t="s">
        <v>219</v>
      </c>
      <c r="C393" s="62" t="s">
        <v>292</v>
      </c>
      <c r="D393" s="62" t="s">
        <v>240</v>
      </c>
      <c r="E393" s="62" t="s">
        <v>235</v>
      </c>
      <c r="F393" s="148" t="s">
        <v>408</v>
      </c>
      <c r="G393" s="148" t="s">
        <v>325</v>
      </c>
      <c r="H393" s="148" t="s">
        <v>229</v>
      </c>
      <c r="I393" s="148" t="s">
        <v>413</v>
      </c>
      <c r="J393" s="62" t="s">
        <v>4</v>
      </c>
      <c r="K393" s="184">
        <v>1245</v>
      </c>
      <c r="L393" s="184">
        <v>1245</v>
      </c>
    </row>
    <row r="394" spans="2:12" s="32" customFormat="1" ht="22.5" customHeight="1">
      <c r="B394" s="3" t="s">
        <v>3</v>
      </c>
      <c r="C394" s="62" t="s">
        <v>292</v>
      </c>
      <c r="D394" s="62" t="s">
        <v>240</v>
      </c>
      <c r="E394" s="62" t="s">
        <v>235</v>
      </c>
      <c r="F394" s="99" t="s">
        <v>408</v>
      </c>
      <c r="G394" s="168" t="s">
        <v>325</v>
      </c>
      <c r="H394" s="168" t="s">
        <v>229</v>
      </c>
      <c r="I394" s="131" t="s">
        <v>413</v>
      </c>
      <c r="J394" s="62" t="s">
        <v>5</v>
      </c>
      <c r="K394" s="184">
        <v>36</v>
      </c>
      <c r="L394" s="184">
        <v>36</v>
      </c>
    </row>
    <row r="395" spans="2:12" s="32" customFormat="1" ht="22.5" customHeight="1">
      <c r="B395" s="3" t="s">
        <v>165</v>
      </c>
      <c r="C395" s="62" t="s">
        <v>292</v>
      </c>
      <c r="D395" s="62" t="s">
        <v>232</v>
      </c>
      <c r="E395" s="62" t="s">
        <v>230</v>
      </c>
      <c r="F395" s="99"/>
      <c r="G395" s="168"/>
      <c r="H395" s="168"/>
      <c r="I395" s="168"/>
      <c r="J395" s="1"/>
      <c r="K395" s="206">
        <f>K396+K402</f>
        <v>540</v>
      </c>
      <c r="L395" s="206">
        <f>L396+L402</f>
        <v>360</v>
      </c>
    </row>
    <row r="396" spans="2:12" s="32" customFormat="1" ht="15.75" customHeight="1">
      <c r="B396" s="3" t="s">
        <v>66</v>
      </c>
      <c r="C396" s="62" t="s">
        <v>292</v>
      </c>
      <c r="D396" s="62" t="s">
        <v>232</v>
      </c>
      <c r="E396" s="62" t="s">
        <v>229</v>
      </c>
      <c r="F396" s="186"/>
      <c r="G396" s="187"/>
      <c r="H396" s="187"/>
      <c r="I396" s="187"/>
      <c r="J396" s="1"/>
      <c r="K396" s="206">
        <f aca="true" t="shared" si="18" ref="K396:L400">K397</f>
        <v>360</v>
      </c>
      <c r="L396" s="206">
        <f t="shared" si="18"/>
        <v>360</v>
      </c>
    </row>
    <row r="397" spans="2:12" s="32" customFormat="1" ht="64.5" customHeight="1">
      <c r="B397" s="13" t="s">
        <v>102</v>
      </c>
      <c r="C397" s="62" t="s">
        <v>292</v>
      </c>
      <c r="D397" s="62" t="s">
        <v>232</v>
      </c>
      <c r="E397" s="62" t="s">
        <v>229</v>
      </c>
      <c r="F397" s="99" t="s">
        <v>408</v>
      </c>
      <c r="G397" s="168" t="s">
        <v>304</v>
      </c>
      <c r="H397" s="168" t="s">
        <v>230</v>
      </c>
      <c r="I397" s="131" t="s">
        <v>307</v>
      </c>
      <c r="J397" s="1"/>
      <c r="K397" s="206">
        <f t="shared" si="18"/>
        <v>360</v>
      </c>
      <c r="L397" s="206">
        <f t="shared" si="18"/>
        <v>360</v>
      </c>
    </row>
    <row r="398" spans="2:12" s="32" customFormat="1" ht="45.75" customHeight="1">
      <c r="B398" s="40" t="s">
        <v>158</v>
      </c>
      <c r="C398" s="62" t="s">
        <v>292</v>
      </c>
      <c r="D398" s="62" t="s">
        <v>232</v>
      </c>
      <c r="E398" s="62" t="s">
        <v>229</v>
      </c>
      <c r="F398" s="99" t="s">
        <v>408</v>
      </c>
      <c r="G398" s="168" t="s">
        <v>323</v>
      </c>
      <c r="H398" s="168" t="s">
        <v>230</v>
      </c>
      <c r="I398" s="131" t="s">
        <v>307</v>
      </c>
      <c r="J398" s="1"/>
      <c r="K398" s="206">
        <f t="shared" si="18"/>
        <v>360</v>
      </c>
      <c r="L398" s="206">
        <f t="shared" si="18"/>
        <v>360</v>
      </c>
    </row>
    <row r="399" spans="2:12" s="32" customFormat="1" ht="45" customHeight="1">
      <c r="B399" s="41" t="s">
        <v>159</v>
      </c>
      <c r="C399" s="62" t="s">
        <v>292</v>
      </c>
      <c r="D399" s="62" t="s">
        <v>232</v>
      </c>
      <c r="E399" s="62" t="s">
        <v>229</v>
      </c>
      <c r="F399" s="99" t="s">
        <v>408</v>
      </c>
      <c r="G399" s="168" t="s">
        <v>323</v>
      </c>
      <c r="H399" s="168" t="s">
        <v>232</v>
      </c>
      <c r="I399" s="131" t="s">
        <v>307</v>
      </c>
      <c r="J399" s="1"/>
      <c r="K399" s="206">
        <f t="shared" si="18"/>
        <v>360</v>
      </c>
      <c r="L399" s="206">
        <f t="shared" si="18"/>
        <v>360</v>
      </c>
    </row>
    <row r="400" spans="2:12" s="32" customFormat="1" ht="15" customHeight="1">
      <c r="B400" s="13" t="s">
        <v>67</v>
      </c>
      <c r="C400" s="62" t="s">
        <v>292</v>
      </c>
      <c r="D400" s="62" t="s">
        <v>232</v>
      </c>
      <c r="E400" s="62" t="s">
        <v>229</v>
      </c>
      <c r="F400" s="148" t="s">
        <v>408</v>
      </c>
      <c r="G400" s="148" t="s">
        <v>323</v>
      </c>
      <c r="H400" s="148" t="s">
        <v>232</v>
      </c>
      <c r="I400" s="148" t="s">
        <v>412</v>
      </c>
      <c r="J400" s="1"/>
      <c r="K400" s="206">
        <f t="shared" si="18"/>
        <v>360</v>
      </c>
      <c r="L400" s="206">
        <f t="shared" si="18"/>
        <v>360</v>
      </c>
    </row>
    <row r="401" spans="2:12" s="32" customFormat="1" ht="31.5" customHeight="1">
      <c r="B401" s="3" t="s">
        <v>219</v>
      </c>
      <c r="C401" s="62" t="s">
        <v>292</v>
      </c>
      <c r="D401" s="62" t="s">
        <v>232</v>
      </c>
      <c r="E401" s="62" t="s">
        <v>229</v>
      </c>
      <c r="F401" s="99" t="s">
        <v>408</v>
      </c>
      <c r="G401" s="168" t="s">
        <v>323</v>
      </c>
      <c r="H401" s="168" t="s">
        <v>232</v>
      </c>
      <c r="I401" s="131" t="s">
        <v>412</v>
      </c>
      <c r="J401" s="1" t="s">
        <v>4</v>
      </c>
      <c r="K401" s="206">
        <v>360</v>
      </c>
      <c r="L401" s="184">
        <v>360</v>
      </c>
    </row>
    <row r="402" spans="2:12" s="32" customFormat="1" ht="23.25" customHeight="1">
      <c r="B402" s="3" t="s">
        <v>96</v>
      </c>
      <c r="C402" s="62" t="s">
        <v>292</v>
      </c>
      <c r="D402" s="62" t="s">
        <v>232</v>
      </c>
      <c r="E402" s="62" t="s">
        <v>234</v>
      </c>
      <c r="F402" s="99"/>
      <c r="G402" s="168"/>
      <c r="H402" s="168"/>
      <c r="I402" s="168"/>
      <c r="J402" s="1"/>
      <c r="K402" s="206">
        <f aca="true" t="shared" si="19" ref="K402:L405">K403</f>
        <v>180</v>
      </c>
      <c r="L402" s="206">
        <f t="shared" si="19"/>
        <v>0</v>
      </c>
    </row>
    <row r="403" spans="2:12" s="32" customFormat="1" ht="42" customHeight="1">
      <c r="B403" s="226" t="s">
        <v>59</v>
      </c>
      <c r="C403" s="62" t="s">
        <v>292</v>
      </c>
      <c r="D403" s="62" t="s">
        <v>232</v>
      </c>
      <c r="E403" s="62" t="s">
        <v>234</v>
      </c>
      <c r="F403" s="133" t="s">
        <v>238</v>
      </c>
      <c r="G403" s="194" t="s">
        <v>304</v>
      </c>
      <c r="H403" s="194" t="s">
        <v>230</v>
      </c>
      <c r="I403" s="161" t="s">
        <v>307</v>
      </c>
      <c r="J403" s="227"/>
      <c r="K403" s="206">
        <f t="shared" si="19"/>
        <v>180</v>
      </c>
      <c r="L403" s="206">
        <f t="shared" si="19"/>
        <v>0</v>
      </c>
    </row>
    <row r="404" spans="2:12" s="32" customFormat="1" ht="42.75" customHeight="1">
      <c r="B404" s="8" t="s">
        <v>452</v>
      </c>
      <c r="C404" s="62" t="s">
        <v>292</v>
      </c>
      <c r="D404" s="62" t="s">
        <v>232</v>
      </c>
      <c r="E404" s="62" t="s">
        <v>234</v>
      </c>
      <c r="F404" s="164" t="s">
        <v>238</v>
      </c>
      <c r="G404" s="164" t="s">
        <v>304</v>
      </c>
      <c r="H404" s="164" t="s">
        <v>240</v>
      </c>
      <c r="I404" s="164" t="s">
        <v>307</v>
      </c>
      <c r="J404" s="227"/>
      <c r="K404" s="206">
        <f t="shared" si="19"/>
        <v>180</v>
      </c>
      <c r="L404" s="206">
        <f t="shared" si="19"/>
        <v>0</v>
      </c>
    </row>
    <row r="405" spans="2:12" s="32" customFormat="1" ht="31.5" customHeight="1">
      <c r="B405" s="8" t="s">
        <v>454</v>
      </c>
      <c r="C405" s="62" t="s">
        <v>292</v>
      </c>
      <c r="D405" s="62" t="s">
        <v>232</v>
      </c>
      <c r="E405" s="62" t="s">
        <v>234</v>
      </c>
      <c r="F405" s="191" t="s">
        <v>238</v>
      </c>
      <c r="G405" s="192" t="s">
        <v>304</v>
      </c>
      <c r="H405" s="192" t="s">
        <v>240</v>
      </c>
      <c r="I405" s="193" t="s">
        <v>453</v>
      </c>
      <c r="J405" s="227"/>
      <c r="K405" s="206">
        <f t="shared" si="19"/>
        <v>180</v>
      </c>
      <c r="L405" s="206">
        <f t="shared" si="19"/>
        <v>0</v>
      </c>
    </row>
    <row r="406" spans="2:12" s="32" customFormat="1" ht="31.5" customHeight="1">
      <c r="B406" s="3" t="s">
        <v>219</v>
      </c>
      <c r="C406" s="62" t="s">
        <v>292</v>
      </c>
      <c r="D406" s="62" t="s">
        <v>232</v>
      </c>
      <c r="E406" s="62" t="s">
        <v>234</v>
      </c>
      <c r="F406" s="191" t="s">
        <v>238</v>
      </c>
      <c r="G406" s="192" t="s">
        <v>304</v>
      </c>
      <c r="H406" s="192" t="s">
        <v>240</v>
      </c>
      <c r="I406" s="193" t="s">
        <v>453</v>
      </c>
      <c r="J406" s="101">
        <v>240</v>
      </c>
      <c r="K406" s="206">
        <v>180</v>
      </c>
      <c r="L406" s="206">
        <v>0</v>
      </c>
    </row>
    <row r="407" spans="2:12" s="32" customFormat="1" ht="20.25" customHeight="1">
      <c r="B407" s="48" t="s">
        <v>283</v>
      </c>
      <c r="C407" s="62" t="s">
        <v>292</v>
      </c>
      <c r="D407" s="62" t="s">
        <v>247</v>
      </c>
      <c r="E407" s="62" t="s">
        <v>230</v>
      </c>
      <c r="F407" s="99"/>
      <c r="G407" s="168"/>
      <c r="H407" s="168"/>
      <c r="I407" s="168"/>
      <c r="J407" s="1"/>
      <c r="K407" s="206">
        <f aca="true" t="shared" si="20" ref="K407:L409">K408</f>
        <v>5895.5</v>
      </c>
      <c r="L407" s="206">
        <f t="shared" si="20"/>
        <v>5895.5</v>
      </c>
    </row>
    <row r="408" spans="2:12" s="32" customFormat="1" ht="20.25" customHeight="1">
      <c r="B408" s="137" t="s">
        <v>248</v>
      </c>
      <c r="C408" s="62" t="s">
        <v>292</v>
      </c>
      <c r="D408" s="62" t="s">
        <v>247</v>
      </c>
      <c r="E408" s="62" t="s">
        <v>238</v>
      </c>
      <c r="F408" s="99"/>
      <c r="G408" s="168"/>
      <c r="H408" s="168"/>
      <c r="I408" s="168"/>
      <c r="J408" s="1"/>
      <c r="K408" s="206">
        <f t="shared" si="20"/>
        <v>5895.5</v>
      </c>
      <c r="L408" s="206">
        <f t="shared" si="20"/>
        <v>5895.5</v>
      </c>
    </row>
    <row r="409" spans="2:12" s="32" customFormat="1" ht="54.75" customHeight="1">
      <c r="B409" s="13" t="s">
        <v>102</v>
      </c>
      <c r="C409" s="62" t="s">
        <v>292</v>
      </c>
      <c r="D409" s="62" t="s">
        <v>247</v>
      </c>
      <c r="E409" s="62" t="s">
        <v>238</v>
      </c>
      <c r="F409" s="99" t="s">
        <v>408</v>
      </c>
      <c r="G409" s="168" t="s">
        <v>304</v>
      </c>
      <c r="H409" s="168" t="s">
        <v>230</v>
      </c>
      <c r="I409" s="131" t="s">
        <v>307</v>
      </c>
      <c r="J409" s="1"/>
      <c r="K409" s="206">
        <f t="shared" si="20"/>
        <v>5895.5</v>
      </c>
      <c r="L409" s="206">
        <f t="shared" si="20"/>
        <v>5895.5</v>
      </c>
    </row>
    <row r="410" spans="2:12" s="32" customFormat="1" ht="54.75" customHeight="1">
      <c r="B410" s="3" t="s">
        <v>443</v>
      </c>
      <c r="C410" s="62" t="s">
        <v>292</v>
      </c>
      <c r="D410" s="62" t="s">
        <v>247</v>
      </c>
      <c r="E410" s="62" t="s">
        <v>238</v>
      </c>
      <c r="F410" s="99" t="s">
        <v>408</v>
      </c>
      <c r="G410" s="168" t="s">
        <v>304</v>
      </c>
      <c r="H410" s="168" t="s">
        <v>230</v>
      </c>
      <c r="I410" s="168" t="s">
        <v>475</v>
      </c>
      <c r="J410" s="1"/>
      <c r="K410" s="206">
        <f>K411+K412</f>
        <v>5895.5</v>
      </c>
      <c r="L410" s="206">
        <f>L411+L412</f>
        <v>5895.5</v>
      </c>
    </row>
    <row r="411" spans="2:12" s="32" customFormat="1" ht="39" customHeight="1">
      <c r="B411" s="8" t="s">
        <v>220</v>
      </c>
      <c r="C411" s="62" t="s">
        <v>292</v>
      </c>
      <c r="D411" s="62" t="s">
        <v>247</v>
      </c>
      <c r="E411" s="62" t="s">
        <v>238</v>
      </c>
      <c r="F411" s="99" t="s">
        <v>408</v>
      </c>
      <c r="G411" s="168" t="s">
        <v>304</v>
      </c>
      <c r="H411" s="168" t="s">
        <v>230</v>
      </c>
      <c r="I411" s="168" t="s">
        <v>475</v>
      </c>
      <c r="J411" s="1" t="s">
        <v>221</v>
      </c>
      <c r="K411" s="206">
        <v>5895.5</v>
      </c>
      <c r="L411" s="184">
        <v>5895.5</v>
      </c>
    </row>
    <row r="412" spans="2:12" s="32" customFormat="1" ht="31.5" customHeight="1">
      <c r="B412" s="8" t="s">
        <v>219</v>
      </c>
      <c r="C412" s="62" t="s">
        <v>292</v>
      </c>
      <c r="D412" s="62" t="s">
        <v>247</v>
      </c>
      <c r="E412" s="62" t="s">
        <v>238</v>
      </c>
      <c r="F412" s="102">
        <v>75</v>
      </c>
      <c r="G412" s="168" t="s">
        <v>304</v>
      </c>
      <c r="H412" s="168" t="s">
        <v>230</v>
      </c>
      <c r="I412" s="168" t="s">
        <v>475</v>
      </c>
      <c r="J412" s="1" t="s">
        <v>4</v>
      </c>
      <c r="K412" s="206">
        <v>0</v>
      </c>
      <c r="L412" s="184">
        <v>0</v>
      </c>
    </row>
    <row r="413" spans="2:12" s="32" customFormat="1" ht="31.5" customHeight="1">
      <c r="B413" s="5" t="s">
        <v>79</v>
      </c>
      <c r="C413" s="88" t="s">
        <v>293</v>
      </c>
      <c r="D413" s="62"/>
      <c r="E413" s="62"/>
      <c r="F413" s="186"/>
      <c r="G413" s="187"/>
      <c r="H413" s="187"/>
      <c r="I413" s="187"/>
      <c r="J413" s="64"/>
      <c r="K413" s="184">
        <f>K414+K493</f>
        <v>244651.11</v>
      </c>
      <c r="L413" s="184">
        <f>L414+L493</f>
        <v>244327.1</v>
      </c>
    </row>
    <row r="414" spans="2:12" s="32" customFormat="1" ht="15.75" customHeight="1">
      <c r="B414" s="40" t="s">
        <v>282</v>
      </c>
      <c r="C414" s="62" t="s">
        <v>293</v>
      </c>
      <c r="D414" s="62" t="s">
        <v>239</v>
      </c>
      <c r="E414" s="62"/>
      <c r="F414" s="186"/>
      <c r="G414" s="187"/>
      <c r="H414" s="187"/>
      <c r="I414" s="187"/>
      <c r="J414" s="1"/>
      <c r="K414" s="206">
        <f>K415+K431+K454+K472+K478</f>
        <v>241593.11</v>
      </c>
      <c r="L414" s="206">
        <f>L415+L431+L454+L472+L478</f>
        <v>241269.1</v>
      </c>
    </row>
    <row r="415" spans="2:12" s="32" customFormat="1" ht="16.5" customHeight="1">
      <c r="B415" s="40" t="s">
        <v>244</v>
      </c>
      <c r="C415" s="62" t="s">
        <v>293</v>
      </c>
      <c r="D415" s="62" t="s">
        <v>239</v>
      </c>
      <c r="E415" s="62" t="s">
        <v>229</v>
      </c>
      <c r="F415" s="186"/>
      <c r="G415" s="187"/>
      <c r="H415" s="187"/>
      <c r="I415" s="187"/>
      <c r="J415" s="1"/>
      <c r="K415" s="206">
        <f>K416+K429</f>
        <v>79437.4</v>
      </c>
      <c r="L415" s="206">
        <f>L416+L429</f>
        <v>79625.4</v>
      </c>
    </row>
    <row r="416" spans="2:12" s="32" customFormat="1" ht="45" customHeight="1">
      <c r="B416" s="115" t="s">
        <v>321</v>
      </c>
      <c r="C416" s="62" t="s">
        <v>293</v>
      </c>
      <c r="D416" s="62" t="s">
        <v>239</v>
      </c>
      <c r="E416" s="62" t="s">
        <v>229</v>
      </c>
      <c r="F416" s="186" t="s">
        <v>229</v>
      </c>
      <c r="G416" s="187" t="s">
        <v>304</v>
      </c>
      <c r="H416" s="187" t="s">
        <v>230</v>
      </c>
      <c r="I416" s="187" t="s">
        <v>307</v>
      </c>
      <c r="J416" s="64"/>
      <c r="K416" s="184">
        <f>K417</f>
        <v>79437.4</v>
      </c>
      <c r="L416" s="184">
        <f>L417</f>
        <v>79625.4</v>
      </c>
    </row>
    <row r="417" spans="2:12" s="32" customFormat="1" ht="33" customHeight="1">
      <c r="B417" s="115" t="s">
        <v>322</v>
      </c>
      <c r="C417" s="62"/>
      <c r="D417" s="62"/>
      <c r="E417" s="62"/>
      <c r="F417" s="216" t="s">
        <v>229</v>
      </c>
      <c r="G417" s="217" t="s">
        <v>323</v>
      </c>
      <c r="H417" s="217" t="s">
        <v>230</v>
      </c>
      <c r="I417" s="217" t="s">
        <v>307</v>
      </c>
      <c r="J417" s="2"/>
      <c r="K417" s="206">
        <f>K418+K421+K424</f>
        <v>79437.4</v>
      </c>
      <c r="L417" s="206">
        <f>L418+L421+L424</f>
        <v>79625.4</v>
      </c>
    </row>
    <row r="418" spans="2:12" s="32" customFormat="1" ht="72.75" customHeight="1">
      <c r="B418" s="40" t="s">
        <v>160</v>
      </c>
      <c r="C418" s="62" t="s">
        <v>293</v>
      </c>
      <c r="D418" s="62" t="s">
        <v>239</v>
      </c>
      <c r="E418" s="62" t="s">
        <v>229</v>
      </c>
      <c r="F418" s="216" t="s">
        <v>229</v>
      </c>
      <c r="G418" s="217" t="s">
        <v>323</v>
      </c>
      <c r="H418" s="217" t="s">
        <v>229</v>
      </c>
      <c r="I418" s="217" t="s">
        <v>307</v>
      </c>
      <c r="J418" s="1"/>
      <c r="K418" s="206">
        <f>K419</f>
        <v>56010</v>
      </c>
      <c r="L418" s="184">
        <f>L419</f>
        <v>56010</v>
      </c>
    </row>
    <row r="419" spans="2:12" s="32" customFormat="1" ht="45" customHeight="1">
      <c r="B419" s="6" t="s">
        <v>25</v>
      </c>
      <c r="C419" s="62" t="s">
        <v>293</v>
      </c>
      <c r="D419" s="62" t="s">
        <v>239</v>
      </c>
      <c r="E419" s="62" t="s">
        <v>229</v>
      </c>
      <c r="F419" s="186" t="s">
        <v>229</v>
      </c>
      <c r="G419" s="187" t="s">
        <v>323</v>
      </c>
      <c r="H419" s="187" t="s">
        <v>229</v>
      </c>
      <c r="I419" s="187" t="s">
        <v>328</v>
      </c>
      <c r="J419" s="64"/>
      <c r="K419" s="206">
        <f>K420</f>
        <v>56010</v>
      </c>
      <c r="L419" s="206">
        <f>L420</f>
        <v>56010</v>
      </c>
    </row>
    <row r="420" spans="2:12" s="32" customFormat="1" ht="22.5" customHeight="1">
      <c r="B420" s="3" t="s">
        <v>9</v>
      </c>
      <c r="C420" s="62" t="s">
        <v>293</v>
      </c>
      <c r="D420" s="62" t="s">
        <v>239</v>
      </c>
      <c r="E420" s="62" t="s">
        <v>229</v>
      </c>
      <c r="F420" s="188" t="s">
        <v>229</v>
      </c>
      <c r="G420" s="189" t="s">
        <v>323</v>
      </c>
      <c r="H420" s="189" t="s">
        <v>229</v>
      </c>
      <c r="I420" s="189" t="s">
        <v>328</v>
      </c>
      <c r="J420" s="1" t="s">
        <v>10</v>
      </c>
      <c r="K420" s="206">
        <v>56010</v>
      </c>
      <c r="L420" s="195">
        <v>56010</v>
      </c>
    </row>
    <row r="421" spans="2:12" s="32" customFormat="1" ht="85.5" customHeight="1">
      <c r="B421" s="9" t="s">
        <v>170</v>
      </c>
      <c r="C421" s="62" t="s">
        <v>293</v>
      </c>
      <c r="D421" s="62" t="s">
        <v>239</v>
      </c>
      <c r="E421" s="62" t="s">
        <v>229</v>
      </c>
      <c r="F421" s="191" t="s">
        <v>229</v>
      </c>
      <c r="G421" s="192" t="s">
        <v>323</v>
      </c>
      <c r="H421" s="192" t="s">
        <v>234</v>
      </c>
      <c r="I421" s="193" t="s">
        <v>307</v>
      </c>
      <c r="J421" s="1"/>
      <c r="K421" s="206">
        <f>K422</f>
        <v>200</v>
      </c>
      <c r="L421" s="195">
        <f>L422</f>
        <v>200</v>
      </c>
    </row>
    <row r="422" spans="2:12" s="32" customFormat="1" ht="73.5" customHeight="1">
      <c r="B422" s="134" t="s">
        <v>26</v>
      </c>
      <c r="C422" s="62" t="s">
        <v>293</v>
      </c>
      <c r="D422" s="62" t="s">
        <v>239</v>
      </c>
      <c r="E422" s="62" t="s">
        <v>229</v>
      </c>
      <c r="F422" s="133" t="s">
        <v>229</v>
      </c>
      <c r="G422" s="194" t="s">
        <v>323</v>
      </c>
      <c r="H422" s="194" t="s">
        <v>234</v>
      </c>
      <c r="I422" s="194" t="s">
        <v>331</v>
      </c>
      <c r="J422" s="1"/>
      <c r="K422" s="206">
        <f>K423</f>
        <v>200</v>
      </c>
      <c r="L422" s="195">
        <f>L423</f>
        <v>200</v>
      </c>
    </row>
    <row r="423" spans="2:12" s="32" customFormat="1" ht="29.25" customHeight="1">
      <c r="B423" s="8" t="s">
        <v>220</v>
      </c>
      <c r="C423" s="62" t="s">
        <v>293</v>
      </c>
      <c r="D423" s="62" t="s">
        <v>239</v>
      </c>
      <c r="E423" s="62" t="s">
        <v>229</v>
      </c>
      <c r="F423" s="133" t="s">
        <v>229</v>
      </c>
      <c r="G423" s="194" t="s">
        <v>323</v>
      </c>
      <c r="H423" s="194" t="s">
        <v>234</v>
      </c>
      <c r="I423" s="194" t="s">
        <v>331</v>
      </c>
      <c r="J423" s="1" t="s">
        <v>10</v>
      </c>
      <c r="K423" s="206">
        <v>200</v>
      </c>
      <c r="L423" s="195">
        <v>200</v>
      </c>
    </row>
    <row r="424" spans="2:12" s="32" customFormat="1" ht="44.25" customHeight="1">
      <c r="B424" s="13" t="s">
        <v>161</v>
      </c>
      <c r="C424" s="62" t="s">
        <v>293</v>
      </c>
      <c r="D424" s="62" t="s">
        <v>239</v>
      </c>
      <c r="E424" s="62" t="s">
        <v>229</v>
      </c>
      <c r="F424" s="186" t="s">
        <v>229</v>
      </c>
      <c r="G424" s="187" t="s">
        <v>323</v>
      </c>
      <c r="H424" s="187" t="s">
        <v>231</v>
      </c>
      <c r="I424" s="167" t="s">
        <v>307</v>
      </c>
      <c r="J424" s="2"/>
      <c r="K424" s="206">
        <f>K425+K427</f>
        <v>23227.4</v>
      </c>
      <c r="L424" s="206">
        <f>L425+L427</f>
        <v>23415.4</v>
      </c>
    </row>
    <row r="425" spans="2:12" s="32" customFormat="1" ht="34.5" customHeight="1">
      <c r="B425" s="3" t="s">
        <v>93</v>
      </c>
      <c r="C425" s="62" t="s">
        <v>293</v>
      </c>
      <c r="D425" s="62" t="s">
        <v>239</v>
      </c>
      <c r="E425" s="62" t="s">
        <v>229</v>
      </c>
      <c r="F425" s="186" t="s">
        <v>229</v>
      </c>
      <c r="G425" s="187" t="s">
        <v>323</v>
      </c>
      <c r="H425" s="187" t="s">
        <v>231</v>
      </c>
      <c r="I425" s="167" t="s">
        <v>329</v>
      </c>
      <c r="J425" s="2"/>
      <c r="K425" s="206">
        <f>K426</f>
        <v>18285</v>
      </c>
      <c r="L425" s="206">
        <f>L426</f>
        <v>18473</v>
      </c>
    </row>
    <row r="426" spans="2:12" s="32" customFormat="1" ht="19.5" customHeight="1">
      <c r="B426" s="3" t="s">
        <v>9</v>
      </c>
      <c r="C426" s="214" t="s">
        <v>293</v>
      </c>
      <c r="D426" s="62" t="s">
        <v>239</v>
      </c>
      <c r="E426" s="62" t="s">
        <v>229</v>
      </c>
      <c r="F426" s="163" t="s">
        <v>229</v>
      </c>
      <c r="G426" s="163" t="s">
        <v>323</v>
      </c>
      <c r="H426" s="163" t="s">
        <v>231</v>
      </c>
      <c r="I426" s="163" t="s">
        <v>329</v>
      </c>
      <c r="J426" s="2">
        <v>610</v>
      </c>
      <c r="K426" s="206">
        <v>18285</v>
      </c>
      <c r="L426" s="206">
        <v>18473</v>
      </c>
    </row>
    <row r="427" spans="2:12" s="32" customFormat="1" ht="60.75" customHeight="1">
      <c r="B427" s="9" t="s">
        <v>469</v>
      </c>
      <c r="C427" s="214" t="s">
        <v>293</v>
      </c>
      <c r="D427" s="62" t="s">
        <v>239</v>
      </c>
      <c r="E427" s="62" t="s">
        <v>229</v>
      </c>
      <c r="F427" s="186" t="s">
        <v>229</v>
      </c>
      <c r="G427" s="187" t="s">
        <v>323</v>
      </c>
      <c r="H427" s="187" t="s">
        <v>231</v>
      </c>
      <c r="I427" s="167" t="s">
        <v>462</v>
      </c>
      <c r="J427" s="2"/>
      <c r="K427" s="206">
        <f>K428</f>
        <v>4942.4</v>
      </c>
      <c r="L427" s="206">
        <f>L428</f>
        <v>4942.4</v>
      </c>
    </row>
    <row r="428" spans="2:12" s="32" customFormat="1" ht="23.25" customHeight="1">
      <c r="B428" s="9" t="s">
        <v>9</v>
      </c>
      <c r="C428" s="214" t="s">
        <v>293</v>
      </c>
      <c r="D428" s="62" t="s">
        <v>239</v>
      </c>
      <c r="E428" s="62" t="s">
        <v>229</v>
      </c>
      <c r="F428" s="163" t="s">
        <v>229</v>
      </c>
      <c r="G428" s="163" t="s">
        <v>323</v>
      </c>
      <c r="H428" s="163" t="s">
        <v>231</v>
      </c>
      <c r="I428" s="211" t="s">
        <v>462</v>
      </c>
      <c r="J428" s="2">
        <v>610</v>
      </c>
      <c r="K428" s="206">
        <v>4942.4</v>
      </c>
      <c r="L428" s="206">
        <v>4942.4</v>
      </c>
    </row>
    <row r="429" spans="2:12" ht="34.5" customHeight="1">
      <c r="B429" s="7" t="s">
        <v>63</v>
      </c>
      <c r="C429" s="108" t="s">
        <v>293</v>
      </c>
      <c r="D429" s="103" t="s">
        <v>239</v>
      </c>
      <c r="E429" s="103" t="s">
        <v>229</v>
      </c>
      <c r="F429" s="186" t="s">
        <v>423</v>
      </c>
      <c r="G429" s="187" t="s">
        <v>304</v>
      </c>
      <c r="H429" s="187" t="s">
        <v>230</v>
      </c>
      <c r="I429" s="167" t="s">
        <v>441</v>
      </c>
      <c r="J429" s="85"/>
      <c r="K429" s="151">
        <f>K430</f>
        <v>0</v>
      </c>
      <c r="L429" s="204">
        <f>L430</f>
        <v>0</v>
      </c>
    </row>
    <row r="430" spans="2:12" ht="17.25" customHeight="1">
      <c r="B430" s="8" t="s">
        <v>9</v>
      </c>
      <c r="C430" s="108" t="s">
        <v>293</v>
      </c>
      <c r="D430" s="103" t="s">
        <v>239</v>
      </c>
      <c r="E430" s="103" t="s">
        <v>229</v>
      </c>
      <c r="F430" s="163" t="s">
        <v>423</v>
      </c>
      <c r="G430" s="163" t="s">
        <v>304</v>
      </c>
      <c r="H430" s="163" t="s">
        <v>230</v>
      </c>
      <c r="I430" s="163" t="s">
        <v>441</v>
      </c>
      <c r="J430" s="85">
        <v>610</v>
      </c>
      <c r="K430" s="151">
        <v>0</v>
      </c>
      <c r="L430" s="204">
        <v>0</v>
      </c>
    </row>
    <row r="431" spans="2:12" s="32" customFormat="1" ht="18" customHeight="1">
      <c r="B431" s="6" t="s">
        <v>21</v>
      </c>
      <c r="C431" s="62" t="s">
        <v>293</v>
      </c>
      <c r="D431" s="62" t="s">
        <v>239</v>
      </c>
      <c r="E431" s="62" t="s">
        <v>234</v>
      </c>
      <c r="F431" s="186"/>
      <c r="G431" s="187"/>
      <c r="H431" s="187"/>
      <c r="I431" s="187"/>
      <c r="J431" s="1"/>
      <c r="K431" s="206">
        <f>K432+K448+K452</f>
        <v>145533.71</v>
      </c>
      <c r="L431" s="206">
        <f>L432+L448+L452</f>
        <v>146532.7</v>
      </c>
    </row>
    <row r="432" spans="2:12" s="32" customFormat="1" ht="42" customHeight="1">
      <c r="B432" s="115" t="s">
        <v>321</v>
      </c>
      <c r="C432" s="62" t="s">
        <v>293</v>
      </c>
      <c r="D432" s="62" t="s">
        <v>239</v>
      </c>
      <c r="E432" s="62" t="s">
        <v>234</v>
      </c>
      <c r="F432" s="186" t="s">
        <v>229</v>
      </c>
      <c r="G432" s="187" t="s">
        <v>304</v>
      </c>
      <c r="H432" s="187" t="s">
        <v>230</v>
      </c>
      <c r="I432" s="187" t="s">
        <v>307</v>
      </c>
      <c r="J432" s="1"/>
      <c r="K432" s="206">
        <f>K433</f>
        <v>144556</v>
      </c>
      <c r="L432" s="206">
        <f>L433</f>
        <v>146532.7</v>
      </c>
    </row>
    <row r="433" spans="2:12" s="32" customFormat="1" ht="42" customHeight="1">
      <c r="B433" s="3" t="s">
        <v>324</v>
      </c>
      <c r="C433" s="62"/>
      <c r="D433" s="62"/>
      <c r="E433" s="62"/>
      <c r="F433" s="186" t="s">
        <v>229</v>
      </c>
      <c r="G433" s="187" t="s">
        <v>325</v>
      </c>
      <c r="H433" s="187" t="s">
        <v>230</v>
      </c>
      <c r="I433" s="167" t="s">
        <v>307</v>
      </c>
      <c r="J433" s="1"/>
      <c r="K433" s="206">
        <f>K434+K437+K442+K445</f>
        <v>144556</v>
      </c>
      <c r="L433" s="206">
        <f>L434+L437+L442+L445</f>
        <v>146532.7</v>
      </c>
    </row>
    <row r="434" spans="2:12" s="32" customFormat="1" ht="97.5" customHeight="1">
      <c r="B434" s="59" t="s">
        <v>162</v>
      </c>
      <c r="C434" s="62" t="s">
        <v>293</v>
      </c>
      <c r="D434" s="62" t="s">
        <v>239</v>
      </c>
      <c r="E434" s="62" t="s">
        <v>234</v>
      </c>
      <c r="F434" s="163" t="s">
        <v>229</v>
      </c>
      <c r="G434" s="163" t="s">
        <v>325</v>
      </c>
      <c r="H434" s="163" t="s">
        <v>229</v>
      </c>
      <c r="I434" s="163" t="s">
        <v>307</v>
      </c>
      <c r="J434" s="1"/>
      <c r="K434" s="206">
        <f>K435</f>
        <v>92496.5</v>
      </c>
      <c r="L434" s="195">
        <f>L435</f>
        <v>92496.5</v>
      </c>
    </row>
    <row r="435" spans="2:13" s="32" customFormat="1" ht="47.25" customHeight="1">
      <c r="B435" s="3" t="s">
        <v>25</v>
      </c>
      <c r="C435" s="62" t="s">
        <v>293</v>
      </c>
      <c r="D435" s="62" t="s">
        <v>239</v>
      </c>
      <c r="E435" s="62" t="s">
        <v>234</v>
      </c>
      <c r="F435" s="99" t="s">
        <v>229</v>
      </c>
      <c r="G435" s="168" t="s">
        <v>325</v>
      </c>
      <c r="H435" s="168" t="s">
        <v>229</v>
      </c>
      <c r="I435" s="131" t="s">
        <v>328</v>
      </c>
      <c r="J435" s="64" t="s">
        <v>254</v>
      </c>
      <c r="K435" s="184">
        <f>K436</f>
        <v>92496.5</v>
      </c>
      <c r="L435" s="195">
        <f>L436</f>
        <v>92496.5</v>
      </c>
      <c r="M435" s="39"/>
    </row>
    <row r="436" spans="1:13" s="32" customFormat="1" ht="15" customHeight="1">
      <c r="A436" s="58"/>
      <c r="B436" s="3" t="s">
        <v>9</v>
      </c>
      <c r="C436" s="62" t="s">
        <v>293</v>
      </c>
      <c r="D436" s="62" t="s">
        <v>239</v>
      </c>
      <c r="E436" s="62" t="s">
        <v>234</v>
      </c>
      <c r="F436" s="148" t="s">
        <v>229</v>
      </c>
      <c r="G436" s="148" t="s">
        <v>325</v>
      </c>
      <c r="H436" s="148" t="s">
        <v>229</v>
      </c>
      <c r="I436" s="148" t="s">
        <v>328</v>
      </c>
      <c r="J436" s="64">
        <v>610</v>
      </c>
      <c r="K436" s="184">
        <v>92496.5</v>
      </c>
      <c r="L436" s="195">
        <v>92496.5</v>
      </c>
      <c r="M436" s="39"/>
    </row>
    <row r="437" spans="1:12" s="32" customFormat="1" ht="51" customHeight="1">
      <c r="A437" s="6"/>
      <c r="B437" s="59" t="s">
        <v>163</v>
      </c>
      <c r="C437" s="62" t="s">
        <v>293</v>
      </c>
      <c r="D437" s="62" t="s">
        <v>239</v>
      </c>
      <c r="E437" s="62" t="s">
        <v>234</v>
      </c>
      <c r="F437" s="99" t="s">
        <v>229</v>
      </c>
      <c r="G437" s="168" t="s">
        <v>325</v>
      </c>
      <c r="H437" s="168" t="s">
        <v>234</v>
      </c>
      <c r="I437" s="131" t="s">
        <v>307</v>
      </c>
      <c r="J437" s="2"/>
      <c r="K437" s="206">
        <f>K438+K440</f>
        <v>43809.2</v>
      </c>
      <c r="L437" s="206">
        <f>L438+L440</f>
        <v>46270.2</v>
      </c>
    </row>
    <row r="438" spans="1:12" s="32" customFormat="1" ht="26.25" customHeight="1">
      <c r="A438" s="3"/>
      <c r="B438" s="3" t="s">
        <v>27</v>
      </c>
      <c r="C438" s="62" t="s">
        <v>293</v>
      </c>
      <c r="D438" s="62" t="s">
        <v>239</v>
      </c>
      <c r="E438" s="62" t="s">
        <v>234</v>
      </c>
      <c r="F438" s="186" t="s">
        <v>229</v>
      </c>
      <c r="G438" s="187" t="s">
        <v>325</v>
      </c>
      <c r="H438" s="187" t="s">
        <v>234</v>
      </c>
      <c r="I438" s="167" t="s">
        <v>330</v>
      </c>
      <c r="J438" s="2"/>
      <c r="K438" s="206">
        <f>K439</f>
        <v>39460.1</v>
      </c>
      <c r="L438" s="195">
        <f>L439</f>
        <v>41921.1</v>
      </c>
    </row>
    <row r="439" spans="1:12" s="32" customFormat="1" ht="18.75" customHeight="1">
      <c r="A439" s="12"/>
      <c r="B439" s="3" t="s">
        <v>9</v>
      </c>
      <c r="C439" s="62" t="s">
        <v>293</v>
      </c>
      <c r="D439" s="62" t="s">
        <v>239</v>
      </c>
      <c r="E439" s="62" t="s">
        <v>234</v>
      </c>
      <c r="F439" s="163" t="s">
        <v>229</v>
      </c>
      <c r="G439" s="163" t="s">
        <v>325</v>
      </c>
      <c r="H439" s="163" t="s">
        <v>234</v>
      </c>
      <c r="I439" s="163" t="s">
        <v>330</v>
      </c>
      <c r="J439" s="2">
        <v>610</v>
      </c>
      <c r="K439" s="206">
        <v>39460.1</v>
      </c>
      <c r="L439" s="206">
        <v>41921.1</v>
      </c>
    </row>
    <row r="440" spans="1:12" s="32" customFormat="1" ht="57" customHeight="1">
      <c r="A440" s="12"/>
      <c r="B440" s="9" t="s">
        <v>469</v>
      </c>
      <c r="C440" s="62" t="s">
        <v>293</v>
      </c>
      <c r="D440" s="62" t="s">
        <v>239</v>
      </c>
      <c r="E440" s="62" t="s">
        <v>234</v>
      </c>
      <c r="F440" s="186" t="s">
        <v>229</v>
      </c>
      <c r="G440" s="187" t="s">
        <v>325</v>
      </c>
      <c r="H440" s="187" t="s">
        <v>234</v>
      </c>
      <c r="I440" s="167" t="s">
        <v>462</v>
      </c>
      <c r="J440" s="2"/>
      <c r="K440" s="206">
        <f>K441</f>
        <v>4349.1</v>
      </c>
      <c r="L440" s="206">
        <f>L441</f>
        <v>4349.1</v>
      </c>
    </row>
    <row r="441" spans="1:12" s="32" customFormat="1" ht="22.5" customHeight="1">
      <c r="A441" s="12"/>
      <c r="B441" s="9" t="s">
        <v>9</v>
      </c>
      <c r="C441" s="62" t="s">
        <v>293</v>
      </c>
      <c r="D441" s="62" t="s">
        <v>239</v>
      </c>
      <c r="E441" s="62" t="s">
        <v>234</v>
      </c>
      <c r="F441" s="163" t="s">
        <v>229</v>
      </c>
      <c r="G441" s="163" t="s">
        <v>325</v>
      </c>
      <c r="H441" s="163" t="s">
        <v>234</v>
      </c>
      <c r="I441" s="211" t="s">
        <v>462</v>
      </c>
      <c r="J441" s="2">
        <v>610</v>
      </c>
      <c r="K441" s="206">
        <v>4349.1</v>
      </c>
      <c r="L441" s="206">
        <v>4349.1</v>
      </c>
    </row>
    <row r="442" spans="2:12" s="32" customFormat="1" ht="57.75" customHeight="1">
      <c r="B442" s="13" t="s">
        <v>164</v>
      </c>
      <c r="C442" s="62" t="s">
        <v>293</v>
      </c>
      <c r="D442" s="62" t="s">
        <v>239</v>
      </c>
      <c r="E442" s="62" t="s">
        <v>234</v>
      </c>
      <c r="F442" s="186" t="s">
        <v>229</v>
      </c>
      <c r="G442" s="187" t="s">
        <v>325</v>
      </c>
      <c r="H442" s="187" t="s">
        <v>231</v>
      </c>
      <c r="I442" s="167" t="s">
        <v>307</v>
      </c>
      <c r="J442" s="2"/>
      <c r="K442" s="206">
        <f>K443</f>
        <v>7766</v>
      </c>
      <c r="L442" s="195">
        <f>L443</f>
        <v>7766</v>
      </c>
    </row>
    <row r="443" spans="2:12" s="32" customFormat="1" ht="66.75" customHeight="1">
      <c r="B443" s="15" t="s">
        <v>26</v>
      </c>
      <c r="C443" s="62" t="s">
        <v>293</v>
      </c>
      <c r="D443" s="62" t="s">
        <v>239</v>
      </c>
      <c r="E443" s="62" t="s">
        <v>234</v>
      </c>
      <c r="F443" s="148" t="s">
        <v>229</v>
      </c>
      <c r="G443" s="148" t="s">
        <v>325</v>
      </c>
      <c r="H443" s="148" t="s">
        <v>231</v>
      </c>
      <c r="I443" s="148" t="s">
        <v>331</v>
      </c>
      <c r="J443" s="2"/>
      <c r="K443" s="206">
        <f>K444</f>
        <v>7766</v>
      </c>
      <c r="L443" s="195">
        <f>L444</f>
        <v>7766</v>
      </c>
    </row>
    <row r="444" spans="2:12" s="32" customFormat="1" ht="18" customHeight="1">
      <c r="B444" s="3" t="s">
        <v>9</v>
      </c>
      <c r="C444" s="62" t="s">
        <v>293</v>
      </c>
      <c r="D444" s="62" t="s">
        <v>239</v>
      </c>
      <c r="E444" s="62" t="s">
        <v>234</v>
      </c>
      <c r="F444" s="99" t="s">
        <v>229</v>
      </c>
      <c r="G444" s="168" t="s">
        <v>325</v>
      </c>
      <c r="H444" s="168" t="s">
        <v>231</v>
      </c>
      <c r="I444" s="131" t="s">
        <v>331</v>
      </c>
      <c r="J444" s="2">
        <v>610</v>
      </c>
      <c r="K444" s="206">
        <v>7766</v>
      </c>
      <c r="L444" s="195">
        <v>7766</v>
      </c>
    </row>
    <row r="445" spans="2:12" s="32" customFormat="1" ht="54.75" customHeight="1">
      <c r="B445" s="3" t="s">
        <v>332</v>
      </c>
      <c r="C445" s="62" t="s">
        <v>293</v>
      </c>
      <c r="D445" s="62" t="s">
        <v>239</v>
      </c>
      <c r="E445" s="62" t="s">
        <v>234</v>
      </c>
      <c r="F445" s="148" t="s">
        <v>229</v>
      </c>
      <c r="G445" s="148" t="s">
        <v>325</v>
      </c>
      <c r="H445" s="148" t="s">
        <v>232</v>
      </c>
      <c r="I445" s="148" t="s">
        <v>307</v>
      </c>
      <c r="J445" s="2"/>
      <c r="K445" s="206">
        <f>K446</f>
        <v>484.3</v>
      </c>
      <c r="L445" s="195">
        <f>L446</f>
        <v>0</v>
      </c>
    </row>
    <row r="446" spans="2:12" s="32" customFormat="1" ht="48" customHeight="1">
      <c r="B446" s="3" t="s">
        <v>338</v>
      </c>
      <c r="C446" s="62" t="s">
        <v>293</v>
      </c>
      <c r="D446" s="62" t="s">
        <v>239</v>
      </c>
      <c r="E446" s="62" t="s">
        <v>234</v>
      </c>
      <c r="F446" s="99" t="s">
        <v>229</v>
      </c>
      <c r="G446" s="168" t="s">
        <v>325</v>
      </c>
      <c r="H446" s="168" t="s">
        <v>232</v>
      </c>
      <c r="I446" s="131" t="s">
        <v>446</v>
      </c>
      <c r="J446" s="85"/>
      <c r="K446" s="151">
        <f>K447</f>
        <v>484.3</v>
      </c>
      <c r="L446" s="195">
        <f>L447</f>
        <v>0</v>
      </c>
    </row>
    <row r="447" spans="2:12" s="32" customFormat="1" ht="23.25" customHeight="1">
      <c r="B447" s="3" t="s">
        <v>9</v>
      </c>
      <c r="C447" s="62" t="s">
        <v>293</v>
      </c>
      <c r="D447" s="62" t="s">
        <v>239</v>
      </c>
      <c r="E447" s="62" t="s">
        <v>234</v>
      </c>
      <c r="F447" s="99" t="s">
        <v>229</v>
      </c>
      <c r="G447" s="168" t="s">
        <v>325</v>
      </c>
      <c r="H447" s="168" t="s">
        <v>232</v>
      </c>
      <c r="I447" s="131" t="s">
        <v>446</v>
      </c>
      <c r="J447" s="85">
        <v>610</v>
      </c>
      <c r="K447" s="151">
        <f>479.5+4.8</f>
        <v>484.3</v>
      </c>
      <c r="L447" s="195">
        <v>0</v>
      </c>
    </row>
    <row r="448" spans="2:12" ht="39.75" customHeight="1">
      <c r="B448" s="53" t="s">
        <v>108</v>
      </c>
      <c r="C448" s="103" t="s">
        <v>293</v>
      </c>
      <c r="D448" s="103" t="s">
        <v>239</v>
      </c>
      <c r="E448" s="103" t="s">
        <v>234</v>
      </c>
      <c r="F448" s="191" t="s">
        <v>238</v>
      </c>
      <c r="G448" s="192" t="s">
        <v>304</v>
      </c>
      <c r="H448" s="192" t="s">
        <v>230</v>
      </c>
      <c r="I448" s="193" t="s">
        <v>307</v>
      </c>
      <c r="J448" s="85"/>
      <c r="K448" s="151">
        <f aca="true" t="shared" si="21" ref="K448:L450">K449</f>
        <v>750</v>
      </c>
      <c r="L448" s="151">
        <f t="shared" si="21"/>
        <v>0</v>
      </c>
    </row>
    <row r="449" spans="2:12" ht="60.75" customHeight="1">
      <c r="B449" s="8" t="s">
        <v>109</v>
      </c>
      <c r="C449" s="103" t="s">
        <v>293</v>
      </c>
      <c r="D449" s="103" t="s">
        <v>239</v>
      </c>
      <c r="E449" s="103" t="s">
        <v>234</v>
      </c>
      <c r="F449" s="191" t="s">
        <v>238</v>
      </c>
      <c r="G449" s="192" t="s">
        <v>304</v>
      </c>
      <c r="H449" s="192" t="s">
        <v>231</v>
      </c>
      <c r="I449" s="193" t="s">
        <v>307</v>
      </c>
      <c r="J449" s="85"/>
      <c r="K449" s="151">
        <f t="shared" si="21"/>
        <v>750</v>
      </c>
      <c r="L449" s="151">
        <f t="shared" si="21"/>
        <v>0</v>
      </c>
    </row>
    <row r="450" spans="2:12" ht="30" customHeight="1">
      <c r="B450" s="8" t="s">
        <v>110</v>
      </c>
      <c r="C450" s="103" t="s">
        <v>293</v>
      </c>
      <c r="D450" s="103" t="s">
        <v>239</v>
      </c>
      <c r="E450" s="103" t="s">
        <v>234</v>
      </c>
      <c r="F450" s="164" t="s">
        <v>238</v>
      </c>
      <c r="G450" s="164" t="s">
        <v>304</v>
      </c>
      <c r="H450" s="164" t="s">
        <v>231</v>
      </c>
      <c r="I450" s="164" t="s">
        <v>330</v>
      </c>
      <c r="J450" s="85"/>
      <c r="K450" s="151">
        <f t="shared" si="21"/>
        <v>750</v>
      </c>
      <c r="L450" s="151">
        <f t="shared" si="21"/>
        <v>0</v>
      </c>
    </row>
    <row r="451" spans="2:12" ht="19.5" customHeight="1">
      <c r="B451" s="8" t="s">
        <v>9</v>
      </c>
      <c r="C451" s="103" t="s">
        <v>293</v>
      </c>
      <c r="D451" s="103" t="s">
        <v>239</v>
      </c>
      <c r="E451" s="103" t="s">
        <v>234</v>
      </c>
      <c r="F451" s="191" t="s">
        <v>238</v>
      </c>
      <c r="G451" s="192" t="s">
        <v>304</v>
      </c>
      <c r="H451" s="192" t="s">
        <v>231</v>
      </c>
      <c r="I451" s="193" t="s">
        <v>330</v>
      </c>
      <c r="J451" s="85">
        <v>610</v>
      </c>
      <c r="K451" s="151">
        <v>750</v>
      </c>
      <c r="L451" s="204">
        <v>0</v>
      </c>
    </row>
    <row r="452" spans="2:12" ht="34.5" customHeight="1">
      <c r="B452" s="7" t="s">
        <v>62</v>
      </c>
      <c r="C452" s="103" t="s">
        <v>293</v>
      </c>
      <c r="D452" s="103" t="s">
        <v>239</v>
      </c>
      <c r="E452" s="103" t="s">
        <v>234</v>
      </c>
      <c r="F452" s="191" t="s">
        <v>423</v>
      </c>
      <c r="G452" s="192" t="s">
        <v>304</v>
      </c>
      <c r="H452" s="192" t="s">
        <v>230</v>
      </c>
      <c r="I452" s="193" t="s">
        <v>441</v>
      </c>
      <c r="J452" s="85"/>
      <c r="K452" s="151">
        <f>K453</f>
        <v>227.71</v>
      </c>
      <c r="L452" s="204">
        <f>L453</f>
        <v>0</v>
      </c>
    </row>
    <row r="453" spans="2:12" ht="15.75" customHeight="1">
      <c r="B453" s="8" t="s">
        <v>9</v>
      </c>
      <c r="C453" s="103" t="s">
        <v>293</v>
      </c>
      <c r="D453" s="103" t="s">
        <v>239</v>
      </c>
      <c r="E453" s="103" t="s">
        <v>234</v>
      </c>
      <c r="F453" s="164" t="s">
        <v>423</v>
      </c>
      <c r="G453" s="164" t="s">
        <v>304</v>
      </c>
      <c r="H453" s="164" t="s">
        <v>230</v>
      </c>
      <c r="I453" s="164" t="s">
        <v>441</v>
      </c>
      <c r="J453" s="85">
        <v>610</v>
      </c>
      <c r="K453" s="151">
        <v>227.71</v>
      </c>
      <c r="L453" s="204">
        <v>0</v>
      </c>
    </row>
    <row r="454" spans="2:12" s="32" customFormat="1" ht="24" customHeight="1">
      <c r="B454" s="3" t="s">
        <v>99</v>
      </c>
      <c r="C454" s="62" t="s">
        <v>293</v>
      </c>
      <c r="D454" s="62" t="s">
        <v>239</v>
      </c>
      <c r="E454" s="62" t="s">
        <v>231</v>
      </c>
      <c r="F454" s="186"/>
      <c r="G454" s="187"/>
      <c r="H454" s="187"/>
      <c r="I454" s="187"/>
      <c r="J454" s="1"/>
      <c r="K454" s="206">
        <f>K455+K465+K470</f>
        <v>10654</v>
      </c>
      <c r="L454" s="206">
        <f>L455+L465+L470</f>
        <v>10654</v>
      </c>
    </row>
    <row r="455" spans="2:12" s="32" customFormat="1" ht="48.75" customHeight="1">
      <c r="B455" s="115" t="s">
        <v>321</v>
      </c>
      <c r="C455" s="62" t="s">
        <v>293</v>
      </c>
      <c r="D455" s="62" t="s">
        <v>239</v>
      </c>
      <c r="E455" s="62" t="s">
        <v>231</v>
      </c>
      <c r="F455" s="186" t="s">
        <v>229</v>
      </c>
      <c r="G455" s="187" t="s">
        <v>304</v>
      </c>
      <c r="H455" s="187" t="s">
        <v>230</v>
      </c>
      <c r="I455" s="187" t="s">
        <v>307</v>
      </c>
      <c r="J455" s="1"/>
      <c r="K455" s="206">
        <f>K456</f>
        <v>10648</v>
      </c>
      <c r="L455" s="206">
        <f>L456</f>
        <v>10648</v>
      </c>
    </row>
    <row r="456" spans="2:12" s="32" customFormat="1" ht="48.75" customHeight="1">
      <c r="B456" s="3" t="s">
        <v>326</v>
      </c>
      <c r="C456" s="62" t="s">
        <v>293</v>
      </c>
      <c r="D456" s="62" t="s">
        <v>239</v>
      </c>
      <c r="E456" s="62" t="s">
        <v>231</v>
      </c>
      <c r="F456" s="99" t="s">
        <v>229</v>
      </c>
      <c r="G456" s="168" t="s">
        <v>225</v>
      </c>
      <c r="H456" s="168" t="s">
        <v>230</v>
      </c>
      <c r="I456" s="131" t="s">
        <v>307</v>
      </c>
      <c r="J456" s="1"/>
      <c r="K456" s="206">
        <f>K457+K462</f>
        <v>10648</v>
      </c>
      <c r="L456" s="206">
        <f>L457+L462</f>
        <v>10648</v>
      </c>
    </row>
    <row r="457" spans="2:12" s="32" customFormat="1" ht="56.25" customHeight="1">
      <c r="B457" s="13" t="s">
        <v>333</v>
      </c>
      <c r="C457" s="62" t="s">
        <v>293</v>
      </c>
      <c r="D457" s="62" t="s">
        <v>239</v>
      </c>
      <c r="E457" s="62" t="s">
        <v>231</v>
      </c>
      <c r="F457" s="148" t="s">
        <v>229</v>
      </c>
      <c r="G457" s="148" t="s">
        <v>225</v>
      </c>
      <c r="H457" s="148" t="s">
        <v>229</v>
      </c>
      <c r="I457" s="148" t="s">
        <v>307</v>
      </c>
      <c r="J457" s="1"/>
      <c r="K457" s="206">
        <f>K458+K461</f>
        <v>6984.5</v>
      </c>
      <c r="L457" s="206">
        <f>L458+L461</f>
        <v>6984.5</v>
      </c>
    </row>
    <row r="458" spans="2:12" s="32" customFormat="1" ht="36" customHeight="1">
      <c r="B458" s="6" t="s">
        <v>27</v>
      </c>
      <c r="C458" s="62" t="s">
        <v>293</v>
      </c>
      <c r="D458" s="62" t="s">
        <v>239</v>
      </c>
      <c r="E458" s="62" t="s">
        <v>231</v>
      </c>
      <c r="F458" s="186" t="s">
        <v>229</v>
      </c>
      <c r="G458" s="187" t="s">
        <v>225</v>
      </c>
      <c r="H458" s="187" t="s">
        <v>229</v>
      </c>
      <c r="I458" s="167" t="s">
        <v>337</v>
      </c>
      <c r="J458" s="2"/>
      <c r="K458" s="206">
        <f>K459</f>
        <v>4738.9</v>
      </c>
      <c r="L458" s="206">
        <f>L459</f>
        <v>4738.9</v>
      </c>
    </row>
    <row r="459" spans="2:12" s="32" customFormat="1" ht="18" customHeight="1">
      <c r="B459" s="3" t="s">
        <v>9</v>
      </c>
      <c r="C459" s="62" t="s">
        <v>293</v>
      </c>
      <c r="D459" s="62" t="s">
        <v>239</v>
      </c>
      <c r="E459" s="62" t="s">
        <v>231</v>
      </c>
      <c r="F459" s="163" t="s">
        <v>229</v>
      </c>
      <c r="G459" s="163" t="s">
        <v>225</v>
      </c>
      <c r="H459" s="163" t="s">
        <v>229</v>
      </c>
      <c r="I459" s="163" t="s">
        <v>337</v>
      </c>
      <c r="J459" s="1" t="s">
        <v>10</v>
      </c>
      <c r="K459" s="206">
        <v>4738.9</v>
      </c>
      <c r="L459" s="206">
        <v>4738.9</v>
      </c>
    </row>
    <row r="460" spans="2:12" s="32" customFormat="1" ht="55.5" customHeight="1">
      <c r="B460" s="244" t="s">
        <v>469</v>
      </c>
      <c r="C460" s="62" t="s">
        <v>293</v>
      </c>
      <c r="D460" s="62" t="s">
        <v>239</v>
      </c>
      <c r="E460" s="62" t="s">
        <v>231</v>
      </c>
      <c r="F460" s="186" t="s">
        <v>229</v>
      </c>
      <c r="G460" s="187" t="s">
        <v>225</v>
      </c>
      <c r="H460" s="187" t="s">
        <v>229</v>
      </c>
      <c r="I460" s="167" t="s">
        <v>462</v>
      </c>
      <c r="J460" s="1"/>
      <c r="K460" s="206">
        <f>K461</f>
        <v>2245.6</v>
      </c>
      <c r="L460" s="206">
        <f>L461</f>
        <v>2245.6</v>
      </c>
    </row>
    <row r="461" spans="2:12" s="32" customFormat="1" ht="21" customHeight="1">
      <c r="B461" s="9" t="s">
        <v>9</v>
      </c>
      <c r="C461" s="62" t="s">
        <v>293</v>
      </c>
      <c r="D461" s="62" t="s">
        <v>239</v>
      </c>
      <c r="E461" s="62" t="s">
        <v>231</v>
      </c>
      <c r="F461" s="186" t="s">
        <v>229</v>
      </c>
      <c r="G461" s="187" t="s">
        <v>225</v>
      </c>
      <c r="H461" s="187" t="s">
        <v>229</v>
      </c>
      <c r="I461" s="163" t="s">
        <v>462</v>
      </c>
      <c r="J461" s="1" t="s">
        <v>10</v>
      </c>
      <c r="K461" s="206">
        <v>2245.6</v>
      </c>
      <c r="L461" s="206">
        <v>2245.6</v>
      </c>
    </row>
    <row r="462" spans="2:12" s="32" customFormat="1" ht="55.5" customHeight="1">
      <c r="B462" s="3" t="s">
        <v>334</v>
      </c>
      <c r="C462" s="62" t="s">
        <v>293</v>
      </c>
      <c r="D462" s="62" t="s">
        <v>239</v>
      </c>
      <c r="E462" s="62" t="s">
        <v>231</v>
      </c>
      <c r="F462" s="186" t="s">
        <v>229</v>
      </c>
      <c r="G462" s="187" t="s">
        <v>225</v>
      </c>
      <c r="H462" s="187" t="s">
        <v>234</v>
      </c>
      <c r="I462" s="167" t="s">
        <v>307</v>
      </c>
      <c r="J462" s="1"/>
      <c r="K462" s="206">
        <f>K463</f>
        <v>3663.5</v>
      </c>
      <c r="L462" s="206">
        <f>L463</f>
        <v>3663.5</v>
      </c>
    </row>
    <row r="463" spans="2:12" s="32" customFormat="1" ht="36.75" customHeight="1">
      <c r="B463" s="10" t="s">
        <v>33</v>
      </c>
      <c r="C463" s="62" t="s">
        <v>293</v>
      </c>
      <c r="D463" s="62" t="s">
        <v>239</v>
      </c>
      <c r="E463" s="62" t="s">
        <v>231</v>
      </c>
      <c r="F463" s="163" t="s">
        <v>229</v>
      </c>
      <c r="G463" s="163" t="s">
        <v>225</v>
      </c>
      <c r="H463" s="163" t="s">
        <v>234</v>
      </c>
      <c r="I463" s="163" t="s">
        <v>335</v>
      </c>
      <c r="J463" s="1"/>
      <c r="K463" s="206">
        <f>K464</f>
        <v>3663.5</v>
      </c>
      <c r="L463" s="206">
        <f>L464</f>
        <v>3663.5</v>
      </c>
    </row>
    <row r="464" spans="2:12" s="32" customFormat="1" ht="37.5" customHeight="1">
      <c r="B464" s="10" t="s">
        <v>34</v>
      </c>
      <c r="C464" s="62" t="s">
        <v>293</v>
      </c>
      <c r="D464" s="62" t="s">
        <v>239</v>
      </c>
      <c r="E464" s="62" t="s">
        <v>231</v>
      </c>
      <c r="F464" s="186" t="s">
        <v>229</v>
      </c>
      <c r="G464" s="187" t="s">
        <v>225</v>
      </c>
      <c r="H464" s="187" t="s">
        <v>234</v>
      </c>
      <c r="I464" s="167" t="s">
        <v>335</v>
      </c>
      <c r="J464" s="1" t="s">
        <v>7</v>
      </c>
      <c r="K464" s="206">
        <v>3663.5</v>
      </c>
      <c r="L464" s="195">
        <v>3663.5</v>
      </c>
    </row>
    <row r="465" spans="2:12" s="32" customFormat="1" ht="51" customHeight="1">
      <c r="B465" s="93" t="s">
        <v>73</v>
      </c>
      <c r="C465" s="62" t="s">
        <v>293</v>
      </c>
      <c r="D465" s="62" t="s">
        <v>239</v>
      </c>
      <c r="E465" s="62" t="s">
        <v>231</v>
      </c>
      <c r="F465" s="99" t="s">
        <v>231</v>
      </c>
      <c r="G465" s="168" t="s">
        <v>304</v>
      </c>
      <c r="H465" s="168" t="s">
        <v>230</v>
      </c>
      <c r="I465" s="131" t="s">
        <v>307</v>
      </c>
      <c r="J465" s="2"/>
      <c r="K465" s="206">
        <f aca="true" t="shared" si="22" ref="K465:L468">K466</f>
        <v>6</v>
      </c>
      <c r="L465" s="184">
        <f t="shared" si="22"/>
        <v>6</v>
      </c>
    </row>
    <row r="466" spans="2:12" s="32" customFormat="1" ht="42.75" customHeight="1">
      <c r="B466" s="40" t="s">
        <v>169</v>
      </c>
      <c r="C466" s="62" t="s">
        <v>293</v>
      </c>
      <c r="D466" s="62" t="s">
        <v>239</v>
      </c>
      <c r="E466" s="62" t="s">
        <v>231</v>
      </c>
      <c r="F466" s="148" t="s">
        <v>231</v>
      </c>
      <c r="G466" s="148" t="s">
        <v>325</v>
      </c>
      <c r="H466" s="148" t="s">
        <v>230</v>
      </c>
      <c r="I466" s="148" t="s">
        <v>307</v>
      </c>
      <c r="J466" s="2"/>
      <c r="K466" s="206">
        <f t="shared" si="22"/>
        <v>6</v>
      </c>
      <c r="L466" s="184">
        <f t="shared" si="22"/>
        <v>6</v>
      </c>
    </row>
    <row r="467" spans="2:12" s="32" customFormat="1" ht="38.25" customHeight="1">
      <c r="B467" s="12" t="s">
        <v>298</v>
      </c>
      <c r="C467" s="62" t="s">
        <v>293</v>
      </c>
      <c r="D467" s="62" t="s">
        <v>239</v>
      </c>
      <c r="E467" s="62" t="s">
        <v>231</v>
      </c>
      <c r="F467" s="99" t="s">
        <v>231</v>
      </c>
      <c r="G467" s="168" t="s">
        <v>325</v>
      </c>
      <c r="H467" s="168" t="s">
        <v>231</v>
      </c>
      <c r="I467" s="168" t="s">
        <v>307</v>
      </c>
      <c r="J467" s="2"/>
      <c r="K467" s="206">
        <f t="shared" si="22"/>
        <v>6</v>
      </c>
      <c r="L467" s="184">
        <f t="shared" si="22"/>
        <v>6</v>
      </c>
    </row>
    <row r="468" spans="2:12" s="32" customFormat="1" ht="27.75" customHeight="1">
      <c r="B468" s="3" t="s">
        <v>299</v>
      </c>
      <c r="C468" s="62" t="s">
        <v>293</v>
      </c>
      <c r="D468" s="62" t="s">
        <v>239</v>
      </c>
      <c r="E468" s="62" t="s">
        <v>231</v>
      </c>
      <c r="F468" s="148" t="s">
        <v>231</v>
      </c>
      <c r="G468" s="148" t="s">
        <v>325</v>
      </c>
      <c r="H468" s="148" t="s">
        <v>231</v>
      </c>
      <c r="I468" s="148" t="s">
        <v>389</v>
      </c>
      <c r="J468" s="2"/>
      <c r="K468" s="206">
        <f t="shared" si="22"/>
        <v>6</v>
      </c>
      <c r="L468" s="184">
        <f t="shared" si="22"/>
        <v>6</v>
      </c>
    </row>
    <row r="469" spans="2:12" s="32" customFormat="1" ht="24.75" customHeight="1">
      <c r="B469" s="3" t="s">
        <v>9</v>
      </c>
      <c r="C469" s="62" t="s">
        <v>293</v>
      </c>
      <c r="D469" s="62" t="s">
        <v>239</v>
      </c>
      <c r="E469" s="62" t="s">
        <v>231</v>
      </c>
      <c r="F469" s="99" t="s">
        <v>231</v>
      </c>
      <c r="G469" s="168" t="s">
        <v>325</v>
      </c>
      <c r="H469" s="168" t="s">
        <v>231</v>
      </c>
      <c r="I469" s="168" t="s">
        <v>389</v>
      </c>
      <c r="J469" s="2">
        <v>610</v>
      </c>
      <c r="K469" s="206">
        <v>6</v>
      </c>
      <c r="L469" s="184">
        <v>6</v>
      </c>
    </row>
    <row r="470" spans="2:12" s="32" customFormat="1" ht="32.25" customHeight="1">
      <c r="B470" s="7" t="s">
        <v>62</v>
      </c>
      <c r="C470" s="103" t="s">
        <v>293</v>
      </c>
      <c r="D470" s="103" t="s">
        <v>239</v>
      </c>
      <c r="E470" s="103" t="s">
        <v>231</v>
      </c>
      <c r="F470" s="186" t="s">
        <v>423</v>
      </c>
      <c r="G470" s="187" t="s">
        <v>304</v>
      </c>
      <c r="H470" s="187" t="s">
        <v>230</v>
      </c>
      <c r="I470" s="167" t="s">
        <v>441</v>
      </c>
      <c r="J470" s="85"/>
      <c r="K470" s="151">
        <f>K471</f>
        <v>0</v>
      </c>
      <c r="L470" s="184">
        <f>L471</f>
        <v>0</v>
      </c>
    </row>
    <row r="471" spans="2:12" s="32" customFormat="1" ht="22.5" customHeight="1">
      <c r="B471" s="8" t="s">
        <v>9</v>
      </c>
      <c r="C471" s="103" t="s">
        <v>293</v>
      </c>
      <c r="D471" s="103" t="s">
        <v>239</v>
      </c>
      <c r="E471" s="103" t="s">
        <v>231</v>
      </c>
      <c r="F471" s="163" t="s">
        <v>423</v>
      </c>
      <c r="G471" s="163" t="s">
        <v>304</v>
      </c>
      <c r="H471" s="163" t="s">
        <v>230</v>
      </c>
      <c r="I471" s="163" t="s">
        <v>441</v>
      </c>
      <c r="J471" s="85">
        <v>610</v>
      </c>
      <c r="K471" s="151">
        <v>0</v>
      </c>
      <c r="L471" s="184">
        <v>0</v>
      </c>
    </row>
    <row r="472" spans="2:12" s="32" customFormat="1" ht="18.75" customHeight="1">
      <c r="B472" s="40" t="s">
        <v>192</v>
      </c>
      <c r="C472" s="62" t="s">
        <v>293</v>
      </c>
      <c r="D472" s="62" t="s">
        <v>239</v>
      </c>
      <c r="E472" s="62" t="s">
        <v>239</v>
      </c>
      <c r="F472" s="186"/>
      <c r="G472" s="187"/>
      <c r="H472" s="187"/>
      <c r="I472" s="187"/>
      <c r="J472" s="1"/>
      <c r="K472" s="206">
        <f aca="true" t="shared" si="23" ref="K472:L476">K473</f>
        <v>570</v>
      </c>
      <c r="L472" s="206">
        <f t="shared" si="23"/>
        <v>600</v>
      </c>
    </row>
    <row r="473" spans="2:12" s="32" customFormat="1" ht="48" customHeight="1">
      <c r="B473" s="115" t="s">
        <v>321</v>
      </c>
      <c r="C473" s="62" t="s">
        <v>293</v>
      </c>
      <c r="D473" s="62" t="s">
        <v>239</v>
      </c>
      <c r="E473" s="62" t="s">
        <v>239</v>
      </c>
      <c r="F473" s="186" t="s">
        <v>229</v>
      </c>
      <c r="G473" s="187" t="s">
        <v>304</v>
      </c>
      <c r="H473" s="187" t="s">
        <v>230</v>
      </c>
      <c r="I473" s="187" t="s">
        <v>307</v>
      </c>
      <c r="J473" s="64"/>
      <c r="K473" s="184">
        <f t="shared" si="23"/>
        <v>570</v>
      </c>
      <c r="L473" s="184">
        <f t="shared" si="23"/>
        <v>600</v>
      </c>
    </row>
    <row r="474" spans="2:12" s="32" customFormat="1" ht="48" customHeight="1">
      <c r="B474" s="3" t="s">
        <v>326</v>
      </c>
      <c r="C474" s="62" t="s">
        <v>293</v>
      </c>
      <c r="D474" s="62" t="s">
        <v>239</v>
      </c>
      <c r="E474" s="62" t="s">
        <v>239</v>
      </c>
      <c r="F474" s="99" t="s">
        <v>229</v>
      </c>
      <c r="G474" s="168" t="s">
        <v>225</v>
      </c>
      <c r="H474" s="168" t="s">
        <v>230</v>
      </c>
      <c r="I474" s="131" t="s">
        <v>307</v>
      </c>
      <c r="J474" s="2"/>
      <c r="K474" s="206">
        <f t="shared" si="23"/>
        <v>570</v>
      </c>
      <c r="L474" s="206">
        <f t="shared" si="23"/>
        <v>600</v>
      </c>
    </row>
    <row r="475" spans="2:12" s="32" customFormat="1" ht="37.5" customHeight="1">
      <c r="B475" s="59" t="s">
        <v>167</v>
      </c>
      <c r="C475" s="62" t="s">
        <v>293</v>
      </c>
      <c r="D475" s="62" t="s">
        <v>239</v>
      </c>
      <c r="E475" s="62" t="s">
        <v>239</v>
      </c>
      <c r="F475" s="163" t="s">
        <v>229</v>
      </c>
      <c r="G475" s="163" t="s">
        <v>225</v>
      </c>
      <c r="H475" s="163" t="s">
        <v>231</v>
      </c>
      <c r="I475" s="163" t="s">
        <v>307</v>
      </c>
      <c r="J475" s="2"/>
      <c r="K475" s="206">
        <f t="shared" si="23"/>
        <v>570</v>
      </c>
      <c r="L475" s="206">
        <f t="shared" si="23"/>
        <v>600</v>
      </c>
    </row>
    <row r="476" spans="2:12" s="32" customFormat="1" ht="16.5" customHeight="1">
      <c r="B476" s="40" t="s">
        <v>23</v>
      </c>
      <c r="C476" s="62" t="s">
        <v>293</v>
      </c>
      <c r="D476" s="62" t="s">
        <v>239</v>
      </c>
      <c r="E476" s="62" t="s">
        <v>239</v>
      </c>
      <c r="F476" s="186" t="s">
        <v>229</v>
      </c>
      <c r="G476" s="187" t="s">
        <v>225</v>
      </c>
      <c r="H476" s="187" t="s">
        <v>231</v>
      </c>
      <c r="I476" s="167" t="s">
        <v>336</v>
      </c>
      <c r="J476" s="1"/>
      <c r="K476" s="206">
        <f t="shared" si="23"/>
        <v>570</v>
      </c>
      <c r="L476" s="206">
        <f t="shared" si="23"/>
        <v>600</v>
      </c>
    </row>
    <row r="477" spans="2:12" s="32" customFormat="1" ht="23.25" customHeight="1">
      <c r="B477" s="3" t="s">
        <v>9</v>
      </c>
      <c r="C477" s="62" t="s">
        <v>293</v>
      </c>
      <c r="D477" s="62" t="s">
        <v>239</v>
      </c>
      <c r="E477" s="62" t="s">
        <v>239</v>
      </c>
      <c r="F477" s="163" t="s">
        <v>229</v>
      </c>
      <c r="G477" s="163" t="s">
        <v>225</v>
      </c>
      <c r="H477" s="163" t="s">
        <v>231</v>
      </c>
      <c r="I477" s="163" t="s">
        <v>336</v>
      </c>
      <c r="J477" s="1" t="s">
        <v>10</v>
      </c>
      <c r="K477" s="206">
        <v>570</v>
      </c>
      <c r="L477" s="184">
        <v>600</v>
      </c>
    </row>
    <row r="478" spans="2:12" s="32" customFormat="1" ht="18" customHeight="1">
      <c r="B478" s="40" t="s">
        <v>253</v>
      </c>
      <c r="C478" s="62" t="s">
        <v>293</v>
      </c>
      <c r="D478" s="62" t="s">
        <v>239</v>
      </c>
      <c r="E478" s="62" t="s">
        <v>241</v>
      </c>
      <c r="F478" s="186"/>
      <c r="G478" s="187"/>
      <c r="H478" s="187"/>
      <c r="I478" s="187"/>
      <c r="J478" s="64"/>
      <c r="K478" s="184">
        <f>K479</f>
        <v>5398</v>
      </c>
      <c r="L478" s="184">
        <f>L479</f>
        <v>3857</v>
      </c>
    </row>
    <row r="479" spans="2:12" s="32" customFormat="1" ht="44.25" customHeight="1">
      <c r="B479" s="115" t="s">
        <v>321</v>
      </c>
      <c r="C479" s="62" t="s">
        <v>293</v>
      </c>
      <c r="D479" s="62" t="s">
        <v>239</v>
      </c>
      <c r="E479" s="62" t="s">
        <v>241</v>
      </c>
      <c r="F479" s="186" t="s">
        <v>229</v>
      </c>
      <c r="G479" s="187" t="s">
        <v>304</v>
      </c>
      <c r="H479" s="187" t="s">
        <v>230</v>
      </c>
      <c r="I479" s="187" t="s">
        <v>307</v>
      </c>
      <c r="J479" s="64"/>
      <c r="K479" s="184">
        <f>K480+K487</f>
        <v>5398</v>
      </c>
      <c r="L479" s="184">
        <f>L480+L487</f>
        <v>3857</v>
      </c>
    </row>
    <row r="480" spans="2:12" s="32" customFormat="1" ht="46.5" customHeight="1">
      <c r="B480" s="3" t="s">
        <v>324</v>
      </c>
      <c r="C480" s="62" t="s">
        <v>293</v>
      </c>
      <c r="D480" s="62" t="s">
        <v>239</v>
      </c>
      <c r="E480" s="62" t="s">
        <v>241</v>
      </c>
      <c r="F480" s="186" t="s">
        <v>229</v>
      </c>
      <c r="G480" s="187" t="s">
        <v>325</v>
      </c>
      <c r="H480" s="187" t="s">
        <v>230</v>
      </c>
      <c r="I480" s="167" t="s">
        <v>307</v>
      </c>
      <c r="J480" s="2"/>
      <c r="K480" s="206">
        <f>K481+K484</f>
        <v>1541</v>
      </c>
      <c r="L480" s="206">
        <f>L481+L484</f>
        <v>0</v>
      </c>
    </row>
    <row r="481" spans="2:12" s="32" customFormat="1" ht="97.5" customHeight="1">
      <c r="B481" s="59" t="s">
        <v>162</v>
      </c>
      <c r="C481" s="62" t="s">
        <v>293</v>
      </c>
      <c r="D481" s="62" t="s">
        <v>239</v>
      </c>
      <c r="E481" s="62" t="s">
        <v>241</v>
      </c>
      <c r="F481" s="163" t="s">
        <v>229</v>
      </c>
      <c r="G481" s="163" t="s">
        <v>325</v>
      </c>
      <c r="H481" s="163" t="s">
        <v>229</v>
      </c>
      <c r="I481" s="163" t="s">
        <v>307</v>
      </c>
      <c r="J481" s="2"/>
      <c r="K481" s="206">
        <f>K482</f>
        <v>1541</v>
      </c>
      <c r="L481" s="206">
        <f>L482</f>
        <v>0</v>
      </c>
    </row>
    <row r="482" spans="2:12" s="32" customFormat="1" ht="46.5" customHeight="1">
      <c r="B482" s="3" t="s">
        <v>25</v>
      </c>
      <c r="C482" s="62" t="s">
        <v>293</v>
      </c>
      <c r="D482" s="62" t="s">
        <v>239</v>
      </c>
      <c r="E482" s="62" t="s">
        <v>241</v>
      </c>
      <c r="F482" s="99" t="s">
        <v>229</v>
      </c>
      <c r="G482" s="168" t="s">
        <v>325</v>
      </c>
      <c r="H482" s="168" t="s">
        <v>229</v>
      </c>
      <c r="I482" s="131" t="s">
        <v>328</v>
      </c>
      <c r="J482" s="2"/>
      <c r="K482" s="206">
        <f>K483</f>
        <v>1541</v>
      </c>
      <c r="L482" s="206">
        <f>L483</f>
        <v>0</v>
      </c>
    </row>
    <row r="483" spans="2:12" s="32" customFormat="1" ht="30.75" customHeight="1">
      <c r="B483" s="3" t="s">
        <v>219</v>
      </c>
      <c r="C483" s="62" t="s">
        <v>293</v>
      </c>
      <c r="D483" s="62" t="s">
        <v>239</v>
      </c>
      <c r="E483" s="62" t="s">
        <v>241</v>
      </c>
      <c r="F483" s="99" t="s">
        <v>229</v>
      </c>
      <c r="G483" s="168" t="s">
        <v>325</v>
      </c>
      <c r="H483" s="168" t="s">
        <v>229</v>
      </c>
      <c r="I483" s="131" t="s">
        <v>328</v>
      </c>
      <c r="J483" s="2">
        <v>240</v>
      </c>
      <c r="K483" s="206">
        <v>1541</v>
      </c>
      <c r="L483" s="206">
        <v>0</v>
      </c>
    </row>
    <row r="484" spans="2:12" s="32" customFormat="1" ht="46.5" customHeight="1">
      <c r="B484" s="8" t="s">
        <v>339</v>
      </c>
      <c r="C484" s="103" t="s">
        <v>293</v>
      </c>
      <c r="D484" s="103" t="s">
        <v>239</v>
      </c>
      <c r="E484" s="103" t="s">
        <v>241</v>
      </c>
      <c r="F484" s="173" t="s">
        <v>229</v>
      </c>
      <c r="G484" s="173" t="s">
        <v>325</v>
      </c>
      <c r="H484" s="173" t="s">
        <v>238</v>
      </c>
      <c r="I484" s="173" t="s">
        <v>307</v>
      </c>
      <c r="J484" s="85"/>
      <c r="K484" s="151">
        <f>K485</f>
        <v>0</v>
      </c>
      <c r="L484" s="151">
        <f>L485</f>
        <v>0</v>
      </c>
    </row>
    <row r="485" spans="2:12" s="32" customFormat="1" ht="18" customHeight="1">
      <c r="B485" s="8" t="s">
        <v>447</v>
      </c>
      <c r="C485" s="103" t="s">
        <v>293</v>
      </c>
      <c r="D485" s="103" t="s">
        <v>239</v>
      </c>
      <c r="E485" s="103" t="s">
        <v>241</v>
      </c>
      <c r="F485" s="133" t="s">
        <v>229</v>
      </c>
      <c r="G485" s="194" t="s">
        <v>325</v>
      </c>
      <c r="H485" s="194" t="s">
        <v>238</v>
      </c>
      <c r="I485" s="161" t="s">
        <v>448</v>
      </c>
      <c r="J485" s="85"/>
      <c r="K485" s="151">
        <f>K486</f>
        <v>0</v>
      </c>
      <c r="L485" s="151">
        <f>L486</f>
        <v>0</v>
      </c>
    </row>
    <row r="486" spans="2:12" s="32" customFormat="1" ht="31.5" customHeight="1">
      <c r="B486" s="8" t="s">
        <v>219</v>
      </c>
      <c r="C486" s="103" t="s">
        <v>293</v>
      </c>
      <c r="D486" s="103" t="s">
        <v>239</v>
      </c>
      <c r="E486" s="103" t="s">
        <v>241</v>
      </c>
      <c r="F486" s="173" t="s">
        <v>229</v>
      </c>
      <c r="G486" s="173" t="s">
        <v>325</v>
      </c>
      <c r="H486" s="173" t="s">
        <v>238</v>
      </c>
      <c r="I486" s="161" t="s">
        <v>448</v>
      </c>
      <c r="J486" s="85">
        <v>240</v>
      </c>
      <c r="K486" s="151">
        <v>0</v>
      </c>
      <c r="L486" s="151">
        <v>0</v>
      </c>
    </row>
    <row r="487" spans="2:12" s="32" customFormat="1" ht="63" customHeight="1">
      <c r="B487" s="3" t="s">
        <v>327</v>
      </c>
      <c r="C487" s="62" t="s">
        <v>293</v>
      </c>
      <c r="D487" s="62" t="s">
        <v>239</v>
      </c>
      <c r="E487" s="62" t="s">
        <v>241</v>
      </c>
      <c r="F487" s="186" t="s">
        <v>229</v>
      </c>
      <c r="G487" s="187" t="s">
        <v>97</v>
      </c>
      <c r="H487" s="187" t="s">
        <v>230</v>
      </c>
      <c r="I487" s="167" t="s">
        <v>307</v>
      </c>
      <c r="J487" s="2"/>
      <c r="K487" s="206">
        <f>K488</f>
        <v>3857</v>
      </c>
      <c r="L487" s="206">
        <f>L488</f>
        <v>3857</v>
      </c>
    </row>
    <row r="488" spans="2:12" s="32" customFormat="1" ht="36" customHeight="1">
      <c r="B488" s="59" t="s">
        <v>168</v>
      </c>
      <c r="C488" s="62" t="s">
        <v>293</v>
      </c>
      <c r="D488" s="62" t="s">
        <v>239</v>
      </c>
      <c r="E488" s="62" t="s">
        <v>241</v>
      </c>
      <c r="F488" s="163" t="s">
        <v>229</v>
      </c>
      <c r="G488" s="163" t="s">
        <v>97</v>
      </c>
      <c r="H488" s="163" t="s">
        <v>229</v>
      </c>
      <c r="I488" s="163" t="s">
        <v>307</v>
      </c>
      <c r="J488" s="1"/>
      <c r="K488" s="206">
        <f>K489</f>
        <v>3857</v>
      </c>
      <c r="L488" s="206">
        <f>L489</f>
        <v>3857</v>
      </c>
    </row>
    <row r="489" spans="2:12" s="32" customFormat="1" ht="30" customHeight="1">
      <c r="B489" s="3" t="s">
        <v>28</v>
      </c>
      <c r="C489" s="62" t="s">
        <v>293</v>
      </c>
      <c r="D489" s="62" t="s">
        <v>239</v>
      </c>
      <c r="E489" s="62" t="s">
        <v>241</v>
      </c>
      <c r="F489" s="186" t="s">
        <v>229</v>
      </c>
      <c r="G489" s="187" t="s">
        <v>97</v>
      </c>
      <c r="H489" s="187" t="s">
        <v>229</v>
      </c>
      <c r="I489" s="167" t="s">
        <v>309</v>
      </c>
      <c r="J489" s="1"/>
      <c r="K489" s="206">
        <f>K490+K491+K492</f>
        <v>3857</v>
      </c>
      <c r="L489" s="206">
        <f>L490+L491+L492</f>
        <v>3857</v>
      </c>
    </row>
    <row r="490" spans="2:12" s="32" customFormat="1" ht="31.5" customHeight="1">
      <c r="B490" s="3" t="s">
        <v>222</v>
      </c>
      <c r="C490" s="62" t="s">
        <v>293</v>
      </c>
      <c r="D490" s="62" t="s">
        <v>239</v>
      </c>
      <c r="E490" s="62" t="s">
        <v>241</v>
      </c>
      <c r="F490" s="163" t="s">
        <v>229</v>
      </c>
      <c r="G490" s="163" t="s">
        <v>97</v>
      </c>
      <c r="H490" s="163" t="s">
        <v>229</v>
      </c>
      <c r="I490" s="163" t="s">
        <v>309</v>
      </c>
      <c r="J490" s="1" t="s">
        <v>1</v>
      </c>
      <c r="K490" s="206">
        <v>3434</v>
      </c>
      <c r="L490" s="206">
        <v>3434</v>
      </c>
    </row>
    <row r="491" spans="2:12" s="32" customFormat="1" ht="32.25" customHeight="1">
      <c r="B491" s="3" t="s">
        <v>219</v>
      </c>
      <c r="C491" s="62" t="s">
        <v>293</v>
      </c>
      <c r="D491" s="62" t="s">
        <v>239</v>
      </c>
      <c r="E491" s="62" t="s">
        <v>241</v>
      </c>
      <c r="F491" s="186" t="s">
        <v>229</v>
      </c>
      <c r="G491" s="187" t="s">
        <v>97</v>
      </c>
      <c r="H491" s="187" t="s">
        <v>229</v>
      </c>
      <c r="I491" s="167" t="s">
        <v>309</v>
      </c>
      <c r="J491" s="1" t="s">
        <v>4</v>
      </c>
      <c r="K491" s="206">
        <v>413</v>
      </c>
      <c r="L491" s="206">
        <v>413</v>
      </c>
    </row>
    <row r="492" spans="2:12" s="32" customFormat="1" ht="20.25" customHeight="1">
      <c r="B492" s="3" t="s">
        <v>3</v>
      </c>
      <c r="C492" s="62" t="s">
        <v>293</v>
      </c>
      <c r="D492" s="62" t="s">
        <v>239</v>
      </c>
      <c r="E492" s="62" t="s">
        <v>241</v>
      </c>
      <c r="F492" s="186" t="s">
        <v>229</v>
      </c>
      <c r="G492" s="187" t="s">
        <v>97</v>
      </c>
      <c r="H492" s="187" t="s">
        <v>229</v>
      </c>
      <c r="I492" s="167" t="s">
        <v>309</v>
      </c>
      <c r="J492" s="1" t="s">
        <v>5</v>
      </c>
      <c r="K492" s="206">
        <v>10</v>
      </c>
      <c r="L492" s="206">
        <v>10</v>
      </c>
    </row>
    <row r="493" spans="2:12" s="32" customFormat="1" ht="15.75" customHeight="1">
      <c r="B493" s="48" t="s">
        <v>283</v>
      </c>
      <c r="C493" s="62" t="s">
        <v>293</v>
      </c>
      <c r="D493" s="62" t="s">
        <v>247</v>
      </c>
      <c r="E493" s="62" t="s">
        <v>230</v>
      </c>
      <c r="F493" s="186"/>
      <c r="G493" s="187"/>
      <c r="H493" s="187"/>
      <c r="I493" s="187"/>
      <c r="J493" s="1"/>
      <c r="K493" s="206">
        <f aca="true" t="shared" si="24" ref="K493:L497">K494</f>
        <v>3058</v>
      </c>
      <c r="L493" s="206">
        <f t="shared" si="24"/>
        <v>3058</v>
      </c>
    </row>
    <row r="494" spans="2:12" s="32" customFormat="1" ht="16.5" customHeight="1">
      <c r="B494" s="40" t="s">
        <v>267</v>
      </c>
      <c r="C494" s="62" t="s">
        <v>293</v>
      </c>
      <c r="D494" s="62" t="s">
        <v>247</v>
      </c>
      <c r="E494" s="62" t="s">
        <v>240</v>
      </c>
      <c r="F494" s="186"/>
      <c r="G494" s="187"/>
      <c r="H494" s="187"/>
      <c r="I494" s="187"/>
      <c r="J494" s="1"/>
      <c r="K494" s="206">
        <f t="shared" si="24"/>
        <v>3058</v>
      </c>
      <c r="L494" s="206">
        <f t="shared" si="24"/>
        <v>3058</v>
      </c>
    </row>
    <row r="495" spans="2:12" s="32" customFormat="1" ht="46.5" customHeight="1">
      <c r="B495" s="115" t="s">
        <v>321</v>
      </c>
      <c r="C495" s="62" t="s">
        <v>293</v>
      </c>
      <c r="D495" s="62" t="s">
        <v>247</v>
      </c>
      <c r="E495" s="62" t="s">
        <v>240</v>
      </c>
      <c r="F495" s="186" t="s">
        <v>229</v>
      </c>
      <c r="G495" s="187" t="s">
        <v>304</v>
      </c>
      <c r="H495" s="187" t="s">
        <v>230</v>
      </c>
      <c r="I495" s="187" t="s">
        <v>307</v>
      </c>
      <c r="J495" s="1"/>
      <c r="K495" s="206">
        <f t="shared" si="24"/>
        <v>3058</v>
      </c>
      <c r="L495" s="206">
        <f t="shared" si="24"/>
        <v>3058</v>
      </c>
    </row>
    <row r="496" spans="2:12" s="32" customFormat="1" ht="33.75" customHeight="1">
      <c r="B496" s="115" t="s">
        <v>322</v>
      </c>
      <c r="C496" s="62" t="s">
        <v>293</v>
      </c>
      <c r="D496" s="62" t="s">
        <v>247</v>
      </c>
      <c r="E496" s="62" t="s">
        <v>240</v>
      </c>
      <c r="F496" s="216" t="s">
        <v>229</v>
      </c>
      <c r="G496" s="217" t="s">
        <v>323</v>
      </c>
      <c r="H496" s="217" t="s">
        <v>230</v>
      </c>
      <c r="I496" s="217" t="s">
        <v>307</v>
      </c>
      <c r="J496" s="1"/>
      <c r="K496" s="206">
        <f t="shared" si="24"/>
        <v>3058</v>
      </c>
      <c r="L496" s="206">
        <f t="shared" si="24"/>
        <v>3058</v>
      </c>
    </row>
    <row r="497" spans="2:12" s="32" customFormat="1" ht="81.75" customHeight="1">
      <c r="B497" s="41" t="s">
        <v>170</v>
      </c>
      <c r="C497" s="62" t="s">
        <v>293</v>
      </c>
      <c r="D497" s="62" t="s">
        <v>247</v>
      </c>
      <c r="E497" s="99" t="s">
        <v>240</v>
      </c>
      <c r="F497" s="191" t="s">
        <v>229</v>
      </c>
      <c r="G497" s="192" t="s">
        <v>323</v>
      </c>
      <c r="H497" s="192" t="s">
        <v>234</v>
      </c>
      <c r="I497" s="193" t="s">
        <v>307</v>
      </c>
      <c r="J497" s="1"/>
      <c r="K497" s="206">
        <f t="shared" si="24"/>
        <v>3058</v>
      </c>
      <c r="L497" s="206">
        <f t="shared" si="24"/>
        <v>3058</v>
      </c>
    </row>
    <row r="498" spans="2:12" s="32" customFormat="1" ht="75" customHeight="1">
      <c r="B498" s="15" t="s">
        <v>26</v>
      </c>
      <c r="C498" s="62" t="s">
        <v>293</v>
      </c>
      <c r="D498" s="62" t="s">
        <v>247</v>
      </c>
      <c r="E498" s="99" t="s">
        <v>240</v>
      </c>
      <c r="F498" s="133" t="s">
        <v>229</v>
      </c>
      <c r="G498" s="194" t="s">
        <v>323</v>
      </c>
      <c r="H498" s="194" t="s">
        <v>234</v>
      </c>
      <c r="I498" s="194" t="s">
        <v>331</v>
      </c>
      <c r="J498" s="1"/>
      <c r="K498" s="206">
        <f>K499+K500</f>
        <v>3058</v>
      </c>
      <c r="L498" s="206">
        <f>L499+L500</f>
        <v>3058</v>
      </c>
    </row>
    <row r="499" spans="2:12" s="32" customFormat="1" ht="31.5" customHeight="1">
      <c r="B499" s="3" t="s">
        <v>220</v>
      </c>
      <c r="C499" s="62" t="s">
        <v>293</v>
      </c>
      <c r="D499" s="62" t="s">
        <v>247</v>
      </c>
      <c r="E499" s="99" t="s">
        <v>240</v>
      </c>
      <c r="F499" s="133" t="s">
        <v>229</v>
      </c>
      <c r="G499" s="194" t="s">
        <v>323</v>
      </c>
      <c r="H499" s="194" t="s">
        <v>234</v>
      </c>
      <c r="I499" s="194" t="s">
        <v>331</v>
      </c>
      <c r="J499" s="1" t="s">
        <v>221</v>
      </c>
      <c r="K499" s="206">
        <v>3048</v>
      </c>
      <c r="L499" s="206">
        <v>3048</v>
      </c>
    </row>
    <row r="500" spans="2:12" s="32" customFormat="1" ht="31.5" customHeight="1">
      <c r="B500" s="3" t="s">
        <v>219</v>
      </c>
      <c r="C500" s="62" t="s">
        <v>293</v>
      </c>
      <c r="D500" s="62" t="s">
        <v>247</v>
      </c>
      <c r="E500" s="62" t="s">
        <v>240</v>
      </c>
      <c r="F500" s="194" t="s">
        <v>229</v>
      </c>
      <c r="G500" s="194" t="s">
        <v>323</v>
      </c>
      <c r="H500" s="194" t="s">
        <v>234</v>
      </c>
      <c r="I500" s="161" t="s">
        <v>331</v>
      </c>
      <c r="J500" s="1" t="s">
        <v>4</v>
      </c>
      <c r="K500" s="206">
        <v>10</v>
      </c>
      <c r="L500" s="206">
        <v>10</v>
      </c>
    </row>
    <row r="501" spans="2:12" s="32" customFormat="1" ht="30.75" customHeight="1">
      <c r="B501" s="5" t="s">
        <v>78</v>
      </c>
      <c r="C501" s="88" t="s">
        <v>291</v>
      </c>
      <c r="D501" s="62"/>
      <c r="E501" s="62"/>
      <c r="F501" s="186"/>
      <c r="G501" s="187"/>
      <c r="H501" s="187"/>
      <c r="I501" s="187"/>
      <c r="J501" s="1"/>
      <c r="K501" s="184">
        <f>K502+K564+K570+K557+K536+K551+K520</f>
        <v>42096.5</v>
      </c>
      <c r="L501" s="184">
        <f>L502+L564+L570+L557+L536+L551+L520</f>
        <v>43924.59999999999</v>
      </c>
    </row>
    <row r="502" spans="2:13" s="32" customFormat="1" ht="16.5" customHeight="1">
      <c r="B502" s="40" t="s">
        <v>273</v>
      </c>
      <c r="C502" s="62" t="s">
        <v>291</v>
      </c>
      <c r="D502" s="62" t="s">
        <v>229</v>
      </c>
      <c r="E502" s="62" t="s">
        <v>230</v>
      </c>
      <c r="F502" s="186"/>
      <c r="G502" s="187"/>
      <c r="H502" s="187"/>
      <c r="I502" s="187"/>
      <c r="J502" s="1"/>
      <c r="K502" s="206">
        <f>K503+K516</f>
        <v>5720</v>
      </c>
      <c r="L502" s="206">
        <f>L503+L516</f>
        <v>5607.5</v>
      </c>
      <c r="M502" s="39"/>
    </row>
    <row r="503" spans="2:13" s="32" customFormat="1" ht="45" customHeight="1">
      <c r="B503" s="6" t="s">
        <v>171</v>
      </c>
      <c r="C503" s="62" t="s">
        <v>291</v>
      </c>
      <c r="D503" s="62" t="s">
        <v>229</v>
      </c>
      <c r="E503" s="62" t="s">
        <v>238</v>
      </c>
      <c r="F503" s="186"/>
      <c r="G503" s="187"/>
      <c r="H503" s="187"/>
      <c r="I503" s="187"/>
      <c r="J503" s="1"/>
      <c r="K503" s="206">
        <f>K504</f>
        <v>5643</v>
      </c>
      <c r="L503" s="206">
        <f>L504</f>
        <v>5530.5</v>
      </c>
      <c r="M503" s="39"/>
    </row>
    <row r="504" spans="2:12" s="32" customFormat="1" ht="46.5" customHeight="1">
      <c r="B504" s="3" t="s">
        <v>98</v>
      </c>
      <c r="C504" s="62" t="s">
        <v>291</v>
      </c>
      <c r="D504" s="62" t="s">
        <v>229</v>
      </c>
      <c r="E504" s="62" t="s">
        <v>238</v>
      </c>
      <c r="F504" s="148" t="s">
        <v>247</v>
      </c>
      <c r="G504" s="148" t="s">
        <v>304</v>
      </c>
      <c r="H504" s="148" t="s">
        <v>230</v>
      </c>
      <c r="I504" s="148" t="s">
        <v>307</v>
      </c>
      <c r="J504" s="1"/>
      <c r="K504" s="206">
        <f>K508+K505</f>
        <v>5643</v>
      </c>
      <c r="L504" s="206">
        <f>L508+L505</f>
        <v>5530.5</v>
      </c>
    </row>
    <row r="505" spans="2:12" s="32" customFormat="1" ht="71.25" customHeight="1">
      <c r="B505" s="3" t="s">
        <v>177</v>
      </c>
      <c r="C505" s="62" t="s">
        <v>291</v>
      </c>
      <c r="D505" s="99" t="s">
        <v>229</v>
      </c>
      <c r="E505" s="99" t="s">
        <v>238</v>
      </c>
      <c r="F505" s="99" t="s">
        <v>247</v>
      </c>
      <c r="G505" s="168" t="s">
        <v>323</v>
      </c>
      <c r="H505" s="168" t="s">
        <v>230</v>
      </c>
      <c r="I505" s="131" t="s">
        <v>307</v>
      </c>
      <c r="J505" s="1"/>
      <c r="K505" s="206">
        <f>K506</f>
        <v>0</v>
      </c>
      <c r="L505" s="206">
        <f>L506</f>
        <v>0</v>
      </c>
    </row>
    <row r="506" spans="2:12" s="32" customFormat="1" ht="59.25" customHeight="1">
      <c r="B506" s="9" t="s">
        <v>469</v>
      </c>
      <c r="C506" s="62" t="s">
        <v>291</v>
      </c>
      <c r="D506" s="99" t="s">
        <v>229</v>
      </c>
      <c r="E506" s="99" t="s">
        <v>238</v>
      </c>
      <c r="F506" s="99" t="s">
        <v>247</v>
      </c>
      <c r="G506" s="168" t="s">
        <v>323</v>
      </c>
      <c r="H506" s="168" t="s">
        <v>230</v>
      </c>
      <c r="I506" s="131" t="s">
        <v>462</v>
      </c>
      <c r="J506" s="1"/>
      <c r="K506" s="206">
        <f>K507</f>
        <v>0</v>
      </c>
      <c r="L506" s="206">
        <f>L507</f>
        <v>0</v>
      </c>
    </row>
    <row r="507" spans="2:12" s="32" customFormat="1" ht="33" customHeight="1">
      <c r="B507" s="3" t="s">
        <v>222</v>
      </c>
      <c r="C507" s="62" t="s">
        <v>291</v>
      </c>
      <c r="D507" s="99" t="s">
        <v>229</v>
      </c>
      <c r="E507" s="99" t="s">
        <v>238</v>
      </c>
      <c r="F507" s="99" t="s">
        <v>247</v>
      </c>
      <c r="G507" s="168" t="s">
        <v>323</v>
      </c>
      <c r="H507" s="168" t="s">
        <v>230</v>
      </c>
      <c r="I507" s="131" t="s">
        <v>462</v>
      </c>
      <c r="J507" s="1" t="s">
        <v>1</v>
      </c>
      <c r="K507" s="206">
        <v>0</v>
      </c>
      <c r="L507" s="206">
        <v>0</v>
      </c>
    </row>
    <row r="508" spans="2:12" s="32" customFormat="1" ht="49.5" customHeight="1">
      <c r="B508" s="13" t="s">
        <v>172</v>
      </c>
      <c r="C508" s="62" t="s">
        <v>291</v>
      </c>
      <c r="D508" s="62" t="s">
        <v>229</v>
      </c>
      <c r="E508" s="62" t="s">
        <v>238</v>
      </c>
      <c r="F508" s="99" t="s">
        <v>247</v>
      </c>
      <c r="G508" s="168" t="s">
        <v>225</v>
      </c>
      <c r="H508" s="168" t="s">
        <v>230</v>
      </c>
      <c r="I508" s="131" t="s">
        <v>307</v>
      </c>
      <c r="J508" s="1"/>
      <c r="K508" s="206">
        <f>K509+K513</f>
        <v>5643</v>
      </c>
      <c r="L508" s="206">
        <f>L509+L513</f>
        <v>5530.5</v>
      </c>
    </row>
    <row r="509" spans="2:12" s="32" customFormat="1" ht="30" customHeight="1">
      <c r="B509" s="3" t="s">
        <v>41</v>
      </c>
      <c r="C509" s="62" t="s">
        <v>291</v>
      </c>
      <c r="D509" s="62" t="s">
        <v>229</v>
      </c>
      <c r="E509" s="62" t="s">
        <v>238</v>
      </c>
      <c r="F509" s="99" t="s">
        <v>247</v>
      </c>
      <c r="G509" s="168" t="s">
        <v>225</v>
      </c>
      <c r="H509" s="168" t="s">
        <v>230</v>
      </c>
      <c r="I509" s="131" t="s">
        <v>309</v>
      </c>
      <c r="J509" s="1"/>
      <c r="K509" s="206">
        <f>K510+K511+K512</f>
        <v>5341.7</v>
      </c>
      <c r="L509" s="206">
        <f>L510+L511+L512</f>
        <v>5341.7</v>
      </c>
    </row>
    <row r="510" spans="2:12" s="32" customFormat="1" ht="30" customHeight="1">
      <c r="B510" s="3" t="s">
        <v>222</v>
      </c>
      <c r="C510" s="62" t="s">
        <v>291</v>
      </c>
      <c r="D510" s="62" t="s">
        <v>229</v>
      </c>
      <c r="E510" s="62" t="s">
        <v>238</v>
      </c>
      <c r="F510" s="148" t="s">
        <v>247</v>
      </c>
      <c r="G510" s="148" t="s">
        <v>225</v>
      </c>
      <c r="H510" s="148" t="s">
        <v>230</v>
      </c>
      <c r="I510" s="148" t="s">
        <v>309</v>
      </c>
      <c r="J510" s="1" t="s">
        <v>1</v>
      </c>
      <c r="K510" s="206">
        <v>4814</v>
      </c>
      <c r="L510" s="206">
        <v>4814</v>
      </c>
    </row>
    <row r="511" spans="2:12" s="32" customFormat="1" ht="30" customHeight="1">
      <c r="B511" s="3" t="s">
        <v>219</v>
      </c>
      <c r="C511" s="62" t="s">
        <v>291</v>
      </c>
      <c r="D511" s="62" t="s">
        <v>229</v>
      </c>
      <c r="E511" s="62" t="s">
        <v>238</v>
      </c>
      <c r="F511" s="99" t="s">
        <v>247</v>
      </c>
      <c r="G511" s="168" t="s">
        <v>225</v>
      </c>
      <c r="H511" s="168" t="s">
        <v>230</v>
      </c>
      <c r="I511" s="131" t="s">
        <v>309</v>
      </c>
      <c r="J511" s="1" t="s">
        <v>4</v>
      </c>
      <c r="K511" s="206">
        <v>517.7</v>
      </c>
      <c r="L511" s="206">
        <v>517.7</v>
      </c>
    </row>
    <row r="512" spans="2:12" s="32" customFormat="1" ht="21" customHeight="1">
      <c r="B512" s="3" t="s">
        <v>3</v>
      </c>
      <c r="C512" s="62" t="s">
        <v>291</v>
      </c>
      <c r="D512" s="62" t="s">
        <v>229</v>
      </c>
      <c r="E512" s="62" t="s">
        <v>238</v>
      </c>
      <c r="F512" s="148" t="s">
        <v>247</v>
      </c>
      <c r="G512" s="148" t="s">
        <v>225</v>
      </c>
      <c r="H512" s="148" t="s">
        <v>230</v>
      </c>
      <c r="I512" s="148" t="s">
        <v>309</v>
      </c>
      <c r="J512" s="1" t="s">
        <v>5</v>
      </c>
      <c r="K512" s="206">
        <v>10</v>
      </c>
      <c r="L512" s="206">
        <v>10</v>
      </c>
    </row>
    <row r="513" spans="2:12" s="32" customFormat="1" ht="35.25" customHeight="1">
      <c r="B513" s="40" t="s">
        <v>133</v>
      </c>
      <c r="C513" s="62" t="s">
        <v>291</v>
      </c>
      <c r="D513" s="62" t="s">
        <v>229</v>
      </c>
      <c r="E513" s="62" t="s">
        <v>238</v>
      </c>
      <c r="F513" s="99" t="s">
        <v>247</v>
      </c>
      <c r="G513" s="168" t="s">
        <v>225</v>
      </c>
      <c r="H513" s="168" t="s">
        <v>230</v>
      </c>
      <c r="I513" s="131" t="s">
        <v>359</v>
      </c>
      <c r="J513" s="1"/>
      <c r="K513" s="206">
        <f>K514+K515</f>
        <v>301.3</v>
      </c>
      <c r="L513" s="206">
        <f>L514+L515</f>
        <v>188.8</v>
      </c>
    </row>
    <row r="514" spans="2:12" s="32" customFormat="1" ht="27.75" customHeight="1">
      <c r="B514" s="6" t="s">
        <v>222</v>
      </c>
      <c r="C514" s="62" t="s">
        <v>291</v>
      </c>
      <c r="D514" s="62" t="s">
        <v>229</v>
      </c>
      <c r="E514" s="62" t="s">
        <v>238</v>
      </c>
      <c r="F514" s="148" t="s">
        <v>247</v>
      </c>
      <c r="G514" s="148" t="s">
        <v>225</v>
      </c>
      <c r="H514" s="148" t="s">
        <v>230</v>
      </c>
      <c r="I514" s="148" t="s">
        <v>359</v>
      </c>
      <c r="J514" s="1" t="s">
        <v>1</v>
      </c>
      <c r="K514" s="206">
        <v>215</v>
      </c>
      <c r="L514" s="206">
        <v>125</v>
      </c>
    </row>
    <row r="515" spans="2:12" s="32" customFormat="1" ht="29.25" customHeight="1">
      <c r="B515" s="6" t="s">
        <v>219</v>
      </c>
      <c r="C515" s="62" t="s">
        <v>291</v>
      </c>
      <c r="D515" s="62" t="s">
        <v>229</v>
      </c>
      <c r="E515" s="62" t="s">
        <v>238</v>
      </c>
      <c r="F515" s="99" t="s">
        <v>247</v>
      </c>
      <c r="G515" s="168" t="s">
        <v>225</v>
      </c>
      <c r="H515" s="168" t="s">
        <v>230</v>
      </c>
      <c r="I515" s="131" t="s">
        <v>359</v>
      </c>
      <c r="J515" s="1" t="s">
        <v>4</v>
      </c>
      <c r="K515" s="206">
        <v>86.3</v>
      </c>
      <c r="L515" s="206">
        <v>63.8</v>
      </c>
    </row>
    <row r="516" spans="2:12" s="32" customFormat="1" ht="16.5" customHeight="1">
      <c r="B516" s="6" t="s">
        <v>458</v>
      </c>
      <c r="C516" s="62" t="s">
        <v>291</v>
      </c>
      <c r="D516" s="62" t="s">
        <v>229</v>
      </c>
      <c r="E516" s="62" t="s">
        <v>285</v>
      </c>
      <c r="F516" s="99"/>
      <c r="G516" s="168"/>
      <c r="H516" s="168"/>
      <c r="I516" s="131"/>
      <c r="J516" s="1"/>
      <c r="K516" s="206">
        <f aca="true" t="shared" si="25" ref="K516:L518">K517</f>
        <v>77</v>
      </c>
      <c r="L516" s="206">
        <f t="shared" si="25"/>
        <v>77</v>
      </c>
    </row>
    <row r="517" spans="2:12" s="32" customFormat="1" ht="29.25" customHeight="1">
      <c r="B517" s="6" t="s">
        <v>127</v>
      </c>
      <c r="C517" s="62" t="s">
        <v>291</v>
      </c>
      <c r="D517" s="62" t="s">
        <v>229</v>
      </c>
      <c r="E517" s="62" t="s">
        <v>285</v>
      </c>
      <c r="F517" s="99" t="s">
        <v>428</v>
      </c>
      <c r="G517" s="168" t="s">
        <v>304</v>
      </c>
      <c r="H517" s="168" t="s">
        <v>230</v>
      </c>
      <c r="I517" s="131" t="s">
        <v>307</v>
      </c>
      <c r="J517" s="1"/>
      <c r="K517" s="206">
        <f t="shared" si="25"/>
        <v>77</v>
      </c>
      <c r="L517" s="206">
        <f t="shared" si="25"/>
        <v>77</v>
      </c>
    </row>
    <row r="518" spans="2:12" s="32" customFormat="1" ht="29.25" customHeight="1">
      <c r="B518" s="6" t="s">
        <v>459</v>
      </c>
      <c r="C518" s="62" t="s">
        <v>291</v>
      </c>
      <c r="D518" s="62" t="s">
        <v>229</v>
      </c>
      <c r="E518" s="62" t="s">
        <v>285</v>
      </c>
      <c r="F518" s="99" t="s">
        <v>428</v>
      </c>
      <c r="G518" s="168" t="s">
        <v>304</v>
      </c>
      <c r="H518" s="168" t="s">
        <v>230</v>
      </c>
      <c r="I518" s="131" t="s">
        <v>460</v>
      </c>
      <c r="J518" s="1"/>
      <c r="K518" s="206">
        <f t="shared" si="25"/>
        <v>77</v>
      </c>
      <c r="L518" s="206">
        <f t="shared" si="25"/>
        <v>77</v>
      </c>
    </row>
    <row r="519" spans="2:12" s="32" customFormat="1" ht="24" customHeight="1">
      <c r="B519" s="6" t="s">
        <v>214</v>
      </c>
      <c r="C519" s="62" t="s">
        <v>291</v>
      </c>
      <c r="D519" s="62" t="s">
        <v>229</v>
      </c>
      <c r="E519" s="62" t="s">
        <v>285</v>
      </c>
      <c r="F519" s="99" t="s">
        <v>428</v>
      </c>
      <c r="G519" s="168" t="s">
        <v>304</v>
      </c>
      <c r="H519" s="168" t="s">
        <v>230</v>
      </c>
      <c r="I519" s="131" t="s">
        <v>460</v>
      </c>
      <c r="J519" s="1" t="s">
        <v>215</v>
      </c>
      <c r="K519" s="206">
        <v>77</v>
      </c>
      <c r="L519" s="206">
        <v>77</v>
      </c>
    </row>
    <row r="520" spans="2:12" s="32" customFormat="1" ht="24" customHeight="1">
      <c r="B520" s="6" t="s">
        <v>278</v>
      </c>
      <c r="C520" s="62"/>
      <c r="D520" s="62" t="s">
        <v>240</v>
      </c>
      <c r="E520" s="62" t="s">
        <v>230</v>
      </c>
      <c r="F520" s="99"/>
      <c r="G520" s="168"/>
      <c r="H520" s="168"/>
      <c r="I520" s="131"/>
      <c r="J520" s="1"/>
      <c r="K520" s="206">
        <f>K521</f>
        <v>7576</v>
      </c>
      <c r="L520" s="206">
        <f>L521</f>
        <v>7576</v>
      </c>
    </row>
    <row r="521" spans="2:12" s="32" customFormat="1" ht="20.25" customHeight="1">
      <c r="B521" s="40" t="s">
        <v>297</v>
      </c>
      <c r="C521" s="62" t="s">
        <v>291</v>
      </c>
      <c r="D521" s="62" t="s">
        <v>240</v>
      </c>
      <c r="E521" s="62" t="s">
        <v>241</v>
      </c>
      <c r="F521" s="186"/>
      <c r="G521" s="187"/>
      <c r="H521" s="187"/>
      <c r="I521" s="167"/>
      <c r="J521" s="1"/>
      <c r="K521" s="206">
        <f>K522</f>
        <v>7576</v>
      </c>
      <c r="L521" s="206">
        <f>L522</f>
        <v>7576</v>
      </c>
    </row>
    <row r="522" spans="2:12" s="32" customFormat="1" ht="48" customHeight="1">
      <c r="B522" s="3" t="s">
        <v>100</v>
      </c>
      <c r="C522" s="62" t="s">
        <v>291</v>
      </c>
      <c r="D522" s="62" t="s">
        <v>240</v>
      </c>
      <c r="E522" s="62" t="s">
        <v>241</v>
      </c>
      <c r="F522" s="186" t="s">
        <v>233</v>
      </c>
      <c r="G522" s="187" t="s">
        <v>304</v>
      </c>
      <c r="H522" s="187" t="s">
        <v>230</v>
      </c>
      <c r="I522" s="167" t="s">
        <v>307</v>
      </c>
      <c r="J522" s="1"/>
      <c r="K522" s="206">
        <f>K523+K532+K534</f>
        <v>7576</v>
      </c>
      <c r="L522" s="206">
        <f>L523+L532+L534</f>
        <v>7576</v>
      </c>
    </row>
    <row r="523" spans="2:12" s="32" customFormat="1" ht="50.25" customHeight="1">
      <c r="B523" s="3" t="s">
        <v>173</v>
      </c>
      <c r="C523" s="62" t="s">
        <v>291</v>
      </c>
      <c r="D523" s="62" t="s">
        <v>240</v>
      </c>
      <c r="E523" s="62" t="s">
        <v>241</v>
      </c>
      <c r="F523" s="186" t="s">
        <v>233</v>
      </c>
      <c r="G523" s="187" t="s">
        <v>304</v>
      </c>
      <c r="H523" s="187" t="s">
        <v>229</v>
      </c>
      <c r="I523" s="167" t="s">
        <v>307</v>
      </c>
      <c r="J523" s="1"/>
      <c r="K523" s="206">
        <f>K524+K527+K530</f>
        <v>0</v>
      </c>
      <c r="L523" s="206">
        <f>L524+L527+L530</f>
        <v>0</v>
      </c>
    </row>
    <row r="524" spans="2:12" s="32" customFormat="1" ht="30.75" customHeight="1">
      <c r="B524" s="6" t="s">
        <v>20</v>
      </c>
      <c r="C524" s="62" t="s">
        <v>291</v>
      </c>
      <c r="D524" s="62" t="s">
        <v>240</v>
      </c>
      <c r="E524" s="62" t="s">
        <v>241</v>
      </c>
      <c r="F524" s="163" t="s">
        <v>233</v>
      </c>
      <c r="G524" s="163" t="s">
        <v>304</v>
      </c>
      <c r="H524" s="163" t="s">
        <v>229</v>
      </c>
      <c r="I524" s="163" t="s">
        <v>394</v>
      </c>
      <c r="J524" s="1"/>
      <c r="K524" s="206">
        <f>K525+K526</f>
        <v>0</v>
      </c>
      <c r="L524" s="206">
        <f>L525+L526</f>
        <v>0</v>
      </c>
    </row>
    <row r="525" spans="2:12" ht="32.25" customHeight="1">
      <c r="B525" s="3" t="s">
        <v>219</v>
      </c>
      <c r="C525" s="103" t="s">
        <v>291</v>
      </c>
      <c r="D525" s="103" t="s">
        <v>240</v>
      </c>
      <c r="E525" s="103" t="s">
        <v>241</v>
      </c>
      <c r="F525" s="186" t="s">
        <v>233</v>
      </c>
      <c r="G525" s="187" t="s">
        <v>304</v>
      </c>
      <c r="H525" s="187" t="s">
        <v>229</v>
      </c>
      <c r="I525" s="167" t="s">
        <v>394</v>
      </c>
      <c r="J525" s="84" t="s">
        <v>4</v>
      </c>
      <c r="K525" s="151"/>
      <c r="L525" s="151"/>
    </row>
    <row r="526" spans="2:12" s="32" customFormat="1" ht="21" customHeight="1">
      <c r="B526" s="3" t="s">
        <v>81</v>
      </c>
      <c r="C526" s="62" t="s">
        <v>291</v>
      </c>
      <c r="D526" s="62" t="s">
        <v>240</v>
      </c>
      <c r="E526" s="62" t="s">
        <v>241</v>
      </c>
      <c r="F526" s="186" t="s">
        <v>233</v>
      </c>
      <c r="G526" s="187" t="s">
        <v>304</v>
      </c>
      <c r="H526" s="187" t="s">
        <v>229</v>
      </c>
      <c r="I526" s="167" t="s">
        <v>394</v>
      </c>
      <c r="J526" s="1" t="s">
        <v>80</v>
      </c>
      <c r="K526" s="206"/>
      <c r="L526" s="206"/>
    </row>
    <row r="527" spans="2:12" s="32" customFormat="1" ht="44.25" customHeight="1">
      <c r="B527" s="6" t="s">
        <v>88</v>
      </c>
      <c r="C527" s="62" t="s">
        <v>291</v>
      </c>
      <c r="D527" s="62" t="s">
        <v>240</v>
      </c>
      <c r="E527" s="62" t="s">
        <v>241</v>
      </c>
      <c r="F527" s="186" t="s">
        <v>233</v>
      </c>
      <c r="G527" s="187" t="s">
        <v>304</v>
      </c>
      <c r="H527" s="187" t="s">
        <v>229</v>
      </c>
      <c r="I527" s="167" t="s">
        <v>395</v>
      </c>
      <c r="J527" s="1"/>
      <c r="K527" s="206">
        <f>K528+K529</f>
        <v>0</v>
      </c>
      <c r="L527" s="206">
        <f>L528+L529</f>
        <v>0</v>
      </c>
    </row>
    <row r="528" spans="2:12" s="32" customFormat="1" ht="26.25" customHeight="1">
      <c r="B528" s="3" t="s">
        <v>8</v>
      </c>
      <c r="C528" s="62" t="s">
        <v>291</v>
      </c>
      <c r="D528" s="62" t="s">
        <v>240</v>
      </c>
      <c r="E528" s="62" t="s">
        <v>241</v>
      </c>
      <c r="F528" s="163" t="s">
        <v>233</v>
      </c>
      <c r="G528" s="163" t="s">
        <v>304</v>
      </c>
      <c r="H528" s="163" t="s">
        <v>229</v>
      </c>
      <c r="I528" s="163" t="s">
        <v>395</v>
      </c>
      <c r="J528" s="1" t="s">
        <v>4</v>
      </c>
      <c r="K528" s="206"/>
      <c r="L528" s="206"/>
    </row>
    <row r="529" spans="2:12" s="32" customFormat="1" ht="27.75" customHeight="1">
      <c r="B529" s="3" t="s">
        <v>81</v>
      </c>
      <c r="C529" s="62" t="s">
        <v>291</v>
      </c>
      <c r="D529" s="62" t="s">
        <v>240</v>
      </c>
      <c r="E529" s="62" t="s">
        <v>241</v>
      </c>
      <c r="F529" s="186" t="s">
        <v>233</v>
      </c>
      <c r="G529" s="187" t="s">
        <v>304</v>
      </c>
      <c r="H529" s="187" t="s">
        <v>229</v>
      </c>
      <c r="I529" s="167" t="s">
        <v>395</v>
      </c>
      <c r="J529" s="1" t="s">
        <v>80</v>
      </c>
      <c r="K529" s="206"/>
      <c r="L529" s="206"/>
    </row>
    <row r="530" spans="2:12" s="32" customFormat="1" ht="39" customHeight="1">
      <c r="B530" s="6" t="s">
        <v>88</v>
      </c>
      <c r="C530" s="62" t="s">
        <v>291</v>
      </c>
      <c r="D530" s="62" t="s">
        <v>240</v>
      </c>
      <c r="E530" s="62" t="s">
        <v>241</v>
      </c>
      <c r="F530" s="163" t="s">
        <v>233</v>
      </c>
      <c r="G530" s="163" t="s">
        <v>304</v>
      </c>
      <c r="H530" s="163" t="s">
        <v>229</v>
      </c>
      <c r="I530" s="163" t="s">
        <v>396</v>
      </c>
      <c r="J530" s="1"/>
      <c r="K530" s="206">
        <f>K531</f>
        <v>0</v>
      </c>
      <c r="L530" s="206">
        <f>L531</f>
        <v>0</v>
      </c>
    </row>
    <row r="531" spans="2:12" s="32" customFormat="1" ht="28.5" customHeight="1">
      <c r="B531" s="3" t="s">
        <v>81</v>
      </c>
      <c r="C531" s="62" t="s">
        <v>291</v>
      </c>
      <c r="D531" s="62" t="s">
        <v>240</v>
      </c>
      <c r="E531" s="62" t="s">
        <v>241</v>
      </c>
      <c r="F531" s="186" t="s">
        <v>233</v>
      </c>
      <c r="G531" s="187" t="s">
        <v>304</v>
      </c>
      <c r="H531" s="187" t="s">
        <v>229</v>
      </c>
      <c r="I531" s="167" t="s">
        <v>396</v>
      </c>
      <c r="J531" s="1" t="s">
        <v>80</v>
      </c>
      <c r="K531" s="206"/>
      <c r="L531" s="206"/>
    </row>
    <row r="532" spans="2:12" ht="40.5" customHeight="1">
      <c r="B532" s="9" t="s">
        <v>174</v>
      </c>
      <c r="C532" s="103" t="s">
        <v>291</v>
      </c>
      <c r="D532" s="103" t="s">
        <v>240</v>
      </c>
      <c r="E532" s="103" t="s">
        <v>241</v>
      </c>
      <c r="F532" s="186" t="s">
        <v>233</v>
      </c>
      <c r="G532" s="187" t="s">
        <v>304</v>
      </c>
      <c r="H532" s="187" t="s">
        <v>234</v>
      </c>
      <c r="I532" s="167" t="s">
        <v>307</v>
      </c>
      <c r="J532" s="84"/>
      <c r="K532" s="151">
        <f>K533</f>
        <v>3477</v>
      </c>
      <c r="L532" s="151">
        <f>L533</f>
        <v>3477</v>
      </c>
    </row>
    <row r="533" spans="2:12" ht="17.25" customHeight="1">
      <c r="B533" s="8" t="s">
        <v>81</v>
      </c>
      <c r="C533" s="103" t="s">
        <v>291</v>
      </c>
      <c r="D533" s="103" t="s">
        <v>240</v>
      </c>
      <c r="E533" s="103" t="s">
        <v>241</v>
      </c>
      <c r="F533" s="163" t="s">
        <v>233</v>
      </c>
      <c r="G533" s="163" t="s">
        <v>304</v>
      </c>
      <c r="H533" s="163" t="s">
        <v>234</v>
      </c>
      <c r="I533" s="163" t="s">
        <v>397</v>
      </c>
      <c r="J533" s="84" t="s">
        <v>80</v>
      </c>
      <c r="K533" s="151">
        <v>3477</v>
      </c>
      <c r="L533" s="151">
        <v>3477</v>
      </c>
    </row>
    <row r="534" spans="2:12" ht="46.5" customHeight="1">
      <c r="B534" s="9" t="s">
        <v>175</v>
      </c>
      <c r="C534" s="103" t="s">
        <v>291</v>
      </c>
      <c r="D534" s="103" t="s">
        <v>240</v>
      </c>
      <c r="E534" s="103" t="s">
        <v>241</v>
      </c>
      <c r="F534" s="186" t="s">
        <v>233</v>
      </c>
      <c r="G534" s="187" t="s">
        <v>304</v>
      </c>
      <c r="H534" s="187" t="s">
        <v>231</v>
      </c>
      <c r="I534" s="167" t="s">
        <v>307</v>
      </c>
      <c r="J534" s="84"/>
      <c r="K534" s="151">
        <f>K535</f>
        <v>4099</v>
      </c>
      <c r="L534" s="151">
        <f>L535</f>
        <v>4099</v>
      </c>
    </row>
    <row r="535" spans="2:12" ht="14.25" customHeight="1">
      <c r="B535" s="8" t="s">
        <v>81</v>
      </c>
      <c r="C535" s="103" t="s">
        <v>291</v>
      </c>
      <c r="D535" s="103" t="s">
        <v>240</v>
      </c>
      <c r="E535" s="103" t="s">
        <v>241</v>
      </c>
      <c r="F535" s="186" t="s">
        <v>233</v>
      </c>
      <c r="G535" s="187" t="s">
        <v>304</v>
      </c>
      <c r="H535" s="187" t="s">
        <v>231</v>
      </c>
      <c r="I535" s="167" t="s">
        <v>398</v>
      </c>
      <c r="J535" s="84" t="s">
        <v>80</v>
      </c>
      <c r="K535" s="151">
        <v>4099</v>
      </c>
      <c r="L535" s="151">
        <v>4099</v>
      </c>
    </row>
    <row r="536" spans="2:12" s="32" customFormat="1" ht="19.5" customHeight="1">
      <c r="B536" s="6" t="s">
        <v>165</v>
      </c>
      <c r="C536" s="62" t="s">
        <v>291</v>
      </c>
      <c r="D536" s="62" t="s">
        <v>232</v>
      </c>
      <c r="E536" s="62"/>
      <c r="F536" s="186"/>
      <c r="G536" s="187"/>
      <c r="H536" s="187"/>
      <c r="I536" s="167"/>
      <c r="J536" s="1"/>
      <c r="K536" s="206">
        <f>K537</f>
        <v>62.2</v>
      </c>
      <c r="L536" s="206">
        <f>L537</f>
        <v>62.2</v>
      </c>
    </row>
    <row r="537" spans="2:12" s="32" customFormat="1" ht="19.5" customHeight="1">
      <c r="B537" s="6" t="s">
        <v>96</v>
      </c>
      <c r="C537" s="62" t="s">
        <v>291</v>
      </c>
      <c r="D537" s="62" t="s">
        <v>232</v>
      </c>
      <c r="E537" s="62" t="s">
        <v>234</v>
      </c>
      <c r="F537" s="186"/>
      <c r="G537" s="187"/>
      <c r="H537" s="187"/>
      <c r="I537" s="167"/>
      <c r="J537" s="1"/>
      <c r="K537" s="206">
        <f>K538+K549</f>
        <v>62.2</v>
      </c>
      <c r="L537" s="206">
        <f>L538+L549</f>
        <v>62.2</v>
      </c>
    </row>
    <row r="538" spans="2:12" s="32" customFormat="1" ht="43.5" customHeight="1">
      <c r="B538" s="54" t="s">
        <v>208</v>
      </c>
      <c r="C538" s="62" t="s">
        <v>291</v>
      </c>
      <c r="D538" s="62" t="s">
        <v>232</v>
      </c>
      <c r="E538" s="62" t="s">
        <v>234</v>
      </c>
      <c r="F538" s="99" t="s">
        <v>241</v>
      </c>
      <c r="G538" s="168" t="s">
        <v>304</v>
      </c>
      <c r="H538" s="168" t="s">
        <v>230</v>
      </c>
      <c r="I538" s="131" t="s">
        <v>307</v>
      </c>
      <c r="J538" s="1"/>
      <c r="K538" s="206">
        <f>K539+K544</f>
        <v>0</v>
      </c>
      <c r="L538" s="206">
        <f>L539+L544</f>
        <v>0</v>
      </c>
    </row>
    <row r="539" spans="2:12" s="32" customFormat="1" ht="48.75" customHeight="1">
      <c r="B539" s="40" t="s">
        <v>51</v>
      </c>
      <c r="C539" s="62" t="s">
        <v>291</v>
      </c>
      <c r="D539" s="62" t="s">
        <v>232</v>
      </c>
      <c r="E539" s="62" t="s">
        <v>234</v>
      </c>
      <c r="F539" s="148" t="s">
        <v>241</v>
      </c>
      <c r="G539" s="148" t="s">
        <v>304</v>
      </c>
      <c r="H539" s="148" t="s">
        <v>229</v>
      </c>
      <c r="I539" s="148" t="s">
        <v>307</v>
      </c>
      <c r="J539" s="1"/>
      <c r="K539" s="206">
        <f>K540+K542</f>
        <v>0</v>
      </c>
      <c r="L539" s="206">
        <f>L540+L542</f>
        <v>0</v>
      </c>
    </row>
    <row r="540" spans="2:12" s="32" customFormat="1" ht="29.25" customHeight="1">
      <c r="B540" s="40" t="s">
        <v>50</v>
      </c>
      <c r="C540" s="62" t="s">
        <v>291</v>
      </c>
      <c r="D540" s="62" t="s">
        <v>232</v>
      </c>
      <c r="E540" s="62" t="s">
        <v>234</v>
      </c>
      <c r="F540" s="99" t="s">
        <v>241</v>
      </c>
      <c r="G540" s="168" t="s">
        <v>304</v>
      </c>
      <c r="H540" s="168" t="s">
        <v>229</v>
      </c>
      <c r="I540" s="131" t="s">
        <v>399</v>
      </c>
      <c r="J540" s="1"/>
      <c r="K540" s="206">
        <f>K541</f>
        <v>0</v>
      </c>
      <c r="L540" s="206">
        <f>L541</f>
        <v>0</v>
      </c>
    </row>
    <row r="541" spans="2:12" s="155" customFormat="1" ht="26.25" customHeight="1">
      <c r="B541" s="156" t="s">
        <v>81</v>
      </c>
      <c r="C541" s="212" t="s">
        <v>291</v>
      </c>
      <c r="D541" s="212" t="s">
        <v>232</v>
      </c>
      <c r="E541" s="212" t="s">
        <v>234</v>
      </c>
      <c r="F541" s="99" t="s">
        <v>241</v>
      </c>
      <c r="G541" s="168" t="s">
        <v>304</v>
      </c>
      <c r="H541" s="168" t="s">
        <v>229</v>
      </c>
      <c r="I541" s="131" t="s">
        <v>399</v>
      </c>
      <c r="J541" s="213" t="s">
        <v>80</v>
      </c>
      <c r="K541" s="210"/>
      <c r="L541" s="210"/>
    </row>
    <row r="542" spans="2:12" s="32" customFormat="1" ht="18" customHeight="1">
      <c r="B542" s="6" t="s">
        <v>53</v>
      </c>
      <c r="C542" s="62" t="s">
        <v>291</v>
      </c>
      <c r="D542" s="62" t="s">
        <v>232</v>
      </c>
      <c r="E542" s="62" t="s">
        <v>234</v>
      </c>
      <c r="F542" s="148" t="s">
        <v>241</v>
      </c>
      <c r="G542" s="148" t="s">
        <v>304</v>
      </c>
      <c r="H542" s="148" t="s">
        <v>229</v>
      </c>
      <c r="I542" s="148" t="s">
        <v>400</v>
      </c>
      <c r="J542" s="1"/>
      <c r="K542" s="206">
        <f>K543</f>
        <v>0</v>
      </c>
      <c r="L542" s="206">
        <f>L543</f>
        <v>0</v>
      </c>
    </row>
    <row r="543" spans="2:12" s="32" customFormat="1" ht="19.5" customHeight="1">
      <c r="B543" s="3" t="s">
        <v>81</v>
      </c>
      <c r="C543" s="62" t="s">
        <v>291</v>
      </c>
      <c r="D543" s="62" t="s">
        <v>232</v>
      </c>
      <c r="E543" s="62" t="s">
        <v>234</v>
      </c>
      <c r="F543" s="99" t="s">
        <v>241</v>
      </c>
      <c r="G543" s="168" t="s">
        <v>304</v>
      </c>
      <c r="H543" s="168" t="s">
        <v>229</v>
      </c>
      <c r="I543" s="131" t="s">
        <v>400</v>
      </c>
      <c r="J543" s="1" t="s">
        <v>80</v>
      </c>
      <c r="K543" s="206"/>
      <c r="L543" s="206"/>
    </row>
    <row r="544" spans="2:12" s="32" customFormat="1" ht="41.25" customHeight="1">
      <c r="B544" s="6" t="s">
        <v>198</v>
      </c>
      <c r="C544" s="62" t="s">
        <v>291</v>
      </c>
      <c r="D544" s="62" t="s">
        <v>232</v>
      </c>
      <c r="E544" s="62" t="s">
        <v>234</v>
      </c>
      <c r="F544" s="148" t="s">
        <v>241</v>
      </c>
      <c r="G544" s="148" t="s">
        <v>304</v>
      </c>
      <c r="H544" s="148" t="s">
        <v>234</v>
      </c>
      <c r="I544" s="148" t="s">
        <v>307</v>
      </c>
      <c r="J544" s="1"/>
      <c r="K544" s="206">
        <f>K545+K547</f>
        <v>0</v>
      </c>
      <c r="L544" s="206">
        <f>L545+L547</f>
        <v>0</v>
      </c>
    </row>
    <row r="545" spans="2:12" s="32" customFormat="1" ht="31.5" customHeight="1">
      <c r="B545" s="40" t="s">
        <v>52</v>
      </c>
      <c r="C545" s="62" t="s">
        <v>291</v>
      </c>
      <c r="D545" s="62" t="s">
        <v>232</v>
      </c>
      <c r="E545" s="62" t="s">
        <v>234</v>
      </c>
      <c r="F545" s="99" t="s">
        <v>241</v>
      </c>
      <c r="G545" s="168" t="s">
        <v>304</v>
      </c>
      <c r="H545" s="168" t="s">
        <v>234</v>
      </c>
      <c r="I545" s="131" t="s">
        <v>401</v>
      </c>
      <c r="J545" s="1"/>
      <c r="K545" s="206">
        <f>K546</f>
        <v>0</v>
      </c>
      <c r="L545" s="206">
        <f>L546</f>
        <v>0</v>
      </c>
    </row>
    <row r="546" spans="2:12" s="32" customFormat="1" ht="21" customHeight="1">
      <c r="B546" s="3" t="s">
        <v>81</v>
      </c>
      <c r="C546" s="62" t="s">
        <v>291</v>
      </c>
      <c r="D546" s="62" t="s">
        <v>232</v>
      </c>
      <c r="E546" s="62" t="s">
        <v>234</v>
      </c>
      <c r="F546" s="99" t="s">
        <v>241</v>
      </c>
      <c r="G546" s="168" t="s">
        <v>304</v>
      </c>
      <c r="H546" s="168" t="s">
        <v>234</v>
      </c>
      <c r="I546" s="131" t="s">
        <v>401</v>
      </c>
      <c r="J546" s="1" t="s">
        <v>80</v>
      </c>
      <c r="K546" s="206"/>
      <c r="L546" s="206"/>
    </row>
    <row r="547" spans="2:12" s="32" customFormat="1" ht="21.75" customHeight="1">
      <c r="B547" s="6" t="s">
        <v>53</v>
      </c>
      <c r="C547" s="62" t="s">
        <v>291</v>
      </c>
      <c r="D547" s="62" t="s">
        <v>232</v>
      </c>
      <c r="E547" s="62" t="s">
        <v>234</v>
      </c>
      <c r="F547" s="148" t="s">
        <v>241</v>
      </c>
      <c r="G547" s="148" t="s">
        <v>304</v>
      </c>
      <c r="H547" s="148" t="s">
        <v>234</v>
      </c>
      <c r="I547" s="209" t="s">
        <v>400</v>
      </c>
      <c r="J547" s="1"/>
      <c r="K547" s="206">
        <f>K548</f>
        <v>0</v>
      </c>
      <c r="L547" s="206">
        <f>L548</f>
        <v>0</v>
      </c>
    </row>
    <row r="548" spans="2:12" s="32" customFormat="1" ht="20.25" customHeight="1">
      <c r="B548" s="3" t="s">
        <v>81</v>
      </c>
      <c r="C548" s="62" t="s">
        <v>291</v>
      </c>
      <c r="D548" s="62" t="s">
        <v>232</v>
      </c>
      <c r="E548" s="62" t="s">
        <v>234</v>
      </c>
      <c r="F548" s="99" t="s">
        <v>241</v>
      </c>
      <c r="G548" s="168" t="s">
        <v>304</v>
      </c>
      <c r="H548" s="168" t="s">
        <v>234</v>
      </c>
      <c r="I548" s="131" t="s">
        <v>400</v>
      </c>
      <c r="J548" s="1" t="s">
        <v>80</v>
      </c>
      <c r="K548" s="206"/>
      <c r="L548" s="206"/>
    </row>
    <row r="549" spans="2:12" s="32" customFormat="1" ht="57.75" customHeight="1">
      <c r="B549" s="6" t="s">
        <v>190</v>
      </c>
      <c r="C549" s="62" t="s">
        <v>291</v>
      </c>
      <c r="D549" s="1" t="s">
        <v>232</v>
      </c>
      <c r="E549" s="1" t="s">
        <v>234</v>
      </c>
      <c r="F549" s="186" t="s">
        <v>423</v>
      </c>
      <c r="G549" s="187" t="s">
        <v>304</v>
      </c>
      <c r="H549" s="187" t="s">
        <v>230</v>
      </c>
      <c r="I549" s="167" t="s">
        <v>442</v>
      </c>
      <c r="J549" s="1"/>
      <c r="K549" s="206">
        <f>K550</f>
        <v>62.2</v>
      </c>
      <c r="L549" s="206">
        <f>L550</f>
        <v>62.2</v>
      </c>
    </row>
    <row r="550" spans="2:12" s="32" customFormat="1" ht="23.25" customHeight="1">
      <c r="B550" s="3" t="s">
        <v>81</v>
      </c>
      <c r="C550" s="62" t="s">
        <v>291</v>
      </c>
      <c r="D550" s="1" t="s">
        <v>232</v>
      </c>
      <c r="E550" s="1" t="s">
        <v>234</v>
      </c>
      <c r="F550" s="186" t="s">
        <v>423</v>
      </c>
      <c r="G550" s="187" t="s">
        <v>304</v>
      </c>
      <c r="H550" s="187" t="s">
        <v>230</v>
      </c>
      <c r="I550" s="167" t="s">
        <v>442</v>
      </c>
      <c r="J550" s="1" t="s">
        <v>80</v>
      </c>
      <c r="K550" s="206">
        <v>62.2</v>
      </c>
      <c r="L550" s="206">
        <v>62.2</v>
      </c>
    </row>
    <row r="551" spans="2:12" s="32" customFormat="1" ht="23.25" customHeight="1">
      <c r="B551" s="40" t="s">
        <v>279</v>
      </c>
      <c r="C551" s="62" t="s">
        <v>291</v>
      </c>
      <c r="D551" s="62" t="s">
        <v>238</v>
      </c>
      <c r="E551" s="62"/>
      <c r="F551" s="186"/>
      <c r="G551" s="187"/>
      <c r="H551" s="187"/>
      <c r="I551" s="167"/>
      <c r="J551" s="1"/>
      <c r="K551" s="206">
        <f aca="true" t="shared" si="26" ref="K551:L555">K552</f>
        <v>0</v>
      </c>
      <c r="L551" s="206">
        <f t="shared" si="26"/>
        <v>0</v>
      </c>
    </row>
    <row r="552" spans="2:12" s="32" customFormat="1" ht="23.25" customHeight="1">
      <c r="B552" s="40" t="s">
        <v>105</v>
      </c>
      <c r="C552" s="62" t="s">
        <v>291</v>
      </c>
      <c r="D552" s="62" t="s">
        <v>238</v>
      </c>
      <c r="E552" s="62" t="s">
        <v>232</v>
      </c>
      <c r="F552" s="186"/>
      <c r="G552" s="187"/>
      <c r="H552" s="187"/>
      <c r="I552" s="167"/>
      <c r="J552" s="1"/>
      <c r="K552" s="206">
        <f t="shared" si="26"/>
        <v>0</v>
      </c>
      <c r="L552" s="206">
        <f t="shared" si="26"/>
        <v>0</v>
      </c>
    </row>
    <row r="553" spans="2:12" s="32" customFormat="1" ht="54" customHeight="1">
      <c r="B553" s="43" t="s">
        <v>106</v>
      </c>
      <c r="C553" s="62" t="s">
        <v>291</v>
      </c>
      <c r="D553" s="103" t="s">
        <v>238</v>
      </c>
      <c r="E553" s="103" t="s">
        <v>232</v>
      </c>
      <c r="F553" s="99">
        <v>13</v>
      </c>
      <c r="G553" s="168" t="s">
        <v>304</v>
      </c>
      <c r="H553" s="168" t="s">
        <v>230</v>
      </c>
      <c r="I553" s="168" t="s">
        <v>305</v>
      </c>
      <c r="J553" s="1"/>
      <c r="K553" s="206">
        <f t="shared" si="26"/>
        <v>0</v>
      </c>
      <c r="L553" s="206">
        <f t="shared" si="26"/>
        <v>0</v>
      </c>
    </row>
    <row r="554" spans="2:12" s="32" customFormat="1" ht="57" customHeight="1">
      <c r="B554" s="9" t="s">
        <v>316</v>
      </c>
      <c r="C554" s="62" t="s">
        <v>291</v>
      </c>
      <c r="D554" s="103" t="s">
        <v>238</v>
      </c>
      <c r="E554" s="103" t="s">
        <v>232</v>
      </c>
      <c r="F554" s="173" t="s">
        <v>285</v>
      </c>
      <c r="G554" s="173" t="s">
        <v>304</v>
      </c>
      <c r="H554" s="173" t="s">
        <v>239</v>
      </c>
      <c r="I554" s="173" t="s">
        <v>317</v>
      </c>
      <c r="J554" s="85"/>
      <c r="K554" s="151">
        <f t="shared" si="26"/>
        <v>0</v>
      </c>
      <c r="L554" s="206">
        <f t="shared" si="26"/>
        <v>0</v>
      </c>
    </row>
    <row r="555" spans="2:12" s="32" customFormat="1" ht="23.25" customHeight="1">
      <c r="B555" s="9" t="s">
        <v>107</v>
      </c>
      <c r="C555" s="62" t="s">
        <v>291</v>
      </c>
      <c r="D555" s="103" t="s">
        <v>238</v>
      </c>
      <c r="E555" s="103" t="s">
        <v>232</v>
      </c>
      <c r="F555" s="133" t="s">
        <v>285</v>
      </c>
      <c r="G555" s="194" t="s">
        <v>304</v>
      </c>
      <c r="H555" s="194" t="s">
        <v>239</v>
      </c>
      <c r="I555" s="194" t="s">
        <v>317</v>
      </c>
      <c r="J555" s="85"/>
      <c r="K555" s="151">
        <f t="shared" si="26"/>
        <v>0</v>
      </c>
      <c r="L555" s="206">
        <f t="shared" si="26"/>
        <v>0</v>
      </c>
    </row>
    <row r="556" spans="2:12" s="32" customFormat="1" ht="23.25" customHeight="1">
      <c r="B556" s="3" t="s">
        <v>81</v>
      </c>
      <c r="C556" s="62" t="s">
        <v>291</v>
      </c>
      <c r="D556" s="103" t="s">
        <v>238</v>
      </c>
      <c r="E556" s="103" t="s">
        <v>232</v>
      </c>
      <c r="F556" s="133" t="s">
        <v>285</v>
      </c>
      <c r="G556" s="194" t="s">
        <v>304</v>
      </c>
      <c r="H556" s="194" t="s">
        <v>239</v>
      </c>
      <c r="I556" s="161" t="s">
        <v>317</v>
      </c>
      <c r="J556" s="109">
        <v>540</v>
      </c>
      <c r="K556" s="151">
        <v>0</v>
      </c>
      <c r="L556" s="206">
        <v>0</v>
      </c>
    </row>
    <row r="557" spans="2:12" s="32" customFormat="1" ht="16.5" customHeight="1">
      <c r="B557" s="48" t="s">
        <v>283</v>
      </c>
      <c r="C557" s="62" t="s">
        <v>291</v>
      </c>
      <c r="D557" s="62" t="s">
        <v>247</v>
      </c>
      <c r="E557" s="62" t="s">
        <v>230</v>
      </c>
      <c r="F557" s="186"/>
      <c r="G557" s="187"/>
      <c r="H557" s="187"/>
      <c r="I557" s="167"/>
      <c r="J557" s="1"/>
      <c r="K557" s="206">
        <f aca="true" t="shared" si="27" ref="K557:L560">K558</f>
        <v>1760.2</v>
      </c>
      <c r="L557" s="206">
        <f t="shared" si="27"/>
        <v>1760.2</v>
      </c>
    </row>
    <row r="558" spans="2:12" s="32" customFormat="1" ht="17.25" customHeight="1">
      <c r="B558" s="40" t="s">
        <v>266</v>
      </c>
      <c r="C558" s="62" t="s">
        <v>291</v>
      </c>
      <c r="D558" s="1" t="s">
        <v>247</v>
      </c>
      <c r="E558" s="1" t="s">
        <v>229</v>
      </c>
      <c r="F558" s="186"/>
      <c r="G558" s="187"/>
      <c r="H558" s="187"/>
      <c r="I558" s="167"/>
      <c r="J558" s="1"/>
      <c r="K558" s="206">
        <f t="shared" si="27"/>
        <v>1760.2</v>
      </c>
      <c r="L558" s="206">
        <f t="shared" si="27"/>
        <v>1760.2</v>
      </c>
    </row>
    <row r="559" spans="2:12" s="32" customFormat="1" ht="48.75" customHeight="1">
      <c r="B559" s="13" t="s">
        <v>210</v>
      </c>
      <c r="C559" s="62" t="s">
        <v>291</v>
      </c>
      <c r="D559" s="1" t="s">
        <v>247</v>
      </c>
      <c r="E559" s="1" t="s">
        <v>229</v>
      </c>
      <c r="F559" s="164" t="s">
        <v>239</v>
      </c>
      <c r="G559" s="164" t="s">
        <v>304</v>
      </c>
      <c r="H559" s="164" t="s">
        <v>230</v>
      </c>
      <c r="I559" s="164" t="s">
        <v>307</v>
      </c>
      <c r="J559" s="104"/>
      <c r="K559" s="195">
        <f t="shared" si="27"/>
        <v>1760.2</v>
      </c>
      <c r="L559" s="195">
        <f t="shared" si="27"/>
        <v>1760.2</v>
      </c>
    </row>
    <row r="560" spans="2:12" s="32" customFormat="1" ht="42" customHeight="1">
      <c r="B560" s="3" t="s">
        <v>176</v>
      </c>
      <c r="C560" s="62" t="s">
        <v>291</v>
      </c>
      <c r="D560" s="1" t="s">
        <v>247</v>
      </c>
      <c r="E560" s="1" t="s">
        <v>229</v>
      </c>
      <c r="F560" s="186" t="s">
        <v>239</v>
      </c>
      <c r="G560" s="187" t="s">
        <v>304</v>
      </c>
      <c r="H560" s="187" t="s">
        <v>232</v>
      </c>
      <c r="I560" s="167" t="s">
        <v>307</v>
      </c>
      <c r="J560" s="1"/>
      <c r="K560" s="206">
        <f t="shared" si="27"/>
        <v>1760.2</v>
      </c>
      <c r="L560" s="206">
        <f t="shared" si="27"/>
        <v>1760.2</v>
      </c>
    </row>
    <row r="561" spans="2:12" s="32" customFormat="1" ht="24" customHeight="1">
      <c r="B561" s="3" t="s">
        <v>213</v>
      </c>
      <c r="C561" s="62" t="s">
        <v>291</v>
      </c>
      <c r="D561" s="1" t="s">
        <v>247</v>
      </c>
      <c r="E561" s="1" t="s">
        <v>229</v>
      </c>
      <c r="F561" s="163" t="s">
        <v>239</v>
      </c>
      <c r="G561" s="163" t="s">
        <v>304</v>
      </c>
      <c r="H561" s="163" t="s">
        <v>232</v>
      </c>
      <c r="I561" s="163" t="s">
        <v>393</v>
      </c>
      <c r="J561" s="1"/>
      <c r="K561" s="206">
        <f>K562+K563</f>
        <v>1760.2</v>
      </c>
      <c r="L561" s="206">
        <f>L562+L563</f>
        <v>1760.2</v>
      </c>
    </row>
    <row r="562" spans="2:12" s="32" customFormat="1" ht="37.5" customHeight="1">
      <c r="B562" s="3" t="s">
        <v>223</v>
      </c>
      <c r="C562" s="62" t="s">
        <v>291</v>
      </c>
      <c r="D562" s="1" t="s">
        <v>247</v>
      </c>
      <c r="E562" s="1" t="s">
        <v>229</v>
      </c>
      <c r="F562" s="186" t="s">
        <v>239</v>
      </c>
      <c r="G562" s="187" t="s">
        <v>304</v>
      </c>
      <c r="H562" s="187" t="s">
        <v>232</v>
      </c>
      <c r="I562" s="167" t="s">
        <v>393</v>
      </c>
      <c r="J562" s="1" t="s">
        <v>224</v>
      </c>
      <c r="K562" s="206">
        <v>1753.2</v>
      </c>
      <c r="L562" s="206">
        <v>1753.2</v>
      </c>
    </row>
    <row r="563" spans="2:12" s="32" customFormat="1" ht="30" customHeight="1">
      <c r="B563" s="3" t="s">
        <v>219</v>
      </c>
      <c r="C563" s="62" t="s">
        <v>291</v>
      </c>
      <c r="D563" s="1" t="s">
        <v>247</v>
      </c>
      <c r="E563" s="1" t="s">
        <v>229</v>
      </c>
      <c r="F563" s="186" t="s">
        <v>239</v>
      </c>
      <c r="G563" s="187" t="s">
        <v>304</v>
      </c>
      <c r="H563" s="187" t="s">
        <v>232</v>
      </c>
      <c r="I563" s="167" t="s">
        <v>393</v>
      </c>
      <c r="J563" s="1" t="s">
        <v>4</v>
      </c>
      <c r="K563" s="206">
        <v>7</v>
      </c>
      <c r="L563" s="206">
        <v>7</v>
      </c>
    </row>
    <row r="564" spans="2:12" s="32" customFormat="1" ht="24.75" customHeight="1">
      <c r="B564" s="3" t="s">
        <v>461</v>
      </c>
      <c r="C564" s="62" t="s">
        <v>291</v>
      </c>
      <c r="D564" s="98" t="s">
        <v>285</v>
      </c>
      <c r="E564" s="98" t="s">
        <v>230</v>
      </c>
      <c r="F564" s="186"/>
      <c r="G564" s="187"/>
      <c r="H564" s="187"/>
      <c r="I564" s="167"/>
      <c r="J564" s="1"/>
      <c r="K564" s="206">
        <f>K565</f>
        <v>98</v>
      </c>
      <c r="L564" s="206">
        <f>L565</f>
        <v>98</v>
      </c>
    </row>
    <row r="565" spans="2:12" s="32" customFormat="1" ht="20.25" customHeight="1">
      <c r="B565" s="3" t="s">
        <v>82</v>
      </c>
      <c r="C565" s="62" t="s">
        <v>291</v>
      </c>
      <c r="D565" s="99" t="s">
        <v>285</v>
      </c>
      <c r="E565" s="99" t="s">
        <v>229</v>
      </c>
      <c r="F565" s="186"/>
      <c r="G565" s="187"/>
      <c r="H565" s="187"/>
      <c r="I565" s="167"/>
      <c r="J565" s="1"/>
      <c r="K565" s="206">
        <f aca="true" t="shared" si="28" ref="K565:L568">K566</f>
        <v>98</v>
      </c>
      <c r="L565" s="206">
        <f t="shared" si="28"/>
        <v>98</v>
      </c>
    </row>
    <row r="566" spans="2:12" s="32" customFormat="1" ht="45.75" customHeight="1">
      <c r="B566" s="3" t="s">
        <v>98</v>
      </c>
      <c r="C566" s="62" t="s">
        <v>291</v>
      </c>
      <c r="D566" s="99" t="s">
        <v>285</v>
      </c>
      <c r="E566" s="62" t="s">
        <v>229</v>
      </c>
      <c r="F566" s="99" t="s">
        <v>247</v>
      </c>
      <c r="G566" s="168" t="s">
        <v>304</v>
      </c>
      <c r="H566" s="168" t="s">
        <v>230</v>
      </c>
      <c r="I566" s="131" t="s">
        <v>307</v>
      </c>
      <c r="J566" s="1"/>
      <c r="K566" s="206">
        <f t="shared" si="28"/>
        <v>98</v>
      </c>
      <c r="L566" s="206">
        <f t="shared" si="28"/>
        <v>98</v>
      </c>
    </row>
    <row r="567" spans="2:12" s="32" customFormat="1" ht="71.25" customHeight="1">
      <c r="B567" s="3" t="s">
        <v>177</v>
      </c>
      <c r="C567" s="62" t="s">
        <v>291</v>
      </c>
      <c r="D567" s="99" t="s">
        <v>285</v>
      </c>
      <c r="E567" s="99" t="s">
        <v>229</v>
      </c>
      <c r="F567" s="99" t="s">
        <v>247</v>
      </c>
      <c r="G567" s="168" t="s">
        <v>323</v>
      </c>
      <c r="H567" s="168" t="s">
        <v>230</v>
      </c>
      <c r="I567" s="131" t="s">
        <v>307</v>
      </c>
      <c r="J567" s="1"/>
      <c r="K567" s="206">
        <f t="shared" si="28"/>
        <v>98</v>
      </c>
      <c r="L567" s="184">
        <f t="shared" si="28"/>
        <v>98</v>
      </c>
    </row>
    <row r="568" spans="2:12" s="32" customFormat="1" ht="22.5" customHeight="1">
      <c r="B568" s="3" t="s">
        <v>178</v>
      </c>
      <c r="C568" s="62" t="s">
        <v>294</v>
      </c>
      <c r="D568" s="99" t="s">
        <v>285</v>
      </c>
      <c r="E568" s="62" t="s">
        <v>229</v>
      </c>
      <c r="F568" s="148" t="s">
        <v>247</v>
      </c>
      <c r="G568" s="148" t="s">
        <v>323</v>
      </c>
      <c r="H568" s="148" t="s">
        <v>229</v>
      </c>
      <c r="I568" s="148" t="s">
        <v>402</v>
      </c>
      <c r="J568" s="1"/>
      <c r="K568" s="206">
        <f t="shared" si="28"/>
        <v>98</v>
      </c>
      <c r="L568" s="206">
        <f t="shared" si="28"/>
        <v>98</v>
      </c>
    </row>
    <row r="569" spans="2:12" s="32" customFormat="1" ht="15.75" customHeight="1">
      <c r="B569" s="50" t="s">
        <v>82</v>
      </c>
      <c r="C569" s="62" t="s">
        <v>291</v>
      </c>
      <c r="D569" s="99" t="s">
        <v>285</v>
      </c>
      <c r="E569" s="99" t="s">
        <v>229</v>
      </c>
      <c r="F569" s="99" t="s">
        <v>247</v>
      </c>
      <c r="G569" s="168" t="s">
        <v>323</v>
      </c>
      <c r="H569" s="168" t="s">
        <v>229</v>
      </c>
      <c r="I569" s="131" t="s">
        <v>402</v>
      </c>
      <c r="J569" s="1" t="s">
        <v>101</v>
      </c>
      <c r="K569" s="206">
        <v>98</v>
      </c>
      <c r="L569" s="206">
        <v>98</v>
      </c>
    </row>
    <row r="570" spans="2:12" s="32" customFormat="1" ht="35.25" customHeight="1">
      <c r="B570" s="6" t="s">
        <v>180</v>
      </c>
      <c r="C570" s="62" t="s">
        <v>291</v>
      </c>
      <c r="D570" s="99" t="s">
        <v>296</v>
      </c>
      <c r="E570" s="99" t="s">
        <v>230</v>
      </c>
      <c r="F570" s="186"/>
      <c r="G570" s="187"/>
      <c r="H570" s="187"/>
      <c r="I570" s="167"/>
      <c r="J570" s="1"/>
      <c r="K570" s="206">
        <f>K571+K579+K585</f>
        <v>26880.100000000002</v>
      </c>
      <c r="L570" s="206">
        <f>L571+L579+L585</f>
        <v>28820.7</v>
      </c>
    </row>
    <row r="571" spans="2:12" s="32" customFormat="1" ht="42" customHeight="1">
      <c r="B571" s="6" t="s">
        <v>181</v>
      </c>
      <c r="C571" s="62" t="s">
        <v>291</v>
      </c>
      <c r="D571" s="99" t="s">
        <v>296</v>
      </c>
      <c r="E571" s="99" t="s">
        <v>229</v>
      </c>
      <c r="F571" s="186"/>
      <c r="G571" s="187"/>
      <c r="H571" s="187"/>
      <c r="I571" s="167"/>
      <c r="J571" s="1"/>
      <c r="K571" s="206">
        <f aca="true" t="shared" si="29" ref="K571:L573">K572</f>
        <v>9334.4</v>
      </c>
      <c r="L571" s="206">
        <f t="shared" si="29"/>
        <v>9872.5</v>
      </c>
    </row>
    <row r="572" spans="2:12" s="32" customFormat="1" ht="45" customHeight="1">
      <c r="B572" s="3" t="s">
        <v>98</v>
      </c>
      <c r="C572" s="62" t="s">
        <v>291</v>
      </c>
      <c r="D572" s="99" t="s">
        <v>296</v>
      </c>
      <c r="E572" s="62" t="s">
        <v>229</v>
      </c>
      <c r="F572" s="148" t="s">
        <v>247</v>
      </c>
      <c r="G572" s="148" t="s">
        <v>304</v>
      </c>
      <c r="H572" s="148" t="s">
        <v>230</v>
      </c>
      <c r="I572" s="148" t="s">
        <v>307</v>
      </c>
      <c r="J572" s="1"/>
      <c r="K572" s="206">
        <f t="shared" si="29"/>
        <v>9334.4</v>
      </c>
      <c r="L572" s="206">
        <f t="shared" si="29"/>
        <v>9872.5</v>
      </c>
    </row>
    <row r="573" spans="2:12" s="32" customFormat="1" ht="33" customHeight="1">
      <c r="B573" s="3" t="s">
        <v>179</v>
      </c>
      <c r="C573" s="62" t="s">
        <v>291</v>
      </c>
      <c r="D573" s="99" t="s">
        <v>296</v>
      </c>
      <c r="E573" s="99" t="s">
        <v>229</v>
      </c>
      <c r="F573" s="99" t="s">
        <v>247</v>
      </c>
      <c r="G573" s="168" t="s">
        <v>325</v>
      </c>
      <c r="H573" s="168" t="s">
        <v>230</v>
      </c>
      <c r="I573" s="131" t="s">
        <v>307</v>
      </c>
      <c r="J573" s="1"/>
      <c r="K573" s="206">
        <f t="shared" si="29"/>
        <v>9334.4</v>
      </c>
      <c r="L573" s="206">
        <f t="shared" si="29"/>
        <v>9872.5</v>
      </c>
    </row>
    <row r="574" spans="2:12" s="32" customFormat="1" ht="31.5" customHeight="1">
      <c r="B574" s="6" t="s">
        <v>183</v>
      </c>
      <c r="C574" s="62" t="s">
        <v>291</v>
      </c>
      <c r="D574" s="99" t="s">
        <v>296</v>
      </c>
      <c r="E574" s="62" t="s">
        <v>229</v>
      </c>
      <c r="F574" s="148" t="s">
        <v>247</v>
      </c>
      <c r="G574" s="148" t="s">
        <v>325</v>
      </c>
      <c r="H574" s="148" t="s">
        <v>229</v>
      </c>
      <c r="I574" s="148" t="s">
        <v>307</v>
      </c>
      <c r="J574" s="1"/>
      <c r="K574" s="206">
        <f>K575+K577</f>
        <v>9334.4</v>
      </c>
      <c r="L574" s="206">
        <f>L575+L577</f>
        <v>9872.5</v>
      </c>
    </row>
    <row r="575" spans="2:12" s="32" customFormat="1" ht="31.5" customHeight="1">
      <c r="B575" s="6" t="s">
        <v>185</v>
      </c>
      <c r="C575" s="62" t="s">
        <v>291</v>
      </c>
      <c r="D575" s="99" t="s">
        <v>296</v>
      </c>
      <c r="E575" s="62" t="s">
        <v>229</v>
      </c>
      <c r="F575" s="168" t="s">
        <v>247</v>
      </c>
      <c r="G575" s="168" t="s">
        <v>325</v>
      </c>
      <c r="H575" s="168" t="s">
        <v>229</v>
      </c>
      <c r="I575" s="131" t="s">
        <v>403</v>
      </c>
      <c r="J575" s="1"/>
      <c r="K575" s="206">
        <f>K576</f>
        <v>6863.4</v>
      </c>
      <c r="L575" s="206">
        <f>L576</f>
        <v>7695.1</v>
      </c>
    </row>
    <row r="576" spans="2:12" s="32" customFormat="1" ht="19.5" customHeight="1">
      <c r="B576" s="3" t="s">
        <v>216</v>
      </c>
      <c r="C576" s="62" t="s">
        <v>291</v>
      </c>
      <c r="D576" s="99" t="s">
        <v>296</v>
      </c>
      <c r="E576" s="62" t="s">
        <v>229</v>
      </c>
      <c r="F576" s="148" t="s">
        <v>247</v>
      </c>
      <c r="G576" s="148" t="s">
        <v>325</v>
      </c>
      <c r="H576" s="148" t="s">
        <v>229</v>
      </c>
      <c r="I576" s="148" t="s">
        <v>403</v>
      </c>
      <c r="J576" s="1" t="s">
        <v>217</v>
      </c>
      <c r="K576" s="206">
        <v>6863.4</v>
      </c>
      <c r="L576" s="206">
        <v>7695.1</v>
      </c>
    </row>
    <row r="577" spans="2:12" s="32" customFormat="1" ht="96" customHeight="1">
      <c r="B577" s="6" t="s">
        <v>182</v>
      </c>
      <c r="C577" s="62" t="s">
        <v>291</v>
      </c>
      <c r="D577" s="99" t="s">
        <v>296</v>
      </c>
      <c r="E577" s="99" t="s">
        <v>229</v>
      </c>
      <c r="F577" s="99" t="s">
        <v>247</v>
      </c>
      <c r="G577" s="168" t="s">
        <v>325</v>
      </c>
      <c r="H577" s="168" t="s">
        <v>229</v>
      </c>
      <c r="I577" s="131" t="s">
        <v>404</v>
      </c>
      <c r="J577" s="1"/>
      <c r="K577" s="206">
        <f>K578</f>
        <v>2471</v>
      </c>
      <c r="L577" s="206">
        <f>L578</f>
        <v>2177.4</v>
      </c>
    </row>
    <row r="578" spans="2:12" s="32" customFormat="1" ht="15.75" customHeight="1">
      <c r="B578" s="3" t="s">
        <v>216</v>
      </c>
      <c r="C578" s="62" t="s">
        <v>291</v>
      </c>
      <c r="D578" s="99" t="s">
        <v>296</v>
      </c>
      <c r="E578" s="62" t="s">
        <v>229</v>
      </c>
      <c r="F578" s="168" t="s">
        <v>247</v>
      </c>
      <c r="G578" s="168" t="s">
        <v>325</v>
      </c>
      <c r="H578" s="168" t="s">
        <v>229</v>
      </c>
      <c r="I578" s="131" t="s">
        <v>404</v>
      </c>
      <c r="J578" s="1" t="s">
        <v>217</v>
      </c>
      <c r="K578" s="206">
        <v>2471</v>
      </c>
      <c r="L578" s="206">
        <v>2177.4</v>
      </c>
    </row>
    <row r="579" spans="2:12" s="32" customFormat="1" ht="15.75" customHeight="1">
      <c r="B579" s="6" t="s">
        <v>218</v>
      </c>
      <c r="C579" s="62" t="s">
        <v>291</v>
      </c>
      <c r="D579" s="99" t="s">
        <v>296</v>
      </c>
      <c r="E579" s="99" t="s">
        <v>234</v>
      </c>
      <c r="F579" s="186"/>
      <c r="G579" s="187"/>
      <c r="H579" s="187"/>
      <c r="I579" s="167"/>
      <c r="J579" s="1"/>
      <c r="K579" s="206">
        <f aca="true" t="shared" si="30" ref="K579:L583">K580</f>
        <v>17056.9</v>
      </c>
      <c r="L579" s="206">
        <f t="shared" si="30"/>
        <v>18459.4</v>
      </c>
    </row>
    <row r="580" spans="2:12" s="32" customFormat="1" ht="42.75" customHeight="1">
      <c r="B580" s="3" t="s">
        <v>98</v>
      </c>
      <c r="C580" s="62" t="s">
        <v>291</v>
      </c>
      <c r="D580" s="99" t="s">
        <v>296</v>
      </c>
      <c r="E580" s="62" t="s">
        <v>234</v>
      </c>
      <c r="F580" s="148" t="s">
        <v>247</v>
      </c>
      <c r="G580" s="148" t="s">
        <v>304</v>
      </c>
      <c r="H580" s="148" t="s">
        <v>230</v>
      </c>
      <c r="I580" s="148" t="s">
        <v>307</v>
      </c>
      <c r="J580" s="1"/>
      <c r="K580" s="206">
        <f t="shared" si="30"/>
        <v>17056.9</v>
      </c>
      <c r="L580" s="206">
        <f t="shared" si="30"/>
        <v>18459.4</v>
      </c>
    </row>
    <row r="581" spans="2:12" s="32" customFormat="1" ht="29.25" customHeight="1">
      <c r="B581" s="3" t="s">
        <v>179</v>
      </c>
      <c r="C581" s="62" t="s">
        <v>291</v>
      </c>
      <c r="D581" s="99" t="s">
        <v>296</v>
      </c>
      <c r="E581" s="62" t="s">
        <v>234</v>
      </c>
      <c r="F581" s="168" t="s">
        <v>247</v>
      </c>
      <c r="G581" s="168" t="s">
        <v>325</v>
      </c>
      <c r="H581" s="168" t="s">
        <v>230</v>
      </c>
      <c r="I581" s="131" t="s">
        <v>307</v>
      </c>
      <c r="J581" s="1"/>
      <c r="K581" s="206">
        <f t="shared" si="30"/>
        <v>17056.9</v>
      </c>
      <c r="L581" s="206">
        <f t="shared" si="30"/>
        <v>18459.4</v>
      </c>
    </row>
    <row r="582" spans="2:12" s="32" customFormat="1" ht="30" customHeight="1">
      <c r="B582" s="6" t="s">
        <v>184</v>
      </c>
      <c r="C582" s="62" t="s">
        <v>291</v>
      </c>
      <c r="D582" s="99" t="s">
        <v>296</v>
      </c>
      <c r="E582" s="62" t="s">
        <v>234</v>
      </c>
      <c r="F582" s="168" t="s">
        <v>247</v>
      </c>
      <c r="G582" s="168" t="s">
        <v>325</v>
      </c>
      <c r="H582" s="168" t="s">
        <v>234</v>
      </c>
      <c r="I582" s="131" t="s">
        <v>307</v>
      </c>
      <c r="J582" s="1"/>
      <c r="K582" s="206">
        <f t="shared" si="30"/>
        <v>17056.9</v>
      </c>
      <c r="L582" s="206">
        <f t="shared" si="30"/>
        <v>18459.4</v>
      </c>
    </row>
    <row r="583" spans="2:12" s="32" customFormat="1" ht="42" customHeight="1">
      <c r="B583" s="6" t="s">
        <v>186</v>
      </c>
      <c r="C583" s="62" t="s">
        <v>291</v>
      </c>
      <c r="D583" s="99" t="s">
        <v>296</v>
      </c>
      <c r="E583" s="62" t="s">
        <v>234</v>
      </c>
      <c r="F583" s="148" t="s">
        <v>247</v>
      </c>
      <c r="G583" s="148" t="s">
        <v>325</v>
      </c>
      <c r="H583" s="148" t="s">
        <v>234</v>
      </c>
      <c r="I583" s="148" t="s">
        <v>405</v>
      </c>
      <c r="J583" s="1"/>
      <c r="K583" s="206">
        <f t="shared" si="30"/>
        <v>17056.9</v>
      </c>
      <c r="L583" s="206">
        <f t="shared" si="30"/>
        <v>18459.4</v>
      </c>
    </row>
    <row r="584" spans="2:12" s="32" customFormat="1" ht="15.75" customHeight="1">
      <c r="B584" s="3" t="s">
        <v>216</v>
      </c>
      <c r="C584" s="62" t="s">
        <v>291</v>
      </c>
      <c r="D584" s="99" t="s">
        <v>296</v>
      </c>
      <c r="E584" s="62" t="s">
        <v>234</v>
      </c>
      <c r="F584" s="168" t="s">
        <v>247</v>
      </c>
      <c r="G584" s="168" t="s">
        <v>325</v>
      </c>
      <c r="H584" s="168" t="s">
        <v>234</v>
      </c>
      <c r="I584" s="131" t="s">
        <v>405</v>
      </c>
      <c r="J584" s="1" t="s">
        <v>217</v>
      </c>
      <c r="K584" s="206">
        <v>17056.9</v>
      </c>
      <c r="L584" s="206">
        <v>18459.4</v>
      </c>
    </row>
    <row r="585" spans="2:12" s="32" customFormat="1" ht="15.75" customHeight="1">
      <c r="B585" s="246" t="s">
        <v>477</v>
      </c>
      <c r="C585" s="62" t="s">
        <v>291</v>
      </c>
      <c r="D585" s="62" t="s">
        <v>296</v>
      </c>
      <c r="E585" s="62" t="s">
        <v>231</v>
      </c>
      <c r="F585" s="168"/>
      <c r="G585" s="168"/>
      <c r="H585" s="168"/>
      <c r="I585" s="131"/>
      <c r="J585" s="1"/>
      <c r="K585" s="206">
        <f>K586</f>
        <v>488.8</v>
      </c>
      <c r="L585" s="206">
        <f>L586</f>
        <v>488.8</v>
      </c>
    </row>
    <row r="586" spans="2:12" s="32" customFormat="1" ht="55.5" customHeight="1">
      <c r="B586" s="245" t="s">
        <v>478</v>
      </c>
      <c r="C586" s="62" t="s">
        <v>291</v>
      </c>
      <c r="D586" s="62" t="s">
        <v>296</v>
      </c>
      <c r="E586" s="62" t="s">
        <v>231</v>
      </c>
      <c r="F586" s="168" t="s">
        <v>247</v>
      </c>
      <c r="G586" s="168" t="s">
        <v>325</v>
      </c>
      <c r="H586" s="168" t="s">
        <v>231</v>
      </c>
      <c r="I586" s="131" t="s">
        <v>462</v>
      </c>
      <c r="J586" s="1"/>
      <c r="K586" s="206">
        <f>K587</f>
        <v>488.8</v>
      </c>
      <c r="L586" s="206">
        <f>L587</f>
        <v>488.8</v>
      </c>
    </row>
    <row r="587" spans="2:12" s="32" customFormat="1" ht="15.75" customHeight="1">
      <c r="B587" s="247" t="s">
        <v>81</v>
      </c>
      <c r="C587" s="62" t="s">
        <v>291</v>
      </c>
      <c r="D587" s="62" t="s">
        <v>296</v>
      </c>
      <c r="E587" s="62" t="s">
        <v>231</v>
      </c>
      <c r="F587" s="168" t="s">
        <v>247</v>
      </c>
      <c r="G587" s="168" t="s">
        <v>325</v>
      </c>
      <c r="H587" s="168" t="s">
        <v>231</v>
      </c>
      <c r="I587" s="131" t="s">
        <v>462</v>
      </c>
      <c r="J587" s="1" t="s">
        <v>80</v>
      </c>
      <c r="K587" s="206">
        <v>488.8</v>
      </c>
      <c r="L587" s="206">
        <v>488.8</v>
      </c>
    </row>
    <row r="588" spans="2:12" ht="15.75" customHeight="1">
      <c r="B588" s="136" t="s">
        <v>466</v>
      </c>
      <c r="C588" s="13"/>
      <c r="D588" s="13"/>
      <c r="E588" s="13"/>
      <c r="F588" s="249"/>
      <c r="G588" s="249"/>
      <c r="H588" s="249"/>
      <c r="I588" s="249"/>
      <c r="J588" s="62"/>
      <c r="K588" s="208">
        <f>K20+K153+K173+K364+K413+K501</f>
        <v>451123.99999999994</v>
      </c>
      <c r="L588" s="208">
        <f>L20+L153+L173+L364+L413+L501</f>
        <v>422445.29999999993</v>
      </c>
    </row>
    <row r="589" spans="2:12" ht="12.75">
      <c r="B589" s="251" t="s">
        <v>467</v>
      </c>
      <c r="C589" s="35"/>
      <c r="D589" s="35"/>
      <c r="E589" s="35"/>
      <c r="F589" s="55"/>
      <c r="G589" s="55"/>
      <c r="H589" s="55"/>
      <c r="I589" s="56"/>
      <c r="J589" s="35"/>
      <c r="K589" s="252">
        <v>0</v>
      </c>
      <c r="L589" s="252">
        <v>5450.6</v>
      </c>
    </row>
    <row r="590" spans="2:12" ht="12.75">
      <c r="B590" s="136" t="s">
        <v>468</v>
      </c>
      <c r="C590" s="243"/>
      <c r="D590" s="243"/>
      <c r="E590" s="243"/>
      <c r="F590" s="250"/>
      <c r="G590" s="250"/>
      <c r="H590" s="250"/>
      <c r="I590" s="250"/>
      <c r="J590" s="243"/>
      <c r="K590" s="253">
        <f>K589+K588</f>
        <v>451123.99999999994</v>
      </c>
      <c r="L590" s="253">
        <f>L589+L588</f>
        <v>427895.8999999999</v>
      </c>
    </row>
  </sheetData>
  <sheetProtection/>
  <autoFilter ref="A12:M590"/>
  <mergeCells count="4">
    <mergeCell ref="B13:L14"/>
    <mergeCell ref="F19:I19"/>
    <mergeCell ref="F16:I18"/>
    <mergeCell ref="K16:L17"/>
  </mergeCells>
  <printOptions/>
  <pageMargins left="0.984251968503937" right="0.5905511811023623" top="0.5905511811023623" bottom="0.3937007874015748" header="0.5118110236220472" footer="0.5118110236220472"/>
  <pageSetup fitToHeight="25" horizontalDpi="600" verticalDpi="600" orientation="portrait" paperSize="9" scale="61" r:id="rId1"/>
  <rowBreaks count="1" manualBreakCount="1">
    <brk id="59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63"/>
  <sheetViews>
    <sheetView view="pageBreakPreview" zoomScaleNormal="110" zoomScaleSheetLayoutView="100" zoomScalePageLayoutView="0" workbookViewId="0" topLeftCell="A359">
      <selection activeCell="A8" sqref="A8"/>
    </sheetView>
  </sheetViews>
  <sheetFormatPr defaultColWidth="9.00390625" defaultRowHeight="12.75"/>
  <cols>
    <col min="1" max="1" width="55.00390625" style="66" customWidth="1"/>
    <col min="2" max="2" width="4.00390625" style="66" customWidth="1"/>
    <col min="3" max="3" width="2.75390625" style="66" customWidth="1"/>
    <col min="4" max="4" width="2.875" style="66" customWidth="1"/>
    <col min="5" max="5" width="5.875" style="66" customWidth="1"/>
    <col min="6" max="6" width="6.875" style="75" customWidth="1"/>
    <col min="7" max="7" width="4.75390625" style="66" customWidth="1"/>
    <col min="8" max="8" width="5.375" style="66" customWidth="1"/>
    <col min="9" max="9" width="5.625" style="66" customWidth="1"/>
    <col min="10" max="10" width="11.125" style="66" customWidth="1"/>
    <col min="11" max="11" width="14.00390625" style="66" customWidth="1"/>
    <col min="12" max="13" width="9.125" style="66" customWidth="1"/>
    <col min="14" max="14" width="28.125" style="66" customWidth="1"/>
    <col min="15" max="16384" width="9.125" style="66" customWidth="1"/>
  </cols>
  <sheetData>
    <row r="1" spans="2:10" ht="12.75" hidden="1">
      <c r="B1" s="67"/>
      <c r="C1" s="67"/>
      <c r="D1" s="67"/>
      <c r="E1" s="67"/>
      <c r="F1" s="279"/>
      <c r="G1" s="279"/>
      <c r="H1" s="279"/>
      <c r="I1" s="279"/>
      <c r="J1" s="68"/>
    </row>
    <row r="2" spans="2:10" ht="12.75" hidden="1">
      <c r="B2" s="315"/>
      <c r="C2" s="315"/>
      <c r="D2" s="315"/>
      <c r="E2" s="315"/>
      <c r="F2" s="315"/>
      <c r="G2" s="315"/>
      <c r="H2" s="315"/>
      <c r="I2" s="315"/>
      <c r="J2" s="69"/>
    </row>
    <row r="3" spans="2:10" ht="12.75" hidden="1">
      <c r="B3" s="315"/>
      <c r="C3" s="315"/>
      <c r="D3" s="315"/>
      <c r="E3" s="315"/>
      <c r="F3" s="315"/>
      <c r="G3" s="315"/>
      <c r="H3" s="315"/>
      <c r="I3" s="315"/>
      <c r="J3" s="69"/>
    </row>
    <row r="4" spans="2:11" ht="12.75">
      <c r="B4" s="68"/>
      <c r="C4" s="68"/>
      <c r="D4" s="68"/>
      <c r="E4" s="68"/>
      <c r="F4" s="171"/>
      <c r="G4" s="68"/>
      <c r="H4" s="69"/>
      <c r="I4" s="69"/>
      <c r="J4" s="69" t="s">
        <v>501</v>
      </c>
      <c r="K4" s="67"/>
    </row>
    <row r="5" spans="2:11" ht="12.75">
      <c r="B5" s="68"/>
      <c r="C5" s="68"/>
      <c r="D5" s="68"/>
      <c r="E5" s="68"/>
      <c r="F5" s="171"/>
      <c r="G5" s="68"/>
      <c r="H5" s="69" t="s">
        <v>55</v>
      </c>
      <c r="J5" s="69"/>
      <c r="K5" s="69"/>
    </row>
    <row r="6" spans="2:11" ht="12.75">
      <c r="B6" s="68"/>
      <c r="C6" s="68"/>
      <c r="D6" s="68"/>
      <c r="E6" s="68"/>
      <c r="F6" s="171"/>
      <c r="G6" s="68"/>
      <c r="H6" s="68" t="s">
        <v>54</v>
      </c>
      <c r="J6" s="69"/>
      <c r="K6" s="69"/>
    </row>
    <row r="7" spans="2:11" ht="12.75">
      <c r="B7" s="68"/>
      <c r="C7" s="68"/>
      <c r="D7" s="68"/>
      <c r="E7" s="68"/>
      <c r="F7" s="171"/>
      <c r="G7" s="68"/>
      <c r="H7" s="69"/>
      <c r="I7" s="276" t="s">
        <v>493</v>
      </c>
      <c r="J7" s="69"/>
      <c r="K7" s="69"/>
    </row>
    <row r="8" spans="2:10" ht="12.75">
      <c r="B8" s="68"/>
      <c r="C8" s="68"/>
      <c r="D8" s="68"/>
      <c r="E8" s="68"/>
      <c r="F8" s="171"/>
      <c r="G8" s="68"/>
      <c r="H8" s="69"/>
      <c r="I8" s="69"/>
      <c r="J8" s="69"/>
    </row>
    <row r="9" spans="2:17" ht="12.75">
      <c r="B9" s="67"/>
      <c r="C9" s="67"/>
      <c r="D9" s="67"/>
      <c r="E9" s="67"/>
      <c r="G9" s="69"/>
      <c r="H9" s="69"/>
      <c r="I9" s="69"/>
      <c r="J9" s="69" t="s">
        <v>494</v>
      </c>
      <c r="K9" s="67"/>
      <c r="L9" s="67"/>
      <c r="M9" s="67"/>
      <c r="N9" s="279"/>
      <c r="O9" s="279"/>
      <c r="P9" s="279"/>
      <c r="Q9" s="279"/>
    </row>
    <row r="10" spans="3:17" ht="12.75">
      <c r="C10" s="69"/>
      <c r="D10" s="69"/>
      <c r="E10" s="69"/>
      <c r="F10" s="69"/>
      <c r="G10" s="69"/>
      <c r="H10" s="69" t="s">
        <v>55</v>
      </c>
      <c r="J10" s="69"/>
      <c r="K10" s="69"/>
      <c r="L10" s="69"/>
      <c r="M10" s="69"/>
      <c r="N10" s="69"/>
      <c r="O10" s="69"/>
      <c r="P10" s="69"/>
      <c r="Q10" s="69"/>
    </row>
    <row r="11" spans="8:17" ht="12.75">
      <c r="H11" s="68" t="s">
        <v>54</v>
      </c>
      <c r="J11" s="69"/>
      <c r="K11" s="69"/>
      <c r="L11" s="69"/>
      <c r="M11" s="69"/>
      <c r="N11" s="69"/>
      <c r="O11" s="69"/>
      <c r="P11" s="69"/>
      <c r="Q11" s="69"/>
    </row>
    <row r="12" spans="3:17" ht="12.75">
      <c r="C12" s="69"/>
      <c r="D12" s="69"/>
      <c r="E12" s="69"/>
      <c r="F12" s="69"/>
      <c r="G12" s="69"/>
      <c r="H12" s="69"/>
      <c r="I12" s="276" t="s">
        <v>488</v>
      </c>
      <c r="J12" s="69"/>
      <c r="K12" s="69"/>
      <c r="L12" s="69"/>
      <c r="M12" s="69"/>
      <c r="N12" s="69"/>
      <c r="O12" s="69"/>
      <c r="P12" s="69"/>
      <c r="Q12" s="69"/>
    </row>
    <row r="13" spans="1:14" ht="21" customHeight="1">
      <c r="A13" s="313" t="s">
        <v>465</v>
      </c>
      <c r="B13" s="313"/>
      <c r="C13" s="313"/>
      <c r="D13" s="313"/>
      <c r="E13" s="313"/>
      <c r="F13" s="313"/>
      <c r="G13" s="313"/>
      <c r="H13" s="313"/>
      <c r="I13" s="313"/>
      <c r="J13" s="313"/>
      <c r="K13" s="314"/>
      <c r="L13" s="69"/>
      <c r="M13" s="69"/>
      <c r="N13" s="69"/>
    </row>
    <row r="14" spans="1:11" ht="21.75" customHeight="1">
      <c r="A14" s="313"/>
      <c r="B14" s="313"/>
      <c r="C14" s="313"/>
      <c r="D14" s="313"/>
      <c r="E14" s="313"/>
      <c r="F14" s="313"/>
      <c r="G14" s="313"/>
      <c r="H14" s="313"/>
      <c r="I14" s="313"/>
      <c r="J14" s="313"/>
      <c r="K14" s="314"/>
    </row>
    <row r="15" spans="1:11" ht="12.75">
      <c r="A15" s="138"/>
      <c r="K15" s="66" t="s">
        <v>303</v>
      </c>
    </row>
    <row r="16" spans="1:11" ht="12.75">
      <c r="A16" s="316" t="s">
        <v>14</v>
      </c>
      <c r="B16" s="318" t="s">
        <v>15</v>
      </c>
      <c r="C16" s="319"/>
      <c r="D16" s="319"/>
      <c r="E16" s="320"/>
      <c r="F16" s="327" t="s">
        <v>16</v>
      </c>
      <c r="G16" s="320" t="s">
        <v>17</v>
      </c>
      <c r="H16" s="316" t="s">
        <v>18</v>
      </c>
      <c r="I16" s="316" t="s">
        <v>19</v>
      </c>
      <c r="J16" s="324" t="s">
        <v>94</v>
      </c>
      <c r="K16" s="326"/>
    </row>
    <row r="17" spans="1:11" ht="12.75">
      <c r="A17" s="317"/>
      <c r="B17" s="321"/>
      <c r="C17" s="322"/>
      <c r="D17" s="322"/>
      <c r="E17" s="323"/>
      <c r="F17" s="327"/>
      <c r="G17" s="323"/>
      <c r="H17" s="317"/>
      <c r="I17" s="317"/>
      <c r="J17" s="139" t="s">
        <v>301</v>
      </c>
      <c r="K17" s="157" t="s">
        <v>302</v>
      </c>
    </row>
    <row r="18" spans="1:11" ht="15.75" customHeight="1">
      <c r="A18" s="139">
        <v>1</v>
      </c>
      <c r="B18" s="324">
        <v>2</v>
      </c>
      <c r="C18" s="325"/>
      <c r="D18" s="325"/>
      <c r="E18" s="326"/>
      <c r="F18" s="139">
        <v>3</v>
      </c>
      <c r="G18" s="157">
        <v>4</v>
      </c>
      <c r="H18" s="139">
        <v>5</v>
      </c>
      <c r="I18" s="139">
        <v>6</v>
      </c>
      <c r="J18" s="139">
        <v>7</v>
      </c>
      <c r="K18" s="139">
        <v>8</v>
      </c>
    </row>
    <row r="19" spans="1:11" s="86" customFormat="1" ht="41.25" customHeight="1">
      <c r="A19" s="94" t="s">
        <v>321</v>
      </c>
      <c r="B19" s="197" t="s">
        <v>229</v>
      </c>
      <c r="C19" s="198" t="s">
        <v>304</v>
      </c>
      <c r="D19" s="198" t="s">
        <v>230</v>
      </c>
      <c r="E19" s="198" t="s">
        <v>307</v>
      </c>
      <c r="F19" s="111"/>
      <c r="G19" s="112"/>
      <c r="H19" s="112"/>
      <c r="I19" s="111"/>
      <c r="J19" s="205">
        <f>J20+J34+J53+J65</f>
        <v>243667.4</v>
      </c>
      <c r="K19" s="205">
        <f>K20+K34+K53+K65</f>
        <v>244321.1</v>
      </c>
    </row>
    <row r="20" spans="1:11" s="86" customFormat="1" ht="27.75" customHeight="1">
      <c r="A20" s="115" t="s">
        <v>322</v>
      </c>
      <c r="B20" s="216" t="s">
        <v>229</v>
      </c>
      <c r="C20" s="217" t="s">
        <v>323</v>
      </c>
      <c r="D20" s="217" t="s">
        <v>230</v>
      </c>
      <c r="E20" s="217" t="s">
        <v>307</v>
      </c>
      <c r="F20" s="111"/>
      <c r="G20" s="112"/>
      <c r="H20" s="112"/>
      <c r="I20" s="111"/>
      <c r="J20" s="195">
        <f>J21+J24+J29</f>
        <v>82495.4</v>
      </c>
      <c r="K20" s="195">
        <f>K21+K24+K29</f>
        <v>82683.4</v>
      </c>
    </row>
    <row r="21" spans="1:11" s="86" customFormat="1" ht="63.75" customHeight="1">
      <c r="A21" s="115" t="s">
        <v>196</v>
      </c>
      <c r="B21" s="216" t="s">
        <v>229</v>
      </c>
      <c r="C21" s="217" t="s">
        <v>323</v>
      </c>
      <c r="D21" s="217" t="s">
        <v>229</v>
      </c>
      <c r="E21" s="217" t="s">
        <v>307</v>
      </c>
      <c r="F21" s="110"/>
      <c r="G21" s="140"/>
      <c r="H21" s="140"/>
      <c r="I21" s="110"/>
      <c r="J21" s="184">
        <f>J22</f>
        <v>56010</v>
      </c>
      <c r="K21" s="184">
        <f>K22</f>
        <v>56010</v>
      </c>
    </row>
    <row r="22" spans="1:11" s="86" customFormat="1" ht="38.25">
      <c r="A22" s="3" t="s">
        <v>25</v>
      </c>
      <c r="B22" s="186" t="s">
        <v>229</v>
      </c>
      <c r="C22" s="187" t="s">
        <v>323</v>
      </c>
      <c r="D22" s="187" t="s">
        <v>229</v>
      </c>
      <c r="E22" s="187" t="s">
        <v>328</v>
      </c>
      <c r="F22" s="111"/>
      <c r="G22" s="62"/>
      <c r="H22" s="62"/>
      <c r="I22" s="111"/>
      <c r="J22" s="184">
        <f>J23</f>
        <v>56010</v>
      </c>
      <c r="K22" s="184">
        <f>K23</f>
        <v>56010</v>
      </c>
    </row>
    <row r="23" spans="1:11" s="86" customFormat="1" ht="12.75">
      <c r="A23" s="3" t="s">
        <v>9</v>
      </c>
      <c r="B23" s="188" t="s">
        <v>229</v>
      </c>
      <c r="C23" s="189" t="s">
        <v>323</v>
      </c>
      <c r="D23" s="189" t="s">
        <v>229</v>
      </c>
      <c r="E23" s="189" t="s">
        <v>328</v>
      </c>
      <c r="F23" s="111">
        <v>546</v>
      </c>
      <c r="G23" s="62" t="s">
        <v>239</v>
      </c>
      <c r="H23" s="62" t="s">
        <v>229</v>
      </c>
      <c r="I23" s="111">
        <v>610</v>
      </c>
      <c r="J23" s="195">
        <f>'приложение 6 (2019-2020г)'!K420</f>
        <v>56010</v>
      </c>
      <c r="K23" s="195">
        <f>'приложение 6 (2019-2020г)'!L420</f>
        <v>56010</v>
      </c>
    </row>
    <row r="24" spans="1:11" ht="83.25" customHeight="1">
      <c r="A24" s="9" t="s">
        <v>170</v>
      </c>
      <c r="B24" s="191" t="s">
        <v>229</v>
      </c>
      <c r="C24" s="192" t="s">
        <v>323</v>
      </c>
      <c r="D24" s="192" t="s">
        <v>234</v>
      </c>
      <c r="E24" s="193" t="s">
        <v>307</v>
      </c>
      <c r="F24" s="113"/>
      <c r="G24" s="103"/>
      <c r="H24" s="103"/>
      <c r="I24" s="113"/>
      <c r="J24" s="207">
        <f>J25</f>
        <v>3258</v>
      </c>
      <c r="K24" s="207">
        <f>K25</f>
        <v>3258</v>
      </c>
    </row>
    <row r="25" spans="1:11" ht="54" customHeight="1">
      <c r="A25" s="134" t="s">
        <v>26</v>
      </c>
      <c r="B25" s="133" t="s">
        <v>229</v>
      </c>
      <c r="C25" s="194" t="s">
        <v>323</v>
      </c>
      <c r="D25" s="194" t="s">
        <v>234</v>
      </c>
      <c r="E25" s="194" t="s">
        <v>331</v>
      </c>
      <c r="F25" s="113"/>
      <c r="G25" s="103"/>
      <c r="H25" s="103"/>
      <c r="I25" s="113"/>
      <c r="J25" s="207">
        <f>J27+J28+J26</f>
        <v>3258</v>
      </c>
      <c r="K25" s="207">
        <f>K27+K28+K26</f>
        <v>3258</v>
      </c>
    </row>
    <row r="26" spans="1:11" ht="25.5" customHeight="1">
      <c r="A26" s="3" t="s">
        <v>9</v>
      </c>
      <c r="B26" s="133" t="s">
        <v>229</v>
      </c>
      <c r="C26" s="194" t="s">
        <v>323</v>
      </c>
      <c r="D26" s="194" t="s">
        <v>234</v>
      </c>
      <c r="E26" s="194" t="s">
        <v>331</v>
      </c>
      <c r="F26" s="113">
        <v>546</v>
      </c>
      <c r="G26" s="103" t="s">
        <v>239</v>
      </c>
      <c r="H26" s="103" t="s">
        <v>229</v>
      </c>
      <c r="I26" s="113">
        <v>610</v>
      </c>
      <c r="J26" s="207">
        <f>'приложение 6 (2019-2020г)'!K423</f>
        <v>200</v>
      </c>
      <c r="K26" s="207">
        <f>'приложение 6 (2019-2020г)'!L423</f>
        <v>200</v>
      </c>
    </row>
    <row r="27" spans="1:11" ht="25.5">
      <c r="A27" s="8" t="s">
        <v>220</v>
      </c>
      <c r="B27" s="133" t="s">
        <v>229</v>
      </c>
      <c r="C27" s="194" t="s">
        <v>323</v>
      </c>
      <c r="D27" s="194" t="s">
        <v>234</v>
      </c>
      <c r="E27" s="194" t="s">
        <v>331</v>
      </c>
      <c r="F27" s="113">
        <v>546</v>
      </c>
      <c r="G27" s="103" t="s">
        <v>247</v>
      </c>
      <c r="H27" s="103" t="s">
        <v>240</v>
      </c>
      <c r="I27" s="113">
        <v>320</v>
      </c>
      <c r="J27" s="204">
        <f>'приложение 6 (2019-2020г)'!K499</f>
        <v>3048</v>
      </c>
      <c r="K27" s="204">
        <f>'приложение 6 (2019-2020г)'!L499</f>
        <v>3048</v>
      </c>
    </row>
    <row r="28" spans="1:11" ht="25.5">
      <c r="A28" s="8" t="s">
        <v>219</v>
      </c>
      <c r="B28" s="173" t="s">
        <v>229</v>
      </c>
      <c r="C28" s="173" t="s">
        <v>323</v>
      </c>
      <c r="D28" s="173" t="s">
        <v>234</v>
      </c>
      <c r="E28" s="173" t="s">
        <v>331</v>
      </c>
      <c r="F28" s="113">
        <v>546</v>
      </c>
      <c r="G28" s="103" t="s">
        <v>247</v>
      </c>
      <c r="H28" s="103" t="s">
        <v>240</v>
      </c>
      <c r="I28" s="113">
        <v>240</v>
      </c>
      <c r="J28" s="204">
        <f>'приложение 6 (2019-2020г)'!K500</f>
        <v>10</v>
      </c>
      <c r="K28" s="204">
        <f>'приложение 6 (2019-2020г)'!L500</f>
        <v>10</v>
      </c>
    </row>
    <row r="29" spans="1:11" ht="48.75" customHeight="1">
      <c r="A29" s="13" t="s">
        <v>161</v>
      </c>
      <c r="B29" s="186" t="s">
        <v>229</v>
      </c>
      <c r="C29" s="187" t="s">
        <v>323</v>
      </c>
      <c r="D29" s="187" t="s">
        <v>231</v>
      </c>
      <c r="E29" s="167" t="s">
        <v>307</v>
      </c>
      <c r="F29" s="111"/>
      <c r="G29" s="62"/>
      <c r="H29" s="62"/>
      <c r="I29" s="111"/>
      <c r="J29" s="195">
        <f>J30+J32</f>
        <v>23227.4</v>
      </c>
      <c r="K29" s="195">
        <f>K30+K32</f>
        <v>23415.4</v>
      </c>
    </row>
    <row r="30" spans="1:11" ht="25.5">
      <c r="A30" s="3" t="s">
        <v>93</v>
      </c>
      <c r="B30" s="186" t="s">
        <v>229</v>
      </c>
      <c r="C30" s="187" t="s">
        <v>323</v>
      </c>
      <c r="D30" s="187" t="s">
        <v>231</v>
      </c>
      <c r="E30" s="167" t="s">
        <v>329</v>
      </c>
      <c r="F30" s="111"/>
      <c r="G30" s="62"/>
      <c r="H30" s="62"/>
      <c r="I30" s="111"/>
      <c r="J30" s="195">
        <f>J31</f>
        <v>18285</v>
      </c>
      <c r="K30" s="195">
        <f>K31</f>
        <v>18473</v>
      </c>
    </row>
    <row r="31" spans="1:11" ht="19.5" customHeight="1">
      <c r="A31" s="3" t="s">
        <v>9</v>
      </c>
      <c r="B31" s="163" t="s">
        <v>229</v>
      </c>
      <c r="C31" s="163" t="s">
        <v>323</v>
      </c>
      <c r="D31" s="163" t="s">
        <v>231</v>
      </c>
      <c r="E31" s="163" t="s">
        <v>329</v>
      </c>
      <c r="F31" s="111">
        <v>546</v>
      </c>
      <c r="G31" s="62" t="s">
        <v>239</v>
      </c>
      <c r="H31" s="62" t="s">
        <v>229</v>
      </c>
      <c r="I31" s="111">
        <v>610</v>
      </c>
      <c r="J31" s="195">
        <f>'приложение 6 (2019-2020г)'!K426</f>
        <v>18285</v>
      </c>
      <c r="K31" s="195">
        <f>'приложение 6 (2019-2020г)'!L426</f>
        <v>18473</v>
      </c>
    </row>
    <row r="32" spans="1:11" ht="56.25" customHeight="1">
      <c r="A32" s="9" t="s">
        <v>469</v>
      </c>
      <c r="B32" s="186" t="s">
        <v>229</v>
      </c>
      <c r="C32" s="187" t="s">
        <v>323</v>
      </c>
      <c r="D32" s="187" t="s">
        <v>231</v>
      </c>
      <c r="E32" s="167" t="s">
        <v>462</v>
      </c>
      <c r="F32" s="111"/>
      <c r="G32" s="62"/>
      <c r="H32" s="62"/>
      <c r="I32" s="111"/>
      <c r="J32" s="195">
        <f>J33</f>
        <v>4942.4</v>
      </c>
      <c r="K32" s="184">
        <f>K33</f>
        <v>4942.4</v>
      </c>
    </row>
    <row r="33" spans="1:11" ht="19.5" customHeight="1">
      <c r="A33" s="9" t="s">
        <v>9</v>
      </c>
      <c r="B33" s="163" t="s">
        <v>229</v>
      </c>
      <c r="C33" s="163" t="s">
        <v>323</v>
      </c>
      <c r="D33" s="163" t="s">
        <v>231</v>
      </c>
      <c r="E33" s="211" t="s">
        <v>462</v>
      </c>
      <c r="F33" s="111">
        <v>546</v>
      </c>
      <c r="G33" s="62" t="s">
        <v>239</v>
      </c>
      <c r="H33" s="62" t="s">
        <v>229</v>
      </c>
      <c r="I33" s="111">
        <v>610</v>
      </c>
      <c r="J33" s="195">
        <f>'приложение 6 (2019-2020г)'!K428</f>
        <v>4942.4</v>
      </c>
      <c r="K33" s="195">
        <f>'приложение 6 (2019-2020г)'!L428</f>
        <v>4942.4</v>
      </c>
    </row>
    <row r="34" spans="1:11" s="86" customFormat="1" ht="46.5" customHeight="1">
      <c r="A34" s="3" t="s">
        <v>324</v>
      </c>
      <c r="B34" s="186" t="s">
        <v>229</v>
      </c>
      <c r="C34" s="187" t="s">
        <v>325</v>
      </c>
      <c r="D34" s="187" t="s">
        <v>230</v>
      </c>
      <c r="E34" s="167" t="s">
        <v>307</v>
      </c>
      <c r="F34" s="111"/>
      <c r="G34" s="62"/>
      <c r="H34" s="62"/>
      <c r="I34" s="111"/>
      <c r="J34" s="195">
        <f>J35+J39+J44+J47+J50</f>
        <v>146097</v>
      </c>
      <c r="K34" s="195">
        <f>K35+K39+K44+K47+K50</f>
        <v>146532.7</v>
      </c>
    </row>
    <row r="35" spans="1:11" s="86" customFormat="1" ht="87" customHeight="1">
      <c r="A35" s="59" t="s">
        <v>162</v>
      </c>
      <c r="B35" s="163" t="s">
        <v>229</v>
      </c>
      <c r="C35" s="163" t="s">
        <v>325</v>
      </c>
      <c r="D35" s="163" t="s">
        <v>229</v>
      </c>
      <c r="E35" s="163" t="s">
        <v>307</v>
      </c>
      <c r="F35" s="111"/>
      <c r="G35" s="62"/>
      <c r="H35" s="62"/>
      <c r="I35" s="111"/>
      <c r="J35" s="184">
        <f>J36</f>
        <v>94037.5</v>
      </c>
      <c r="K35" s="184">
        <f>K36</f>
        <v>92496.5</v>
      </c>
    </row>
    <row r="36" spans="1:11" s="86" customFormat="1" ht="38.25">
      <c r="A36" s="3" t="s">
        <v>25</v>
      </c>
      <c r="B36" s="99" t="s">
        <v>229</v>
      </c>
      <c r="C36" s="168" t="s">
        <v>325</v>
      </c>
      <c r="D36" s="168" t="s">
        <v>229</v>
      </c>
      <c r="E36" s="131" t="s">
        <v>328</v>
      </c>
      <c r="F36" s="111"/>
      <c r="G36" s="62"/>
      <c r="H36" s="62"/>
      <c r="I36" s="111"/>
      <c r="J36" s="184">
        <f>J37+J38</f>
        <v>94037.5</v>
      </c>
      <c r="K36" s="184">
        <f>K37+K38</f>
        <v>92496.5</v>
      </c>
    </row>
    <row r="37" spans="1:11" s="86" customFormat="1" ht="17.25" customHeight="1">
      <c r="A37" s="3" t="s">
        <v>9</v>
      </c>
      <c r="B37" s="148" t="s">
        <v>229</v>
      </c>
      <c r="C37" s="148" t="s">
        <v>325</v>
      </c>
      <c r="D37" s="148" t="s">
        <v>229</v>
      </c>
      <c r="E37" s="148" t="s">
        <v>328</v>
      </c>
      <c r="F37" s="111">
        <v>546</v>
      </c>
      <c r="G37" s="62" t="s">
        <v>239</v>
      </c>
      <c r="H37" s="62" t="s">
        <v>234</v>
      </c>
      <c r="I37" s="111">
        <v>610</v>
      </c>
      <c r="J37" s="195">
        <f>'приложение 6 (2019-2020г)'!K436</f>
        <v>92496.5</v>
      </c>
      <c r="K37" s="195">
        <f>'приложение 6 (2019-2020г)'!L436</f>
        <v>92496.5</v>
      </c>
    </row>
    <row r="38" spans="1:11" s="86" customFormat="1" ht="30" customHeight="1">
      <c r="A38" s="3" t="s">
        <v>219</v>
      </c>
      <c r="B38" s="99" t="s">
        <v>229</v>
      </c>
      <c r="C38" s="168" t="s">
        <v>325</v>
      </c>
      <c r="D38" s="168" t="s">
        <v>229</v>
      </c>
      <c r="E38" s="131" t="s">
        <v>328</v>
      </c>
      <c r="F38" s="111">
        <v>546</v>
      </c>
      <c r="G38" s="62" t="s">
        <v>239</v>
      </c>
      <c r="H38" s="62" t="s">
        <v>241</v>
      </c>
      <c r="I38" s="101">
        <v>240</v>
      </c>
      <c r="J38" s="196">
        <f>'приложение 6 (2019-2020г)'!K483</f>
        <v>1541</v>
      </c>
      <c r="K38" s="196">
        <f>'приложение 6 (2019-2020г)'!L483</f>
        <v>0</v>
      </c>
    </row>
    <row r="39" spans="1:11" s="86" customFormat="1" ht="48" customHeight="1">
      <c r="A39" s="59" t="s">
        <v>163</v>
      </c>
      <c r="B39" s="148" t="s">
        <v>229</v>
      </c>
      <c r="C39" s="148" t="s">
        <v>325</v>
      </c>
      <c r="D39" s="148" t="s">
        <v>234</v>
      </c>
      <c r="E39" s="148" t="s">
        <v>307</v>
      </c>
      <c r="F39" s="111"/>
      <c r="G39" s="62"/>
      <c r="H39" s="62"/>
      <c r="I39" s="111"/>
      <c r="J39" s="184">
        <f>J40+J42</f>
        <v>43809.2</v>
      </c>
      <c r="K39" s="184">
        <f>K40+K42</f>
        <v>46270.2</v>
      </c>
    </row>
    <row r="40" spans="1:11" s="86" customFormat="1" ht="30" customHeight="1">
      <c r="A40" s="3" t="s">
        <v>27</v>
      </c>
      <c r="B40" s="186" t="s">
        <v>229</v>
      </c>
      <c r="C40" s="187" t="s">
        <v>325</v>
      </c>
      <c r="D40" s="187" t="s">
        <v>234</v>
      </c>
      <c r="E40" s="167" t="s">
        <v>330</v>
      </c>
      <c r="F40" s="111"/>
      <c r="G40" s="62"/>
      <c r="H40" s="62"/>
      <c r="I40" s="111"/>
      <c r="J40" s="184">
        <f>J41</f>
        <v>39460.1</v>
      </c>
      <c r="K40" s="184">
        <f>K41</f>
        <v>41921.1</v>
      </c>
    </row>
    <row r="41" spans="1:11" s="86" customFormat="1" ht="18" customHeight="1">
      <c r="A41" s="3" t="s">
        <v>9</v>
      </c>
      <c r="B41" s="163" t="s">
        <v>229</v>
      </c>
      <c r="C41" s="163" t="s">
        <v>325</v>
      </c>
      <c r="D41" s="163" t="s">
        <v>234</v>
      </c>
      <c r="E41" s="163" t="s">
        <v>330</v>
      </c>
      <c r="F41" s="111">
        <v>546</v>
      </c>
      <c r="G41" s="62" t="s">
        <v>239</v>
      </c>
      <c r="H41" s="62" t="s">
        <v>234</v>
      </c>
      <c r="I41" s="111">
        <v>610</v>
      </c>
      <c r="J41" s="195">
        <f>'приложение 6 (2019-2020г)'!K439</f>
        <v>39460.1</v>
      </c>
      <c r="K41" s="195">
        <f>'приложение 6 (2019-2020г)'!L439</f>
        <v>41921.1</v>
      </c>
    </row>
    <row r="42" spans="1:11" s="86" customFormat="1" ht="53.25" customHeight="1">
      <c r="A42" s="9" t="s">
        <v>469</v>
      </c>
      <c r="B42" s="186" t="s">
        <v>229</v>
      </c>
      <c r="C42" s="187" t="s">
        <v>325</v>
      </c>
      <c r="D42" s="187" t="s">
        <v>234</v>
      </c>
      <c r="E42" s="167" t="s">
        <v>462</v>
      </c>
      <c r="F42" s="111"/>
      <c r="G42" s="62"/>
      <c r="H42" s="62"/>
      <c r="I42" s="111"/>
      <c r="J42" s="195">
        <f>J43</f>
        <v>4349.1</v>
      </c>
      <c r="K42" s="184">
        <f>K43</f>
        <v>4349.1</v>
      </c>
    </row>
    <row r="43" spans="1:11" s="86" customFormat="1" ht="18" customHeight="1">
      <c r="A43" s="9" t="s">
        <v>9</v>
      </c>
      <c r="B43" s="163" t="s">
        <v>229</v>
      </c>
      <c r="C43" s="163" t="s">
        <v>325</v>
      </c>
      <c r="D43" s="163" t="s">
        <v>234</v>
      </c>
      <c r="E43" s="211" t="s">
        <v>462</v>
      </c>
      <c r="F43" s="111">
        <v>546</v>
      </c>
      <c r="G43" s="62" t="s">
        <v>239</v>
      </c>
      <c r="H43" s="62" t="s">
        <v>234</v>
      </c>
      <c r="I43" s="111">
        <v>610</v>
      </c>
      <c r="J43" s="195">
        <f>'приложение 6 (2019-2020г)'!K441</f>
        <v>4349.1</v>
      </c>
      <c r="K43" s="195">
        <f>'приложение 6 (2019-2020г)'!L441</f>
        <v>4349.1</v>
      </c>
    </row>
    <row r="44" spans="1:11" s="86" customFormat="1" ht="47.25" customHeight="1">
      <c r="A44" s="13" t="s">
        <v>164</v>
      </c>
      <c r="B44" s="186" t="s">
        <v>229</v>
      </c>
      <c r="C44" s="187" t="s">
        <v>325</v>
      </c>
      <c r="D44" s="187" t="s">
        <v>231</v>
      </c>
      <c r="E44" s="167" t="s">
        <v>307</v>
      </c>
      <c r="F44" s="111"/>
      <c r="G44" s="62"/>
      <c r="H44" s="62"/>
      <c r="I44" s="111"/>
      <c r="J44" s="195">
        <f>J45</f>
        <v>7766</v>
      </c>
      <c r="K44" s="184">
        <f>K45</f>
        <v>7766</v>
      </c>
    </row>
    <row r="45" spans="1:11" s="86" customFormat="1" ht="57" customHeight="1">
      <c r="A45" s="15" t="s">
        <v>26</v>
      </c>
      <c r="B45" s="148" t="s">
        <v>229</v>
      </c>
      <c r="C45" s="148" t="s">
        <v>325</v>
      </c>
      <c r="D45" s="148" t="s">
        <v>231</v>
      </c>
      <c r="E45" s="148" t="s">
        <v>331</v>
      </c>
      <c r="F45" s="111"/>
      <c r="G45" s="62"/>
      <c r="H45" s="62"/>
      <c r="I45" s="111"/>
      <c r="J45" s="195">
        <f>J46</f>
        <v>7766</v>
      </c>
      <c r="K45" s="184">
        <f>K46</f>
        <v>7766</v>
      </c>
    </row>
    <row r="46" spans="1:11" s="86" customFormat="1" ht="21.75" customHeight="1">
      <c r="A46" s="3" t="s">
        <v>9</v>
      </c>
      <c r="B46" s="99" t="s">
        <v>229</v>
      </c>
      <c r="C46" s="168" t="s">
        <v>325</v>
      </c>
      <c r="D46" s="168" t="s">
        <v>231</v>
      </c>
      <c r="E46" s="131" t="s">
        <v>331</v>
      </c>
      <c r="F46" s="111">
        <v>546</v>
      </c>
      <c r="G46" s="62" t="s">
        <v>239</v>
      </c>
      <c r="H46" s="62" t="s">
        <v>234</v>
      </c>
      <c r="I46" s="111">
        <v>610</v>
      </c>
      <c r="J46" s="195">
        <f>'приложение 6 (2019-2020г)'!K444</f>
        <v>7766</v>
      </c>
      <c r="K46" s="195">
        <f>'приложение 6 (2019-2020г)'!L444</f>
        <v>7766</v>
      </c>
    </row>
    <row r="47" spans="1:11" s="86" customFormat="1" ht="44.25" customHeight="1">
      <c r="A47" s="3" t="s">
        <v>332</v>
      </c>
      <c r="B47" s="148" t="s">
        <v>229</v>
      </c>
      <c r="C47" s="148" t="s">
        <v>325</v>
      </c>
      <c r="D47" s="148" t="s">
        <v>232</v>
      </c>
      <c r="E47" s="148" t="s">
        <v>307</v>
      </c>
      <c r="F47" s="111"/>
      <c r="G47" s="62"/>
      <c r="H47" s="62"/>
      <c r="I47" s="101"/>
      <c r="J47" s="196">
        <f>J48</f>
        <v>484.3</v>
      </c>
      <c r="K47" s="196">
        <f>K48</f>
        <v>0</v>
      </c>
    </row>
    <row r="48" spans="1:11" s="86" customFormat="1" ht="45.75" customHeight="1">
      <c r="A48" s="3" t="s">
        <v>338</v>
      </c>
      <c r="B48" s="99" t="s">
        <v>229</v>
      </c>
      <c r="C48" s="168" t="s">
        <v>325</v>
      </c>
      <c r="D48" s="168" t="s">
        <v>232</v>
      </c>
      <c r="E48" s="131" t="s">
        <v>446</v>
      </c>
      <c r="F48" s="111"/>
      <c r="G48" s="62"/>
      <c r="H48" s="62"/>
      <c r="I48" s="101"/>
      <c r="J48" s="196">
        <f>J49</f>
        <v>484.3</v>
      </c>
      <c r="K48" s="196">
        <f>K49</f>
        <v>0</v>
      </c>
    </row>
    <row r="49" spans="1:11" s="86" customFormat="1" ht="23.25" customHeight="1">
      <c r="A49" s="3" t="s">
        <v>9</v>
      </c>
      <c r="B49" s="148" t="s">
        <v>229</v>
      </c>
      <c r="C49" s="148" t="s">
        <v>325</v>
      </c>
      <c r="D49" s="148" t="s">
        <v>232</v>
      </c>
      <c r="E49" s="131" t="s">
        <v>446</v>
      </c>
      <c r="F49" s="111">
        <v>546</v>
      </c>
      <c r="G49" s="62" t="s">
        <v>239</v>
      </c>
      <c r="H49" s="62" t="s">
        <v>234</v>
      </c>
      <c r="I49" s="101">
        <v>610</v>
      </c>
      <c r="J49" s="196">
        <f>'приложение 6 (2019-2020г)'!K447</f>
        <v>484.3</v>
      </c>
      <c r="K49" s="196">
        <f>'приложение 6 (2019-2020г)'!L447</f>
        <v>0</v>
      </c>
    </row>
    <row r="50" spans="1:11" s="86" customFormat="1" ht="45" customHeight="1">
      <c r="A50" s="3" t="s">
        <v>339</v>
      </c>
      <c r="B50" s="99" t="s">
        <v>229</v>
      </c>
      <c r="C50" s="168" t="s">
        <v>325</v>
      </c>
      <c r="D50" s="168" t="s">
        <v>238</v>
      </c>
      <c r="E50" s="131" t="s">
        <v>307</v>
      </c>
      <c r="F50" s="111"/>
      <c r="G50" s="62"/>
      <c r="H50" s="62"/>
      <c r="I50" s="101"/>
      <c r="J50" s="196">
        <f>J51</f>
        <v>0</v>
      </c>
      <c r="K50" s="196">
        <f>K51</f>
        <v>0</v>
      </c>
    </row>
    <row r="51" spans="1:11" s="86" customFormat="1" ht="23.25" customHeight="1">
      <c r="A51" s="3" t="s">
        <v>447</v>
      </c>
      <c r="B51" s="148" t="s">
        <v>229</v>
      </c>
      <c r="C51" s="148" t="s">
        <v>325</v>
      </c>
      <c r="D51" s="148" t="s">
        <v>238</v>
      </c>
      <c r="E51" s="131" t="s">
        <v>448</v>
      </c>
      <c r="F51" s="111"/>
      <c r="G51" s="62"/>
      <c r="H51" s="62"/>
      <c r="I51" s="101"/>
      <c r="J51" s="196">
        <f>J52</f>
        <v>0</v>
      </c>
      <c r="K51" s="196">
        <f>K52</f>
        <v>0</v>
      </c>
    </row>
    <row r="52" spans="1:11" s="86" customFormat="1" ht="29.25" customHeight="1">
      <c r="A52" s="3" t="s">
        <v>219</v>
      </c>
      <c r="B52" s="99" t="s">
        <v>229</v>
      </c>
      <c r="C52" s="168" t="s">
        <v>325</v>
      </c>
      <c r="D52" s="168" t="s">
        <v>238</v>
      </c>
      <c r="E52" s="131" t="s">
        <v>448</v>
      </c>
      <c r="F52" s="111">
        <v>546</v>
      </c>
      <c r="G52" s="62" t="s">
        <v>239</v>
      </c>
      <c r="H52" s="62" t="s">
        <v>241</v>
      </c>
      <c r="I52" s="101">
        <v>240</v>
      </c>
      <c r="J52" s="196">
        <f>'приложение 6 (2019-2020г)'!K485</f>
        <v>0</v>
      </c>
      <c r="K52" s="196">
        <f>'приложение 6 (2019-2020г)'!L485</f>
        <v>0</v>
      </c>
    </row>
    <row r="53" spans="1:11" s="86" customFormat="1" ht="46.5" customHeight="1">
      <c r="A53" s="3" t="s">
        <v>326</v>
      </c>
      <c r="B53" s="99" t="s">
        <v>229</v>
      </c>
      <c r="C53" s="168" t="s">
        <v>225</v>
      </c>
      <c r="D53" s="168" t="s">
        <v>230</v>
      </c>
      <c r="E53" s="131" t="s">
        <v>307</v>
      </c>
      <c r="F53" s="111"/>
      <c r="G53" s="62"/>
      <c r="H53" s="62"/>
      <c r="I53" s="101"/>
      <c r="J53" s="196">
        <f>J54+J59+J62</f>
        <v>11218</v>
      </c>
      <c r="K53" s="196">
        <f>K54+K59+K62</f>
        <v>11248</v>
      </c>
    </row>
    <row r="54" spans="1:11" s="86" customFormat="1" ht="60" customHeight="1">
      <c r="A54" s="13" t="s">
        <v>333</v>
      </c>
      <c r="B54" s="148" t="s">
        <v>229</v>
      </c>
      <c r="C54" s="148" t="s">
        <v>225</v>
      </c>
      <c r="D54" s="148" t="s">
        <v>229</v>
      </c>
      <c r="E54" s="148" t="s">
        <v>307</v>
      </c>
      <c r="F54" s="111"/>
      <c r="G54" s="62"/>
      <c r="H54" s="62"/>
      <c r="I54" s="101"/>
      <c r="J54" s="196">
        <f>J55+J57</f>
        <v>6984.5</v>
      </c>
      <c r="K54" s="196">
        <f>K55+K57</f>
        <v>6984.5</v>
      </c>
    </row>
    <row r="55" spans="1:11" s="86" customFormat="1" ht="33.75" customHeight="1">
      <c r="A55" s="3" t="s">
        <v>27</v>
      </c>
      <c r="B55" s="186" t="s">
        <v>229</v>
      </c>
      <c r="C55" s="187" t="s">
        <v>225</v>
      </c>
      <c r="D55" s="187" t="s">
        <v>229</v>
      </c>
      <c r="E55" s="167" t="s">
        <v>337</v>
      </c>
      <c r="F55" s="111"/>
      <c r="G55" s="62"/>
      <c r="H55" s="62"/>
      <c r="I55" s="111"/>
      <c r="J55" s="195">
        <f>J56</f>
        <v>4738.9</v>
      </c>
      <c r="K55" s="195">
        <f>K56</f>
        <v>4738.9</v>
      </c>
    </row>
    <row r="56" spans="1:11" s="86" customFormat="1" ht="17.25" customHeight="1">
      <c r="A56" s="3" t="s">
        <v>9</v>
      </c>
      <c r="B56" s="163" t="s">
        <v>229</v>
      </c>
      <c r="C56" s="163" t="s">
        <v>225</v>
      </c>
      <c r="D56" s="163" t="s">
        <v>229</v>
      </c>
      <c r="E56" s="163" t="s">
        <v>337</v>
      </c>
      <c r="F56" s="111">
        <v>546</v>
      </c>
      <c r="G56" s="62" t="s">
        <v>239</v>
      </c>
      <c r="H56" s="62" t="s">
        <v>231</v>
      </c>
      <c r="I56" s="111">
        <v>610</v>
      </c>
      <c r="J56" s="195">
        <f>'приложение 6 (2019-2020г)'!K459</f>
        <v>4738.9</v>
      </c>
      <c r="K56" s="184">
        <f>'приложение 6 (2019-2020г)'!L459</f>
        <v>4738.9</v>
      </c>
    </row>
    <row r="57" spans="1:11" s="86" customFormat="1" ht="51.75" customHeight="1">
      <c r="A57" s="9" t="s">
        <v>469</v>
      </c>
      <c r="B57" s="186" t="s">
        <v>229</v>
      </c>
      <c r="C57" s="187" t="s">
        <v>225</v>
      </c>
      <c r="D57" s="187" t="s">
        <v>229</v>
      </c>
      <c r="E57" s="167" t="s">
        <v>462</v>
      </c>
      <c r="F57" s="111"/>
      <c r="G57" s="62"/>
      <c r="H57" s="62"/>
      <c r="I57" s="111"/>
      <c r="J57" s="195">
        <f>J58</f>
        <v>2245.6</v>
      </c>
      <c r="K57" s="184">
        <f>K58</f>
        <v>2245.6</v>
      </c>
    </row>
    <row r="58" spans="1:11" s="86" customFormat="1" ht="21.75" customHeight="1">
      <c r="A58" s="9" t="s">
        <v>9</v>
      </c>
      <c r="B58" s="163" t="s">
        <v>229</v>
      </c>
      <c r="C58" s="163" t="s">
        <v>225</v>
      </c>
      <c r="D58" s="163" t="s">
        <v>229</v>
      </c>
      <c r="E58" s="211" t="s">
        <v>462</v>
      </c>
      <c r="F58" s="111">
        <v>546</v>
      </c>
      <c r="G58" s="62" t="s">
        <v>239</v>
      </c>
      <c r="H58" s="62" t="s">
        <v>231</v>
      </c>
      <c r="I58" s="111">
        <v>610</v>
      </c>
      <c r="J58" s="195">
        <f>'приложение 6 (2019-2020г)'!K461</f>
        <v>2245.6</v>
      </c>
      <c r="K58" s="195">
        <f>'приложение 6 (2019-2020г)'!L461</f>
        <v>2245.6</v>
      </c>
    </row>
    <row r="59" spans="1:11" s="86" customFormat="1" ht="45" customHeight="1">
      <c r="A59" s="3" t="s">
        <v>334</v>
      </c>
      <c r="B59" s="186" t="s">
        <v>229</v>
      </c>
      <c r="C59" s="187" t="s">
        <v>225</v>
      </c>
      <c r="D59" s="187" t="s">
        <v>234</v>
      </c>
      <c r="E59" s="167" t="s">
        <v>307</v>
      </c>
      <c r="F59" s="111"/>
      <c r="G59" s="62"/>
      <c r="H59" s="62"/>
      <c r="I59" s="111"/>
      <c r="J59" s="195">
        <f>J60</f>
        <v>3663.5</v>
      </c>
      <c r="K59" s="195">
        <f>K60</f>
        <v>3663.5</v>
      </c>
    </row>
    <row r="60" spans="1:11" s="86" customFormat="1" ht="36.75" customHeight="1">
      <c r="A60" s="10" t="s">
        <v>33</v>
      </c>
      <c r="B60" s="163" t="s">
        <v>229</v>
      </c>
      <c r="C60" s="163" t="s">
        <v>225</v>
      </c>
      <c r="D60" s="163" t="s">
        <v>234</v>
      </c>
      <c r="E60" s="163" t="s">
        <v>335</v>
      </c>
      <c r="F60" s="111"/>
      <c r="G60" s="62"/>
      <c r="H60" s="62"/>
      <c r="I60" s="111"/>
      <c r="J60" s="195">
        <f>J61</f>
        <v>3663.5</v>
      </c>
      <c r="K60" s="195">
        <f>K61</f>
        <v>3663.5</v>
      </c>
    </row>
    <row r="61" spans="1:11" s="86" customFormat="1" ht="36" customHeight="1">
      <c r="A61" s="10" t="s">
        <v>34</v>
      </c>
      <c r="B61" s="186" t="s">
        <v>229</v>
      </c>
      <c r="C61" s="187" t="s">
        <v>225</v>
      </c>
      <c r="D61" s="187" t="s">
        <v>234</v>
      </c>
      <c r="E61" s="167" t="s">
        <v>335</v>
      </c>
      <c r="F61" s="111">
        <v>546</v>
      </c>
      <c r="G61" s="62" t="s">
        <v>239</v>
      </c>
      <c r="H61" s="62" t="s">
        <v>231</v>
      </c>
      <c r="I61" s="111">
        <v>630</v>
      </c>
      <c r="J61" s="195">
        <f>'приложение 6 (2019-2020г)'!K464</f>
        <v>3663.5</v>
      </c>
      <c r="K61" s="195">
        <f>'приложение 6 (2019-2020г)'!L464</f>
        <v>3663.5</v>
      </c>
    </row>
    <row r="62" spans="1:11" s="86" customFormat="1" ht="36" customHeight="1">
      <c r="A62" s="59" t="s">
        <v>167</v>
      </c>
      <c r="B62" s="163" t="s">
        <v>229</v>
      </c>
      <c r="C62" s="163" t="s">
        <v>225</v>
      </c>
      <c r="D62" s="163" t="s">
        <v>231</v>
      </c>
      <c r="E62" s="163" t="s">
        <v>307</v>
      </c>
      <c r="F62" s="111"/>
      <c r="G62" s="62"/>
      <c r="H62" s="62"/>
      <c r="I62" s="111"/>
      <c r="J62" s="195">
        <f>J63</f>
        <v>570</v>
      </c>
      <c r="K62" s="195">
        <f>K63</f>
        <v>600</v>
      </c>
    </row>
    <row r="63" spans="1:11" s="86" customFormat="1" ht="20.25" customHeight="1">
      <c r="A63" s="40" t="s">
        <v>23</v>
      </c>
      <c r="B63" s="186" t="s">
        <v>229</v>
      </c>
      <c r="C63" s="187" t="s">
        <v>225</v>
      </c>
      <c r="D63" s="187" t="s">
        <v>231</v>
      </c>
      <c r="E63" s="167" t="s">
        <v>336</v>
      </c>
      <c r="F63" s="111"/>
      <c r="G63" s="62"/>
      <c r="H63" s="62"/>
      <c r="I63" s="111"/>
      <c r="J63" s="195">
        <f>J64</f>
        <v>570</v>
      </c>
      <c r="K63" s="195">
        <f>K64</f>
        <v>600</v>
      </c>
    </row>
    <row r="64" spans="1:11" s="86" customFormat="1" ht="21" customHeight="1">
      <c r="A64" s="3" t="s">
        <v>9</v>
      </c>
      <c r="B64" s="163" t="s">
        <v>229</v>
      </c>
      <c r="C64" s="163" t="s">
        <v>225</v>
      </c>
      <c r="D64" s="163" t="s">
        <v>231</v>
      </c>
      <c r="E64" s="163" t="s">
        <v>336</v>
      </c>
      <c r="F64" s="111">
        <v>546</v>
      </c>
      <c r="G64" s="62" t="s">
        <v>239</v>
      </c>
      <c r="H64" s="62" t="s">
        <v>239</v>
      </c>
      <c r="I64" s="111">
        <v>610</v>
      </c>
      <c r="J64" s="195">
        <f>'приложение 6 (2019-2020г)'!K477</f>
        <v>570</v>
      </c>
      <c r="K64" s="195">
        <f>'приложение 6 (2019-2020г)'!L477</f>
        <v>600</v>
      </c>
    </row>
    <row r="65" spans="1:11" s="86" customFormat="1" ht="55.5" customHeight="1">
      <c r="A65" s="3" t="s">
        <v>327</v>
      </c>
      <c r="B65" s="186" t="s">
        <v>229</v>
      </c>
      <c r="C65" s="187" t="s">
        <v>97</v>
      </c>
      <c r="D65" s="187" t="s">
        <v>230</v>
      </c>
      <c r="E65" s="167" t="s">
        <v>307</v>
      </c>
      <c r="F65" s="111"/>
      <c r="G65" s="62"/>
      <c r="H65" s="62"/>
      <c r="I65" s="111"/>
      <c r="J65" s="195">
        <f>J66</f>
        <v>3857</v>
      </c>
      <c r="K65" s="195">
        <f>K66</f>
        <v>3857</v>
      </c>
    </row>
    <row r="66" spans="1:11" s="86" customFormat="1" ht="36.75" customHeight="1">
      <c r="A66" s="59" t="s">
        <v>168</v>
      </c>
      <c r="B66" s="163" t="s">
        <v>229</v>
      </c>
      <c r="C66" s="163" t="s">
        <v>97</v>
      </c>
      <c r="D66" s="163" t="s">
        <v>229</v>
      </c>
      <c r="E66" s="163" t="s">
        <v>307</v>
      </c>
      <c r="F66" s="111"/>
      <c r="G66" s="62"/>
      <c r="H66" s="62"/>
      <c r="I66" s="111"/>
      <c r="J66" s="184">
        <f>J67</f>
        <v>3857</v>
      </c>
      <c r="K66" s="184">
        <f>K67</f>
        <v>3857</v>
      </c>
    </row>
    <row r="67" spans="1:11" s="86" customFormat="1" ht="30.75" customHeight="1">
      <c r="A67" s="3" t="s">
        <v>28</v>
      </c>
      <c r="B67" s="186" t="s">
        <v>229</v>
      </c>
      <c r="C67" s="187" t="s">
        <v>97</v>
      </c>
      <c r="D67" s="187" t="s">
        <v>229</v>
      </c>
      <c r="E67" s="167" t="s">
        <v>309</v>
      </c>
      <c r="F67" s="111"/>
      <c r="G67" s="62"/>
      <c r="H67" s="62"/>
      <c r="I67" s="111"/>
      <c r="J67" s="184">
        <f>J68+J69+J70</f>
        <v>3857</v>
      </c>
      <c r="K67" s="184">
        <f>K68+K69+K70</f>
        <v>3857</v>
      </c>
    </row>
    <row r="68" spans="1:11" s="86" customFormat="1" ht="30.75" customHeight="1">
      <c r="A68" s="3" t="s">
        <v>222</v>
      </c>
      <c r="B68" s="163" t="s">
        <v>229</v>
      </c>
      <c r="C68" s="163" t="s">
        <v>97</v>
      </c>
      <c r="D68" s="163" t="s">
        <v>229</v>
      </c>
      <c r="E68" s="163" t="s">
        <v>309</v>
      </c>
      <c r="F68" s="111">
        <v>546</v>
      </c>
      <c r="G68" s="62" t="s">
        <v>239</v>
      </c>
      <c r="H68" s="62" t="s">
        <v>241</v>
      </c>
      <c r="I68" s="111">
        <v>120</v>
      </c>
      <c r="J68" s="195">
        <f>'приложение 6 (2019-2020г)'!K490</f>
        <v>3434</v>
      </c>
      <c r="K68" s="195">
        <f>'приложение 6 (2019-2020г)'!L490</f>
        <v>3434</v>
      </c>
    </row>
    <row r="69" spans="1:11" s="86" customFormat="1" ht="30.75" customHeight="1">
      <c r="A69" s="3" t="s">
        <v>219</v>
      </c>
      <c r="B69" s="186" t="s">
        <v>229</v>
      </c>
      <c r="C69" s="187" t="s">
        <v>97</v>
      </c>
      <c r="D69" s="187" t="s">
        <v>229</v>
      </c>
      <c r="E69" s="167" t="s">
        <v>309</v>
      </c>
      <c r="F69" s="111">
        <v>546</v>
      </c>
      <c r="G69" s="62" t="s">
        <v>239</v>
      </c>
      <c r="H69" s="62" t="s">
        <v>241</v>
      </c>
      <c r="I69" s="111">
        <v>240</v>
      </c>
      <c r="J69" s="195">
        <f>'приложение 6 (2019-2020г)'!K491</f>
        <v>413</v>
      </c>
      <c r="K69" s="184">
        <f>'приложение 6 (2019-2020г)'!L491</f>
        <v>413</v>
      </c>
    </row>
    <row r="70" spans="1:11" s="86" customFormat="1" ht="19.5" customHeight="1">
      <c r="A70" s="3" t="s">
        <v>3</v>
      </c>
      <c r="B70" s="186" t="s">
        <v>229</v>
      </c>
      <c r="C70" s="187" t="s">
        <v>97</v>
      </c>
      <c r="D70" s="187" t="s">
        <v>229</v>
      </c>
      <c r="E70" s="167" t="s">
        <v>309</v>
      </c>
      <c r="F70" s="111">
        <v>546</v>
      </c>
      <c r="G70" s="62" t="s">
        <v>239</v>
      </c>
      <c r="H70" s="62" t="s">
        <v>241</v>
      </c>
      <c r="I70" s="111">
        <v>850</v>
      </c>
      <c r="J70" s="195">
        <f>'приложение 6 (2019-2020г)'!K492</f>
        <v>10</v>
      </c>
      <c r="K70" s="184">
        <f>'приложение 6 (2019-2020г)'!L492</f>
        <v>10</v>
      </c>
    </row>
    <row r="71" spans="1:11" s="86" customFormat="1" ht="48.75" customHeight="1">
      <c r="A71" s="5" t="s">
        <v>340</v>
      </c>
      <c r="B71" s="197" t="s">
        <v>234</v>
      </c>
      <c r="C71" s="198" t="s">
        <v>304</v>
      </c>
      <c r="D71" s="198" t="s">
        <v>230</v>
      </c>
      <c r="E71" s="198" t="s">
        <v>307</v>
      </c>
      <c r="F71" s="88"/>
      <c r="G71" s="88"/>
      <c r="H71" s="88"/>
      <c r="I71" s="110"/>
      <c r="J71" s="199">
        <f>J72+J81+J93+J105+J114+J127+J147+J165</f>
        <v>73677.3</v>
      </c>
      <c r="K71" s="199">
        <f>K72+K81+K93+K105+K114+K127+K147+K165</f>
        <v>42996</v>
      </c>
    </row>
    <row r="72" spans="1:11" s="86" customFormat="1" ht="32.25" customHeight="1">
      <c r="A72" s="40" t="s">
        <v>342</v>
      </c>
      <c r="B72" s="186" t="s">
        <v>234</v>
      </c>
      <c r="C72" s="187" t="s">
        <v>323</v>
      </c>
      <c r="D72" s="187" t="s">
        <v>230</v>
      </c>
      <c r="E72" s="187" t="s">
        <v>307</v>
      </c>
      <c r="F72" s="62"/>
      <c r="G72" s="159"/>
      <c r="H72" s="62"/>
      <c r="I72" s="111"/>
      <c r="J72" s="195">
        <f>J73+J78</f>
        <v>7329.9</v>
      </c>
      <c r="K72" s="195">
        <f>K73+K78</f>
        <v>7726</v>
      </c>
    </row>
    <row r="73" spans="1:11" s="86" customFormat="1" ht="48" customHeight="1">
      <c r="A73" s="40" t="s">
        <v>352</v>
      </c>
      <c r="B73" s="163" t="s">
        <v>234</v>
      </c>
      <c r="C73" s="163" t="s">
        <v>323</v>
      </c>
      <c r="D73" s="163" t="s">
        <v>229</v>
      </c>
      <c r="E73" s="163" t="s">
        <v>307</v>
      </c>
      <c r="F73" s="62"/>
      <c r="G73" s="159"/>
      <c r="H73" s="62"/>
      <c r="I73" s="111"/>
      <c r="J73" s="195">
        <f>J74+J76</f>
        <v>7249.9</v>
      </c>
      <c r="K73" s="195">
        <f>K74+K76</f>
        <v>7646</v>
      </c>
    </row>
    <row r="74" spans="1:11" s="86" customFormat="1" ht="32.25" customHeight="1">
      <c r="A74" s="3" t="s">
        <v>27</v>
      </c>
      <c r="B74" s="186" t="s">
        <v>234</v>
      </c>
      <c r="C74" s="187" t="s">
        <v>323</v>
      </c>
      <c r="D74" s="187" t="s">
        <v>229</v>
      </c>
      <c r="E74" s="187" t="s">
        <v>353</v>
      </c>
      <c r="F74" s="62"/>
      <c r="G74" s="159"/>
      <c r="H74" s="62"/>
      <c r="I74" s="111"/>
      <c r="J74" s="195">
        <f>J75</f>
        <v>6142.9</v>
      </c>
      <c r="K74" s="195">
        <f>K75</f>
        <v>6539</v>
      </c>
    </row>
    <row r="75" spans="1:11" s="86" customFormat="1" ht="18.75" customHeight="1">
      <c r="A75" s="115" t="s">
        <v>9</v>
      </c>
      <c r="B75" s="163" t="s">
        <v>234</v>
      </c>
      <c r="C75" s="163" t="s">
        <v>323</v>
      </c>
      <c r="D75" s="163" t="s">
        <v>229</v>
      </c>
      <c r="E75" s="163" t="s">
        <v>353</v>
      </c>
      <c r="F75" s="62" t="s">
        <v>262</v>
      </c>
      <c r="G75" s="159" t="s">
        <v>239</v>
      </c>
      <c r="H75" s="62" t="s">
        <v>231</v>
      </c>
      <c r="I75" s="111">
        <v>610</v>
      </c>
      <c r="J75" s="195">
        <f>'приложение 6 (2019-2020г)'!K43</f>
        <v>6142.9</v>
      </c>
      <c r="K75" s="195">
        <f>'приложение 6 (2019-2020г)'!L43</f>
        <v>6539</v>
      </c>
    </row>
    <row r="76" spans="1:11" s="86" customFormat="1" ht="37.5" customHeight="1">
      <c r="A76" s="244" t="s">
        <v>469</v>
      </c>
      <c r="B76" s="186" t="s">
        <v>234</v>
      </c>
      <c r="C76" s="187" t="s">
        <v>323</v>
      </c>
      <c r="D76" s="187" t="s">
        <v>229</v>
      </c>
      <c r="E76" s="167" t="s">
        <v>462</v>
      </c>
      <c r="F76" s="62"/>
      <c r="G76" s="159"/>
      <c r="H76" s="62"/>
      <c r="I76" s="111"/>
      <c r="J76" s="195">
        <f>J77</f>
        <v>1107</v>
      </c>
      <c r="K76" s="195">
        <f>K77</f>
        <v>1107</v>
      </c>
    </row>
    <row r="77" spans="1:11" s="86" customFormat="1" ht="18.75" customHeight="1">
      <c r="A77" s="9" t="s">
        <v>9</v>
      </c>
      <c r="B77" s="163" t="s">
        <v>234</v>
      </c>
      <c r="C77" s="163" t="s">
        <v>323</v>
      </c>
      <c r="D77" s="163" t="s">
        <v>229</v>
      </c>
      <c r="E77" s="163" t="s">
        <v>462</v>
      </c>
      <c r="F77" s="62" t="s">
        <v>262</v>
      </c>
      <c r="G77" s="159" t="s">
        <v>239</v>
      </c>
      <c r="H77" s="62" t="s">
        <v>231</v>
      </c>
      <c r="I77" s="111">
        <v>610</v>
      </c>
      <c r="J77" s="195">
        <f>'приложение 6 (2019-2020г)'!K45</f>
        <v>1107</v>
      </c>
      <c r="K77" s="195">
        <f>'приложение 6 (2019-2020г)'!L45</f>
        <v>1107</v>
      </c>
    </row>
    <row r="78" spans="1:11" s="86" customFormat="1" ht="40.5" customHeight="1">
      <c r="A78" s="115" t="s">
        <v>354</v>
      </c>
      <c r="B78" s="186" t="s">
        <v>234</v>
      </c>
      <c r="C78" s="187" t="s">
        <v>323</v>
      </c>
      <c r="D78" s="187" t="s">
        <v>234</v>
      </c>
      <c r="E78" s="167" t="s">
        <v>307</v>
      </c>
      <c r="F78" s="62"/>
      <c r="G78" s="159"/>
      <c r="H78" s="62"/>
      <c r="I78" s="111"/>
      <c r="J78" s="195">
        <f>J79</f>
        <v>80</v>
      </c>
      <c r="K78" s="195">
        <f>K79</f>
        <v>80</v>
      </c>
    </row>
    <row r="79" spans="1:11" s="86" customFormat="1" ht="30" customHeight="1">
      <c r="A79" s="3" t="s">
        <v>27</v>
      </c>
      <c r="B79" s="186" t="s">
        <v>234</v>
      </c>
      <c r="C79" s="187" t="s">
        <v>323</v>
      </c>
      <c r="D79" s="187" t="s">
        <v>234</v>
      </c>
      <c r="E79" s="187" t="s">
        <v>353</v>
      </c>
      <c r="F79" s="62"/>
      <c r="G79" s="159"/>
      <c r="H79" s="62"/>
      <c r="I79" s="111"/>
      <c r="J79" s="195">
        <f>J80</f>
        <v>80</v>
      </c>
      <c r="K79" s="195">
        <f>K80</f>
        <v>80</v>
      </c>
    </row>
    <row r="80" spans="1:11" s="86" customFormat="1" ht="18.75" customHeight="1">
      <c r="A80" s="115" t="s">
        <v>9</v>
      </c>
      <c r="B80" s="163" t="s">
        <v>234</v>
      </c>
      <c r="C80" s="163" t="s">
        <v>323</v>
      </c>
      <c r="D80" s="163" t="s">
        <v>234</v>
      </c>
      <c r="E80" s="163" t="s">
        <v>353</v>
      </c>
      <c r="F80" s="62" t="s">
        <v>262</v>
      </c>
      <c r="G80" s="159" t="s">
        <v>239</v>
      </c>
      <c r="H80" s="62" t="s">
        <v>231</v>
      </c>
      <c r="I80" s="111">
        <v>610</v>
      </c>
      <c r="J80" s="195">
        <f>'приложение 6 (2019-2020г)'!K48</f>
        <v>80</v>
      </c>
      <c r="K80" s="195">
        <f>'приложение 6 (2019-2020г)'!L48</f>
        <v>80</v>
      </c>
    </row>
    <row r="81" spans="1:11" s="86" customFormat="1" ht="28.5" customHeight="1">
      <c r="A81" s="40" t="s">
        <v>343</v>
      </c>
      <c r="B81" s="186" t="s">
        <v>234</v>
      </c>
      <c r="C81" s="187" t="s">
        <v>325</v>
      </c>
      <c r="D81" s="187" t="s">
        <v>230</v>
      </c>
      <c r="E81" s="187" t="s">
        <v>307</v>
      </c>
      <c r="F81" s="62"/>
      <c r="G81" s="159"/>
      <c r="H81" s="62"/>
      <c r="I81" s="111"/>
      <c r="J81" s="195">
        <f>J82+J87+J90</f>
        <v>11351.4</v>
      </c>
      <c r="K81" s="195">
        <f>K82+K87+K90</f>
        <v>12716</v>
      </c>
    </row>
    <row r="82" spans="1:11" s="86" customFormat="1" ht="32.25" customHeight="1">
      <c r="A82" s="40" t="s">
        <v>355</v>
      </c>
      <c r="B82" s="163" t="s">
        <v>234</v>
      </c>
      <c r="C82" s="163" t="s">
        <v>325</v>
      </c>
      <c r="D82" s="163" t="s">
        <v>229</v>
      </c>
      <c r="E82" s="163" t="s">
        <v>307</v>
      </c>
      <c r="F82" s="62"/>
      <c r="G82" s="159"/>
      <c r="H82" s="62"/>
      <c r="I82" s="111"/>
      <c r="J82" s="195">
        <f>J83+J85</f>
        <v>10850.4</v>
      </c>
      <c r="K82" s="195">
        <f>K83+K85</f>
        <v>11215</v>
      </c>
    </row>
    <row r="83" spans="1:11" s="86" customFormat="1" ht="18" customHeight="1">
      <c r="A83" s="115" t="s">
        <v>38</v>
      </c>
      <c r="B83" s="186" t="s">
        <v>234</v>
      </c>
      <c r="C83" s="187" t="s">
        <v>325</v>
      </c>
      <c r="D83" s="187" t="s">
        <v>229</v>
      </c>
      <c r="E83" s="167" t="s">
        <v>356</v>
      </c>
      <c r="F83" s="62"/>
      <c r="G83" s="159"/>
      <c r="H83" s="62"/>
      <c r="I83" s="111"/>
      <c r="J83" s="195">
        <f>J84</f>
        <v>9386.9</v>
      </c>
      <c r="K83" s="195">
        <f>K84</f>
        <v>9751.5</v>
      </c>
    </row>
    <row r="84" spans="1:11" s="86" customFormat="1" ht="21" customHeight="1">
      <c r="A84" s="115" t="s">
        <v>9</v>
      </c>
      <c r="B84" s="163" t="s">
        <v>234</v>
      </c>
      <c r="C84" s="163" t="s">
        <v>325</v>
      </c>
      <c r="D84" s="163" t="s">
        <v>229</v>
      </c>
      <c r="E84" s="163" t="s">
        <v>356</v>
      </c>
      <c r="F84" s="62" t="s">
        <v>262</v>
      </c>
      <c r="G84" s="159" t="s">
        <v>233</v>
      </c>
      <c r="H84" s="62" t="s">
        <v>229</v>
      </c>
      <c r="I84" s="111">
        <v>610</v>
      </c>
      <c r="J84" s="195">
        <f>'приложение 6 (2019-2020г)'!K76</f>
        <v>9386.9</v>
      </c>
      <c r="K84" s="195">
        <f>'приложение 6 (2019-2020г)'!L76</f>
        <v>9751.5</v>
      </c>
    </row>
    <row r="85" spans="1:11" s="86" customFormat="1" ht="39" customHeight="1">
      <c r="A85" s="244" t="s">
        <v>469</v>
      </c>
      <c r="B85" s="186" t="s">
        <v>234</v>
      </c>
      <c r="C85" s="187" t="s">
        <v>325</v>
      </c>
      <c r="D85" s="187" t="s">
        <v>229</v>
      </c>
      <c r="E85" s="167" t="s">
        <v>462</v>
      </c>
      <c r="F85" s="62"/>
      <c r="G85" s="159"/>
      <c r="H85" s="62"/>
      <c r="I85" s="111"/>
      <c r="J85" s="195">
        <f>J86</f>
        <v>1463.5</v>
      </c>
      <c r="K85" s="184">
        <f>K86</f>
        <v>1463.5</v>
      </c>
    </row>
    <row r="86" spans="1:11" s="86" customFormat="1" ht="24" customHeight="1">
      <c r="A86" s="9" t="s">
        <v>9</v>
      </c>
      <c r="B86" s="163" t="s">
        <v>234</v>
      </c>
      <c r="C86" s="163" t="s">
        <v>325</v>
      </c>
      <c r="D86" s="163" t="s">
        <v>229</v>
      </c>
      <c r="E86" s="163" t="s">
        <v>462</v>
      </c>
      <c r="F86" s="62" t="s">
        <v>262</v>
      </c>
      <c r="G86" s="159" t="s">
        <v>233</v>
      </c>
      <c r="H86" s="62" t="s">
        <v>229</v>
      </c>
      <c r="I86" s="111">
        <v>610</v>
      </c>
      <c r="J86" s="195">
        <f>'приложение 6 (2019-2020г)'!K78</f>
        <v>1463.5</v>
      </c>
      <c r="K86" s="195">
        <f>'приложение 6 (2019-2020г)'!L78</f>
        <v>1463.5</v>
      </c>
    </row>
    <row r="87" spans="1:11" s="86" customFormat="1" ht="21" customHeight="1">
      <c r="A87" s="115" t="s">
        <v>357</v>
      </c>
      <c r="B87" s="186" t="s">
        <v>234</v>
      </c>
      <c r="C87" s="187" t="s">
        <v>325</v>
      </c>
      <c r="D87" s="187" t="s">
        <v>231</v>
      </c>
      <c r="E87" s="167" t="s">
        <v>307</v>
      </c>
      <c r="F87" s="62"/>
      <c r="G87" s="159"/>
      <c r="H87" s="62"/>
      <c r="I87" s="111"/>
      <c r="J87" s="195">
        <f>J88</f>
        <v>1</v>
      </c>
      <c r="K87" s="195">
        <f>K88</f>
        <v>1</v>
      </c>
    </row>
    <row r="88" spans="1:11" s="86" customFormat="1" ht="30.75" customHeight="1">
      <c r="A88" s="115" t="s">
        <v>39</v>
      </c>
      <c r="B88" s="163" t="s">
        <v>234</v>
      </c>
      <c r="C88" s="163" t="s">
        <v>325</v>
      </c>
      <c r="D88" s="163" t="s">
        <v>231</v>
      </c>
      <c r="E88" s="163" t="s">
        <v>358</v>
      </c>
      <c r="F88" s="62"/>
      <c r="G88" s="159"/>
      <c r="H88" s="62"/>
      <c r="I88" s="111"/>
      <c r="J88" s="195">
        <f>J89</f>
        <v>1</v>
      </c>
      <c r="K88" s="195">
        <f>K89</f>
        <v>1</v>
      </c>
    </row>
    <row r="89" spans="1:11" s="86" customFormat="1" ht="15.75" customHeight="1">
      <c r="A89" s="115" t="s">
        <v>9</v>
      </c>
      <c r="B89" s="186" t="s">
        <v>234</v>
      </c>
      <c r="C89" s="187" t="s">
        <v>325</v>
      </c>
      <c r="D89" s="187" t="s">
        <v>231</v>
      </c>
      <c r="E89" s="167" t="s">
        <v>358</v>
      </c>
      <c r="F89" s="62" t="s">
        <v>262</v>
      </c>
      <c r="G89" s="159" t="s">
        <v>233</v>
      </c>
      <c r="H89" s="62" t="s">
        <v>229</v>
      </c>
      <c r="I89" s="111">
        <v>610</v>
      </c>
      <c r="J89" s="195">
        <f>'приложение 6 (2019-2020г)'!K81</f>
        <v>1</v>
      </c>
      <c r="K89" s="195">
        <f>'приложение 6 (2019-2020г)'!L81</f>
        <v>1</v>
      </c>
    </row>
    <row r="90" spans="1:11" s="86" customFormat="1" ht="57.75" customHeight="1">
      <c r="A90" s="115" t="s">
        <v>360</v>
      </c>
      <c r="B90" s="163" t="s">
        <v>234</v>
      </c>
      <c r="C90" s="163" t="s">
        <v>325</v>
      </c>
      <c r="D90" s="163" t="s">
        <v>240</v>
      </c>
      <c r="E90" s="163" t="s">
        <v>307</v>
      </c>
      <c r="F90" s="62"/>
      <c r="G90" s="159"/>
      <c r="H90" s="62"/>
      <c r="I90" s="111"/>
      <c r="J90" s="195">
        <f>J91</f>
        <v>500</v>
      </c>
      <c r="K90" s="195">
        <f>K91</f>
        <v>1500</v>
      </c>
    </row>
    <row r="91" spans="1:11" s="86" customFormat="1" ht="69.75" customHeight="1">
      <c r="A91" s="13" t="s">
        <v>120</v>
      </c>
      <c r="B91" s="186" t="s">
        <v>234</v>
      </c>
      <c r="C91" s="187" t="s">
        <v>325</v>
      </c>
      <c r="D91" s="187" t="s">
        <v>240</v>
      </c>
      <c r="E91" s="167" t="s">
        <v>359</v>
      </c>
      <c r="F91" s="62"/>
      <c r="G91" s="159"/>
      <c r="H91" s="62"/>
      <c r="I91" s="111"/>
      <c r="J91" s="195">
        <f>J92</f>
        <v>500</v>
      </c>
      <c r="K91" s="195">
        <f>K92</f>
        <v>1500</v>
      </c>
    </row>
    <row r="92" spans="1:11" s="86" customFormat="1" ht="14.25" customHeight="1">
      <c r="A92" s="115" t="s">
        <v>9</v>
      </c>
      <c r="B92" s="163" t="s">
        <v>234</v>
      </c>
      <c r="C92" s="163" t="s">
        <v>325</v>
      </c>
      <c r="D92" s="163" t="s">
        <v>240</v>
      </c>
      <c r="E92" s="163" t="s">
        <v>359</v>
      </c>
      <c r="F92" s="62" t="s">
        <v>262</v>
      </c>
      <c r="G92" s="159" t="s">
        <v>233</v>
      </c>
      <c r="H92" s="62" t="s">
        <v>229</v>
      </c>
      <c r="I92" s="111">
        <v>610</v>
      </c>
      <c r="J92" s="195">
        <f>'приложение 6 (2019-2020г)'!K84</f>
        <v>500</v>
      </c>
      <c r="K92" s="195">
        <f>'приложение 6 (2019-2020г)'!L84</f>
        <v>1500</v>
      </c>
    </row>
    <row r="93" spans="1:11" s="86" customFormat="1" ht="32.25" customHeight="1">
      <c r="A93" s="40" t="s">
        <v>344</v>
      </c>
      <c r="B93" s="186" t="s">
        <v>234</v>
      </c>
      <c r="C93" s="187" t="s">
        <v>225</v>
      </c>
      <c r="D93" s="187" t="s">
        <v>230</v>
      </c>
      <c r="E93" s="187" t="s">
        <v>307</v>
      </c>
      <c r="F93" s="62"/>
      <c r="G93" s="159"/>
      <c r="H93" s="62"/>
      <c r="I93" s="111"/>
      <c r="J93" s="195">
        <f>J94+J99+J102</f>
        <v>8438.6</v>
      </c>
      <c r="K93" s="195">
        <f>K94+K99+K102</f>
        <v>7423.6</v>
      </c>
    </row>
    <row r="94" spans="1:11" s="86" customFormat="1" ht="42" customHeight="1">
      <c r="A94" s="115" t="s">
        <v>361</v>
      </c>
      <c r="B94" s="186" t="s">
        <v>234</v>
      </c>
      <c r="C94" s="187" t="s">
        <v>225</v>
      </c>
      <c r="D94" s="187" t="s">
        <v>229</v>
      </c>
      <c r="E94" s="187" t="s">
        <v>307</v>
      </c>
      <c r="F94" s="62"/>
      <c r="G94" s="159"/>
      <c r="H94" s="62"/>
      <c r="I94" s="114"/>
      <c r="J94" s="195">
        <f>J95+J97</f>
        <v>3053.6</v>
      </c>
      <c r="K94" s="195">
        <f>K95+K97</f>
        <v>3153.6</v>
      </c>
    </row>
    <row r="95" spans="1:11" s="86" customFormat="1" ht="16.5" customHeight="1">
      <c r="A95" s="115" t="s">
        <v>35</v>
      </c>
      <c r="B95" s="163" t="s">
        <v>234</v>
      </c>
      <c r="C95" s="163" t="s">
        <v>225</v>
      </c>
      <c r="D95" s="163" t="s">
        <v>229</v>
      </c>
      <c r="E95" s="163" t="s">
        <v>362</v>
      </c>
      <c r="F95" s="62"/>
      <c r="G95" s="131"/>
      <c r="H95" s="62"/>
      <c r="I95" s="114"/>
      <c r="J95" s="195">
        <f>J96</f>
        <v>1500.1</v>
      </c>
      <c r="K95" s="195">
        <f>K96</f>
        <v>1600.1</v>
      </c>
    </row>
    <row r="96" spans="1:11" s="86" customFormat="1" ht="16.5" customHeight="1">
      <c r="A96" s="115" t="s">
        <v>9</v>
      </c>
      <c r="B96" s="186" t="s">
        <v>234</v>
      </c>
      <c r="C96" s="187" t="s">
        <v>225</v>
      </c>
      <c r="D96" s="187" t="s">
        <v>229</v>
      </c>
      <c r="E96" s="167" t="s">
        <v>362</v>
      </c>
      <c r="F96" s="62" t="s">
        <v>262</v>
      </c>
      <c r="G96" s="131" t="s">
        <v>233</v>
      </c>
      <c r="H96" s="62" t="s">
        <v>229</v>
      </c>
      <c r="I96" s="111">
        <v>610</v>
      </c>
      <c r="J96" s="195">
        <f>'приложение 6 (2019-2020г)'!K88</f>
        <v>1500.1</v>
      </c>
      <c r="K96" s="195">
        <f>'приложение 6 (2019-2020г)'!L88</f>
        <v>1600.1</v>
      </c>
    </row>
    <row r="97" spans="1:11" s="86" customFormat="1" ht="41.25" customHeight="1">
      <c r="A97" s="244" t="s">
        <v>469</v>
      </c>
      <c r="B97" s="186" t="s">
        <v>234</v>
      </c>
      <c r="C97" s="187" t="s">
        <v>225</v>
      </c>
      <c r="D97" s="187" t="s">
        <v>229</v>
      </c>
      <c r="E97" s="167" t="s">
        <v>462</v>
      </c>
      <c r="F97" s="62"/>
      <c r="G97" s="131"/>
      <c r="H97" s="62"/>
      <c r="I97" s="111"/>
      <c r="J97" s="195">
        <f>J98</f>
        <v>1553.5</v>
      </c>
      <c r="K97" s="184">
        <f>K98</f>
        <v>1553.5</v>
      </c>
    </row>
    <row r="98" spans="1:11" s="86" customFormat="1" ht="20.25" customHeight="1">
      <c r="A98" s="9" t="s">
        <v>9</v>
      </c>
      <c r="B98" s="186" t="s">
        <v>234</v>
      </c>
      <c r="C98" s="187" t="s">
        <v>225</v>
      </c>
      <c r="D98" s="187" t="s">
        <v>229</v>
      </c>
      <c r="E98" s="167" t="s">
        <v>462</v>
      </c>
      <c r="F98" s="62" t="s">
        <v>262</v>
      </c>
      <c r="G98" s="131" t="s">
        <v>233</v>
      </c>
      <c r="H98" s="62" t="s">
        <v>229</v>
      </c>
      <c r="I98" s="111">
        <v>610</v>
      </c>
      <c r="J98" s="195">
        <f>'приложение 6 (2019-2020г)'!K90</f>
        <v>1553.5</v>
      </c>
      <c r="K98" s="195">
        <f>'приложение 6 (2019-2020г)'!L90</f>
        <v>1553.5</v>
      </c>
    </row>
    <row r="99" spans="1:11" s="86" customFormat="1" ht="31.5" customHeight="1">
      <c r="A99" s="115" t="s">
        <v>363</v>
      </c>
      <c r="B99" s="163" t="s">
        <v>234</v>
      </c>
      <c r="C99" s="163" t="s">
        <v>225</v>
      </c>
      <c r="D99" s="163" t="s">
        <v>234</v>
      </c>
      <c r="E99" s="163" t="s">
        <v>307</v>
      </c>
      <c r="F99" s="62"/>
      <c r="G99" s="131"/>
      <c r="H99" s="62"/>
      <c r="I99" s="111"/>
      <c r="J99" s="195">
        <f>J100</f>
        <v>265</v>
      </c>
      <c r="K99" s="195">
        <f>K100</f>
        <v>0</v>
      </c>
    </row>
    <row r="100" spans="1:11" s="86" customFormat="1" ht="31.5" customHeight="1">
      <c r="A100" s="115" t="s">
        <v>36</v>
      </c>
      <c r="B100" s="186" t="s">
        <v>234</v>
      </c>
      <c r="C100" s="187" t="s">
        <v>225</v>
      </c>
      <c r="D100" s="187" t="s">
        <v>234</v>
      </c>
      <c r="E100" s="167" t="s">
        <v>362</v>
      </c>
      <c r="F100" s="62"/>
      <c r="G100" s="131"/>
      <c r="H100" s="62"/>
      <c r="I100" s="111"/>
      <c r="J100" s="195">
        <f>J101</f>
        <v>265</v>
      </c>
      <c r="K100" s="195">
        <f>K101</f>
        <v>0</v>
      </c>
    </row>
    <row r="101" spans="1:11" s="86" customFormat="1" ht="16.5" customHeight="1">
      <c r="A101" s="115" t="s">
        <v>9</v>
      </c>
      <c r="B101" s="163" t="s">
        <v>234</v>
      </c>
      <c r="C101" s="163" t="s">
        <v>225</v>
      </c>
      <c r="D101" s="163" t="s">
        <v>234</v>
      </c>
      <c r="E101" s="163" t="s">
        <v>362</v>
      </c>
      <c r="F101" s="62" t="s">
        <v>262</v>
      </c>
      <c r="G101" s="131" t="s">
        <v>233</v>
      </c>
      <c r="H101" s="62" t="s">
        <v>229</v>
      </c>
      <c r="I101" s="111">
        <v>610</v>
      </c>
      <c r="J101" s="195">
        <f>'приложение 6 (2019-2020г)'!K93</f>
        <v>265</v>
      </c>
      <c r="K101" s="195">
        <f>'приложение 6 (2019-2020г)'!L93</f>
        <v>0</v>
      </c>
    </row>
    <row r="102" spans="1:11" s="86" customFormat="1" ht="59.25" customHeight="1">
      <c r="A102" s="115" t="s">
        <v>364</v>
      </c>
      <c r="B102" s="186" t="s">
        <v>234</v>
      </c>
      <c r="C102" s="187" t="s">
        <v>225</v>
      </c>
      <c r="D102" s="187" t="s">
        <v>231</v>
      </c>
      <c r="E102" s="167" t="s">
        <v>307</v>
      </c>
      <c r="F102" s="62"/>
      <c r="G102" s="131"/>
      <c r="H102" s="62"/>
      <c r="I102" s="111"/>
      <c r="J102" s="195">
        <f>J103</f>
        <v>5120</v>
      </c>
      <c r="K102" s="195">
        <f>K103</f>
        <v>4270</v>
      </c>
    </row>
    <row r="103" spans="1:11" s="86" customFormat="1" ht="45.75" customHeight="1">
      <c r="A103" s="10" t="s">
        <v>119</v>
      </c>
      <c r="B103" s="163" t="s">
        <v>234</v>
      </c>
      <c r="C103" s="163" t="s">
        <v>225</v>
      </c>
      <c r="D103" s="163" t="s">
        <v>231</v>
      </c>
      <c r="E103" s="163" t="s">
        <v>359</v>
      </c>
      <c r="F103" s="62"/>
      <c r="G103" s="131"/>
      <c r="H103" s="62"/>
      <c r="I103" s="114"/>
      <c r="J103" s="195">
        <f>J104</f>
        <v>5120</v>
      </c>
      <c r="K103" s="195">
        <f>K104</f>
        <v>4270</v>
      </c>
    </row>
    <row r="104" spans="1:11" s="86" customFormat="1" ht="21.75" customHeight="1">
      <c r="A104" s="115" t="s">
        <v>9</v>
      </c>
      <c r="B104" s="186" t="s">
        <v>234</v>
      </c>
      <c r="C104" s="187" t="s">
        <v>225</v>
      </c>
      <c r="D104" s="187" t="s">
        <v>231</v>
      </c>
      <c r="E104" s="167" t="s">
        <v>359</v>
      </c>
      <c r="F104" s="62" t="s">
        <v>262</v>
      </c>
      <c r="G104" s="131" t="s">
        <v>233</v>
      </c>
      <c r="H104" s="62" t="s">
        <v>229</v>
      </c>
      <c r="I104" s="111">
        <v>610</v>
      </c>
      <c r="J104" s="195">
        <f>'приложение 6 (2019-2020г)'!K96</f>
        <v>5120</v>
      </c>
      <c r="K104" s="195">
        <f>'приложение 6 (2019-2020г)'!L96</f>
        <v>4270</v>
      </c>
    </row>
    <row r="105" spans="1:11" s="86" customFormat="1" ht="15" customHeight="1">
      <c r="A105" s="115" t="s">
        <v>345</v>
      </c>
      <c r="B105" s="190" t="s">
        <v>234</v>
      </c>
      <c r="C105" s="190" t="s">
        <v>97</v>
      </c>
      <c r="D105" s="190" t="s">
        <v>230</v>
      </c>
      <c r="E105" s="190" t="s">
        <v>307</v>
      </c>
      <c r="F105" s="62"/>
      <c r="G105" s="131"/>
      <c r="H105" s="62"/>
      <c r="I105" s="114"/>
      <c r="J105" s="195">
        <f>J106+J111</f>
        <v>8822.1</v>
      </c>
      <c r="K105" s="195">
        <f>K106+K111</f>
        <v>8156.1</v>
      </c>
    </row>
    <row r="106" spans="1:11" s="86" customFormat="1" ht="27.75" customHeight="1">
      <c r="A106" s="115" t="s">
        <v>368</v>
      </c>
      <c r="B106" s="186" t="s">
        <v>234</v>
      </c>
      <c r="C106" s="187" t="s">
        <v>97</v>
      </c>
      <c r="D106" s="187" t="s">
        <v>229</v>
      </c>
      <c r="E106" s="167" t="s">
        <v>307</v>
      </c>
      <c r="F106" s="62"/>
      <c r="G106" s="131"/>
      <c r="H106" s="62"/>
      <c r="I106" s="114"/>
      <c r="J106" s="184">
        <f>J107+J109</f>
        <v>8225.9</v>
      </c>
      <c r="K106" s="184">
        <f>K107+K109</f>
        <v>8156.1</v>
      </c>
    </row>
    <row r="107" spans="1:11" s="86" customFormat="1" ht="15.75" customHeight="1">
      <c r="A107" s="115" t="s">
        <v>37</v>
      </c>
      <c r="B107" s="163" t="s">
        <v>234</v>
      </c>
      <c r="C107" s="163" t="s">
        <v>97</v>
      </c>
      <c r="D107" s="163" t="s">
        <v>229</v>
      </c>
      <c r="E107" s="163" t="s">
        <v>365</v>
      </c>
      <c r="F107" s="62"/>
      <c r="G107" s="131"/>
      <c r="H107" s="62"/>
      <c r="I107" s="114"/>
      <c r="J107" s="184">
        <f>J108</f>
        <v>7112</v>
      </c>
      <c r="K107" s="184">
        <f>K108</f>
        <v>7042.2</v>
      </c>
    </row>
    <row r="108" spans="1:11" s="86" customFormat="1" ht="15" customHeight="1">
      <c r="A108" s="115" t="s">
        <v>9</v>
      </c>
      <c r="B108" s="186" t="s">
        <v>234</v>
      </c>
      <c r="C108" s="187" t="s">
        <v>97</v>
      </c>
      <c r="D108" s="187" t="s">
        <v>229</v>
      </c>
      <c r="E108" s="167" t="s">
        <v>365</v>
      </c>
      <c r="F108" s="62" t="s">
        <v>262</v>
      </c>
      <c r="G108" s="131" t="s">
        <v>233</v>
      </c>
      <c r="H108" s="62" t="s">
        <v>229</v>
      </c>
      <c r="I108" s="114">
        <v>610</v>
      </c>
      <c r="J108" s="195">
        <f>'приложение 6 (2019-2020г)'!K100</f>
        <v>7112</v>
      </c>
      <c r="K108" s="195">
        <f>'приложение 6 (2019-2020г)'!L100</f>
        <v>7042.2</v>
      </c>
    </row>
    <row r="109" spans="1:11" s="86" customFormat="1" ht="39.75" customHeight="1">
      <c r="A109" s="244" t="s">
        <v>469</v>
      </c>
      <c r="B109" s="186" t="s">
        <v>234</v>
      </c>
      <c r="C109" s="187" t="s">
        <v>97</v>
      </c>
      <c r="D109" s="187" t="s">
        <v>229</v>
      </c>
      <c r="E109" s="167" t="s">
        <v>462</v>
      </c>
      <c r="F109" s="62"/>
      <c r="G109" s="131"/>
      <c r="H109" s="62"/>
      <c r="I109" s="114"/>
      <c r="J109" s="195">
        <f>J110</f>
        <v>1113.9</v>
      </c>
      <c r="K109" s="184">
        <f>K110</f>
        <v>1113.9</v>
      </c>
    </row>
    <row r="110" spans="1:11" s="86" customFormat="1" ht="15" customHeight="1">
      <c r="A110" s="9" t="s">
        <v>9</v>
      </c>
      <c r="B110" s="186" t="s">
        <v>234</v>
      </c>
      <c r="C110" s="187" t="s">
        <v>97</v>
      </c>
      <c r="D110" s="187" t="s">
        <v>229</v>
      </c>
      <c r="E110" s="167" t="s">
        <v>462</v>
      </c>
      <c r="F110" s="62" t="s">
        <v>262</v>
      </c>
      <c r="G110" s="131" t="s">
        <v>233</v>
      </c>
      <c r="H110" s="62" t="s">
        <v>229</v>
      </c>
      <c r="I110" s="114">
        <v>610</v>
      </c>
      <c r="J110" s="195">
        <f>'приложение 6 (2019-2020г)'!K102</f>
        <v>1113.9</v>
      </c>
      <c r="K110" s="195">
        <f>'приложение 6 (2019-2020г)'!L102</f>
        <v>1113.9</v>
      </c>
    </row>
    <row r="111" spans="1:11" s="86" customFormat="1" ht="29.25" customHeight="1">
      <c r="A111" s="115" t="s">
        <v>366</v>
      </c>
      <c r="B111" s="163" t="s">
        <v>234</v>
      </c>
      <c r="C111" s="163" t="s">
        <v>97</v>
      </c>
      <c r="D111" s="163" t="s">
        <v>234</v>
      </c>
      <c r="E111" s="163" t="s">
        <v>307</v>
      </c>
      <c r="F111" s="62"/>
      <c r="G111" s="131"/>
      <c r="H111" s="62"/>
      <c r="I111" s="114"/>
      <c r="J111" s="195">
        <f>J112</f>
        <v>596.2</v>
      </c>
      <c r="K111" s="195">
        <f>K112</f>
        <v>0</v>
      </c>
    </row>
    <row r="112" spans="1:11" s="86" customFormat="1" ht="27.75" customHeight="1">
      <c r="A112" s="115" t="s">
        <v>367</v>
      </c>
      <c r="B112" s="186" t="s">
        <v>234</v>
      </c>
      <c r="C112" s="187" t="s">
        <v>97</v>
      </c>
      <c r="D112" s="187" t="s">
        <v>234</v>
      </c>
      <c r="E112" s="167" t="s">
        <v>365</v>
      </c>
      <c r="F112" s="62"/>
      <c r="G112" s="131"/>
      <c r="H112" s="62"/>
      <c r="I112" s="114"/>
      <c r="J112" s="195">
        <f>J113</f>
        <v>596.2</v>
      </c>
      <c r="K112" s="195">
        <f>K113</f>
        <v>0</v>
      </c>
    </row>
    <row r="113" spans="1:11" s="86" customFormat="1" ht="15" customHeight="1">
      <c r="A113" s="115" t="s">
        <v>9</v>
      </c>
      <c r="B113" s="163" t="s">
        <v>234</v>
      </c>
      <c r="C113" s="163" t="s">
        <v>97</v>
      </c>
      <c r="D113" s="163" t="s">
        <v>234</v>
      </c>
      <c r="E113" s="163" t="s">
        <v>365</v>
      </c>
      <c r="F113" s="62" t="s">
        <v>262</v>
      </c>
      <c r="G113" s="131" t="s">
        <v>233</v>
      </c>
      <c r="H113" s="62" t="s">
        <v>229</v>
      </c>
      <c r="I113" s="114">
        <v>610</v>
      </c>
      <c r="J113" s="195">
        <f>'приложение 6 (2019-2020г)'!K105</f>
        <v>596.2</v>
      </c>
      <c r="K113" s="195">
        <f>'приложение 6 (2019-2020г)'!L105</f>
        <v>0</v>
      </c>
    </row>
    <row r="114" spans="1:11" s="86" customFormat="1" ht="15" customHeight="1">
      <c r="A114" s="115" t="s">
        <v>346</v>
      </c>
      <c r="B114" s="186" t="s">
        <v>234</v>
      </c>
      <c r="C114" s="187" t="s">
        <v>341</v>
      </c>
      <c r="D114" s="187" t="s">
        <v>230</v>
      </c>
      <c r="E114" s="167" t="s">
        <v>307</v>
      </c>
      <c r="F114" s="62"/>
      <c r="G114" s="131"/>
      <c r="H114" s="62"/>
      <c r="I114" s="114"/>
      <c r="J114" s="195">
        <f>J115+J119+J123</f>
        <v>466</v>
      </c>
      <c r="K114" s="195">
        <f>K115+K119+K123</f>
        <v>466</v>
      </c>
    </row>
    <row r="115" spans="1:11" s="86" customFormat="1" ht="42.75" customHeight="1">
      <c r="A115" s="115" t="s">
        <v>369</v>
      </c>
      <c r="B115" s="163" t="s">
        <v>234</v>
      </c>
      <c r="C115" s="163" t="s">
        <v>341</v>
      </c>
      <c r="D115" s="163" t="s">
        <v>229</v>
      </c>
      <c r="E115" s="163" t="s">
        <v>307</v>
      </c>
      <c r="F115" s="62"/>
      <c r="G115" s="131"/>
      <c r="H115" s="62"/>
      <c r="I115" s="114"/>
      <c r="J115" s="195">
        <f>J116</f>
        <v>100</v>
      </c>
      <c r="K115" s="195">
        <f>K116</f>
        <v>100</v>
      </c>
    </row>
    <row r="116" spans="1:11" s="86" customFormat="1" ht="15" customHeight="1">
      <c r="A116" s="115" t="s">
        <v>40</v>
      </c>
      <c r="B116" s="186" t="s">
        <v>234</v>
      </c>
      <c r="C116" s="187" t="s">
        <v>341</v>
      </c>
      <c r="D116" s="187" t="s">
        <v>229</v>
      </c>
      <c r="E116" s="167" t="s">
        <v>370</v>
      </c>
      <c r="F116" s="62"/>
      <c r="G116" s="131"/>
      <c r="H116" s="62"/>
      <c r="I116" s="114"/>
      <c r="J116" s="195">
        <f>J117+J118</f>
        <v>100</v>
      </c>
      <c r="K116" s="195">
        <f>K117+K118</f>
        <v>100</v>
      </c>
    </row>
    <row r="117" spans="1:11" s="86" customFormat="1" ht="26.25" customHeight="1">
      <c r="A117" s="3" t="s">
        <v>219</v>
      </c>
      <c r="B117" s="163" t="s">
        <v>234</v>
      </c>
      <c r="C117" s="163" t="s">
        <v>341</v>
      </c>
      <c r="D117" s="163" t="s">
        <v>229</v>
      </c>
      <c r="E117" s="163" t="s">
        <v>370</v>
      </c>
      <c r="F117" s="62" t="s">
        <v>262</v>
      </c>
      <c r="G117" s="131" t="s">
        <v>240</v>
      </c>
      <c r="H117" s="62" t="s">
        <v>235</v>
      </c>
      <c r="I117" s="111">
        <v>240</v>
      </c>
      <c r="J117" s="195">
        <f>'приложение 6 (2019-2020г)'!K27</f>
        <v>0</v>
      </c>
      <c r="K117" s="195">
        <f>'приложение 6 (2019-2020г)'!L27</f>
        <v>0</v>
      </c>
    </row>
    <row r="118" spans="1:11" s="86" customFormat="1" ht="18.75" customHeight="1">
      <c r="A118" s="3" t="s">
        <v>9</v>
      </c>
      <c r="B118" s="186" t="s">
        <v>234</v>
      </c>
      <c r="C118" s="187" t="s">
        <v>341</v>
      </c>
      <c r="D118" s="187" t="s">
        <v>229</v>
      </c>
      <c r="E118" s="167" t="s">
        <v>370</v>
      </c>
      <c r="F118" s="62" t="s">
        <v>262</v>
      </c>
      <c r="G118" s="131" t="s">
        <v>240</v>
      </c>
      <c r="H118" s="62" t="s">
        <v>235</v>
      </c>
      <c r="I118" s="111">
        <v>610</v>
      </c>
      <c r="J118" s="195">
        <f>'приложение 6 (2019-2020г)'!K28</f>
        <v>100</v>
      </c>
      <c r="K118" s="195">
        <f>'приложение 6 (2019-2020г)'!L28</f>
        <v>100</v>
      </c>
    </row>
    <row r="119" spans="1:11" s="86" customFormat="1" ht="39.75" customHeight="1">
      <c r="A119" s="3" t="s">
        <v>371</v>
      </c>
      <c r="B119" s="163" t="s">
        <v>234</v>
      </c>
      <c r="C119" s="163" t="s">
        <v>341</v>
      </c>
      <c r="D119" s="163" t="s">
        <v>234</v>
      </c>
      <c r="E119" s="163" t="s">
        <v>307</v>
      </c>
      <c r="F119" s="62"/>
      <c r="G119" s="131"/>
      <c r="H119" s="62"/>
      <c r="I119" s="111"/>
      <c r="J119" s="195">
        <f>J120</f>
        <v>316</v>
      </c>
      <c r="K119" s="195">
        <f>K120</f>
        <v>316</v>
      </c>
    </row>
    <row r="120" spans="1:11" s="86" customFormat="1" ht="18.75" customHeight="1">
      <c r="A120" s="115" t="s">
        <v>40</v>
      </c>
      <c r="B120" s="186" t="s">
        <v>234</v>
      </c>
      <c r="C120" s="187" t="s">
        <v>341</v>
      </c>
      <c r="D120" s="187" t="s">
        <v>234</v>
      </c>
      <c r="E120" s="167" t="s">
        <v>370</v>
      </c>
      <c r="F120" s="62"/>
      <c r="G120" s="131"/>
      <c r="H120" s="62"/>
      <c r="I120" s="111"/>
      <c r="J120" s="195">
        <f>J121+J122</f>
        <v>316</v>
      </c>
      <c r="K120" s="195">
        <f>K121+K122</f>
        <v>316</v>
      </c>
    </row>
    <row r="121" spans="1:11" s="86" customFormat="1" ht="26.25" customHeight="1">
      <c r="A121" s="3" t="s">
        <v>219</v>
      </c>
      <c r="B121" s="163" t="s">
        <v>234</v>
      </c>
      <c r="C121" s="163" t="s">
        <v>341</v>
      </c>
      <c r="D121" s="163" t="s">
        <v>234</v>
      </c>
      <c r="E121" s="163" t="s">
        <v>370</v>
      </c>
      <c r="F121" s="62" t="s">
        <v>262</v>
      </c>
      <c r="G121" s="131" t="s">
        <v>240</v>
      </c>
      <c r="H121" s="62" t="s">
        <v>235</v>
      </c>
      <c r="I121" s="111">
        <v>240</v>
      </c>
      <c r="J121" s="195">
        <f>'приложение 6 (2019-2020г)'!K31</f>
        <v>0</v>
      </c>
      <c r="K121" s="195">
        <f>'приложение 6 (2019-2020г)'!L31</f>
        <v>0</v>
      </c>
    </row>
    <row r="122" spans="1:11" s="86" customFormat="1" ht="15" customHeight="1">
      <c r="A122" s="3" t="s">
        <v>9</v>
      </c>
      <c r="B122" s="186" t="s">
        <v>234</v>
      </c>
      <c r="C122" s="187" t="s">
        <v>341</v>
      </c>
      <c r="D122" s="187" t="s">
        <v>234</v>
      </c>
      <c r="E122" s="167" t="s">
        <v>370</v>
      </c>
      <c r="F122" s="62" t="s">
        <v>262</v>
      </c>
      <c r="G122" s="131" t="s">
        <v>240</v>
      </c>
      <c r="H122" s="62" t="s">
        <v>235</v>
      </c>
      <c r="I122" s="111">
        <v>610</v>
      </c>
      <c r="J122" s="195">
        <f>'приложение 6 (2019-2020г)'!K32</f>
        <v>316</v>
      </c>
      <c r="K122" s="195">
        <f>'приложение 6 (2019-2020г)'!L32</f>
        <v>316</v>
      </c>
    </row>
    <row r="123" spans="1:11" s="86" customFormat="1" ht="44.25" customHeight="1">
      <c r="A123" s="3" t="s">
        <v>372</v>
      </c>
      <c r="B123" s="163" t="s">
        <v>234</v>
      </c>
      <c r="C123" s="163" t="s">
        <v>341</v>
      </c>
      <c r="D123" s="163" t="s">
        <v>231</v>
      </c>
      <c r="E123" s="163" t="s">
        <v>307</v>
      </c>
      <c r="F123" s="62"/>
      <c r="G123" s="131"/>
      <c r="H123" s="62"/>
      <c r="I123" s="111"/>
      <c r="J123" s="195">
        <f>J124</f>
        <v>50</v>
      </c>
      <c r="K123" s="195">
        <f>K124</f>
        <v>50</v>
      </c>
    </row>
    <row r="124" spans="1:11" s="86" customFormat="1" ht="15" customHeight="1">
      <c r="A124" s="115" t="s">
        <v>40</v>
      </c>
      <c r="B124" s="186" t="s">
        <v>234</v>
      </c>
      <c r="C124" s="187" t="s">
        <v>341</v>
      </c>
      <c r="D124" s="187" t="s">
        <v>231</v>
      </c>
      <c r="E124" s="167" t="s">
        <v>370</v>
      </c>
      <c r="F124" s="62"/>
      <c r="G124" s="131"/>
      <c r="H124" s="62"/>
      <c r="I124" s="111"/>
      <c r="J124" s="195">
        <f>J125+J126</f>
        <v>50</v>
      </c>
      <c r="K124" s="195">
        <f>K125+K126</f>
        <v>50</v>
      </c>
    </row>
    <row r="125" spans="1:11" s="86" customFormat="1" ht="27" customHeight="1">
      <c r="A125" s="3" t="s">
        <v>219</v>
      </c>
      <c r="B125" s="163" t="s">
        <v>234</v>
      </c>
      <c r="C125" s="163" t="s">
        <v>341</v>
      </c>
      <c r="D125" s="163" t="s">
        <v>231</v>
      </c>
      <c r="E125" s="163" t="s">
        <v>370</v>
      </c>
      <c r="F125" s="62" t="s">
        <v>262</v>
      </c>
      <c r="G125" s="131" t="s">
        <v>240</v>
      </c>
      <c r="H125" s="62" t="s">
        <v>235</v>
      </c>
      <c r="I125" s="111">
        <v>240</v>
      </c>
      <c r="J125" s="195">
        <f>'приложение 6 (2019-2020г)'!K35</f>
        <v>0</v>
      </c>
      <c r="K125" s="195">
        <f>'приложение 6 (2019-2020г)'!L35</f>
        <v>0</v>
      </c>
    </row>
    <row r="126" spans="1:11" s="86" customFormat="1" ht="15" customHeight="1">
      <c r="A126" s="3" t="s">
        <v>9</v>
      </c>
      <c r="B126" s="186" t="s">
        <v>234</v>
      </c>
      <c r="C126" s="187" t="s">
        <v>341</v>
      </c>
      <c r="D126" s="187" t="s">
        <v>231</v>
      </c>
      <c r="E126" s="167" t="s">
        <v>370</v>
      </c>
      <c r="F126" s="62" t="s">
        <v>262</v>
      </c>
      <c r="G126" s="131" t="s">
        <v>240</v>
      </c>
      <c r="H126" s="62" t="s">
        <v>235</v>
      </c>
      <c r="I126" s="111">
        <v>610</v>
      </c>
      <c r="J126" s="195">
        <f>'приложение 6 (2019-2020г)'!K36</f>
        <v>50</v>
      </c>
      <c r="K126" s="195">
        <f>'приложение 6 (2019-2020г)'!L36</f>
        <v>50</v>
      </c>
    </row>
    <row r="127" spans="1:11" s="86" customFormat="1" ht="15" customHeight="1">
      <c r="A127" s="115" t="s">
        <v>347</v>
      </c>
      <c r="B127" s="186" t="s">
        <v>234</v>
      </c>
      <c r="C127" s="187" t="s">
        <v>348</v>
      </c>
      <c r="D127" s="187" t="s">
        <v>230</v>
      </c>
      <c r="E127" s="167" t="s">
        <v>307</v>
      </c>
      <c r="F127" s="62"/>
      <c r="G127" s="131"/>
      <c r="H127" s="62"/>
      <c r="I127" s="114"/>
      <c r="J127" s="195">
        <f>J128+J131+J134+J137+J140</f>
        <v>429.4</v>
      </c>
      <c r="K127" s="195">
        <f>K128+K131+K134+K137+K140</f>
        <v>429.4</v>
      </c>
    </row>
    <row r="128" spans="1:11" s="86" customFormat="1" ht="27" customHeight="1">
      <c r="A128" s="115" t="s">
        <v>373</v>
      </c>
      <c r="B128" s="163" t="s">
        <v>234</v>
      </c>
      <c r="C128" s="163" t="s">
        <v>348</v>
      </c>
      <c r="D128" s="163" t="s">
        <v>229</v>
      </c>
      <c r="E128" s="163" t="s">
        <v>307</v>
      </c>
      <c r="F128" s="62"/>
      <c r="G128" s="131"/>
      <c r="H128" s="62"/>
      <c r="I128" s="114"/>
      <c r="J128" s="195">
        <f>J129</f>
        <v>51.4</v>
      </c>
      <c r="K128" s="195">
        <f>K129</f>
        <v>51.4</v>
      </c>
    </row>
    <row r="129" spans="1:11" s="86" customFormat="1" ht="24" customHeight="1">
      <c r="A129" s="115" t="s">
        <v>374</v>
      </c>
      <c r="B129" s="186" t="s">
        <v>234</v>
      </c>
      <c r="C129" s="187" t="s">
        <v>348</v>
      </c>
      <c r="D129" s="187" t="s">
        <v>229</v>
      </c>
      <c r="E129" s="167" t="s">
        <v>375</v>
      </c>
      <c r="F129" s="62"/>
      <c r="G129" s="131"/>
      <c r="H129" s="62"/>
      <c r="I129" s="114"/>
      <c r="J129" s="195">
        <f>J130</f>
        <v>51.4</v>
      </c>
      <c r="K129" s="195">
        <f>K130</f>
        <v>51.4</v>
      </c>
    </row>
    <row r="130" spans="1:11" s="86" customFormat="1" ht="32.25" customHeight="1">
      <c r="A130" s="3" t="s">
        <v>219</v>
      </c>
      <c r="B130" s="163" t="s">
        <v>234</v>
      </c>
      <c r="C130" s="163" t="s">
        <v>348</v>
      </c>
      <c r="D130" s="163" t="s">
        <v>229</v>
      </c>
      <c r="E130" s="163" t="s">
        <v>375</v>
      </c>
      <c r="F130" s="62" t="s">
        <v>262</v>
      </c>
      <c r="G130" s="131" t="s">
        <v>239</v>
      </c>
      <c r="H130" s="62" t="s">
        <v>239</v>
      </c>
      <c r="I130" s="111">
        <v>240</v>
      </c>
      <c r="J130" s="195">
        <f>'приложение 6 (2019-2020г)'!K56</f>
        <v>51.4</v>
      </c>
      <c r="K130" s="195">
        <f>'приложение 6 (2019-2020г)'!L56</f>
        <v>51.4</v>
      </c>
    </row>
    <row r="131" spans="1:11" s="86" customFormat="1" ht="57" customHeight="1">
      <c r="A131" s="115" t="s">
        <v>376</v>
      </c>
      <c r="B131" s="186" t="s">
        <v>234</v>
      </c>
      <c r="C131" s="187" t="s">
        <v>348</v>
      </c>
      <c r="D131" s="187" t="s">
        <v>234</v>
      </c>
      <c r="E131" s="167" t="s">
        <v>307</v>
      </c>
      <c r="F131" s="62"/>
      <c r="G131" s="131"/>
      <c r="H131" s="62"/>
      <c r="I131" s="111"/>
      <c r="J131" s="195">
        <f>J132</f>
        <v>180</v>
      </c>
      <c r="K131" s="195">
        <f>K132</f>
        <v>180</v>
      </c>
    </row>
    <row r="132" spans="1:11" s="86" customFormat="1" ht="28.5" customHeight="1">
      <c r="A132" s="115" t="s">
        <v>374</v>
      </c>
      <c r="B132" s="163" t="s">
        <v>234</v>
      </c>
      <c r="C132" s="163" t="s">
        <v>348</v>
      </c>
      <c r="D132" s="163" t="s">
        <v>234</v>
      </c>
      <c r="E132" s="163" t="s">
        <v>375</v>
      </c>
      <c r="F132" s="62"/>
      <c r="G132" s="131"/>
      <c r="H132" s="62"/>
      <c r="I132" s="111"/>
      <c r="J132" s="195">
        <f>J133</f>
        <v>180</v>
      </c>
      <c r="K132" s="195">
        <f>K133</f>
        <v>180</v>
      </c>
    </row>
    <row r="133" spans="1:11" s="86" customFormat="1" ht="30.75" customHeight="1">
      <c r="A133" s="3" t="s">
        <v>219</v>
      </c>
      <c r="B133" s="186" t="s">
        <v>234</v>
      </c>
      <c r="C133" s="187" t="s">
        <v>348</v>
      </c>
      <c r="D133" s="187" t="s">
        <v>234</v>
      </c>
      <c r="E133" s="167" t="s">
        <v>375</v>
      </c>
      <c r="F133" s="62" t="s">
        <v>262</v>
      </c>
      <c r="G133" s="131" t="s">
        <v>239</v>
      </c>
      <c r="H133" s="62" t="s">
        <v>239</v>
      </c>
      <c r="I133" s="111">
        <v>240</v>
      </c>
      <c r="J133" s="195">
        <f>'приложение 6 (2019-2020г)'!K59</f>
        <v>180</v>
      </c>
      <c r="K133" s="195">
        <f>'приложение 6 (2019-2020г)'!L59</f>
        <v>180</v>
      </c>
    </row>
    <row r="134" spans="1:11" s="86" customFormat="1" ht="40.5" customHeight="1">
      <c r="A134" s="3" t="s">
        <v>377</v>
      </c>
      <c r="B134" s="163" t="s">
        <v>234</v>
      </c>
      <c r="C134" s="163" t="s">
        <v>348</v>
      </c>
      <c r="D134" s="163" t="s">
        <v>231</v>
      </c>
      <c r="E134" s="163" t="s">
        <v>307</v>
      </c>
      <c r="F134" s="62"/>
      <c r="G134" s="131"/>
      <c r="H134" s="62"/>
      <c r="I134" s="111"/>
      <c r="J134" s="195">
        <f>J135</f>
        <v>20</v>
      </c>
      <c r="K134" s="195">
        <f>K135</f>
        <v>20</v>
      </c>
    </row>
    <row r="135" spans="1:11" s="86" customFormat="1" ht="30.75" customHeight="1">
      <c r="A135" s="115" t="s">
        <v>374</v>
      </c>
      <c r="B135" s="186" t="s">
        <v>234</v>
      </c>
      <c r="C135" s="187" t="s">
        <v>348</v>
      </c>
      <c r="D135" s="187" t="s">
        <v>231</v>
      </c>
      <c r="E135" s="167" t="s">
        <v>375</v>
      </c>
      <c r="F135" s="62"/>
      <c r="G135" s="131"/>
      <c r="H135" s="62"/>
      <c r="I135" s="111"/>
      <c r="J135" s="195">
        <f>J136</f>
        <v>20</v>
      </c>
      <c r="K135" s="195">
        <f>K136</f>
        <v>20</v>
      </c>
    </row>
    <row r="136" spans="1:11" s="86" customFormat="1" ht="30.75" customHeight="1">
      <c r="A136" s="3" t="s">
        <v>219</v>
      </c>
      <c r="B136" s="163" t="s">
        <v>234</v>
      </c>
      <c r="C136" s="163" t="s">
        <v>348</v>
      </c>
      <c r="D136" s="163" t="s">
        <v>231</v>
      </c>
      <c r="E136" s="163" t="s">
        <v>375</v>
      </c>
      <c r="F136" s="62" t="s">
        <v>262</v>
      </c>
      <c r="G136" s="131" t="s">
        <v>239</v>
      </c>
      <c r="H136" s="62" t="s">
        <v>239</v>
      </c>
      <c r="I136" s="111">
        <v>240</v>
      </c>
      <c r="J136" s="195">
        <f>'приложение 6 (2019-2020г)'!K62</f>
        <v>20</v>
      </c>
      <c r="K136" s="195">
        <f>'приложение 6 (2019-2020г)'!L62</f>
        <v>20</v>
      </c>
    </row>
    <row r="137" spans="1:11" s="86" customFormat="1" ht="47.25" customHeight="1">
      <c r="A137" s="3" t="s">
        <v>378</v>
      </c>
      <c r="B137" s="186" t="s">
        <v>234</v>
      </c>
      <c r="C137" s="187" t="s">
        <v>348</v>
      </c>
      <c r="D137" s="187" t="s">
        <v>240</v>
      </c>
      <c r="E137" s="167" t="s">
        <v>307</v>
      </c>
      <c r="F137" s="62"/>
      <c r="G137" s="131"/>
      <c r="H137" s="62"/>
      <c r="I137" s="111"/>
      <c r="J137" s="195">
        <f>J138</f>
        <v>100</v>
      </c>
      <c r="K137" s="195">
        <f>K138</f>
        <v>100</v>
      </c>
    </row>
    <row r="138" spans="1:11" s="86" customFormat="1" ht="30.75" customHeight="1">
      <c r="A138" s="115" t="s">
        <v>374</v>
      </c>
      <c r="B138" s="163" t="s">
        <v>234</v>
      </c>
      <c r="C138" s="163" t="s">
        <v>348</v>
      </c>
      <c r="D138" s="163" t="s">
        <v>240</v>
      </c>
      <c r="E138" s="163" t="s">
        <v>375</v>
      </c>
      <c r="F138" s="62"/>
      <c r="G138" s="131"/>
      <c r="H138" s="62"/>
      <c r="I138" s="111"/>
      <c r="J138" s="195">
        <f>J139</f>
        <v>100</v>
      </c>
      <c r="K138" s="195">
        <f>K139</f>
        <v>100</v>
      </c>
    </row>
    <row r="139" spans="1:11" s="86" customFormat="1" ht="30.75" customHeight="1">
      <c r="A139" s="3" t="s">
        <v>219</v>
      </c>
      <c r="B139" s="186" t="s">
        <v>234</v>
      </c>
      <c r="C139" s="187" t="s">
        <v>348</v>
      </c>
      <c r="D139" s="187" t="s">
        <v>240</v>
      </c>
      <c r="E139" s="167" t="s">
        <v>375</v>
      </c>
      <c r="F139" s="62" t="s">
        <v>262</v>
      </c>
      <c r="G139" s="131" t="s">
        <v>239</v>
      </c>
      <c r="H139" s="62" t="s">
        <v>239</v>
      </c>
      <c r="I139" s="111">
        <v>240</v>
      </c>
      <c r="J139" s="195">
        <f>'приложение 6 (2019-2020г)'!K65</f>
        <v>100</v>
      </c>
      <c r="K139" s="195">
        <f>'приложение 6 (2019-2020г)'!L65</f>
        <v>100</v>
      </c>
    </row>
    <row r="140" spans="1:11" s="86" customFormat="1" ht="30.75" customHeight="1">
      <c r="A140" s="3" t="s">
        <v>118</v>
      </c>
      <c r="B140" s="163" t="s">
        <v>234</v>
      </c>
      <c r="C140" s="163" t="s">
        <v>348</v>
      </c>
      <c r="D140" s="163" t="s">
        <v>232</v>
      </c>
      <c r="E140" s="163" t="s">
        <v>307</v>
      </c>
      <c r="F140" s="62"/>
      <c r="G140" s="131"/>
      <c r="H140" s="62"/>
      <c r="I140" s="111"/>
      <c r="J140" s="195">
        <f>J141</f>
        <v>78</v>
      </c>
      <c r="K140" s="195">
        <f>K141</f>
        <v>78</v>
      </c>
    </row>
    <row r="141" spans="1:11" s="86" customFormat="1" ht="30.75" customHeight="1">
      <c r="A141" s="115" t="s">
        <v>374</v>
      </c>
      <c r="B141" s="186" t="s">
        <v>234</v>
      </c>
      <c r="C141" s="187" t="s">
        <v>348</v>
      </c>
      <c r="D141" s="187" t="s">
        <v>232</v>
      </c>
      <c r="E141" s="167" t="s">
        <v>375</v>
      </c>
      <c r="F141" s="62"/>
      <c r="G141" s="131"/>
      <c r="H141" s="62"/>
      <c r="I141" s="111"/>
      <c r="J141" s="195">
        <f>J142+J143</f>
        <v>78</v>
      </c>
      <c r="K141" s="195">
        <f>K142+K143</f>
        <v>78</v>
      </c>
    </row>
    <row r="142" spans="1:11" s="86" customFormat="1" ht="30.75" customHeight="1">
      <c r="A142" s="3" t="s">
        <v>219</v>
      </c>
      <c r="B142" s="163" t="s">
        <v>234</v>
      </c>
      <c r="C142" s="163" t="s">
        <v>348</v>
      </c>
      <c r="D142" s="163" t="s">
        <v>232</v>
      </c>
      <c r="E142" s="163" t="s">
        <v>375</v>
      </c>
      <c r="F142" s="62" t="s">
        <v>262</v>
      </c>
      <c r="G142" s="131" t="s">
        <v>239</v>
      </c>
      <c r="H142" s="62" t="s">
        <v>239</v>
      </c>
      <c r="I142" s="111">
        <v>240</v>
      </c>
      <c r="J142" s="195">
        <f>'приложение 6 (2019-2020г)'!K68</f>
        <v>24</v>
      </c>
      <c r="K142" s="195">
        <f>'приложение 6 (2019-2020г)'!L68</f>
        <v>24</v>
      </c>
    </row>
    <row r="143" spans="1:11" s="86" customFormat="1" ht="19.5" customHeight="1">
      <c r="A143" s="3" t="s">
        <v>9</v>
      </c>
      <c r="B143" s="186" t="s">
        <v>234</v>
      </c>
      <c r="C143" s="187" t="s">
        <v>348</v>
      </c>
      <c r="D143" s="187" t="s">
        <v>232</v>
      </c>
      <c r="E143" s="167" t="s">
        <v>375</v>
      </c>
      <c r="F143" s="62" t="s">
        <v>262</v>
      </c>
      <c r="G143" s="131" t="s">
        <v>239</v>
      </c>
      <c r="H143" s="62" t="s">
        <v>239</v>
      </c>
      <c r="I143" s="111">
        <v>610</v>
      </c>
      <c r="J143" s="195">
        <f>'приложение 6 (2019-2020г)'!K69</f>
        <v>54</v>
      </c>
      <c r="K143" s="195">
        <f>'приложение 6 (2019-2020г)'!L69</f>
        <v>54</v>
      </c>
    </row>
    <row r="144" spans="1:11" s="86" customFormat="1" ht="23.25" customHeight="1">
      <c r="A144" s="40" t="s">
        <v>205</v>
      </c>
      <c r="B144" s="163" t="s">
        <v>234</v>
      </c>
      <c r="C144" s="163" t="s">
        <v>348</v>
      </c>
      <c r="D144" s="163" t="s">
        <v>238</v>
      </c>
      <c r="E144" s="163" t="s">
        <v>307</v>
      </c>
      <c r="F144" s="62"/>
      <c r="G144" s="131"/>
      <c r="H144" s="62"/>
      <c r="I144" s="111"/>
      <c r="J144" s="195">
        <f>J145</f>
        <v>1066.5</v>
      </c>
      <c r="K144" s="195">
        <f>K145</f>
        <v>61.4</v>
      </c>
    </row>
    <row r="145" spans="1:11" s="86" customFormat="1" ht="19.5" customHeight="1">
      <c r="A145" s="40" t="s">
        <v>206</v>
      </c>
      <c r="B145" s="186" t="s">
        <v>234</v>
      </c>
      <c r="C145" s="187" t="s">
        <v>348</v>
      </c>
      <c r="D145" s="187" t="s">
        <v>238</v>
      </c>
      <c r="E145" s="167" t="s">
        <v>379</v>
      </c>
      <c r="F145" s="62"/>
      <c r="G145" s="131"/>
      <c r="H145" s="62"/>
      <c r="I145" s="111"/>
      <c r="J145" s="195">
        <f>J146</f>
        <v>1066.5</v>
      </c>
      <c r="K145" s="195">
        <f>K146</f>
        <v>61.4</v>
      </c>
    </row>
    <row r="146" spans="1:11" s="86" customFormat="1" ht="32.25" customHeight="1">
      <c r="A146" s="40" t="s">
        <v>48</v>
      </c>
      <c r="B146" s="163" t="s">
        <v>234</v>
      </c>
      <c r="C146" s="163" t="s">
        <v>348</v>
      </c>
      <c r="D146" s="163" t="s">
        <v>238</v>
      </c>
      <c r="E146" s="163" t="s">
        <v>379</v>
      </c>
      <c r="F146" s="62" t="s">
        <v>262</v>
      </c>
      <c r="G146" s="131" t="s">
        <v>247</v>
      </c>
      <c r="H146" s="62" t="s">
        <v>231</v>
      </c>
      <c r="I146" s="111">
        <v>320</v>
      </c>
      <c r="J146" s="195">
        <f>'приложение 6 (2019-2020г)'!K124</f>
        <v>1066.5</v>
      </c>
      <c r="K146" s="195">
        <f>'приложение 6 (2019-2020г)'!L124</f>
        <v>61.4</v>
      </c>
    </row>
    <row r="147" spans="1:11" s="86" customFormat="1" ht="17.25" customHeight="1">
      <c r="A147" s="115" t="s">
        <v>380</v>
      </c>
      <c r="B147" s="186" t="s">
        <v>234</v>
      </c>
      <c r="C147" s="187" t="s">
        <v>349</v>
      </c>
      <c r="D147" s="187" t="s">
        <v>230</v>
      </c>
      <c r="E147" s="167" t="s">
        <v>307</v>
      </c>
      <c r="F147" s="62"/>
      <c r="G147" s="131"/>
      <c r="H147" s="62"/>
      <c r="I147" s="111"/>
      <c r="J147" s="195">
        <f>J148+J151+J156+J159+J162</f>
        <v>34778.1</v>
      </c>
      <c r="K147" s="195">
        <f>K148+K151+K156+K159+K162</f>
        <v>4017.1</v>
      </c>
    </row>
    <row r="148" spans="1:11" s="86" customFormat="1" ht="29.25" customHeight="1">
      <c r="A148" s="8" t="s">
        <v>474</v>
      </c>
      <c r="B148" s="163" t="s">
        <v>234</v>
      </c>
      <c r="C148" s="163" t="s">
        <v>349</v>
      </c>
      <c r="D148" s="163" t="s">
        <v>229</v>
      </c>
      <c r="E148" s="163" t="s">
        <v>307</v>
      </c>
      <c r="F148" s="62"/>
      <c r="G148" s="131"/>
      <c r="H148" s="62"/>
      <c r="I148" s="111"/>
      <c r="J148" s="195">
        <f>J149</f>
        <v>437</v>
      </c>
      <c r="K148" s="195">
        <f>K149</f>
        <v>437</v>
      </c>
    </row>
    <row r="149" spans="1:11" s="86" customFormat="1" ht="18.75" customHeight="1">
      <c r="A149" s="40" t="s">
        <v>381</v>
      </c>
      <c r="B149" s="186" t="s">
        <v>234</v>
      </c>
      <c r="C149" s="187" t="s">
        <v>349</v>
      </c>
      <c r="D149" s="187" t="s">
        <v>229</v>
      </c>
      <c r="E149" s="167" t="s">
        <v>382</v>
      </c>
      <c r="F149" s="62"/>
      <c r="G149" s="131"/>
      <c r="H149" s="62"/>
      <c r="I149" s="111"/>
      <c r="J149" s="195">
        <f>J150</f>
        <v>437</v>
      </c>
      <c r="K149" s="195">
        <f>K150</f>
        <v>437</v>
      </c>
    </row>
    <row r="150" spans="1:11" s="86" customFormat="1" ht="15" customHeight="1">
      <c r="A150" s="3" t="s">
        <v>9</v>
      </c>
      <c r="B150" s="186" t="s">
        <v>234</v>
      </c>
      <c r="C150" s="187" t="s">
        <v>349</v>
      </c>
      <c r="D150" s="187" t="s">
        <v>229</v>
      </c>
      <c r="E150" s="167" t="s">
        <v>382</v>
      </c>
      <c r="F150" s="62" t="s">
        <v>262</v>
      </c>
      <c r="G150" s="131" t="s">
        <v>259</v>
      </c>
      <c r="H150" s="62" t="s">
        <v>229</v>
      </c>
      <c r="I150" s="111">
        <v>610</v>
      </c>
      <c r="J150" s="195">
        <f>'приложение 6 (2019-2020г)'!K131</f>
        <v>437</v>
      </c>
      <c r="K150" s="195">
        <f>'приложение 6 (2019-2020г)'!L131</f>
        <v>437</v>
      </c>
    </row>
    <row r="151" spans="1:11" s="86" customFormat="1" ht="33.75" customHeight="1">
      <c r="A151" s="8" t="s">
        <v>472</v>
      </c>
      <c r="B151" s="163" t="s">
        <v>234</v>
      </c>
      <c r="C151" s="163" t="s">
        <v>349</v>
      </c>
      <c r="D151" s="163" t="s">
        <v>234</v>
      </c>
      <c r="E151" s="163" t="s">
        <v>307</v>
      </c>
      <c r="F151" s="62"/>
      <c r="G151" s="131"/>
      <c r="H151" s="62"/>
      <c r="I151" s="111"/>
      <c r="J151" s="195">
        <f>J152+J154</f>
        <v>2397</v>
      </c>
      <c r="K151" s="195">
        <f>K152+K154</f>
        <v>2437</v>
      </c>
    </row>
    <row r="152" spans="1:11" s="86" customFormat="1" ht="33" customHeight="1">
      <c r="A152" s="8" t="s">
        <v>473</v>
      </c>
      <c r="B152" s="186" t="s">
        <v>234</v>
      </c>
      <c r="C152" s="187" t="s">
        <v>349</v>
      </c>
      <c r="D152" s="187" t="s">
        <v>234</v>
      </c>
      <c r="E152" s="167" t="s">
        <v>382</v>
      </c>
      <c r="F152" s="62"/>
      <c r="G152" s="131"/>
      <c r="H152" s="62"/>
      <c r="I152" s="111"/>
      <c r="J152" s="195">
        <f>J153</f>
        <v>2236.1</v>
      </c>
      <c r="K152" s="195">
        <f>K153</f>
        <v>2276.1</v>
      </c>
    </row>
    <row r="153" spans="1:11" s="86" customFormat="1" ht="15" customHeight="1">
      <c r="A153" s="3" t="s">
        <v>9</v>
      </c>
      <c r="B153" s="186" t="s">
        <v>234</v>
      </c>
      <c r="C153" s="187" t="s">
        <v>349</v>
      </c>
      <c r="D153" s="187" t="s">
        <v>234</v>
      </c>
      <c r="E153" s="167" t="s">
        <v>382</v>
      </c>
      <c r="F153" s="62" t="s">
        <v>262</v>
      </c>
      <c r="G153" s="131" t="s">
        <v>259</v>
      </c>
      <c r="H153" s="62" t="s">
        <v>232</v>
      </c>
      <c r="I153" s="111">
        <v>610</v>
      </c>
      <c r="J153" s="195">
        <f>'приложение 6 (2019-2020г)'!K148</f>
        <v>2236.1</v>
      </c>
      <c r="K153" s="195">
        <f>'приложение 6 (2019-2020г)'!L148</f>
        <v>2276.1</v>
      </c>
    </row>
    <row r="154" spans="1:11" s="86" customFormat="1" ht="54" customHeight="1">
      <c r="A154" s="244" t="s">
        <v>469</v>
      </c>
      <c r="B154" s="186" t="s">
        <v>234</v>
      </c>
      <c r="C154" s="187" t="s">
        <v>349</v>
      </c>
      <c r="D154" s="187" t="s">
        <v>234</v>
      </c>
      <c r="E154" s="167" t="s">
        <v>462</v>
      </c>
      <c r="F154" s="62"/>
      <c r="G154" s="131"/>
      <c r="H154" s="62"/>
      <c r="I154" s="111"/>
      <c r="J154" s="195">
        <f>J155</f>
        <v>160.9</v>
      </c>
      <c r="K154" s="195">
        <f>K155</f>
        <v>160.9</v>
      </c>
    </row>
    <row r="155" spans="1:11" s="86" customFormat="1" ht="18.75" customHeight="1">
      <c r="A155" s="9" t="s">
        <v>9</v>
      </c>
      <c r="B155" s="186" t="s">
        <v>234</v>
      </c>
      <c r="C155" s="187" t="s">
        <v>349</v>
      </c>
      <c r="D155" s="187" t="s">
        <v>234</v>
      </c>
      <c r="E155" s="167" t="s">
        <v>462</v>
      </c>
      <c r="F155" s="62" t="s">
        <v>262</v>
      </c>
      <c r="G155" s="131" t="s">
        <v>259</v>
      </c>
      <c r="H155" s="62" t="s">
        <v>232</v>
      </c>
      <c r="I155" s="111">
        <v>610</v>
      </c>
      <c r="J155" s="195">
        <f>'приложение 6 (2019-2020г)'!K150</f>
        <v>160.9</v>
      </c>
      <c r="K155" s="195">
        <f>'приложение 6 (2019-2020г)'!L150</f>
        <v>160.9</v>
      </c>
    </row>
    <row r="156" spans="1:11" s="86" customFormat="1" ht="44.25" customHeight="1">
      <c r="A156" s="8" t="s">
        <v>383</v>
      </c>
      <c r="B156" s="163" t="s">
        <v>234</v>
      </c>
      <c r="C156" s="163" t="s">
        <v>349</v>
      </c>
      <c r="D156" s="163" t="s">
        <v>231</v>
      </c>
      <c r="E156" s="163" t="s">
        <v>307</v>
      </c>
      <c r="F156" s="62"/>
      <c r="G156" s="131"/>
      <c r="H156" s="62"/>
      <c r="I156" s="111"/>
      <c r="J156" s="195">
        <f>J157</f>
        <v>31261</v>
      </c>
      <c r="K156" s="195">
        <f>K157</f>
        <v>0</v>
      </c>
    </row>
    <row r="157" spans="1:11" s="86" customFormat="1" ht="26.25" customHeight="1">
      <c r="A157" s="7" t="s">
        <v>471</v>
      </c>
      <c r="B157" s="186" t="s">
        <v>234</v>
      </c>
      <c r="C157" s="187" t="s">
        <v>349</v>
      </c>
      <c r="D157" s="187" t="s">
        <v>231</v>
      </c>
      <c r="E157" s="167" t="s">
        <v>445</v>
      </c>
      <c r="F157" s="62"/>
      <c r="G157" s="131"/>
      <c r="H157" s="62"/>
      <c r="I157" s="111"/>
      <c r="J157" s="195">
        <f>J158</f>
        <v>31261</v>
      </c>
      <c r="K157" s="195">
        <f>K158</f>
        <v>0</v>
      </c>
    </row>
    <row r="158" spans="1:11" s="86" customFormat="1" ht="15" customHeight="1">
      <c r="A158" s="3" t="s">
        <v>9</v>
      </c>
      <c r="B158" s="163" t="s">
        <v>234</v>
      </c>
      <c r="C158" s="163" t="s">
        <v>349</v>
      </c>
      <c r="D158" s="163" t="s">
        <v>231</v>
      </c>
      <c r="E158" s="167" t="s">
        <v>445</v>
      </c>
      <c r="F158" s="62" t="s">
        <v>262</v>
      </c>
      <c r="G158" s="131" t="s">
        <v>259</v>
      </c>
      <c r="H158" s="62" t="s">
        <v>234</v>
      </c>
      <c r="I158" s="111">
        <v>610</v>
      </c>
      <c r="J158" s="195">
        <f>'приложение 6 (2019-2020г)'!K139</f>
        <v>31261</v>
      </c>
      <c r="K158" s="195">
        <f>'приложение 6 (2019-2020г)'!L139</f>
        <v>0</v>
      </c>
    </row>
    <row r="159" spans="1:11" s="86" customFormat="1" ht="85.5" customHeight="1">
      <c r="A159" s="43" t="s">
        <v>121</v>
      </c>
      <c r="B159" s="186" t="s">
        <v>234</v>
      </c>
      <c r="C159" s="187" t="s">
        <v>349</v>
      </c>
      <c r="D159" s="187" t="s">
        <v>240</v>
      </c>
      <c r="E159" s="167" t="s">
        <v>307</v>
      </c>
      <c r="F159" s="62"/>
      <c r="G159" s="131"/>
      <c r="H159" s="62"/>
      <c r="I159" s="111"/>
      <c r="J159" s="195">
        <f>J160+J161</f>
        <v>643.1</v>
      </c>
      <c r="K159" s="195">
        <f>K160+K161</f>
        <v>1143.1</v>
      </c>
    </row>
    <row r="160" spans="1:11" s="86" customFormat="1" ht="15" customHeight="1">
      <c r="A160" s="3" t="s">
        <v>9</v>
      </c>
      <c r="B160" s="163" t="s">
        <v>234</v>
      </c>
      <c r="C160" s="163" t="s">
        <v>349</v>
      </c>
      <c r="D160" s="163" t="s">
        <v>240</v>
      </c>
      <c r="E160" s="163" t="s">
        <v>359</v>
      </c>
      <c r="F160" s="62" t="s">
        <v>262</v>
      </c>
      <c r="G160" s="131" t="s">
        <v>259</v>
      </c>
      <c r="H160" s="62" t="s">
        <v>229</v>
      </c>
      <c r="I160" s="111">
        <v>610</v>
      </c>
      <c r="J160" s="195">
        <f>'приложение 6 (2019-2020г)'!K133</f>
        <v>643.1</v>
      </c>
      <c r="K160" s="195">
        <f>'приложение 6 (2019-2020г)'!L133</f>
        <v>1143.1</v>
      </c>
    </row>
    <row r="161" spans="1:11" s="86" customFormat="1" ht="15" customHeight="1">
      <c r="A161" s="3" t="s">
        <v>9</v>
      </c>
      <c r="B161" s="186" t="s">
        <v>234</v>
      </c>
      <c r="C161" s="187" t="s">
        <v>349</v>
      </c>
      <c r="D161" s="187" t="s">
        <v>240</v>
      </c>
      <c r="E161" s="167" t="s">
        <v>359</v>
      </c>
      <c r="F161" s="62" t="s">
        <v>262</v>
      </c>
      <c r="G161" s="131" t="s">
        <v>259</v>
      </c>
      <c r="H161" s="62" t="s">
        <v>232</v>
      </c>
      <c r="I161" s="111">
        <v>610</v>
      </c>
      <c r="J161" s="195">
        <f>'приложение 6 (2019-2020г)'!K152</f>
        <v>0</v>
      </c>
      <c r="K161" s="195">
        <f>'приложение 6 (2019-2020г)'!L152</f>
        <v>0</v>
      </c>
    </row>
    <row r="162" spans="1:11" s="86" customFormat="1" ht="26.25" customHeight="1">
      <c r="A162" s="8" t="s">
        <v>479</v>
      </c>
      <c r="B162" s="186" t="s">
        <v>234</v>
      </c>
      <c r="C162" s="187" t="s">
        <v>349</v>
      </c>
      <c r="D162" s="187" t="s">
        <v>232</v>
      </c>
      <c r="E162" s="167" t="s">
        <v>382</v>
      </c>
      <c r="F162" s="62"/>
      <c r="G162" s="131"/>
      <c r="H162" s="62"/>
      <c r="I162" s="111"/>
      <c r="J162" s="195">
        <f>J163</f>
        <v>40</v>
      </c>
      <c r="K162" s="195">
        <f>K163</f>
        <v>0</v>
      </c>
    </row>
    <row r="163" spans="1:11" s="86" customFormat="1" ht="24.75" customHeight="1">
      <c r="A163" s="8" t="s">
        <v>480</v>
      </c>
      <c r="B163" s="186" t="s">
        <v>234</v>
      </c>
      <c r="C163" s="187" t="s">
        <v>349</v>
      </c>
      <c r="D163" s="187" t="s">
        <v>232</v>
      </c>
      <c r="E163" s="167" t="s">
        <v>382</v>
      </c>
      <c r="F163" s="62"/>
      <c r="G163" s="131"/>
      <c r="H163" s="62"/>
      <c r="I163" s="111"/>
      <c r="J163" s="195">
        <f>J164</f>
        <v>40</v>
      </c>
      <c r="K163" s="195">
        <f>K164</f>
        <v>0</v>
      </c>
    </row>
    <row r="164" spans="1:11" s="86" customFormat="1" ht="15" customHeight="1">
      <c r="A164" s="8" t="s">
        <v>9</v>
      </c>
      <c r="B164" s="186" t="s">
        <v>234</v>
      </c>
      <c r="C164" s="187" t="s">
        <v>349</v>
      </c>
      <c r="D164" s="187" t="s">
        <v>232</v>
      </c>
      <c r="E164" s="167" t="s">
        <v>382</v>
      </c>
      <c r="F164" s="62" t="s">
        <v>262</v>
      </c>
      <c r="G164" s="131" t="s">
        <v>259</v>
      </c>
      <c r="H164" s="62" t="s">
        <v>234</v>
      </c>
      <c r="I164" s="111">
        <v>610</v>
      </c>
      <c r="J164" s="195">
        <f>'приложение 6 (2019-2020г)'!K142</f>
        <v>40</v>
      </c>
      <c r="K164" s="195">
        <f>'приложение 6 (2019-2020г)'!L142</f>
        <v>0</v>
      </c>
    </row>
    <row r="165" spans="1:11" s="86" customFormat="1" ht="29.25" customHeight="1">
      <c r="A165" s="115" t="s">
        <v>350</v>
      </c>
      <c r="B165" s="186" t="s">
        <v>234</v>
      </c>
      <c r="C165" s="187" t="s">
        <v>351</v>
      </c>
      <c r="D165" s="187" t="s">
        <v>230</v>
      </c>
      <c r="E165" s="167" t="s">
        <v>307</v>
      </c>
      <c r="F165" s="62"/>
      <c r="G165" s="131"/>
      <c r="H165" s="62"/>
      <c r="I165" s="111"/>
      <c r="J165" s="195">
        <f>J166</f>
        <v>2061.8</v>
      </c>
      <c r="K165" s="195">
        <f>K166</f>
        <v>2061.8</v>
      </c>
    </row>
    <row r="166" spans="1:11" s="86" customFormat="1" ht="54.75" customHeight="1">
      <c r="A166" s="115" t="s">
        <v>384</v>
      </c>
      <c r="B166" s="163" t="s">
        <v>234</v>
      </c>
      <c r="C166" s="163" t="s">
        <v>351</v>
      </c>
      <c r="D166" s="163" t="s">
        <v>229</v>
      </c>
      <c r="E166" s="163" t="s">
        <v>307</v>
      </c>
      <c r="F166" s="62"/>
      <c r="G166" s="131"/>
      <c r="H166" s="62"/>
      <c r="I166" s="101"/>
      <c r="J166" s="196">
        <f>J167</f>
        <v>2061.8</v>
      </c>
      <c r="K166" s="196">
        <f>K167</f>
        <v>2061.8</v>
      </c>
    </row>
    <row r="167" spans="1:11" s="86" customFormat="1" ht="30" customHeight="1">
      <c r="A167" s="3" t="s">
        <v>28</v>
      </c>
      <c r="B167" s="187" t="s">
        <v>234</v>
      </c>
      <c r="C167" s="187" t="s">
        <v>351</v>
      </c>
      <c r="D167" s="187" t="s">
        <v>229</v>
      </c>
      <c r="E167" s="187" t="s">
        <v>385</v>
      </c>
      <c r="F167" s="62"/>
      <c r="G167" s="62"/>
      <c r="H167" s="62"/>
      <c r="I167" s="101"/>
      <c r="J167" s="196">
        <f>J168+J169+J170</f>
        <v>2061.8</v>
      </c>
      <c r="K167" s="196">
        <f>K168+K169+K170</f>
        <v>2061.8</v>
      </c>
    </row>
    <row r="168" spans="1:11" s="86" customFormat="1" ht="27.75" customHeight="1">
      <c r="A168" s="115" t="s">
        <v>222</v>
      </c>
      <c r="B168" s="163" t="s">
        <v>234</v>
      </c>
      <c r="C168" s="163" t="s">
        <v>351</v>
      </c>
      <c r="D168" s="163" t="s">
        <v>229</v>
      </c>
      <c r="E168" s="163" t="s">
        <v>385</v>
      </c>
      <c r="F168" s="62" t="s">
        <v>262</v>
      </c>
      <c r="G168" s="62" t="s">
        <v>233</v>
      </c>
      <c r="H168" s="62" t="s">
        <v>240</v>
      </c>
      <c r="I168" s="111">
        <v>120</v>
      </c>
      <c r="J168" s="195">
        <f>'приложение 6 (2019-2020г)'!K115</f>
        <v>1801.8</v>
      </c>
      <c r="K168" s="195">
        <f>'приложение 6 (2019-2020г)'!L115</f>
        <v>1801.8</v>
      </c>
    </row>
    <row r="169" spans="1:11" s="86" customFormat="1" ht="28.5" customHeight="1">
      <c r="A169" s="40" t="s">
        <v>22</v>
      </c>
      <c r="B169" s="186" t="s">
        <v>234</v>
      </c>
      <c r="C169" s="187" t="s">
        <v>351</v>
      </c>
      <c r="D169" s="187" t="s">
        <v>229</v>
      </c>
      <c r="E169" s="187" t="s">
        <v>385</v>
      </c>
      <c r="F169" s="62" t="s">
        <v>262</v>
      </c>
      <c r="G169" s="62" t="s">
        <v>233</v>
      </c>
      <c r="H169" s="62" t="s">
        <v>240</v>
      </c>
      <c r="I169" s="111">
        <v>240</v>
      </c>
      <c r="J169" s="195">
        <f>'приложение 6 (2019-2020г)'!K116</f>
        <v>250</v>
      </c>
      <c r="K169" s="195">
        <f>'приложение 6 (2019-2020г)'!L116</f>
        <v>250</v>
      </c>
    </row>
    <row r="170" spans="1:11" s="86" customFormat="1" ht="15" customHeight="1">
      <c r="A170" s="3" t="s">
        <v>3</v>
      </c>
      <c r="B170" s="186" t="s">
        <v>234</v>
      </c>
      <c r="C170" s="187" t="s">
        <v>351</v>
      </c>
      <c r="D170" s="187" t="s">
        <v>229</v>
      </c>
      <c r="E170" s="187" t="s">
        <v>385</v>
      </c>
      <c r="F170" s="62" t="s">
        <v>262</v>
      </c>
      <c r="G170" s="62" t="s">
        <v>233</v>
      </c>
      <c r="H170" s="62" t="s">
        <v>240</v>
      </c>
      <c r="I170" s="101">
        <v>850</v>
      </c>
      <c r="J170" s="195">
        <f>'приложение 6 (2019-2020г)'!K117</f>
        <v>10</v>
      </c>
      <c r="K170" s="195">
        <f>'приложение 6 (2019-2020г)'!L117</f>
        <v>10</v>
      </c>
    </row>
    <row r="171" spans="1:11" s="86" customFormat="1" ht="39.75" customHeight="1">
      <c r="A171" s="94" t="s">
        <v>29</v>
      </c>
      <c r="B171" s="175" t="s">
        <v>231</v>
      </c>
      <c r="C171" s="175" t="s">
        <v>304</v>
      </c>
      <c r="D171" s="175" t="s">
        <v>230</v>
      </c>
      <c r="E171" s="175" t="s">
        <v>307</v>
      </c>
      <c r="F171" s="110"/>
      <c r="G171" s="88"/>
      <c r="H171" s="88"/>
      <c r="I171" s="4"/>
      <c r="J171" s="205">
        <f>J172+J187</f>
        <v>2127.4</v>
      </c>
      <c r="K171" s="205">
        <f>K172+K187</f>
        <v>2134.5</v>
      </c>
    </row>
    <row r="172" spans="1:11" s="86" customFormat="1" ht="30" customHeight="1">
      <c r="A172" s="40" t="s">
        <v>136</v>
      </c>
      <c r="B172" s="99" t="s">
        <v>231</v>
      </c>
      <c r="C172" s="168" t="s">
        <v>323</v>
      </c>
      <c r="D172" s="168" t="s">
        <v>230</v>
      </c>
      <c r="E172" s="131" t="s">
        <v>307</v>
      </c>
      <c r="F172" s="111"/>
      <c r="G172" s="62"/>
      <c r="H172" s="62"/>
      <c r="I172" s="1"/>
      <c r="J172" s="184">
        <f>J173+J177+J180+J183</f>
        <v>2121.4</v>
      </c>
      <c r="K172" s="184">
        <f>K173+K177+K180+K183</f>
        <v>2128.5</v>
      </c>
    </row>
    <row r="173" spans="1:11" s="86" customFormat="1" ht="41.25" customHeight="1">
      <c r="A173" s="3" t="s">
        <v>137</v>
      </c>
      <c r="B173" s="148" t="s">
        <v>231</v>
      </c>
      <c r="C173" s="148" t="s">
        <v>323</v>
      </c>
      <c r="D173" s="148" t="s">
        <v>229</v>
      </c>
      <c r="E173" s="148" t="s">
        <v>307</v>
      </c>
      <c r="F173" s="111"/>
      <c r="G173" s="62"/>
      <c r="H173" s="62"/>
      <c r="I173" s="1"/>
      <c r="J173" s="184">
        <f>J174</f>
        <v>636.6</v>
      </c>
      <c r="K173" s="184">
        <f>K174</f>
        <v>636.6</v>
      </c>
    </row>
    <row r="174" spans="1:11" s="86" customFormat="1" ht="69.75" customHeight="1">
      <c r="A174" s="3" t="s">
        <v>12</v>
      </c>
      <c r="B174" s="99" t="s">
        <v>231</v>
      </c>
      <c r="C174" s="168" t="s">
        <v>323</v>
      </c>
      <c r="D174" s="168" t="s">
        <v>229</v>
      </c>
      <c r="E174" s="131" t="s">
        <v>386</v>
      </c>
      <c r="F174" s="111"/>
      <c r="G174" s="62"/>
      <c r="H174" s="62"/>
      <c r="I174" s="1"/>
      <c r="J174" s="184">
        <f>J175+J176</f>
        <v>636.6</v>
      </c>
      <c r="K174" s="184">
        <f>K175+K176</f>
        <v>636.6</v>
      </c>
    </row>
    <row r="175" spans="1:11" s="86" customFormat="1" ht="29.25" customHeight="1">
      <c r="A175" s="3" t="s">
        <v>222</v>
      </c>
      <c r="B175" s="148" t="s">
        <v>231</v>
      </c>
      <c r="C175" s="148" t="s">
        <v>323</v>
      </c>
      <c r="D175" s="148" t="s">
        <v>229</v>
      </c>
      <c r="E175" s="131" t="s">
        <v>386</v>
      </c>
      <c r="F175" s="111">
        <v>116</v>
      </c>
      <c r="G175" s="62" t="s">
        <v>229</v>
      </c>
      <c r="H175" s="62" t="s">
        <v>240</v>
      </c>
      <c r="I175" s="1" t="s">
        <v>1</v>
      </c>
      <c r="J175" s="184">
        <f>'приложение 6 (2019-2020г)'!K194</f>
        <v>591.5</v>
      </c>
      <c r="K175" s="184">
        <f>'приложение 6 (2019-2020г)'!L194</f>
        <v>591.5</v>
      </c>
    </row>
    <row r="176" spans="1:11" s="86" customFormat="1" ht="31.5" customHeight="1">
      <c r="A176" s="3" t="s">
        <v>219</v>
      </c>
      <c r="B176" s="99" t="s">
        <v>231</v>
      </c>
      <c r="C176" s="168" t="s">
        <v>323</v>
      </c>
      <c r="D176" s="168" t="s">
        <v>229</v>
      </c>
      <c r="E176" s="131" t="s">
        <v>386</v>
      </c>
      <c r="F176" s="111">
        <v>116</v>
      </c>
      <c r="G176" s="62" t="s">
        <v>229</v>
      </c>
      <c r="H176" s="62" t="s">
        <v>240</v>
      </c>
      <c r="I176" s="1" t="s">
        <v>4</v>
      </c>
      <c r="J176" s="184">
        <f>'приложение 6 (2019-2020г)'!K195</f>
        <v>45.1</v>
      </c>
      <c r="K176" s="184">
        <f>'приложение 6 (2019-2020г)'!L195</f>
        <v>45.1</v>
      </c>
    </row>
    <row r="177" spans="1:11" s="86" customFormat="1" ht="30" customHeight="1">
      <c r="A177" s="40" t="s">
        <v>143</v>
      </c>
      <c r="B177" s="99" t="s">
        <v>231</v>
      </c>
      <c r="C177" s="168" t="s">
        <v>323</v>
      </c>
      <c r="D177" s="168" t="s">
        <v>231</v>
      </c>
      <c r="E177" s="131" t="s">
        <v>307</v>
      </c>
      <c r="F177" s="111"/>
      <c r="G177" s="62"/>
      <c r="H177" s="62"/>
      <c r="I177" s="1"/>
      <c r="J177" s="184">
        <f>J178</f>
        <v>50</v>
      </c>
      <c r="K177" s="184">
        <f>K178</f>
        <v>50</v>
      </c>
    </row>
    <row r="178" spans="1:11" s="86" customFormat="1" ht="30" customHeight="1">
      <c r="A178" s="13" t="s">
        <v>89</v>
      </c>
      <c r="B178" s="99" t="s">
        <v>231</v>
      </c>
      <c r="C178" s="168" t="s">
        <v>323</v>
      </c>
      <c r="D178" s="168" t="s">
        <v>231</v>
      </c>
      <c r="E178" s="168" t="s">
        <v>387</v>
      </c>
      <c r="F178" s="111"/>
      <c r="G178" s="62"/>
      <c r="H178" s="62"/>
      <c r="I178" s="1"/>
      <c r="J178" s="184">
        <f>J179</f>
        <v>50</v>
      </c>
      <c r="K178" s="184">
        <f>K179</f>
        <v>50</v>
      </c>
    </row>
    <row r="179" spans="1:11" s="86" customFormat="1" ht="30" customHeight="1">
      <c r="A179" s="3" t="s">
        <v>219</v>
      </c>
      <c r="B179" s="148" t="s">
        <v>231</v>
      </c>
      <c r="C179" s="148" t="s">
        <v>323</v>
      </c>
      <c r="D179" s="148" t="s">
        <v>231</v>
      </c>
      <c r="E179" s="148" t="s">
        <v>387</v>
      </c>
      <c r="F179" s="111">
        <v>116</v>
      </c>
      <c r="G179" s="62" t="s">
        <v>231</v>
      </c>
      <c r="H179" s="62" t="s">
        <v>296</v>
      </c>
      <c r="I179" s="1" t="s">
        <v>4</v>
      </c>
      <c r="J179" s="184">
        <f>'приложение 6 (2019-2020г)'!K277</f>
        <v>50</v>
      </c>
      <c r="K179" s="184">
        <f>'приложение 6 (2019-2020г)'!L277</f>
        <v>50</v>
      </c>
    </row>
    <row r="180" spans="1:11" s="86" customFormat="1" ht="50.25" customHeight="1">
      <c r="A180" s="3" t="s">
        <v>144</v>
      </c>
      <c r="B180" s="99" t="s">
        <v>231</v>
      </c>
      <c r="C180" s="168" t="s">
        <v>323</v>
      </c>
      <c r="D180" s="168" t="s">
        <v>240</v>
      </c>
      <c r="E180" s="168" t="s">
        <v>307</v>
      </c>
      <c r="F180" s="111"/>
      <c r="G180" s="62"/>
      <c r="H180" s="62"/>
      <c r="I180" s="1"/>
      <c r="J180" s="184">
        <f>J181</f>
        <v>51.2</v>
      </c>
      <c r="K180" s="184">
        <f>K181</f>
        <v>58.3</v>
      </c>
    </row>
    <row r="181" spans="1:11" s="86" customFormat="1" ht="36" customHeight="1">
      <c r="A181" s="3" t="s">
        <v>43</v>
      </c>
      <c r="B181" s="148" t="s">
        <v>231</v>
      </c>
      <c r="C181" s="148" t="s">
        <v>323</v>
      </c>
      <c r="D181" s="148" t="s">
        <v>240</v>
      </c>
      <c r="E181" s="148" t="s">
        <v>388</v>
      </c>
      <c r="F181" s="111"/>
      <c r="G181" s="62"/>
      <c r="H181" s="62"/>
      <c r="I181" s="1"/>
      <c r="J181" s="184">
        <f>J182</f>
        <v>51.2</v>
      </c>
      <c r="K181" s="184">
        <f>K182</f>
        <v>58.3</v>
      </c>
    </row>
    <row r="182" spans="1:11" s="86" customFormat="1" ht="30" customHeight="1">
      <c r="A182" s="3" t="s">
        <v>219</v>
      </c>
      <c r="B182" s="99" t="s">
        <v>231</v>
      </c>
      <c r="C182" s="168" t="s">
        <v>323</v>
      </c>
      <c r="D182" s="168" t="s">
        <v>240</v>
      </c>
      <c r="E182" s="168" t="s">
        <v>388</v>
      </c>
      <c r="F182" s="111">
        <v>116</v>
      </c>
      <c r="G182" s="62" t="s">
        <v>231</v>
      </c>
      <c r="H182" s="62" t="s">
        <v>296</v>
      </c>
      <c r="I182" s="1" t="s">
        <v>4</v>
      </c>
      <c r="J182" s="184">
        <f>'приложение 6 (2019-2020г)'!K279</f>
        <v>51.2</v>
      </c>
      <c r="K182" s="184">
        <f>'приложение 6 (2019-2020г)'!L279</f>
        <v>58.3</v>
      </c>
    </row>
    <row r="183" spans="1:11" s="86" customFormat="1" ht="30" customHeight="1">
      <c r="A183" s="3" t="s">
        <v>483</v>
      </c>
      <c r="B183" s="148" t="s">
        <v>231</v>
      </c>
      <c r="C183" s="148" t="s">
        <v>323</v>
      </c>
      <c r="D183" s="148" t="s">
        <v>241</v>
      </c>
      <c r="E183" s="148" t="s">
        <v>307</v>
      </c>
      <c r="F183" s="111"/>
      <c r="G183" s="62"/>
      <c r="H183" s="98"/>
      <c r="I183" s="1"/>
      <c r="J183" s="184">
        <f>J184</f>
        <v>1383.6</v>
      </c>
      <c r="K183" s="184">
        <f>K184</f>
        <v>1383.6</v>
      </c>
    </row>
    <row r="184" spans="1:11" s="86" customFormat="1" ht="30" customHeight="1">
      <c r="A184" s="3" t="s">
        <v>27</v>
      </c>
      <c r="B184" s="99" t="s">
        <v>231</v>
      </c>
      <c r="C184" s="168" t="s">
        <v>323</v>
      </c>
      <c r="D184" s="168" t="s">
        <v>241</v>
      </c>
      <c r="E184" s="131" t="s">
        <v>484</v>
      </c>
      <c r="F184" s="111"/>
      <c r="G184" s="62"/>
      <c r="H184" s="98"/>
      <c r="I184" s="1"/>
      <c r="J184" s="184">
        <f>J185+J186</f>
        <v>1383.6</v>
      </c>
      <c r="K184" s="184">
        <f>K185+K186</f>
        <v>1383.6</v>
      </c>
    </row>
    <row r="185" spans="1:11" s="86" customFormat="1" ht="26.25" customHeight="1">
      <c r="A185" s="40" t="s">
        <v>45</v>
      </c>
      <c r="B185" s="148" t="s">
        <v>231</v>
      </c>
      <c r="C185" s="148" t="s">
        <v>323</v>
      </c>
      <c r="D185" s="148" t="s">
        <v>241</v>
      </c>
      <c r="E185" s="131" t="s">
        <v>484</v>
      </c>
      <c r="F185" s="111">
        <v>116</v>
      </c>
      <c r="G185" s="62" t="s">
        <v>231</v>
      </c>
      <c r="H185" s="98" t="s">
        <v>241</v>
      </c>
      <c r="I185" s="1" t="s">
        <v>85</v>
      </c>
      <c r="J185" s="184">
        <f>'приложение 6 (2019-2020г)'!K270</f>
        <v>1263.6</v>
      </c>
      <c r="K185" s="184">
        <f>'приложение 6 (2019-2020г)'!L270</f>
        <v>1263.6</v>
      </c>
    </row>
    <row r="186" spans="1:11" s="86" customFormat="1" ht="30" customHeight="1">
      <c r="A186" s="3" t="s">
        <v>219</v>
      </c>
      <c r="B186" s="99" t="s">
        <v>231</v>
      </c>
      <c r="C186" s="168" t="s">
        <v>323</v>
      </c>
      <c r="D186" s="168" t="s">
        <v>241</v>
      </c>
      <c r="E186" s="131" t="s">
        <v>484</v>
      </c>
      <c r="F186" s="111">
        <v>116</v>
      </c>
      <c r="G186" s="62" t="s">
        <v>231</v>
      </c>
      <c r="H186" s="98" t="s">
        <v>241</v>
      </c>
      <c r="I186" s="1" t="s">
        <v>4</v>
      </c>
      <c r="J186" s="184">
        <f>'приложение 6 (2019-2020г)'!K271</f>
        <v>120</v>
      </c>
      <c r="K186" s="184">
        <f>'приложение 6 (2019-2020г)'!L271</f>
        <v>120</v>
      </c>
    </row>
    <row r="187" spans="1:11" s="86" customFormat="1" ht="38.25" customHeight="1">
      <c r="A187" s="40" t="s">
        <v>169</v>
      </c>
      <c r="B187" s="172" t="s">
        <v>231</v>
      </c>
      <c r="C187" s="172" t="s">
        <v>325</v>
      </c>
      <c r="D187" s="172" t="s">
        <v>230</v>
      </c>
      <c r="E187" s="172" t="s">
        <v>307</v>
      </c>
      <c r="F187" s="62"/>
      <c r="G187" s="62"/>
      <c r="H187" s="98"/>
      <c r="I187" s="1"/>
      <c r="J187" s="184">
        <f>J189</f>
        <v>6</v>
      </c>
      <c r="K187" s="184">
        <f>K189</f>
        <v>6</v>
      </c>
    </row>
    <row r="188" spans="1:11" s="86" customFormat="1" ht="32.25" customHeight="1">
      <c r="A188" s="3" t="s">
        <v>298</v>
      </c>
      <c r="B188" s="36" t="s">
        <v>231</v>
      </c>
      <c r="C188" s="177" t="s">
        <v>325</v>
      </c>
      <c r="D188" s="177" t="s">
        <v>231</v>
      </c>
      <c r="E188" s="177" t="s">
        <v>307</v>
      </c>
      <c r="F188" s="62"/>
      <c r="G188" s="62"/>
      <c r="H188" s="98"/>
      <c r="I188" s="1"/>
      <c r="J188" s="184">
        <f>J189</f>
        <v>6</v>
      </c>
      <c r="K188" s="184">
        <f>K189</f>
        <v>6</v>
      </c>
    </row>
    <row r="189" spans="1:11" s="86" customFormat="1" ht="32.25" customHeight="1">
      <c r="A189" s="3" t="s">
        <v>299</v>
      </c>
      <c r="B189" s="172" t="s">
        <v>231</v>
      </c>
      <c r="C189" s="172" t="s">
        <v>325</v>
      </c>
      <c r="D189" s="172" t="s">
        <v>231</v>
      </c>
      <c r="E189" s="172" t="s">
        <v>389</v>
      </c>
      <c r="F189" s="62"/>
      <c r="G189" s="62"/>
      <c r="H189" s="98"/>
      <c r="I189" s="1"/>
      <c r="J189" s="184">
        <f>J190</f>
        <v>6</v>
      </c>
      <c r="K189" s="184">
        <f>K190</f>
        <v>6</v>
      </c>
    </row>
    <row r="190" spans="1:11" s="86" customFormat="1" ht="18" customHeight="1">
      <c r="A190" s="3" t="s">
        <v>9</v>
      </c>
      <c r="B190" s="36" t="s">
        <v>231</v>
      </c>
      <c r="C190" s="177" t="s">
        <v>325</v>
      </c>
      <c r="D190" s="177" t="s">
        <v>231</v>
      </c>
      <c r="E190" s="177" t="s">
        <v>389</v>
      </c>
      <c r="F190" s="62" t="s">
        <v>293</v>
      </c>
      <c r="G190" s="62" t="s">
        <v>239</v>
      </c>
      <c r="H190" s="98" t="s">
        <v>231</v>
      </c>
      <c r="I190" s="1" t="s">
        <v>10</v>
      </c>
      <c r="J190" s="184">
        <f>'приложение 6 (2019-2020г)'!K469</f>
        <v>6</v>
      </c>
      <c r="K190" s="184">
        <f>'приложение 6 (2019-2020г)'!L469</f>
        <v>6</v>
      </c>
    </row>
    <row r="191" spans="1:11" s="149" customFormat="1" ht="47.25" customHeight="1">
      <c r="A191" s="225" t="s">
        <v>59</v>
      </c>
      <c r="B191" s="174" t="s">
        <v>238</v>
      </c>
      <c r="C191" s="174" t="s">
        <v>304</v>
      </c>
      <c r="D191" s="174" t="s">
        <v>230</v>
      </c>
      <c r="E191" s="174" t="s">
        <v>307</v>
      </c>
      <c r="F191" s="124"/>
      <c r="G191" s="124"/>
      <c r="H191" s="125"/>
      <c r="I191" s="125"/>
      <c r="J191" s="152">
        <f>J192+J194+J197</f>
        <v>2227.5</v>
      </c>
      <c r="K191" s="152">
        <f>K192+K194+K197</f>
        <v>0</v>
      </c>
    </row>
    <row r="192" spans="1:11" ht="33" customHeight="1">
      <c r="A192" s="226" t="s">
        <v>60</v>
      </c>
      <c r="B192" s="133" t="s">
        <v>238</v>
      </c>
      <c r="C192" s="194" t="s">
        <v>304</v>
      </c>
      <c r="D192" s="194" t="s">
        <v>229</v>
      </c>
      <c r="E192" s="161" t="s">
        <v>307</v>
      </c>
      <c r="F192" s="103"/>
      <c r="G192" s="103"/>
      <c r="H192" s="84"/>
      <c r="I192" s="84"/>
      <c r="J192" s="151">
        <f>J193</f>
        <v>100</v>
      </c>
      <c r="K192" s="151">
        <f>K193</f>
        <v>0</v>
      </c>
    </row>
    <row r="193" spans="1:11" ht="32.25" customHeight="1">
      <c r="A193" s="8" t="s">
        <v>219</v>
      </c>
      <c r="B193" s="173" t="s">
        <v>238</v>
      </c>
      <c r="C193" s="173" t="s">
        <v>304</v>
      </c>
      <c r="D193" s="173" t="s">
        <v>229</v>
      </c>
      <c r="E193" s="173" t="s">
        <v>390</v>
      </c>
      <c r="F193" s="103" t="s">
        <v>261</v>
      </c>
      <c r="G193" s="103" t="s">
        <v>229</v>
      </c>
      <c r="H193" s="84" t="s">
        <v>285</v>
      </c>
      <c r="I193" s="84" t="s">
        <v>4</v>
      </c>
      <c r="J193" s="151">
        <f>'приложение 6 (2019-2020г)'!K235</f>
        <v>100</v>
      </c>
      <c r="K193" s="151">
        <f>'приложение 6 (2019-2020г)'!L235</f>
        <v>0</v>
      </c>
    </row>
    <row r="194" spans="1:11" ht="61.5" customHeight="1">
      <c r="A194" s="8" t="s">
        <v>109</v>
      </c>
      <c r="B194" s="191" t="s">
        <v>238</v>
      </c>
      <c r="C194" s="192" t="s">
        <v>304</v>
      </c>
      <c r="D194" s="192" t="s">
        <v>231</v>
      </c>
      <c r="E194" s="193" t="s">
        <v>307</v>
      </c>
      <c r="F194" s="103"/>
      <c r="G194" s="103"/>
      <c r="H194" s="84"/>
      <c r="I194" s="84"/>
      <c r="J194" s="151">
        <f>J195</f>
        <v>750</v>
      </c>
      <c r="K194" s="151">
        <f>K195</f>
        <v>0</v>
      </c>
    </row>
    <row r="195" spans="1:11" ht="20.25" customHeight="1">
      <c r="A195" s="8" t="s">
        <v>110</v>
      </c>
      <c r="B195" s="164" t="s">
        <v>238</v>
      </c>
      <c r="C195" s="164" t="s">
        <v>304</v>
      </c>
      <c r="D195" s="164" t="s">
        <v>231</v>
      </c>
      <c r="E195" s="164" t="s">
        <v>330</v>
      </c>
      <c r="F195" s="103"/>
      <c r="G195" s="103"/>
      <c r="H195" s="84"/>
      <c r="I195" s="84"/>
      <c r="J195" s="151">
        <f>J196</f>
        <v>750</v>
      </c>
      <c r="K195" s="151">
        <f>K196</f>
        <v>0</v>
      </c>
    </row>
    <row r="196" spans="1:11" ht="18" customHeight="1">
      <c r="A196" s="8" t="s">
        <v>9</v>
      </c>
      <c r="B196" s="191" t="s">
        <v>238</v>
      </c>
      <c r="C196" s="192" t="s">
        <v>304</v>
      </c>
      <c r="D196" s="192" t="s">
        <v>231</v>
      </c>
      <c r="E196" s="193" t="s">
        <v>330</v>
      </c>
      <c r="F196" s="103" t="s">
        <v>293</v>
      </c>
      <c r="G196" s="103" t="s">
        <v>239</v>
      </c>
      <c r="H196" s="84" t="s">
        <v>234</v>
      </c>
      <c r="I196" s="84" t="s">
        <v>10</v>
      </c>
      <c r="J196" s="151">
        <f>'приложение 6 (2019-2020г)'!K451</f>
        <v>750</v>
      </c>
      <c r="K196" s="151">
        <f>'приложение 6 (2019-2020г)'!L451</f>
        <v>0</v>
      </c>
    </row>
    <row r="197" spans="1:11" ht="34.5" customHeight="1">
      <c r="A197" s="8" t="s">
        <v>452</v>
      </c>
      <c r="B197" s="164" t="s">
        <v>238</v>
      </c>
      <c r="C197" s="164" t="s">
        <v>304</v>
      </c>
      <c r="D197" s="164" t="s">
        <v>240</v>
      </c>
      <c r="E197" s="164" t="s">
        <v>307</v>
      </c>
      <c r="F197" s="103"/>
      <c r="G197" s="103"/>
      <c r="H197" s="84"/>
      <c r="I197" s="84"/>
      <c r="J197" s="151">
        <f>J198</f>
        <v>1377.5</v>
      </c>
      <c r="K197" s="151">
        <f>K198</f>
        <v>0</v>
      </c>
    </row>
    <row r="198" spans="1:11" ht="31.5" customHeight="1">
      <c r="A198" s="8" t="s">
        <v>454</v>
      </c>
      <c r="B198" s="191" t="s">
        <v>238</v>
      </c>
      <c r="C198" s="192" t="s">
        <v>304</v>
      </c>
      <c r="D198" s="192" t="s">
        <v>240</v>
      </c>
      <c r="E198" s="193" t="s">
        <v>453</v>
      </c>
      <c r="F198" s="103"/>
      <c r="G198" s="103"/>
      <c r="H198" s="84"/>
      <c r="I198" s="84"/>
      <c r="J198" s="151">
        <f>J199+J200</f>
        <v>1377.5</v>
      </c>
      <c r="K198" s="151">
        <f>K199+K200</f>
        <v>0</v>
      </c>
    </row>
    <row r="199" spans="1:11" ht="18" customHeight="1">
      <c r="A199" s="8" t="s">
        <v>9</v>
      </c>
      <c r="B199" s="191" t="s">
        <v>238</v>
      </c>
      <c r="C199" s="192" t="s">
        <v>304</v>
      </c>
      <c r="D199" s="192" t="s">
        <v>240</v>
      </c>
      <c r="E199" s="193" t="s">
        <v>453</v>
      </c>
      <c r="F199" s="103" t="s">
        <v>262</v>
      </c>
      <c r="G199" s="103" t="s">
        <v>233</v>
      </c>
      <c r="H199" s="84" t="s">
        <v>229</v>
      </c>
      <c r="I199" s="84" t="s">
        <v>10</v>
      </c>
      <c r="J199" s="151">
        <f>'приложение 6 (2019-2020г)'!K109</f>
        <v>1197.5</v>
      </c>
      <c r="K199" s="151">
        <f>'приложение 6 (2019-2020г)'!L109</f>
        <v>0</v>
      </c>
    </row>
    <row r="200" spans="1:11" ht="29.25" customHeight="1">
      <c r="A200" s="8" t="s">
        <v>219</v>
      </c>
      <c r="B200" s="164" t="s">
        <v>238</v>
      </c>
      <c r="C200" s="164" t="s">
        <v>304</v>
      </c>
      <c r="D200" s="164" t="s">
        <v>240</v>
      </c>
      <c r="E200" s="164" t="s">
        <v>453</v>
      </c>
      <c r="F200" s="103" t="s">
        <v>292</v>
      </c>
      <c r="G200" s="103" t="s">
        <v>232</v>
      </c>
      <c r="H200" s="84" t="s">
        <v>234</v>
      </c>
      <c r="I200" s="84" t="s">
        <v>4</v>
      </c>
      <c r="J200" s="151">
        <f>'приложение 6 (2019-2020г)'!K406</f>
        <v>180</v>
      </c>
      <c r="K200" s="151">
        <f>'приложение 6 (2019-2020г)'!L406</f>
        <v>0</v>
      </c>
    </row>
    <row r="201" spans="1:11" ht="48.75" customHeight="1">
      <c r="A201" s="166" t="s">
        <v>30</v>
      </c>
      <c r="B201" s="222" t="s">
        <v>239</v>
      </c>
      <c r="C201" s="223" t="s">
        <v>304</v>
      </c>
      <c r="D201" s="223" t="s">
        <v>230</v>
      </c>
      <c r="E201" s="224" t="s">
        <v>307</v>
      </c>
      <c r="F201" s="201"/>
      <c r="G201" s="124"/>
      <c r="H201" s="125"/>
      <c r="I201" s="125"/>
      <c r="J201" s="152">
        <f>J202+J205+J208</f>
        <v>2180.2</v>
      </c>
      <c r="K201" s="208">
        <f>K202+K205+K208</f>
        <v>2030.2</v>
      </c>
    </row>
    <row r="202" spans="1:11" s="86" customFormat="1" ht="52.5" customHeight="1">
      <c r="A202" s="3" t="s">
        <v>148</v>
      </c>
      <c r="B202" s="186" t="s">
        <v>239</v>
      </c>
      <c r="C202" s="187" t="s">
        <v>304</v>
      </c>
      <c r="D202" s="187" t="s">
        <v>231</v>
      </c>
      <c r="E202" s="167" t="s">
        <v>307</v>
      </c>
      <c r="F202" s="111"/>
      <c r="G202" s="62"/>
      <c r="H202" s="1"/>
      <c r="I202" s="1"/>
      <c r="J202" s="206">
        <f>J203</f>
        <v>400</v>
      </c>
      <c r="K202" s="184">
        <f>K203</f>
        <v>250</v>
      </c>
    </row>
    <row r="203" spans="1:11" s="86" customFormat="1" ht="32.25" customHeight="1">
      <c r="A203" s="3" t="s">
        <v>211</v>
      </c>
      <c r="B203" s="163" t="s">
        <v>239</v>
      </c>
      <c r="C203" s="163" t="s">
        <v>304</v>
      </c>
      <c r="D203" s="163" t="s">
        <v>231</v>
      </c>
      <c r="E203" s="163" t="s">
        <v>391</v>
      </c>
      <c r="F203" s="62"/>
      <c r="G203" s="62"/>
      <c r="H203" s="1"/>
      <c r="I203" s="1"/>
      <c r="J203" s="206">
        <f>J204</f>
        <v>400</v>
      </c>
      <c r="K203" s="184">
        <f>K204</f>
        <v>250</v>
      </c>
    </row>
    <row r="204" spans="1:11" s="86" customFormat="1" ht="31.5" customHeight="1">
      <c r="A204" s="3" t="s">
        <v>219</v>
      </c>
      <c r="B204" s="186" t="s">
        <v>239</v>
      </c>
      <c r="C204" s="187" t="s">
        <v>304</v>
      </c>
      <c r="D204" s="187" t="s">
        <v>231</v>
      </c>
      <c r="E204" s="167" t="s">
        <v>391</v>
      </c>
      <c r="F204" s="62" t="s">
        <v>261</v>
      </c>
      <c r="G204" s="62" t="s">
        <v>229</v>
      </c>
      <c r="H204" s="1" t="s">
        <v>285</v>
      </c>
      <c r="I204" s="1" t="s">
        <v>4</v>
      </c>
      <c r="J204" s="206">
        <f>'приложение 6 (2019-2020г)'!K239</f>
        <v>400</v>
      </c>
      <c r="K204" s="206">
        <f>'приложение 6 (2019-2020г)'!L239</f>
        <v>250</v>
      </c>
    </row>
    <row r="205" spans="1:11" s="86" customFormat="1" ht="36.75" customHeight="1">
      <c r="A205" s="3" t="s">
        <v>139</v>
      </c>
      <c r="B205" s="163" t="s">
        <v>239</v>
      </c>
      <c r="C205" s="163" t="s">
        <v>304</v>
      </c>
      <c r="D205" s="163" t="s">
        <v>240</v>
      </c>
      <c r="E205" s="163" t="s">
        <v>307</v>
      </c>
      <c r="F205" s="111"/>
      <c r="G205" s="62"/>
      <c r="H205" s="1"/>
      <c r="I205" s="1"/>
      <c r="J205" s="206">
        <f>J206</f>
        <v>20</v>
      </c>
      <c r="K205" s="184">
        <f>K206</f>
        <v>20</v>
      </c>
    </row>
    <row r="206" spans="1:11" s="86" customFormat="1" ht="37.5" customHeight="1">
      <c r="A206" s="3" t="s">
        <v>212</v>
      </c>
      <c r="B206" s="186" t="s">
        <v>239</v>
      </c>
      <c r="C206" s="187" t="s">
        <v>304</v>
      </c>
      <c r="D206" s="187" t="s">
        <v>240</v>
      </c>
      <c r="E206" s="167" t="s">
        <v>392</v>
      </c>
      <c r="F206" s="111"/>
      <c r="G206" s="62"/>
      <c r="H206" s="1"/>
      <c r="I206" s="1"/>
      <c r="J206" s="206">
        <f>J207</f>
        <v>20</v>
      </c>
      <c r="K206" s="184">
        <f>K207</f>
        <v>20</v>
      </c>
    </row>
    <row r="207" spans="1:11" s="86" customFormat="1" ht="27.75" customHeight="1">
      <c r="A207" s="3" t="s">
        <v>219</v>
      </c>
      <c r="B207" s="163" t="s">
        <v>239</v>
      </c>
      <c r="C207" s="163" t="s">
        <v>304</v>
      </c>
      <c r="D207" s="163" t="s">
        <v>240</v>
      </c>
      <c r="E207" s="163" t="s">
        <v>392</v>
      </c>
      <c r="F207" s="111">
        <v>116</v>
      </c>
      <c r="G207" s="62" t="s">
        <v>229</v>
      </c>
      <c r="H207" s="1" t="s">
        <v>285</v>
      </c>
      <c r="I207" s="1" t="s">
        <v>4</v>
      </c>
      <c r="J207" s="206">
        <f>'приложение 6 (2019-2020г)'!K242</f>
        <v>20</v>
      </c>
      <c r="K207" s="206">
        <f>'приложение 6 (2019-2020г)'!L242</f>
        <v>20</v>
      </c>
    </row>
    <row r="208" spans="1:11" s="86" customFormat="1" ht="47.25" customHeight="1">
      <c r="A208" s="3" t="s">
        <v>176</v>
      </c>
      <c r="B208" s="186" t="s">
        <v>239</v>
      </c>
      <c r="C208" s="187" t="s">
        <v>304</v>
      </c>
      <c r="D208" s="187" t="s">
        <v>232</v>
      </c>
      <c r="E208" s="167" t="s">
        <v>307</v>
      </c>
      <c r="F208" s="111"/>
      <c r="G208" s="62"/>
      <c r="H208" s="1"/>
      <c r="I208" s="1"/>
      <c r="J208" s="206">
        <f>J209</f>
        <v>1760.2</v>
      </c>
      <c r="K208" s="184">
        <f>K209</f>
        <v>1760.2</v>
      </c>
    </row>
    <row r="209" spans="1:11" s="86" customFormat="1" ht="15.75" customHeight="1">
      <c r="A209" s="3" t="s">
        <v>213</v>
      </c>
      <c r="B209" s="163" t="s">
        <v>239</v>
      </c>
      <c r="C209" s="163" t="s">
        <v>304</v>
      </c>
      <c r="D209" s="163" t="s">
        <v>232</v>
      </c>
      <c r="E209" s="163" t="s">
        <v>393</v>
      </c>
      <c r="F209" s="62"/>
      <c r="G209" s="62"/>
      <c r="H209" s="1"/>
      <c r="I209" s="1"/>
      <c r="J209" s="206">
        <f>J210+J211</f>
        <v>1760.2</v>
      </c>
      <c r="K209" s="184">
        <f>K210+K211</f>
        <v>1760.2</v>
      </c>
    </row>
    <row r="210" spans="1:11" s="86" customFormat="1" ht="30.75" customHeight="1">
      <c r="A210" s="3" t="s">
        <v>223</v>
      </c>
      <c r="B210" s="186" t="s">
        <v>239</v>
      </c>
      <c r="C210" s="187" t="s">
        <v>304</v>
      </c>
      <c r="D210" s="187" t="s">
        <v>232</v>
      </c>
      <c r="E210" s="167" t="s">
        <v>393</v>
      </c>
      <c r="F210" s="62" t="s">
        <v>291</v>
      </c>
      <c r="G210" s="62" t="s">
        <v>247</v>
      </c>
      <c r="H210" s="1" t="s">
        <v>229</v>
      </c>
      <c r="I210" s="1" t="s">
        <v>224</v>
      </c>
      <c r="J210" s="206">
        <f>'приложение 6 (2019-2020г)'!K562</f>
        <v>1753.2</v>
      </c>
      <c r="K210" s="206">
        <f>'приложение 6 (2019-2020г)'!L562</f>
        <v>1753.2</v>
      </c>
    </row>
    <row r="211" spans="1:11" s="86" customFormat="1" ht="30.75" customHeight="1">
      <c r="A211" s="3" t="s">
        <v>219</v>
      </c>
      <c r="B211" s="186" t="s">
        <v>239</v>
      </c>
      <c r="C211" s="187" t="s">
        <v>304</v>
      </c>
      <c r="D211" s="187" t="s">
        <v>232</v>
      </c>
      <c r="E211" s="167" t="s">
        <v>393</v>
      </c>
      <c r="F211" s="62" t="s">
        <v>291</v>
      </c>
      <c r="G211" s="62" t="s">
        <v>247</v>
      </c>
      <c r="H211" s="1" t="s">
        <v>229</v>
      </c>
      <c r="I211" s="1" t="s">
        <v>4</v>
      </c>
      <c r="J211" s="206">
        <f>'приложение 6 (2019-2020г)'!K563</f>
        <v>7</v>
      </c>
      <c r="K211" s="206">
        <f>'приложение 6 (2019-2020г)'!L563</f>
        <v>7</v>
      </c>
    </row>
    <row r="212" spans="1:11" s="86" customFormat="1" ht="53.25" customHeight="1">
      <c r="A212" s="11" t="s">
        <v>100</v>
      </c>
      <c r="B212" s="200" t="s">
        <v>233</v>
      </c>
      <c r="C212" s="200" t="s">
        <v>304</v>
      </c>
      <c r="D212" s="200" t="s">
        <v>230</v>
      </c>
      <c r="E212" s="200" t="s">
        <v>307</v>
      </c>
      <c r="F212" s="110"/>
      <c r="G212" s="88"/>
      <c r="H212" s="4"/>
      <c r="I212" s="4"/>
      <c r="J212" s="150">
        <f>J213+J223+J226</f>
        <v>17565.1</v>
      </c>
      <c r="K212" s="205">
        <f>K213+K223+K226</f>
        <v>16099.6</v>
      </c>
    </row>
    <row r="213" spans="1:11" s="86" customFormat="1" ht="48" customHeight="1">
      <c r="A213" s="3" t="s">
        <v>173</v>
      </c>
      <c r="B213" s="186" t="s">
        <v>233</v>
      </c>
      <c r="C213" s="187" t="s">
        <v>304</v>
      </c>
      <c r="D213" s="187" t="s">
        <v>229</v>
      </c>
      <c r="E213" s="167" t="s">
        <v>307</v>
      </c>
      <c r="F213" s="202"/>
      <c r="G213" s="203"/>
      <c r="H213" s="141"/>
      <c r="I213" s="141"/>
      <c r="J213" s="206">
        <f>J214+J217+J220</f>
        <v>9540.6</v>
      </c>
      <c r="K213" s="184">
        <f>K214+K217+K220</f>
        <v>8075.1</v>
      </c>
    </row>
    <row r="214" spans="1:11" s="86" customFormat="1" ht="32.25" customHeight="1">
      <c r="A214" s="3" t="s">
        <v>20</v>
      </c>
      <c r="B214" s="163" t="s">
        <v>233</v>
      </c>
      <c r="C214" s="163" t="s">
        <v>304</v>
      </c>
      <c r="D214" s="163" t="s">
        <v>229</v>
      </c>
      <c r="E214" s="163" t="s">
        <v>394</v>
      </c>
      <c r="F214" s="111"/>
      <c r="G214" s="62"/>
      <c r="H214" s="1"/>
      <c r="I214" s="1"/>
      <c r="J214" s="206">
        <f>J215+J216</f>
        <v>6045.5</v>
      </c>
      <c r="K214" s="184">
        <f>K215+K216</f>
        <v>6898.5</v>
      </c>
    </row>
    <row r="215" spans="1:11" s="86" customFormat="1" ht="30.75" customHeight="1">
      <c r="A215" s="3" t="s">
        <v>219</v>
      </c>
      <c r="B215" s="186" t="s">
        <v>233</v>
      </c>
      <c r="C215" s="187" t="s">
        <v>304</v>
      </c>
      <c r="D215" s="187" t="s">
        <v>229</v>
      </c>
      <c r="E215" s="167" t="s">
        <v>394</v>
      </c>
      <c r="F215" s="111">
        <v>116</v>
      </c>
      <c r="G215" s="62" t="s">
        <v>240</v>
      </c>
      <c r="H215" s="62" t="s">
        <v>241</v>
      </c>
      <c r="I215" s="1" t="s">
        <v>4</v>
      </c>
      <c r="J215" s="206">
        <f>'приложение 6 (2019-2020г)'!K286</f>
        <v>6045.5</v>
      </c>
      <c r="K215" s="206">
        <f>'приложение 6 (2019-2020г)'!L286</f>
        <v>6898.5</v>
      </c>
    </row>
    <row r="216" spans="1:11" s="86" customFormat="1" ht="24.75" customHeight="1">
      <c r="A216" s="3" t="s">
        <v>81</v>
      </c>
      <c r="B216" s="163" t="s">
        <v>233</v>
      </c>
      <c r="C216" s="163" t="s">
        <v>304</v>
      </c>
      <c r="D216" s="163" t="s">
        <v>229</v>
      </c>
      <c r="E216" s="163" t="s">
        <v>394</v>
      </c>
      <c r="F216" s="111">
        <v>555</v>
      </c>
      <c r="G216" s="62" t="s">
        <v>240</v>
      </c>
      <c r="H216" s="1" t="s">
        <v>241</v>
      </c>
      <c r="I216" s="1" t="s">
        <v>80</v>
      </c>
      <c r="J216" s="206">
        <f>'приложение 6 (2019-2020г)'!K526</f>
        <v>0</v>
      </c>
      <c r="K216" s="206">
        <f>'приложение 6 (2019-2020г)'!L526</f>
        <v>0</v>
      </c>
    </row>
    <row r="217" spans="1:11" s="86" customFormat="1" ht="44.25" customHeight="1">
      <c r="A217" s="165" t="s">
        <v>88</v>
      </c>
      <c r="B217" s="186" t="s">
        <v>233</v>
      </c>
      <c r="C217" s="187" t="s">
        <v>304</v>
      </c>
      <c r="D217" s="187" t="s">
        <v>229</v>
      </c>
      <c r="E217" s="167" t="s">
        <v>395</v>
      </c>
      <c r="F217" s="111"/>
      <c r="G217" s="62"/>
      <c r="H217" s="62"/>
      <c r="I217" s="1"/>
      <c r="J217" s="206">
        <f>J218+J219</f>
        <v>2318.5</v>
      </c>
      <c r="K217" s="184">
        <f>K219</f>
        <v>0</v>
      </c>
    </row>
    <row r="218" spans="1:11" s="86" customFormat="1" ht="24.75" customHeight="1">
      <c r="A218" s="3" t="s">
        <v>8</v>
      </c>
      <c r="B218" s="163" t="s">
        <v>233</v>
      </c>
      <c r="C218" s="163" t="s">
        <v>304</v>
      </c>
      <c r="D218" s="163" t="s">
        <v>229</v>
      </c>
      <c r="E218" s="163" t="s">
        <v>395</v>
      </c>
      <c r="F218" s="111">
        <v>116</v>
      </c>
      <c r="G218" s="62" t="s">
        <v>240</v>
      </c>
      <c r="H218" s="62" t="s">
        <v>241</v>
      </c>
      <c r="I218" s="1" t="s">
        <v>4</v>
      </c>
      <c r="J218" s="206">
        <f>'приложение 6 (2019-2020г)'!K288</f>
        <v>2318.5</v>
      </c>
      <c r="K218" s="206">
        <f>'приложение 6 (2019-2020г)'!L288</f>
        <v>2318.5</v>
      </c>
    </row>
    <row r="219" spans="1:11" s="86" customFormat="1" ht="26.25" customHeight="1">
      <c r="A219" s="3" t="s">
        <v>81</v>
      </c>
      <c r="B219" s="186" t="s">
        <v>233</v>
      </c>
      <c r="C219" s="187" t="s">
        <v>304</v>
      </c>
      <c r="D219" s="187" t="s">
        <v>229</v>
      </c>
      <c r="E219" s="167" t="s">
        <v>395</v>
      </c>
      <c r="F219" s="111">
        <v>555</v>
      </c>
      <c r="G219" s="62" t="s">
        <v>240</v>
      </c>
      <c r="H219" s="62" t="s">
        <v>241</v>
      </c>
      <c r="I219" s="1" t="s">
        <v>80</v>
      </c>
      <c r="J219" s="206">
        <f>'приложение 6 (2019-2020г)'!K529</f>
        <v>0</v>
      </c>
      <c r="K219" s="206">
        <f>'приложение 6 (2019-2020г)'!L529</f>
        <v>0</v>
      </c>
    </row>
    <row r="220" spans="1:11" s="86" customFormat="1" ht="43.5" customHeight="1">
      <c r="A220" s="165" t="s">
        <v>209</v>
      </c>
      <c r="B220" s="163" t="s">
        <v>233</v>
      </c>
      <c r="C220" s="163" t="s">
        <v>304</v>
      </c>
      <c r="D220" s="163" t="s">
        <v>229</v>
      </c>
      <c r="E220" s="163" t="s">
        <v>396</v>
      </c>
      <c r="F220" s="111"/>
      <c r="G220" s="62"/>
      <c r="H220" s="62"/>
      <c r="I220" s="1"/>
      <c r="J220" s="206">
        <f>J221+J222</f>
        <v>1176.6</v>
      </c>
      <c r="K220" s="184">
        <f>K221</f>
        <v>1176.6</v>
      </c>
    </row>
    <row r="221" spans="1:11" s="86" customFormat="1" ht="18" customHeight="1">
      <c r="A221" s="3" t="s">
        <v>8</v>
      </c>
      <c r="B221" s="186" t="s">
        <v>233</v>
      </c>
      <c r="C221" s="187" t="s">
        <v>304</v>
      </c>
      <c r="D221" s="187" t="s">
        <v>229</v>
      </c>
      <c r="E221" s="167" t="s">
        <v>396</v>
      </c>
      <c r="F221" s="111">
        <v>116</v>
      </c>
      <c r="G221" s="62" t="s">
        <v>240</v>
      </c>
      <c r="H221" s="62" t="s">
        <v>241</v>
      </c>
      <c r="I221" s="1" t="s">
        <v>4</v>
      </c>
      <c r="J221" s="206">
        <f>'приложение 6 (2019-2020г)'!K290</f>
        <v>1176.6</v>
      </c>
      <c r="K221" s="206">
        <f>'приложение 6 (2019-2020г)'!L290</f>
        <v>1176.6</v>
      </c>
    </row>
    <row r="222" spans="1:11" s="86" customFormat="1" ht="16.5" customHeight="1">
      <c r="A222" s="3" t="s">
        <v>81</v>
      </c>
      <c r="B222" s="163" t="s">
        <v>233</v>
      </c>
      <c r="C222" s="163" t="s">
        <v>304</v>
      </c>
      <c r="D222" s="163" t="s">
        <v>229</v>
      </c>
      <c r="E222" s="163" t="s">
        <v>396</v>
      </c>
      <c r="F222" s="111">
        <v>555</v>
      </c>
      <c r="G222" s="62" t="s">
        <v>240</v>
      </c>
      <c r="H222" s="62" t="s">
        <v>241</v>
      </c>
      <c r="I222" s="1" t="s">
        <v>80</v>
      </c>
      <c r="J222" s="206">
        <f>'приложение 6 (2019-2020г)'!K531</f>
        <v>0</v>
      </c>
      <c r="K222" s="206">
        <f>'приложение 6 (2019-2020г)'!L531</f>
        <v>0</v>
      </c>
    </row>
    <row r="223" spans="1:11" s="86" customFormat="1" ht="36" customHeight="1">
      <c r="A223" s="9" t="s">
        <v>174</v>
      </c>
      <c r="B223" s="186" t="s">
        <v>233</v>
      </c>
      <c r="C223" s="187" t="s">
        <v>304</v>
      </c>
      <c r="D223" s="187" t="s">
        <v>234</v>
      </c>
      <c r="E223" s="167" t="s">
        <v>307</v>
      </c>
      <c r="F223" s="111"/>
      <c r="G223" s="62"/>
      <c r="H223" s="1"/>
      <c r="I223" s="1"/>
      <c r="J223" s="206">
        <f>J224+J225</f>
        <v>3925.5</v>
      </c>
      <c r="K223" s="184">
        <f>K225+K224</f>
        <v>3925.5</v>
      </c>
    </row>
    <row r="224" spans="1:11" s="86" customFormat="1" ht="36.75" customHeight="1">
      <c r="A224" s="3" t="s">
        <v>219</v>
      </c>
      <c r="B224" s="163" t="s">
        <v>233</v>
      </c>
      <c r="C224" s="163" t="s">
        <v>304</v>
      </c>
      <c r="D224" s="163" t="s">
        <v>234</v>
      </c>
      <c r="E224" s="163" t="s">
        <v>397</v>
      </c>
      <c r="F224" s="111">
        <v>116</v>
      </c>
      <c r="G224" s="62" t="s">
        <v>240</v>
      </c>
      <c r="H224" s="62" t="s">
        <v>241</v>
      </c>
      <c r="I224" s="1" t="s">
        <v>4</v>
      </c>
      <c r="J224" s="206">
        <f>'приложение 6 (2019-2020г)'!K292</f>
        <v>448.5</v>
      </c>
      <c r="K224" s="206">
        <f>'приложение 6 (2019-2020г)'!L292</f>
        <v>448.5</v>
      </c>
    </row>
    <row r="225" spans="1:11" s="86" customFormat="1" ht="21" customHeight="1">
      <c r="A225" s="3" t="s">
        <v>81</v>
      </c>
      <c r="B225" s="186" t="s">
        <v>233</v>
      </c>
      <c r="C225" s="187" t="s">
        <v>304</v>
      </c>
      <c r="D225" s="187" t="s">
        <v>234</v>
      </c>
      <c r="E225" s="167" t="s">
        <v>397</v>
      </c>
      <c r="F225" s="111">
        <v>555</v>
      </c>
      <c r="G225" s="62" t="s">
        <v>240</v>
      </c>
      <c r="H225" s="62" t="s">
        <v>241</v>
      </c>
      <c r="I225" s="1" t="s">
        <v>80</v>
      </c>
      <c r="J225" s="206">
        <f>'приложение 6 (2019-2020г)'!K533</f>
        <v>3477</v>
      </c>
      <c r="K225" s="206">
        <f>'приложение 6 (2019-2020г)'!L533</f>
        <v>3477</v>
      </c>
    </row>
    <row r="226" spans="1:11" s="86" customFormat="1" ht="35.25" customHeight="1">
      <c r="A226" s="9" t="s">
        <v>175</v>
      </c>
      <c r="B226" s="163" t="s">
        <v>233</v>
      </c>
      <c r="C226" s="163" t="s">
        <v>304</v>
      </c>
      <c r="D226" s="163" t="s">
        <v>231</v>
      </c>
      <c r="E226" s="163" t="s">
        <v>307</v>
      </c>
      <c r="F226" s="111"/>
      <c r="G226" s="62"/>
      <c r="H226" s="1"/>
      <c r="I226" s="1"/>
      <c r="J226" s="206">
        <f>J227+J228</f>
        <v>4099</v>
      </c>
      <c r="K226" s="184">
        <f>K228</f>
        <v>4099</v>
      </c>
    </row>
    <row r="227" spans="1:11" s="86" customFormat="1" ht="35.25" customHeight="1">
      <c r="A227" s="3" t="s">
        <v>219</v>
      </c>
      <c r="B227" s="186" t="s">
        <v>233</v>
      </c>
      <c r="C227" s="187" t="s">
        <v>304</v>
      </c>
      <c r="D227" s="187" t="s">
        <v>231</v>
      </c>
      <c r="E227" s="167" t="s">
        <v>398</v>
      </c>
      <c r="F227" s="111">
        <v>116</v>
      </c>
      <c r="G227" s="62" t="s">
        <v>240</v>
      </c>
      <c r="H227" s="62" t="s">
        <v>241</v>
      </c>
      <c r="I227" s="1" t="s">
        <v>4</v>
      </c>
      <c r="J227" s="206"/>
      <c r="K227" s="184"/>
    </row>
    <row r="228" spans="1:11" s="86" customFormat="1" ht="25.5" customHeight="1">
      <c r="A228" s="3" t="s">
        <v>81</v>
      </c>
      <c r="B228" s="163" t="s">
        <v>233</v>
      </c>
      <c r="C228" s="163" t="s">
        <v>304</v>
      </c>
      <c r="D228" s="163" t="s">
        <v>231</v>
      </c>
      <c r="E228" s="163" t="s">
        <v>398</v>
      </c>
      <c r="F228" s="111">
        <v>555</v>
      </c>
      <c r="G228" s="62" t="s">
        <v>240</v>
      </c>
      <c r="H228" s="1" t="s">
        <v>241</v>
      </c>
      <c r="I228" s="1" t="s">
        <v>80</v>
      </c>
      <c r="J228" s="206">
        <f>'приложение 6 (2019-2020г)'!K535</f>
        <v>4099</v>
      </c>
      <c r="K228" s="206">
        <f>'приложение 6 (2019-2020г)'!L535</f>
        <v>4099</v>
      </c>
    </row>
    <row r="229" spans="1:11" s="86" customFormat="1" ht="40.5" customHeight="1">
      <c r="A229" s="142" t="s">
        <v>208</v>
      </c>
      <c r="B229" s="121" t="s">
        <v>241</v>
      </c>
      <c r="C229" s="185" t="s">
        <v>304</v>
      </c>
      <c r="D229" s="185" t="s">
        <v>230</v>
      </c>
      <c r="E229" s="162" t="s">
        <v>307</v>
      </c>
      <c r="F229" s="110"/>
      <c r="G229" s="88"/>
      <c r="H229" s="4"/>
      <c r="I229" s="4"/>
      <c r="J229" s="205">
        <f>J230+J236</f>
        <v>3717.9000000000005</v>
      </c>
      <c r="K229" s="205">
        <f>K230+K236</f>
        <v>2910.2</v>
      </c>
    </row>
    <row r="230" spans="1:11" s="86" customFormat="1" ht="44.25" customHeight="1">
      <c r="A230" s="40" t="s">
        <v>51</v>
      </c>
      <c r="B230" s="148" t="s">
        <v>241</v>
      </c>
      <c r="C230" s="148" t="s">
        <v>304</v>
      </c>
      <c r="D230" s="148" t="s">
        <v>229</v>
      </c>
      <c r="E230" s="148" t="s">
        <v>307</v>
      </c>
      <c r="F230" s="111"/>
      <c r="G230" s="62"/>
      <c r="H230" s="62"/>
      <c r="I230" s="1"/>
      <c r="J230" s="184">
        <f>J231+J234</f>
        <v>2457.7000000000003</v>
      </c>
      <c r="K230" s="184">
        <f>K231+K234</f>
        <v>2000</v>
      </c>
    </row>
    <row r="231" spans="1:11" s="86" customFormat="1" ht="27" customHeight="1">
      <c r="A231" s="40" t="s">
        <v>50</v>
      </c>
      <c r="B231" s="99" t="s">
        <v>241</v>
      </c>
      <c r="C231" s="168" t="s">
        <v>304</v>
      </c>
      <c r="D231" s="168" t="s">
        <v>229</v>
      </c>
      <c r="E231" s="131" t="s">
        <v>399</v>
      </c>
      <c r="F231" s="111"/>
      <c r="G231" s="62"/>
      <c r="H231" s="62"/>
      <c r="I231" s="1"/>
      <c r="J231" s="184">
        <f>J232+J233</f>
        <v>2457.7000000000003</v>
      </c>
      <c r="K231" s="184">
        <f>K232+K233</f>
        <v>2000</v>
      </c>
    </row>
    <row r="232" spans="1:11" s="86" customFormat="1" ht="27" customHeight="1">
      <c r="A232" s="3" t="s">
        <v>219</v>
      </c>
      <c r="B232" s="148" t="s">
        <v>241</v>
      </c>
      <c r="C232" s="148" t="s">
        <v>304</v>
      </c>
      <c r="D232" s="148" t="s">
        <v>229</v>
      </c>
      <c r="E232" s="148" t="s">
        <v>399</v>
      </c>
      <c r="F232" s="111">
        <v>116</v>
      </c>
      <c r="G232" s="62" t="s">
        <v>232</v>
      </c>
      <c r="H232" s="62" t="s">
        <v>234</v>
      </c>
      <c r="I232" s="1" t="s">
        <v>4</v>
      </c>
      <c r="J232" s="184">
        <f>'приложение 6 (2019-2020г)'!K302</f>
        <v>2457.7000000000003</v>
      </c>
      <c r="K232" s="184">
        <f>'приложение 6 (2019-2020г)'!L302</f>
        <v>2000</v>
      </c>
    </row>
    <row r="233" spans="1:11" s="86" customFormat="1" ht="24" customHeight="1" hidden="1">
      <c r="A233" s="3" t="s">
        <v>81</v>
      </c>
      <c r="B233" s="99" t="s">
        <v>241</v>
      </c>
      <c r="C233" s="168" t="s">
        <v>304</v>
      </c>
      <c r="D233" s="168" t="s">
        <v>229</v>
      </c>
      <c r="E233" s="131" t="s">
        <v>399</v>
      </c>
      <c r="F233" s="111">
        <v>555</v>
      </c>
      <c r="G233" s="62" t="s">
        <v>232</v>
      </c>
      <c r="H233" s="62" t="s">
        <v>234</v>
      </c>
      <c r="I233" s="1" t="s">
        <v>80</v>
      </c>
      <c r="J233" s="184">
        <f>'приложение 6 (2019-2020г)'!K541</f>
        <v>0</v>
      </c>
      <c r="K233" s="184">
        <f>'приложение 6 (2019-2020г)'!L541</f>
        <v>0</v>
      </c>
    </row>
    <row r="234" spans="1:11" s="86" customFormat="1" ht="17.25" customHeight="1" hidden="1">
      <c r="A234" s="3" t="s">
        <v>53</v>
      </c>
      <c r="B234" s="148" t="s">
        <v>241</v>
      </c>
      <c r="C234" s="148" t="s">
        <v>304</v>
      </c>
      <c r="D234" s="148" t="s">
        <v>229</v>
      </c>
      <c r="E234" s="148" t="s">
        <v>400</v>
      </c>
      <c r="F234" s="111">
        <v>555</v>
      </c>
      <c r="G234" s="62" t="s">
        <v>232</v>
      </c>
      <c r="H234" s="62" t="s">
        <v>234</v>
      </c>
      <c r="I234" s="1"/>
      <c r="J234" s="184">
        <f>J235</f>
        <v>0</v>
      </c>
      <c r="K234" s="184">
        <f>K235</f>
        <v>0</v>
      </c>
    </row>
    <row r="235" spans="1:11" s="86" customFormat="1" ht="18" customHeight="1" hidden="1">
      <c r="A235" s="3" t="s">
        <v>81</v>
      </c>
      <c r="B235" s="99" t="s">
        <v>241</v>
      </c>
      <c r="C235" s="168" t="s">
        <v>304</v>
      </c>
      <c r="D235" s="168" t="s">
        <v>229</v>
      </c>
      <c r="E235" s="131" t="s">
        <v>400</v>
      </c>
      <c r="F235" s="111">
        <v>555</v>
      </c>
      <c r="G235" s="62" t="s">
        <v>232</v>
      </c>
      <c r="H235" s="62" t="s">
        <v>234</v>
      </c>
      <c r="I235" s="1" t="s">
        <v>80</v>
      </c>
      <c r="J235" s="184">
        <f>'приложение 6 (2019-2020г)'!K543</f>
        <v>0</v>
      </c>
      <c r="K235" s="184">
        <f>'приложение 6 (2019-2020г)'!L543</f>
        <v>0</v>
      </c>
    </row>
    <row r="236" spans="1:11" s="86" customFormat="1" ht="36.75" customHeight="1">
      <c r="A236" s="3" t="s">
        <v>146</v>
      </c>
      <c r="B236" s="99" t="s">
        <v>241</v>
      </c>
      <c r="C236" s="168" t="s">
        <v>304</v>
      </c>
      <c r="D236" s="168" t="s">
        <v>234</v>
      </c>
      <c r="E236" s="131" t="s">
        <v>307</v>
      </c>
      <c r="F236" s="111"/>
      <c r="G236" s="62"/>
      <c r="H236" s="62"/>
      <c r="I236" s="1"/>
      <c r="J236" s="184">
        <f>J237+J240</f>
        <v>1260.2</v>
      </c>
      <c r="K236" s="184">
        <f>K237+K240</f>
        <v>910.2</v>
      </c>
    </row>
    <row r="237" spans="1:11" s="86" customFormat="1" ht="34.5" customHeight="1">
      <c r="A237" s="40" t="s">
        <v>52</v>
      </c>
      <c r="B237" s="99" t="s">
        <v>241</v>
      </c>
      <c r="C237" s="168" t="s">
        <v>304</v>
      </c>
      <c r="D237" s="168" t="s">
        <v>234</v>
      </c>
      <c r="E237" s="131" t="s">
        <v>401</v>
      </c>
      <c r="F237" s="111"/>
      <c r="G237" s="62"/>
      <c r="H237" s="62"/>
      <c r="I237" s="1"/>
      <c r="J237" s="184">
        <f>J238+J239</f>
        <v>1260.2</v>
      </c>
      <c r="K237" s="184">
        <f>K238+K239</f>
        <v>910.2</v>
      </c>
    </row>
    <row r="238" spans="1:11" s="86" customFormat="1" ht="31.5" customHeight="1">
      <c r="A238" s="3" t="s">
        <v>219</v>
      </c>
      <c r="B238" s="99" t="s">
        <v>241</v>
      </c>
      <c r="C238" s="168" t="s">
        <v>304</v>
      </c>
      <c r="D238" s="168" t="s">
        <v>234</v>
      </c>
      <c r="E238" s="131" t="s">
        <v>401</v>
      </c>
      <c r="F238" s="111">
        <v>116</v>
      </c>
      <c r="G238" s="62" t="s">
        <v>232</v>
      </c>
      <c r="H238" s="62" t="s">
        <v>234</v>
      </c>
      <c r="I238" s="1" t="s">
        <v>4</v>
      </c>
      <c r="J238" s="184">
        <f>'приложение 6 (2019-2020г)'!K305</f>
        <v>1260.2</v>
      </c>
      <c r="K238" s="184">
        <f>'приложение 6 (2019-2020г)'!L305</f>
        <v>910.2</v>
      </c>
    </row>
    <row r="239" spans="1:11" s="86" customFormat="1" ht="24" customHeight="1" hidden="1">
      <c r="A239" s="3" t="s">
        <v>81</v>
      </c>
      <c r="B239" s="99" t="s">
        <v>241</v>
      </c>
      <c r="C239" s="168" t="s">
        <v>304</v>
      </c>
      <c r="D239" s="168" t="s">
        <v>234</v>
      </c>
      <c r="E239" s="131" t="s">
        <v>401</v>
      </c>
      <c r="F239" s="111">
        <v>555</v>
      </c>
      <c r="G239" s="62" t="s">
        <v>232</v>
      </c>
      <c r="H239" s="62" t="s">
        <v>234</v>
      </c>
      <c r="I239" s="1" t="s">
        <v>80</v>
      </c>
      <c r="J239" s="184">
        <f>'приложение 6 (2019-2020г)'!K546</f>
        <v>0</v>
      </c>
      <c r="K239" s="184">
        <f>'приложение 6 (2019-2020г)'!L546</f>
        <v>0</v>
      </c>
    </row>
    <row r="240" spans="1:11" s="86" customFormat="1" ht="21" customHeight="1" hidden="1">
      <c r="A240" s="3" t="s">
        <v>53</v>
      </c>
      <c r="B240" s="148" t="s">
        <v>241</v>
      </c>
      <c r="C240" s="148" t="s">
        <v>304</v>
      </c>
      <c r="D240" s="148" t="s">
        <v>234</v>
      </c>
      <c r="E240" s="209" t="s">
        <v>400</v>
      </c>
      <c r="F240" s="111">
        <v>555</v>
      </c>
      <c r="G240" s="62" t="s">
        <v>232</v>
      </c>
      <c r="H240" s="62" t="s">
        <v>234</v>
      </c>
      <c r="I240" s="1"/>
      <c r="J240" s="206">
        <f>J241</f>
        <v>0</v>
      </c>
      <c r="K240" s="206">
        <f>K241</f>
        <v>0</v>
      </c>
    </row>
    <row r="241" spans="1:11" s="86" customFormat="1" ht="18" customHeight="1" hidden="1">
      <c r="A241" s="3" t="s">
        <v>81</v>
      </c>
      <c r="B241" s="99" t="s">
        <v>241</v>
      </c>
      <c r="C241" s="168" t="s">
        <v>304</v>
      </c>
      <c r="D241" s="168" t="s">
        <v>234</v>
      </c>
      <c r="E241" s="131" t="s">
        <v>400</v>
      </c>
      <c r="F241" s="111">
        <v>555</v>
      </c>
      <c r="G241" s="62" t="s">
        <v>232</v>
      </c>
      <c r="H241" s="62" t="s">
        <v>234</v>
      </c>
      <c r="I241" s="1" t="s">
        <v>80</v>
      </c>
      <c r="J241" s="206">
        <f>'приложение 6 (2019-2020г)'!K548</f>
        <v>0</v>
      </c>
      <c r="K241" s="206">
        <f>'приложение 6 (2019-2020г)'!L548</f>
        <v>0</v>
      </c>
    </row>
    <row r="242" spans="1:11" s="86" customFormat="1" ht="42" customHeight="1">
      <c r="A242" s="11" t="s">
        <v>98</v>
      </c>
      <c r="B242" s="175" t="s">
        <v>247</v>
      </c>
      <c r="C242" s="175" t="s">
        <v>304</v>
      </c>
      <c r="D242" s="175" t="s">
        <v>230</v>
      </c>
      <c r="E242" s="175" t="s">
        <v>307</v>
      </c>
      <c r="F242" s="110"/>
      <c r="G242" s="88"/>
      <c r="H242" s="88"/>
      <c r="I242" s="4"/>
      <c r="J242" s="205">
        <f>J243+J248+J260</f>
        <v>32621.100000000002</v>
      </c>
      <c r="K242" s="205">
        <f>K243+K248+K260</f>
        <v>34449.2</v>
      </c>
    </row>
    <row r="243" spans="1:11" s="86" customFormat="1" ht="54" customHeight="1">
      <c r="A243" s="3" t="s">
        <v>177</v>
      </c>
      <c r="B243" s="99" t="s">
        <v>247</v>
      </c>
      <c r="C243" s="168" t="s">
        <v>323</v>
      </c>
      <c r="D243" s="168" t="s">
        <v>230</v>
      </c>
      <c r="E243" s="131" t="s">
        <v>307</v>
      </c>
      <c r="F243" s="143"/>
      <c r="G243" s="143"/>
      <c r="H243" s="143"/>
      <c r="I243" s="143"/>
      <c r="J243" s="184">
        <f>J244+J246</f>
        <v>98</v>
      </c>
      <c r="K243" s="184">
        <f>K244+K246</f>
        <v>98</v>
      </c>
    </row>
    <row r="244" spans="1:11" s="86" customFormat="1" ht="15.75" customHeight="1">
      <c r="A244" s="3" t="s">
        <v>178</v>
      </c>
      <c r="B244" s="148" t="s">
        <v>247</v>
      </c>
      <c r="C244" s="148" t="s">
        <v>323</v>
      </c>
      <c r="D244" s="148" t="s">
        <v>229</v>
      </c>
      <c r="E244" s="148" t="s">
        <v>402</v>
      </c>
      <c r="F244" s="64"/>
      <c r="G244" s="64"/>
      <c r="H244" s="62"/>
      <c r="I244" s="1"/>
      <c r="J244" s="184">
        <f>J245</f>
        <v>98</v>
      </c>
      <c r="K244" s="184">
        <f>K245</f>
        <v>98</v>
      </c>
    </row>
    <row r="245" spans="1:11" s="86" customFormat="1" ht="15.75" customHeight="1">
      <c r="A245" s="40" t="s">
        <v>82</v>
      </c>
      <c r="B245" s="99" t="s">
        <v>247</v>
      </c>
      <c r="C245" s="168" t="s">
        <v>323</v>
      </c>
      <c r="D245" s="168" t="s">
        <v>229</v>
      </c>
      <c r="E245" s="131" t="s">
        <v>402</v>
      </c>
      <c r="F245" s="64">
        <v>555</v>
      </c>
      <c r="G245" s="64">
        <v>13</v>
      </c>
      <c r="H245" s="62" t="s">
        <v>229</v>
      </c>
      <c r="I245" s="1" t="s">
        <v>101</v>
      </c>
      <c r="J245" s="184">
        <f>'приложение 6 (2019-2020г)'!K569</f>
        <v>98</v>
      </c>
      <c r="K245" s="184">
        <f>'приложение 6 (2019-2020г)'!L569</f>
        <v>98</v>
      </c>
    </row>
    <row r="246" spans="1:11" s="86" customFormat="1" ht="54.75" customHeight="1" hidden="1">
      <c r="A246" s="9" t="s">
        <v>469</v>
      </c>
      <c r="B246" s="99" t="s">
        <v>247</v>
      </c>
      <c r="C246" s="168" t="s">
        <v>323</v>
      </c>
      <c r="D246" s="168" t="s">
        <v>230</v>
      </c>
      <c r="E246" s="131" t="s">
        <v>462</v>
      </c>
      <c r="F246" s="64"/>
      <c r="G246" s="64"/>
      <c r="H246" s="62"/>
      <c r="I246" s="1"/>
      <c r="J246" s="184">
        <f>J247</f>
        <v>0</v>
      </c>
      <c r="K246" s="184">
        <f>K247</f>
        <v>0</v>
      </c>
    </row>
    <row r="247" spans="1:11" s="86" customFormat="1" ht="30" customHeight="1" hidden="1">
      <c r="A247" s="3" t="s">
        <v>222</v>
      </c>
      <c r="B247" s="99" t="s">
        <v>247</v>
      </c>
      <c r="C247" s="168" t="s">
        <v>323</v>
      </c>
      <c r="D247" s="168" t="s">
        <v>230</v>
      </c>
      <c r="E247" s="131" t="s">
        <v>462</v>
      </c>
      <c r="F247" s="64">
        <v>555</v>
      </c>
      <c r="G247" s="64">
        <v>1</v>
      </c>
      <c r="H247" s="62" t="s">
        <v>238</v>
      </c>
      <c r="I247" s="1" t="s">
        <v>1</v>
      </c>
      <c r="J247" s="184">
        <f>'приложение 6 (2019-2020г)'!K507</f>
        <v>0</v>
      </c>
      <c r="K247" s="184">
        <f>'приложение 6 (2019-2020г)'!L507</f>
        <v>0</v>
      </c>
    </row>
    <row r="248" spans="1:11" s="86" customFormat="1" ht="31.5" customHeight="1">
      <c r="A248" s="3" t="s">
        <v>179</v>
      </c>
      <c r="B248" s="99" t="s">
        <v>247</v>
      </c>
      <c r="C248" s="168" t="s">
        <v>325</v>
      </c>
      <c r="D248" s="168" t="s">
        <v>230</v>
      </c>
      <c r="E248" s="131" t="s">
        <v>307</v>
      </c>
      <c r="F248" s="95"/>
      <c r="G248" s="95"/>
      <c r="H248" s="144"/>
      <c r="I248" s="144"/>
      <c r="J248" s="184">
        <f>J249+J254+J257</f>
        <v>26880.100000000002</v>
      </c>
      <c r="K248" s="184">
        <f>K249+K254+K257</f>
        <v>28820.7</v>
      </c>
    </row>
    <row r="249" spans="1:11" s="86" customFormat="1" ht="30.75" customHeight="1">
      <c r="A249" s="3" t="s">
        <v>183</v>
      </c>
      <c r="B249" s="148" t="s">
        <v>247</v>
      </c>
      <c r="C249" s="148" t="s">
        <v>325</v>
      </c>
      <c r="D249" s="148" t="s">
        <v>229</v>
      </c>
      <c r="E249" s="148" t="s">
        <v>307</v>
      </c>
      <c r="F249" s="95"/>
      <c r="G249" s="95"/>
      <c r="H249" s="144"/>
      <c r="I249" s="144"/>
      <c r="J249" s="184">
        <f>J250+J252</f>
        <v>9334.4</v>
      </c>
      <c r="K249" s="184">
        <f>K250+K252</f>
        <v>9872.5</v>
      </c>
    </row>
    <row r="250" spans="1:11" s="86" customFormat="1" ht="29.25" customHeight="1">
      <c r="A250" s="3" t="s">
        <v>185</v>
      </c>
      <c r="B250" s="99" t="s">
        <v>247</v>
      </c>
      <c r="C250" s="168" t="s">
        <v>325</v>
      </c>
      <c r="D250" s="168" t="s">
        <v>229</v>
      </c>
      <c r="E250" s="131" t="s">
        <v>403</v>
      </c>
      <c r="F250" s="64"/>
      <c r="G250" s="64"/>
      <c r="H250" s="62"/>
      <c r="I250" s="62"/>
      <c r="J250" s="184">
        <f>J251</f>
        <v>6863.4</v>
      </c>
      <c r="K250" s="184">
        <f>K251</f>
        <v>7695.1</v>
      </c>
    </row>
    <row r="251" spans="1:11" s="86" customFormat="1" ht="15" customHeight="1">
      <c r="A251" s="3" t="s">
        <v>216</v>
      </c>
      <c r="B251" s="148" t="s">
        <v>247</v>
      </c>
      <c r="C251" s="148" t="s">
        <v>325</v>
      </c>
      <c r="D251" s="148" t="s">
        <v>229</v>
      </c>
      <c r="E251" s="148" t="s">
        <v>403</v>
      </c>
      <c r="F251" s="64">
        <v>555</v>
      </c>
      <c r="G251" s="64">
        <v>14</v>
      </c>
      <c r="H251" s="62" t="s">
        <v>229</v>
      </c>
      <c r="I251" s="62" t="s">
        <v>217</v>
      </c>
      <c r="J251" s="184">
        <f>'приложение 6 (2019-2020г)'!K576</f>
        <v>6863.4</v>
      </c>
      <c r="K251" s="184">
        <f>'приложение 6 (2019-2020г)'!L576</f>
        <v>7695.1</v>
      </c>
    </row>
    <row r="252" spans="1:11" s="86" customFormat="1" ht="93.75" customHeight="1">
      <c r="A252" s="3" t="s">
        <v>182</v>
      </c>
      <c r="B252" s="99" t="s">
        <v>247</v>
      </c>
      <c r="C252" s="168" t="s">
        <v>325</v>
      </c>
      <c r="D252" s="168" t="s">
        <v>229</v>
      </c>
      <c r="E252" s="131" t="s">
        <v>404</v>
      </c>
      <c r="F252" s="64"/>
      <c r="G252" s="64"/>
      <c r="H252" s="62"/>
      <c r="I252" s="62"/>
      <c r="J252" s="184">
        <f>J253</f>
        <v>2471</v>
      </c>
      <c r="K252" s="184">
        <f>K253</f>
        <v>2177.4</v>
      </c>
    </row>
    <row r="253" spans="1:11" s="86" customFormat="1" ht="17.25" customHeight="1">
      <c r="A253" s="3" t="s">
        <v>216</v>
      </c>
      <c r="B253" s="148" t="s">
        <v>247</v>
      </c>
      <c r="C253" s="148" t="s">
        <v>325</v>
      </c>
      <c r="D253" s="148" t="s">
        <v>229</v>
      </c>
      <c r="E253" s="148" t="s">
        <v>404</v>
      </c>
      <c r="F253" s="64">
        <v>555</v>
      </c>
      <c r="G253" s="64">
        <v>14</v>
      </c>
      <c r="H253" s="112" t="s">
        <v>229</v>
      </c>
      <c r="I253" s="64">
        <v>510</v>
      </c>
      <c r="J253" s="184">
        <f>'приложение 6 (2019-2020г)'!K578</f>
        <v>2471</v>
      </c>
      <c r="K253" s="184">
        <f>'приложение 6 (2019-2020г)'!L578</f>
        <v>2177.4</v>
      </c>
    </row>
    <row r="254" spans="1:11" s="86" customFormat="1" ht="30" customHeight="1">
      <c r="A254" s="3" t="s">
        <v>184</v>
      </c>
      <c r="B254" s="99" t="s">
        <v>247</v>
      </c>
      <c r="C254" s="168" t="s">
        <v>325</v>
      </c>
      <c r="D254" s="168" t="s">
        <v>234</v>
      </c>
      <c r="E254" s="131" t="s">
        <v>307</v>
      </c>
      <c r="F254" s="64"/>
      <c r="G254" s="64"/>
      <c r="H254" s="112"/>
      <c r="I254" s="64"/>
      <c r="J254" s="184">
        <f>J255</f>
        <v>17056.9</v>
      </c>
      <c r="K254" s="184">
        <f>K255</f>
        <v>18459.4</v>
      </c>
    </row>
    <row r="255" spans="1:11" s="86" customFormat="1" ht="33" customHeight="1">
      <c r="A255" s="3" t="s">
        <v>186</v>
      </c>
      <c r="B255" s="148" t="s">
        <v>247</v>
      </c>
      <c r="C255" s="148" t="s">
        <v>325</v>
      </c>
      <c r="D255" s="148" t="s">
        <v>234</v>
      </c>
      <c r="E255" s="148" t="s">
        <v>405</v>
      </c>
      <c r="F255" s="64"/>
      <c r="G255" s="64"/>
      <c r="H255" s="112"/>
      <c r="I255" s="64"/>
      <c r="J255" s="184">
        <f>J256</f>
        <v>17056.9</v>
      </c>
      <c r="K255" s="184">
        <f>K256</f>
        <v>18459.4</v>
      </c>
    </row>
    <row r="256" spans="1:11" s="86" customFormat="1" ht="14.25" customHeight="1">
      <c r="A256" s="3" t="s">
        <v>216</v>
      </c>
      <c r="B256" s="99" t="s">
        <v>247</v>
      </c>
      <c r="C256" s="168" t="s">
        <v>325</v>
      </c>
      <c r="D256" s="168" t="s">
        <v>234</v>
      </c>
      <c r="E256" s="131" t="s">
        <v>405</v>
      </c>
      <c r="F256" s="64">
        <v>555</v>
      </c>
      <c r="G256" s="64">
        <v>14</v>
      </c>
      <c r="H256" s="112" t="s">
        <v>234</v>
      </c>
      <c r="I256" s="64">
        <v>510</v>
      </c>
      <c r="J256" s="184">
        <f>'приложение 6 (2019-2020г)'!K584</f>
        <v>17056.9</v>
      </c>
      <c r="K256" s="184">
        <f>'приложение 6 (2019-2020г)'!L584</f>
        <v>18459.4</v>
      </c>
    </row>
    <row r="257" spans="1:11" s="86" customFormat="1" ht="15.75" customHeight="1">
      <c r="A257" s="246" t="s">
        <v>477</v>
      </c>
      <c r="B257" s="99" t="s">
        <v>247</v>
      </c>
      <c r="C257" s="168" t="s">
        <v>325</v>
      </c>
      <c r="D257" s="168" t="s">
        <v>231</v>
      </c>
      <c r="E257" s="131" t="s">
        <v>307</v>
      </c>
      <c r="F257" s="64"/>
      <c r="G257" s="64"/>
      <c r="H257" s="112"/>
      <c r="I257" s="64"/>
      <c r="J257" s="184">
        <f>J258</f>
        <v>488.8</v>
      </c>
      <c r="K257" s="184">
        <f>K258</f>
        <v>488.8</v>
      </c>
    </row>
    <row r="258" spans="1:11" s="86" customFormat="1" ht="51.75" customHeight="1">
      <c r="A258" s="245" t="s">
        <v>478</v>
      </c>
      <c r="B258" s="168" t="s">
        <v>247</v>
      </c>
      <c r="C258" s="168" t="s">
        <v>325</v>
      </c>
      <c r="D258" s="168" t="s">
        <v>231</v>
      </c>
      <c r="E258" s="131" t="s">
        <v>462</v>
      </c>
      <c r="F258" s="64"/>
      <c r="G258" s="64"/>
      <c r="H258" s="112"/>
      <c r="I258" s="64"/>
      <c r="J258" s="184">
        <f>J259</f>
        <v>488.8</v>
      </c>
      <c r="K258" s="184">
        <f>K259</f>
        <v>488.8</v>
      </c>
    </row>
    <row r="259" spans="1:11" s="86" customFormat="1" ht="14.25" customHeight="1">
      <c r="A259" s="247" t="s">
        <v>81</v>
      </c>
      <c r="B259" s="168" t="s">
        <v>247</v>
      </c>
      <c r="C259" s="168" t="s">
        <v>325</v>
      </c>
      <c r="D259" s="168" t="s">
        <v>231</v>
      </c>
      <c r="E259" s="131" t="s">
        <v>462</v>
      </c>
      <c r="F259" s="64">
        <v>555</v>
      </c>
      <c r="G259" s="64">
        <v>14</v>
      </c>
      <c r="H259" s="112" t="s">
        <v>231</v>
      </c>
      <c r="I259" s="64">
        <v>510</v>
      </c>
      <c r="J259" s="184">
        <f>'приложение 6 (2019-2020г)'!K587</f>
        <v>488.8</v>
      </c>
      <c r="K259" s="184">
        <f>'приложение 6 (2019-2020г)'!L587</f>
        <v>488.8</v>
      </c>
    </row>
    <row r="260" spans="1:11" s="86" customFormat="1" ht="45" customHeight="1">
      <c r="A260" s="13" t="s">
        <v>172</v>
      </c>
      <c r="B260" s="148" t="s">
        <v>247</v>
      </c>
      <c r="C260" s="148" t="s">
        <v>225</v>
      </c>
      <c r="D260" s="148" t="s">
        <v>230</v>
      </c>
      <c r="E260" s="148" t="s">
        <v>307</v>
      </c>
      <c r="F260" s="95"/>
      <c r="G260" s="95"/>
      <c r="H260" s="95"/>
      <c r="I260" s="95"/>
      <c r="J260" s="184">
        <f>J261+J265</f>
        <v>5643</v>
      </c>
      <c r="K260" s="184">
        <f>K261+K265</f>
        <v>5530.5</v>
      </c>
    </row>
    <row r="261" spans="1:11" s="86" customFormat="1" ht="32.25" customHeight="1">
      <c r="A261" s="3" t="s">
        <v>41</v>
      </c>
      <c r="B261" s="99" t="s">
        <v>247</v>
      </c>
      <c r="C261" s="168" t="s">
        <v>225</v>
      </c>
      <c r="D261" s="168" t="s">
        <v>230</v>
      </c>
      <c r="E261" s="131" t="s">
        <v>309</v>
      </c>
      <c r="F261" s="64"/>
      <c r="G261" s="62"/>
      <c r="H261" s="62"/>
      <c r="I261" s="64"/>
      <c r="J261" s="184">
        <f>J262+J263+J264</f>
        <v>5341.7</v>
      </c>
      <c r="K261" s="184">
        <f>K262+K263+K264</f>
        <v>5341.7</v>
      </c>
    </row>
    <row r="262" spans="1:11" s="86" customFormat="1" ht="33" customHeight="1">
      <c r="A262" s="3" t="s">
        <v>222</v>
      </c>
      <c r="B262" s="148" t="s">
        <v>247</v>
      </c>
      <c r="C262" s="148" t="s">
        <v>225</v>
      </c>
      <c r="D262" s="148" t="s">
        <v>230</v>
      </c>
      <c r="E262" s="148" t="s">
        <v>309</v>
      </c>
      <c r="F262" s="64">
        <v>555</v>
      </c>
      <c r="G262" s="62" t="s">
        <v>229</v>
      </c>
      <c r="H262" s="62" t="s">
        <v>238</v>
      </c>
      <c r="I262" s="64">
        <v>120</v>
      </c>
      <c r="J262" s="184">
        <f>'приложение 6 (2019-2020г)'!K510</f>
        <v>4814</v>
      </c>
      <c r="K262" s="184">
        <f>'приложение 6 (2019-2020г)'!L510</f>
        <v>4814</v>
      </c>
    </row>
    <row r="263" spans="1:11" s="86" customFormat="1" ht="25.5">
      <c r="A263" s="3" t="s">
        <v>219</v>
      </c>
      <c r="B263" s="99" t="s">
        <v>247</v>
      </c>
      <c r="C263" s="168" t="s">
        <v>225</v>
      </c>
      <c r="D263" s="168" t="s">
        <v>230</v>
      </c>
      <c r="E263" s="131" t="s">
        <v>309</v>
      </c>
      <c r="F263" s="64">
        <v>555</v>
      </c>
      <c r="G263" s="62" t="s">
        <v>229</v>
      </c>
      <c r="H263" s="62" t="s">
        <v>238</v>
      </c>
      <c r="I263" s="64">
        <v>240</v>
      </c>
      <c r="J263" s="184">
        <f>'приложение 6 (2019-2020г)'!K511</f>
        <v>517.7</v>
      </c>
      <c r="K263" s="184">
        <f>'приложение 6 (2019-2020г)'!L511</f>
        <v>517.7</v>
      </c>
    </row>
    <row r="264" spans="1:11" s="86" customFormat="1" ht="12.75">
      <c r="A264" s="165" t="s">
        <v>3</v>
      </c>
      <c r="B264" s="148" t="s">
        <v>247</v>
      </c>
      <c r="C264" s="148" t="s">
        <v>225</v>
      </c>
      <c r="D264" s="148" t="s">
        <v>230</v>
      </c>
      <c r="E264" s="148" t="s">
        <v>309</v>
      </c>
      <c r="F264" s="64">
        <v>555</v>
      </c>
      <c r="G264" s="62" t="s">
        <v>229</v>
      </c>
      <c r="H264" s="62" t="s">
        <v>238</v>
      </c>
      <c r="I264" s="64">
        <v>850</v>
      </c>
      <c r="J264" s="184">
        <f>'приложение 6 (2019-2020г)'!K512</f>
        <v>10</v>
      </c>
      <c r="K264" s="184">
        <f>'приложение 6 (2019-2020г)'!L512</f>
        <v>10</v>
      </c>
    </row>
    <row r="265" spans="1:11" s="86" customFormat="1" ht="34.5" customHeight="1">
      <c r="A265" s="40" t="s">
        <v>133</v>
      </c>
      <c r="B265" s="99" t="s">
        <v>247</v>
      </c>
      <c r="C265" s="168" t="s">
        <v>225</v>
      </c>
      <c r="D265" s="168" t="s">
        <v>230</v>
      </c>
      <c r="E265" s="131" t="s">
        <v>359</v>
      </c>
      <c r="F265" s="64"/>
      <c r="G265" s="62"/>
      <c r="H265" s="62"/>
      <c r="I265" s="64"/>
      <c r="J265" s="184">
        <f>J266+J267</f>
        <v>301.3</v>
      </c>
      <c r="K265" s="184">
        <f>K266+K267</f>
        <v>188.8</v>
      </c>
    </row>
    <row r="266" spans="1:11" s="86" customFormat="1" ht="28.5" customHeight="1">
      <c r="A266" s="3" t="s">
        <v>222</v>
      </c>
      <c r="B266" s="148" t="s">
        <v>247</v>
      </c>
      <c r="C266" s="148" t="s">
        <v>225</v>
      </c>
      <c r="D266" s="148" t="s">
        <v>230</v>
      </c>
      <c r="E266" s="148" t="s">
        <v>359</v>
      </c>
      <c r="F266" s="64">
        <v>555</v>
      </c>
      <c r="G266" s="62" t="s">
        <v>229</v>
      </c>
      <c r="H266" s="62" t="s">
        <v>238</v>
      </c>
      <c r="I266" s="64">
        <v>120</v>
      </c>
      <c r="J266" s="184">
        <f>'приложение 6 (2019-2020г)'!K514</f>
        <v>215</v>
      </c>
      <c r="K266" s="184">
        <f>'приложение 6 (2019-2020г)'!L514</f>
        <v>125</v>
      </c>
    </row>
    <row r="267" spans="1:11" s="86" customFormat="1" ht="30.75" customHeight="1">
      <c r="A267" s="3" t="s">
        <v>219</v>
      </c>
      <c r="B267" s="99" t="s">
        <v>247</v>
      </c>
      <c r="C267" s="168" t="s">
        <v>225</v>
      </c>
      <c r="D267" s="168" t="s">
        <v>230</v>
      </c>
      <c r="E267" s="131" t="s">
        <v>359</v>
      </c>
      <c r="F267" s="64">
        <v>555</v>
      </c>
      <c r="G267" s="62" t="s">
        <v>229</v>
      </c>
      <c r="H267" s="62" t="s">
        <v>238</v>
      </c>
      <c r="I267" s="64">
        <v>240</v>
      </c>
      <c r="J267" s="184">
        <f>'приложение 6 (2019-2020г)'!K515</f>
        <v>86.3</v>
      </c>
      <c r="K267" s="184">
        <f>'приложение 6 (2019-2020г)'!L515</f>
        <v>63.8</v>
      </c>
    </row>
    <row r="268" spans="1:11" s="86" customFormat="1" ht="51" customHeight="1">
      <c r="A268" s="90" t="s">
        <v>87</v>
      </c>
      <c r="B268" s="121">
        <v>13</v>
      </c>
      <c r="C268" s="185" t="s">
        <v>304</v>
      </c>
      <c r="D268" s="185" t="s">
        <v>230</v>
      </c>
      <c r="E268" s="185" t="s">
        <v>307</v>
      </c>
      <c r="F268" s="88"/>
      <c r="G268" s="88"/>
      <c r="H268" s="88"/>
      <c r="I268" s="88"/>
      <c r="J268" s="205">
        <f>J269+J272+J279+J282+J285+J275</f>
        <v>2856.5</v>
      </c>
      <c r="K268" s="205">
        <f>K269+K272+K279+K282+K285+K275</f>
        <v>1009.4</v>
      </c>
    </row>
    <row r="269" spans="1:11" s="86" customFormat="1" ht="31.5" customHeight="1">
      <c r="A269" s="93" t="s">
        <v>314</v>
      </c>
      <c r="B269" s="148">
        <v>13</v>
      </c>
      <c r="C269" s="148">
        <v>0</v>
      </c>
      <c r="D269" s="148" t="s">
        <v>232</v>
      </c>
      <c r="E269" s="148" t="s">
        <v>307</v>
      </c>
      <c r="F269" s="62"/>
      <c r="G269" s="62"/>
      <c r="H269" s="62"/>
      <c r="I269" s="62"/>
      <c r="J269" s="184">
        <f>J270</f>
        <v>0</v>
      </c>
      <c r="K269" s="184">
        <f>K270</f>
        <v>170</v>
      </c>
    </row>
    <row r="270" spans="1:11" s="86" customFormat="1" ht="23.25" customHeight="1">
      <c r="A270" s="9" t="s">
        <v>107</v>
      </c>
      <c r="B270" s="99">
        <v>13</v>
      </c>
      <c r="C270" s="168">
        <v>0</v>
      </c>
      <c r="D270" s="168" t="s">
        <v>232</v>
      </c>
      <c r="E270" s="168" t="s">
        <v>307</v>
      </c>
      <c r="F270" s="62"/>
      <c r="G270" s="62"/>
      <c r="H270" s="62"/>
      <c r="I270" s="62"/>
      <c r="J270" s="184">
        <f>J271</f>
        <v>0</v>
      </c>
      <c r="K270" s="184">
        <f>K271</f>
        <v>170</v>
      </c>
    </row>
    <row r="271" spans="1:11" s="86" customFormat="1" ht="33" customHeight="1">
      <c r="A271" s="3" t="s">
        <v>219</v>
      </c>
      <c r="B271" s="148" t="s">
        <v>285</v>
      </c>
      <c r="C271" s="148" t="s">
        <v>304</v>
      </c>
      <c r="D271" s="148" t="s">
        <v>232</v>
      </c>
      <c r="E271" s="148" t="s">
        <v>307</v>
      </c>
      <c r="F271" s="62" t="s">
        <v>261</v>
      </c>
      <c r="G271" s="62" t="s">
        <v>238</v>
      </c>
      <c r="H271" s="62" t="s">
        <v>232</v>
      </c>
      <c r="I271" s="62" t="s">
        <v>4</v>
      </c>
      <c r="J271" s="184">
        <f>'приложение 6 (2019-2020г)'!K370</f>
        <v>0</v>
      </c>
      <c r="K271" s="184">
        <f>'приложение 6 (2019-2020г)'!L370</f>
        <v>170</v>
      </c>
    </row>
    <row r="272" spans="1:11" s="86" customFormat="1" ht="37.5" customHeight="1">
      <c r="A272" s="13" t="s">
        <v>135</v>
      </c>
      <c r="B272" s="99" t="s">
        <v>285</v>
      </c>
      <c r="C272" s="168" t="s">
        <v>304</v>
      </c>
      <c r="D272" s="168" t="s">
        <v>238</v>
      </c>
      <c r="E272" s="168" t="s">
        <v>307</v>
      </c>
      <c r="F272" s="62"/>
      <c r="G272" s="62"/>
      <c r="H272" s="62"/>
      <c r="I272" s="62"/>
      <c r="J272" s="184">
        <f>J273</f>
        <v>69.4</v>
      </c>
      <c r="K272" s="184">
        <f>K273</f>
        <v>69.4</v>
      </c>
    </row>
    <row r="273" spans="1:11" s="86" customFormat="1" ht="76.5" customHeight="1">
      <c r="A273" s="40" t="s">
        <v>149</v>
      </c>
      <c r="B273" s="99" t="s">
        <v>285</v>
      </c>
      <c r="C273" s="168" t="s">
        <v>304</v>
      </c>
      <c r="D273" s="168" t="s">
        <v>238</v>
      </c>
      <c r="E273" s="168" t="s">
        <v>315</v>
      </c>
      <c r="F273" s="62"/>
      <c r="G273" s="62"/>
      <c r="H273" s="62"/>
      <c r="I273" s="62"/>
      <c r="J273" s="184">
        <f>J274</f>
        <v>69.4</v>
      </c>
      <c r="K273" s="184">
        <f>K274</f>
        <v>69.4</v>
      </c>
    </row>
    <row r="274" spans="1:11" s="86" customFormat="1" ht="36" customHeight="1">
      <c r="A274" s="3" t="s">
        <v>222</v>
      </c>
      <c r="B274" s="99" t="s">
        <v>285</v>
      </c>
      <c r="C274" s="168" t="s">
        <v>304</v>
      </c>
      <c r="D274" s="168" t="s">
        <v>238</v>
      </c>
      <c r="E274" s="168" t="s">
        <v>315</v>
      </c>
      <c r="F274" s="62" t="s">
        <v>261</v>
      </c>
      <c r="G274" s="62" t="s">
        <v>229</v>
      </c>
      <c r="H274" s="62" t="s">
        <v>240</v>
      </c>
      <c r="I274" s="62">
        <v>120</v>
      </c>
      <c r="J274" s="184">
        <f>'приложение 6 (2019-2020г)'!K319</f>
        <v>69.4</v>
      </c>
      <c r="K274" s="184">
        <f>'приложение 6 (2019-2020г)'!L319</f>
        <v>69.4</v>
      </c>
    </row>
    <row r="275" spans="1:11" s="86" customFormat="1" ht="51" customHeight="1">
      <c r="A275" s="9" t="s">
        <v>316</v>
      </c>
      <c r="B275" s="173" t="s">
        <v>285</v>
      </c>
      <c r="C275" s="173" t="s">
        <v>304</v>
      </c>
      <c r="D275" s="173" t="s">
        <v>239</v>
      </c>
      <c r="E275" s="173" t="s">
        <v>317</v>
      </c>
      <c r="F275" s="62"/>
      <c r="G275" s="62"/>
      <c r="H275" s="64"/>
      <c r="I275" s="64"/>
      <c r="J275" s="184">
        <f>J276</f>
        <v>737.1</v>
      </c>
      <c r="K275" s="184">
        <f>K276</f>
        <v>270</v>
      </c>
    </row>
    <row r="276" spans="1:11" s="86" customFormat="1" ht="24.75" customHeight="1">
      <c r="A276" s="9" t="s">
        <v>107</v>
      </c>
      <c r="B276" s="133" t="s">
        <v>285</v>
      </c>
      <c r="C276" s="194" t="s">
        <v>304</v>
      </c>
      <c r="D276" s="194" t="s">
        <v>239</v>
      </c>
      <c r="E276" s="194" t="s">
        <v>317</v>
      </c>
      <c r="F276" s="62"/>
      <c r="G276" s="62"/>
      <c r="H276" s="64"/>
      <c r="I276" s="64"/>
      <c r="J276" s="184">
        <f>J277+J278</f>
        <v>737.1</v>
      </c>
      <c r="K276" s="184">
        <f>K277+K278</f>
        <v>270</v>
      </c>
    </row>
    <row r="277" spans="1:11" s="86" customFormat="1" ht="35.25" customHeight="1">
      <c r="A277" s="3" t="s">
        <v>219</v>
      </c>
      <c r="B277" s="173" t="s">
        <v>285</v>
      </c>
      <c r="C277" s="173" t="s">
        <v>304</v>
      </c>
      <c r="D277" s="173" t="s">
        <v>239</v>
      </c>
      <c r="E277" s="173" t="s">
        <v>317</v>
      </c>
      <c r="F277" s="62">
        <v>116</v>
      </c>
      <c r="G277" s="62" t="s">
        <v>238</v>
      </c>
      <c r="H277" s="62" t="s">
        <v>232</v>
      </c>
      <c r="I277" s="62" t="s">
        <v>4</v>
      </c>
      <c r="J277" s="184">
        <f>'приложение 6 (2019-2020г)'!K322</f>
        <v>737.1</v>
      </c>
      <c r="K277" s="184">
        <f>'приложение 6 (2019-2020г)'!L322</f>
        <v>270</v>
      </c>
    </row>
    <row r="278" spans="1:11" s="86" customFormat="1" ht="24" customHeight="1">
      <c r="A278" s="3" t="s">
        <v>81</v>
      </c>
      <c r="B278" s="37" t="s">
        <v>285</v>
      </c>
      <c r="C278" s="169" t="s">
        <v>304</v>
      </c>
      <c r="D278" s="169" t="s">
        <v>239</v>
      </c>
      <c r="E278" s="169" t="s">
        <v>317</v>
      </c>
      <c r="F278" s="62">
        <v>555</v>
      </c>
      <c r="G278" s="62" t="s">
        <v>238</v>
      </c>
      <c r="H278" s="62" t="s">
        <v>232</v>
      </c>
      <c r="I278" s="62" t="s">
        <v>80</v>
      </c>
      <c r="J278" s="184">
        <f>'приложение 6 (2019-2020г)'!K556</f>
        <v>0</v>
      </c>
      <c r="K278" s="184">
        <f>'приложение 6 (2019-2020г)'!L556</f>
        <v>0</v>
      </c>
    </row>
    <row r="279" spans="1:11" s="86" customFormat="1" ht="31.5" customHeight="1">
      <c r="A279" s="3" t="s">
        <v>318</v>
      </c>
      <c r="B279" s="55" t="s">
        <v>285</v>
      </c>
      <c r="C279" s="55" t="s">
        <v>304</v>
      </c>
      <c r="D279" s="55" t="s">
        <v>233</v>
      </c>
      <c r="E279" s="55" t="s">
        <v>317</v>
      </c>
      <c r="F279" s="62"/>
      <c r="G279" s="62"/>
      <c r="H279" s="62"/>
      <c r="I279" s="62"/>
      <c r="J279" s="184">
        <f>J280</f>
        <v>1650</v>
      </c>
      <c r="K279" s="184">
        <f>K280</f>
        <v>0</v>
      </c>
    </row>
    <row r="280" spans="1:11" s="86" customFormat="1" ht="31.5" customHeight="1">
      <c r="A280" s="8" t="s">
        <v>455</v>
      </c>
      <c r="B280" s="37" t="s">
        <v>285</v>
      </c>
      <c r="C280" s="169" t="s">
        <v>304</v>
      </c>
      <c r="D280" s="169" t="s">
        <v>233</v>
      </c>
      <c r="E280" s="169" t="s">
        <v>317</v>
      </c>
      <c r="F280" s="62"/>
      <c r="G280" s="62"/>
      <c r="H280" s="62"/>
      <c r="I280" s="62"/>
      <c r="J280" s="184">
        <f>J281</f>
        <v>1650</v>
      </c>
      <c r="K280" s="184">
        <f>K281</f>
        <v>0</v>
      </c>
    </row>
    <row r="281" spans="1:11" s="86" customFormat="1" ht="24" customHeight="1">
      <c r="A281" s="8" t="s">
        <v>245</v>
      </c>
      <c r="B281" s="55" t="s">
        <v>285</v>
      </c>
      <c r="C281" s="55" t="s">
        <v>304</v>
      </c>
      <c r="D281" s="55" t="s">
        <v>233</v>
      </c>
      <c r="E281" s="55" t="s">
        <v>317</v>
      </c>
      <c r="F281" s="62" t="s">
        <v>292</v>
      </c>
      <c r="G281" s="62" t="s">
        <v>229</v>
      </c>
      <c r="H281" s="62" t="s">
        <v>285</v>
      </c>
      <c r="I281" s="62" t="s">
        <v>457</v>
      </c>
      <c r="J281" s="184">
        <f>'приложение 6 (2019-2020г)'!K373</f>
        <v>1650</v>
      </c>
      <c r="K281" s="184">
        <v>0</v>
      </c>
    </row>
    <row r="282" spans="1:11" s="86" customFormat="1" ht="41.25" customHeight="1">
      <c r="A282" s="3" t="s">
        <v>319</v>
      </c>
      <c r="B282" s="37" t="s">
        <v>285</v>
      </c>
      <c r="C282" s="169" t="s">
        <v>304</v>
      </c>
      <c r="D282" s="169" t="s">
        <v>241</v>
      </c>
      <c r="E282" s="169" t="s">
        <v>317</v>
      </c>
      <c r="F282" s="62"/>
      <c r="G282" s="62"/>
      <c r="H282" s="62"/>
      <c r="I282" s="62"/>
      <c r="J282" s="184">
        <f>J283</f>
        <v>100</v>
      </c>
      <c r="K282" s="184">
        <f>K283</f>
        <v>100</v>
      </c>
    </row>
    <row r="283" spans="1:11" s="86" customFormat="1" ht="24" customHeight="1">
      <c r="A283" s="9" t="s">
        <v>107</v>
      </c>
      <c r="B283" s="37" t="s">
        <v>285</v>
      </c>
      <c r="C283" s="169" t="s">
        <v>304</v>
      </c>
      <c r="D283" s="169" t="s">
        <v>241</v>
      </c>
      <c r="E283" s="169" t="s">
        <v>317</v>
      </c>
      <c r="F283" s="62"/>
      <c r="G283" s="62"/>
      <c r="H283" s="62"/>
      <c r="I283" s="62"/>
      <c r="J283" s="184">
        <f>J284</f>
        <v>100</v>
      </c>
      <c r="K283" s="184">
        <f>K284</f>
        <v>100</v>
      </c>
    </row>
    <row r="284" spans="1:11" s="86" customFormat="1" ht="31.5" customHeight="1">
      <c r="A284" s="3" t="s">
        <v>219</v>
      </c>
      <c r="B284" s="37" t="s">
        <v>285</v>
      </c>
      <c r="C284" s="169" t="s">
        <v>304</v>
      </c>
      <c r="D284" s="169" t="s">
        <v>241</v>
      </c>
      <c r="E284" s="169" t="s">
        <v>317</v>
      </c>
      <c r="F284" s="62" t="s">
        <v>261</v>
      </c>
      <c r="G284" s="62" t="s">
        <v>238</v>
      </c>
      <c r="H284" s="62" t="s">
        <v>232</v>
      </c>
      <c r="I284" s="62" t="s">
        <v>4</v>
      </c>
      <c r="J284" s="184">
        <f>'приложение 6 (2019-2020г)'!K325</f>
        <v>100</v>
      </c>
      <c r="K284" s="184">
        <f>'приложение 6 (2019-2020г)'!L325</f>
        <v>100</v>
      </c>
    </row>
    <row r="285" spans="1:11" s="86" customFormat="1" ht="31.5" customHeight="1">
      <c r="A285" s="3" t="s">
        <v>320</v>
      </c>
      <c r="B285" s="55" t="s">
        <v>285</v>
      </c>
      <c r="C285" s="55" t="s">
        <v>304</v>
      </c>
      <c r="D285" s="55" t="s">
        <v>247</v>
      </c>
      <c r="E285" s="55" t="s">
        <v>317</v>
      </c>
      <c r="F285" s="62"/>
      <c r="G285" s="62"/>
      <c r="H285" s="62"/>
      <c r="I285" s="62"/>
      <c r="J285" s="184">
        <f>J286</f>
        <v>300</v>
      </c>
      <c r="K285" s="184">
        <f>K286</f>
        <v>400</v>
      </c>
    </row>
    <row r="286" spans="1:11" s="86" customFormat="1" ht="22.5" customHeight="1">
      <c r="A286" s="9" t="s">
        <v>107</v>
      </c>
      <c r="B286" s="37" t="s">
        <v>285</v>
      </c>
      <c r="C286" s="169" t="s">
        <v>304</v>
      </c>
      <c r="D286" s="169" t="s">
        <v>247</v>
      </c>
      <c r="E286" s="169" t="s">
        <v>317</v>
      </c>
      <c r="F286" s="62"/>
      <c r="G286" s="62"/>
      <c r="H286" s="62"/>
      <c r="I286" s="62"/>
      <c r="J286" s="184">
        <f>J287</f>
        <v>300</v>
      </c>
      <c r="K286" s="184">
        <f>K287</f>
        <v>400</v>
      </c>
    </row>
    <row r="287" spans="1:11" s="86" customFormat="1" ht="31.5" customHeight="1">
      <c r="A287" s="3" t="s">
        <v>219</v>
      </c>
      <c r="B287" s="55" t="s">
        <v>285</v>
      </c>
      <c r="C287" s="55" t="s">
        <v>304</v>
      </c>
      <c r="D287" s="55" t="s">
        <v>247</v>
      </c>
      <c r="E287" s="55" t="s">
        <v>317</v>
      </c>
      <c r="F287" s="62" t="s">
        <v>261</v>
      </c>
      <c r="G287" s="62" t="s">
        <v>238</v>
      </c>
      <c r="H287" s="62" t="s">
        <v>232</v>
      </c>
      <c r="I287" s="62" t="s">
        <v>4</v>
      </c>
      <c r="J287" s="184">
        <f>'приложение 6 (2019-2020г)'!K328</f>
        <v>300</v>
      </c>
      <c r="K287" s="184">
        <f>'приложение 6 (2019-2020г)'!L328</f>
        <v>400</v>
      </c>
    </row>
    <row r="288" spans="1:11" s="86" customFormat="1" ht="46.5" customHeight="1">
      <c r="A288" s="11" t="s">
        <v>31</v>
      </c>
      <c r="B288" s="121" t="s">
        <v>296</v>
      </c>
      <c r="C288" s="185" t="s">
        <v>304</v>
      </c>
      <c r="D288" s="185" t="s">
        <v>230</v>
      </c>
      <c r="E288" s="185" t="s">
        <v>307</v>
      </c>
      <c r="F288" s="120"/>
      <c r="G288" s="120"/>
      <c r="H288" s="120"/>
      <c r="I288" s="120"/>
      <c r="J288" s="205">
        <f>J289+J292+J295</f>
        <v>738.1</v>
      </c>
      <c r="K288" s="205">
        <f>K289+K292+K295</f>
        <v>160</v>
      </c>
    </row>
    <row r="289" spans="1:11" s="86" customFormat="1" ht="48.75" customHeight="1">
      <c r="A289" s="3" t="s">
        <v>207</v>
      </c>
      <c r="B289" s="148" t="s">
        <v>296</v>
      </c>
      <c r="C289" s="148" t="s">
        <v>304</v>
      </c>
      <c r="D289" s="148" t="s">
        <v>234</v>
      </c>
      <c r="E289" s="148" t="s">
        <v>307</v>
      </c>
      <c r="F289" s="120"/>
      <c r="G289" s="62"/>
      <c r="H289" s="99"/>
      <c r="I289" s="120"/>
      <c r="J289" s="184">
        <f>J290</f>
        <v>243.1</v>
      </c>
      <c r="K289" s="184">
        <f>K290</f>
        <v>0</v>
      </c>
    </row>
    <row r="290" spans="1:11" s="86" customFormat="1" ht="35.25" customHeight="1">
      <c r="A290" s="40" t="s">
        <v>49</v>
      </c>
      <c r="B290" s="36" t="s">
        <v>296</v>
      </c>
      <c r="C290" s="177" t="s">
        <v>304</v>
      </c>
      <c r="D290" s="177" t="s">
        <v>234</v>
      </c>
      <c r="E290" s="160" t="s">
        <v>406</v>
      </c>
      <c r="F290" s="120"/>
      <c r="G290" s="62"/>
      <c r="H290" s="99"/>
      <c r="I290" s="120"/>
      <c r="J290" s="184">
        <f>J291</f>
        <v>243.1</v>
      </c>
      <c r="K290" s="184">
        <f>K291</f>
        <v>0</v>
      </c>
    </row>
    <row r="291" spans="1:11" s="86" customFormat="1" ht="37.5" customHeight="1">
      <c r="A291" s="40" t="s">
        <v>48</v>
      </c>
      <c r="B291" s="172" t="s">
        <v>296</v>
      </c>
      <c r="C291" s="172" t="s">
        <v>304</v>
      </c>
      <c r="D291" s="172" t="s">
        <v>234</v>
      </c>
      <c r="E291" s="172" t="s">
        <v>406</v>
      </c>
      <c r="F291" s="120">
        <v>116</v>
      </c>
      <c r="G291" s="62" t="s">
        <v>247</v>
      </c>
      <c r="H291" s="99" t="s">
        <v>231</v>
      </c>
      <c r="I291" s="120">
        <v>320</v>
      </c>
      <c r="J291" s="184">
        <f>'приложение 6 (2019-2020г)'!K355</f>
        <v>243.1</v>
      </c>
      <c r="K291" s="184">
        <f>'приложение 6 (2019-2020г)'!L355</f>
        <v>0</v>
      </c>
    </row>
    <row r="292" spans="1:11" s="86" customFormat="1" ht="62.25" customHeight="1">
      <c r="A292" s="3" t="s">
        <v>47</v>
      </c>
      <c r="B292" s="36" t="s">
        <v>296</v>
      </c>
      <c r="C292" s="177" t="s">
        <v>304</v>
      </c>
      <c r="D292" s="177" t="s">
        <v>240</v>
      </c>
      <c r="E292" s="160" t="s">
        <v>307</v>
      </c>
      <c r="F292" s="120"/>
      <c r="G292" s="33"/>
      <c r="H292" s="33"/>
      <c r="I292" s="120"/>
      <c r="J292" s="184">
        <f>J293</f>
        <v>335</v>
      </c>
      <c r="K292" s="184">
        <f>K293</f>
        <v>0</v>
      </c>
    </row>
    <row r="293" spans="1:11" s="86" customFormat="1" ht="34.5" customHeight="1">
      <c r="A293" s="13" t="s">
        <v>188</v>
      </c>
      <c r="B293" s="172" t="s">
        <v>296</v>
      </c>
      <c r="C293" s="172" t="s">
        <v>304</v>
      </c>
      <c r="D293" s="172" t="s">
        <v>240</v>
      </c>
      <c r="E293" s="172" t="s">
        <v>407</v>
      </c>
      <c r="F293" s="120"/>
      <c r="G293" s="33"/>
      <c r="H293" s="33"/>
      <c r="I293" s="120"/>
      <c r="J293" s="184">
        <f>J294</f>
        <v>335</v>
      </c>
      <c r="K293" s="184">
        <f>K294</f>
        <v>0</v>
      </c>
    </row>
    <row r="294" spans="1:11" s="86" customFormat="1" ht="35.25" customHeight="1">
      <c r="A294" s="3" t="s">
        <v>219</v>
      </c>
      <c r="B294" s="36" t="s">
        <v>296</v>
      </c>
      <c r="C294" s="177" t="s">
        <v>304</v>
      </c>
      <c r="D294" s="177" t="s">
        <v>240</v>
      </c>
      <c r="E294" s="160" t="s">
        <v>407</v>
      </c>
      <c r="F294" s="120">
        <v>116</v>
      </c>
      <c r="G294" s="62" t="s">
        <v>229</v>
      </c>
      <c r="H294" s="62" t="s">
        <v>285</v>
      </c>
      <c r="I294" s="120">
        <v>240</v>
      </c>
      <c r="J294" s="184">
        <f>'приложение 6 (2019-2020г)'!K260</f>
        <v>335</v>
      </c>
      <c r="K294" s="184">
        <f>'приложение 6 (2019-2020г)'!L260</f>
        <v>0</v>
      </c>
    </row>
    <row r="295" spans="1:11" s="86" customFormat="1" ht="32.25" customHeight="1">
      <c r="A295" s="8" t="s">
        <v>104</v>
      </c>
      <c r="B295" s="55" t="s">
        <v>296</v>
      </c>
      <c r="C295" s="55" t="s">
        <v>304</v>
      </c>
      <c r="D295" s="55" t="s">
        <v>259</v>
      </c>
      <c r="E295" s="55" t="s">
        <v>407</v>
      </c>
      <c r="F295" s="120"/>
      <c r="G295" s="103"/>
      <c r="H295" s="84"/>
      <c r="I295" s="120"/>
      <c r="J295" s="184">
        <f>J296</f>
        <v>160</v>
      </c>
      <c r="K295" s="184">
        <f>K296</f>
        <v>160</v>
      </c>
    </row>
    <row r="296" spans="1:11" s="86" customFormat="1" ht="21.75" customHeight="1">
      <c r="A296" s="8" t="s">
        <v>189</v>
      </c>
      <c r="B296" s="37" t="s">
        <v>296</v>
      </c>
      <c r="C296" s="169" t="s">
        <v>304</v>
      </c>
      <c r="D296" s="169" t="s">
        <v>259</v>
      </c>
      <c r="E296" s="158" t="s">
        <v>407</v>
      </c>
      <c r="F296" s="120"/>
      <c r="G296" s="103"/>
      <c r="H296" s="84"/>
      <c r="I296" s="120"/>
      <c r="J296" s="184">
        <f>J297</f>
        <v>160</v>
      </c>
      <c r="K296" s="184">
        <f>K297</f>
        <v>160</v>
      </c>
    </row>
    <row r="297" spans="1:11" s="86" customFormat="1" ht="27.75" customHeight="1">
      <c r="A297" s="3" t="s">
        <v>219</v>
      </c>
      <c r="B297" s="37" t="s">
        <v>296</v>
      </c>
      <c r="C297" s="169" t="s">
        <v>304</v>
      </c>
      <c r="D297" s="169" t="s">
        <v>259</v>
      </c>
      <c r="E297" s="158" t="s">
        <v>407</v>
      </c>
      <c r="F297" s="120">
        <v>116</v>
      </c>
      <c r="G297" s="103" t="s">
        <v>229</v>
      </c>
      <c r="H297" s="103" t="s">
        <v>285</v>
      </c>
      <c r="I297" s="120">
        <v>240</v>
      </c>
      <c r="J297" s="184">
        <f>'приложение 6 (2019-2020г)'!K263</f>
        <v>160</v>
      </c>
      <c r="K297" s="184">
        <f>'приложение 6 (2019-2020г)'!L263</f>
        <v>160</v>
      </c>
    </row>
    <row r="298" spans="1:11" s="86" customFormat="1" ht="38.25">
      <c r="A298" s="146" t="s">
        <v>32</v>
      </c>
      <c r="B298" s="175" t="s">
        <v>408</v>
      </c>
      <c r="C298" s="175" t="s">
        <v>304</v>
      </c>
      <c r="D298" s="175" t="s">
        <v>230</v>
      </c>
      <c r="E298" s="175" t="s">
        <v>307</v>
      </c>
      <c r="F298" s="120"/>
      <c r="G298" s="120"/>
      <c r="H298" s="120"/>
      <c r="I298" s="120"/>
      <c r="J298" s="205">
        <f>J299+J310+J316</f>
        <v>10361.8</v>
      </c>
      <c r="K298" s="205">
        <f>K299+K310+K316</f>
        <v>10361.8</v>
      </c>
    </row>
    <row r="299" spans="1:11" s="86" customFormat="1" ht="38.25">
      <c r="A299" s="40" t="s">
        <v>151</v>
      </c>
      <c r="B299" s="99" t="s">
        <v>408</v>
      </c>
      <c r="C299" s="168" t="s">
        <v>323</v>
      </c>
      <c r="D299" s="168" t="s">
        <v>230</v>
      </c>
      <c r="E299" s="131" t="s">
        <v>307</v>
      </c>
      <c r="F299" s="120"/>
      <c r="G299" s="120"/>
      <c r="H299" s="120"/>
      <c r="I299" s="120"/>
      <c r="J299" s="184">
        <f>J300+J303+J305+J307</f>
        <v>895</v>
      </c>
      <c r="K299" s="184">
        <f>K300+K303+K305+K307</f>
        <v>895</v>
      </c>
    </row>
    <row r="300" spans="1:11" s="86" customFormat="1" ht="25.5">
      <c r="A300" s="13" t="s">
        <v>152</v>
      </c>
      <c r="B300" s="148" t="s">
        <v>408</v>
      </c>
      <c r="C300" s="148" t="s">
        <v>323</v>
      </c>
      <c r="D300" s="148" t="s">
        <v>229</v>
      </c>
      <c r="E300" s="148" t="s">
        <v>307</v>
      </c>
      <c r="F300" s="120"/>
      <c r="G300" s="120"/>
      <c r="H300" s="120"/>
      <c r="I300" s="120"/>
      <c r="J300" s="184">
        <f>J301</f>
        <v>25</v>
      </c>
      <c r="K300" s="184">
        <f>K301</f>
        <v>25</v>
      </c>
    </row>
    <row r="301" spans="1:11" s="86" customFormat="1" ht="63.75">
      <c r="A301" s="13" t="s">
        <v>95</v>
      </c>
      <c r="B301" s="99" t="s">
        <v>408</v>
      </c>
      <c r="C301" s="168" t="s">
        <v>323</v>
      </c>
      <c r="D301" s="168" t="s">
        <v>229</v>
      </c>
      <c r="E301" s="131" t="s">
        <v>409</v>
      </c>
      <c r="F301" s="120"/>
      <c r="G301" s="120"/>
      <c r="H301" s="120"/>
      <c r="I301" s="120"/>
      <c r="J301" s="184">
        <f>J302</f>
        <v>25</v>
      </c>
      <c r="K301" s="184">
        <f>K302</f>
        <v>25</v>
      </c>
    </row>
    <row r="302" spans="1:11" s="86" customFormat="1" ht="25.5">
      <c r="A302" s="3" t="s">
        <v>219</v>
      </c>
      <c r="B302" s="148" t="s">
        <v>408</v>
      </c>
      <c r="C302" s="148" t="s">
        <v>323</v>
      </c>
      <c r="D302" s="148" t="s">
        <v>229</v>
      </c>
      <c r="E302" s="148" t="s">
        <v>409</v>
      </c>
      <c r="F302" s="120">
        <v>545</v>
      </c>
      <c r="G302" s="145" t="s">
        <v>229</v>
      </c>
      <c r="H302" s="120">
        <v>13</v>
      </c>
      <c r="I302" s="120">
        <v>240</v>
      </c>
      <c r="J302" s="184">
        <f>'приложение 6 (2019-2020г)'!K378</f>
        <v>25</v>
      </c>
      <c r="K302" s="184">
        <f>'приложение 6 (2019-2020г)'!L378</f>
        <v>25</v>
      </c>
    </row>
    <row r="303" spans="1:11" s="86" customFormat="1" ht="38.25">
      <c r="A303" s="13" t="s">
        <v>153</v>
      </c>
      <c r="B303" s="99" t="s">
        <v>408</v>
      </c>
      <c r="C303" s="168" t="s">
        <v>323</v>
      </c>
      <c r="D303" s="168" t="s">
        <v>234</v>
      </c>
      <c r="E303" s="131" t="s">
        <v>307</v>
      </c>
      <c r="F303" s="120"/>
      <c r="G303" s="120"/>
      <c r="H303" s="120"/>
      <c r="I303" s="120"/>
      <c r="J303" s="184">
        <f>J304</f>
        <v>340</v>
      </c>
      <c r="K303" s="184">
        <f>K304</f>
        <v>340</v>
      </c>
    </row>
    <row r="304" spans="1:11" s="86" customFormat="1" ht="25.5">
      <c r="A304" s="3" t="s">
        <v>219</v>
      </c>
      <c r="B304" s="148" t="s">
        <v>408</v>
      </c>
      <c r="C304" s="148" t="s">
        <v>323</v>
      </c>
      <c r="D304" s="148" t="s">
        <v>234</v>
      </c>
      <c r="E304" s="148" t="s">
        <v>410</v>
      </c>
      <c r="F304" s="120">
        <v>545</v>
      </c>
      <c r="G304" s="145" t="s">
        <v>229</v>
      </c>
      <c r="H304" s="145" t="s">
        <v>285</v>
      </c>
      <c r="I304" s="120">
        <v>240</v>
      </c>
      <c r="J304" s="184">
        <f>'приложение 6 (2019-2020г)'!K380</f>
        <v>340</v>
      </c>
      <c r="K304" s="184">
        <f>'приложение 6 (2019-2020г)'!L380</f>
        <v>340</v>
      </c>
    </row>
    <row r="305" spans="1:11" s="86" customFormat="1" ht="38.25">
      <c r="A305" s="13" t="s">
        <v>154</v>
      </c>
      <c r="B305" s="99" t="s">
        <v>408</v>
      </c>
      <c r="C305" s="168" t="s">
        <v>323</v>
      </c>
      <c r="D305" s="168" t="s">
        <v>240</v>
      </c>
      <c r="E305" s="131" t="s">
        <v>307</v>
      </c>
      <c r="F305" s="120"/>
      <c r="G305" s="120"/>
      <c r="H305" s="120"/>
      <c r="I305" s="120"/>
      <c r="J305" s="184">
        <f>J306</f>
        <v>170</v>
      </c>
      <c r="K305" s="184">
        <f>K306</f>
        <v>170</v>
      </c>
    </row>
    <row r="306" spans="1:11" s="86" customFormat="1" ht="25.5">
      <c r="A306" s="3" t="s">
        <v>219</v>
      </c>
      <c r="B306" s="148" t="s">
        <v>408</v>
      </c>
      <c r="C306" s="148" t="s">
        <v>323</v>
      </c>
      <c r="D306" s="148" t="s">
        <v>240</v>
      </c>
      <c r="E306" s="148" t="s">
        <v>411</v>
      </c>
      <c r="F306" s="120">
        <v>545</v>
      </c>
      <c r="G306" s="145" t="s">
        <v>229</v>
      </c>
      <c r="H306" s="145" t="s">
        <v>285</v>
      </c>
      <c r="I306" s="120">
        <v>240</v>
      </c>
      <c r="J306" s="184">
        <f>'приложение 6 (2019-2020г)'!K382</f>
        <v>170</v>
      </c>
      <c r="K306" s="184">
        <f>'приложение 6 (2019-2020г)'!L382</f>
        <v>170</v>
      </c>
    </row>
    <row r="307" spans="1:11" s="86" customFormat="1" ht="25.5">
      <c r="A307" s="13" t="s">
        <v>159</v>
      </c>
      <c r="B307" s="99" t="s">
        <v>408</v>
      </c>
      <c r="C307" s="168" t="s">
        <v>323</v>
      </c>
      <c r="D307" s="168" t="s">
        <v>232</v>
      </c>
      <c r="E307" s="131" t="s">
        <v>307</v>
      </c>
      <c r="F307" s="120"/>
      <c r="G307" s="120"/>
      <c r="H307" s="120"/>
      <c r="I307" s="120"/>
      <c r="J307" s="184">
        <f>J308</f>
        <v>360</v>
      </c>
      <c r="K307" s="184">
        <f>K308</f>
        <v>360</v>
      </c>
    </row>
    <row r="308" spans="1:11" s="86" customFormat="1" ht="12.75">
      <c r="A308" s="13" t="s">
        <v>67</v>
      </c>
      <c r="B308" s="148" t="s">
        <v>408</v>
      </c>
      <c r="C308" s="148" t="s">
        <v>323</v>
      </c>
      <c r="D308" s="148" t="s">
        <v>232</v>
      </c>
      <c r="E308" s="148" t="s">
        <v>412</v>
      </c>
      <c r="F308" s="120"/>
      <c r="G308" s="120"/>
      <c r="H308" s="120"/>
      <c r="I308" s="120"/>
      <c r="J308" s="184">
        <f>J309</f>
        <v>360</v>
      </c>
      <c r="K308" s="184">
        <f>K309</f>
        <v>360</v>
      </c>
    </row>
    <row r="309" spans="1:11" s="86" customFormat="1" ht="25.5">
      <c r="A309" s="3" t="s">
        <v>219</v>
      </c>
      <c r="B309" s="99" t="s">
        <v>408</v>
      </c>
      <c r="C309" s="168" t="s">
        <v>323</v>
      </c>
      <c r="D309" s="168" t="s">
        <v>232</v>
      </c>
      <c r="E309" s="131" t="s">
        <v>412</v>
      </c>
      <c r="F309" s="120">
        <v>545</v>
      </c>
      <c r="G309" s="62" t="s">
        <v>232</v>
      </c>
      <c r="H309" s="62" t="s">
        <v>229</v>
      </c>
      <c r="I309" s="120">
        <v>240</v>
      </c>
      <c r="J309" s="184">
        <f>'приложение 6 (2019-2020г)'!K401</f>
        <v>360</v>
      </c>
      <c r="K309" s="184">
        <f>'приложение 6 (2019-2020г)'!L401</f>
        <v>360</v>
      </c>
    </row>
    <row r="310" spans="1:11" s="86" customFormat="1" ht="38.25">
      <c r="A310" s="49" t="s">
        <v>155</v>
      </c>
      <c r="B310" s="148" t="s">
        <v>408</v>
      </c>
      <c r="C310" s="148" t="s">
        <v>325</v>
      </c>
      <c r="D310" s="148" t="s">
        <v>230</v>
      </c>
      <c r="E310" s="148" t="s">
        <v>307</v>
      </c>
      <c r="F310" s="120"/>
      <c r="G310" s="120"/>
      <c r="H310" s="120"/>
      <c r="I310" s="120"/>
      <c r="J310" s="184">
        <f>J311</f>
        <v>3571.3</v>
      </c>
      <c r="K310" s="184">
        <f>K311</f>
        <v>3571.3</v>
      </c>
    </row>
    <row r="311" spans="1:11" s="86" customFormat="1" ht="55.5" customHeight="1">
      <c r="A311" s="13" t="s">
        <v>156</v>
      </c>
      <c r="B311" s="99" t="s">
        <v>408</v>
      </c>
      <c r="C311" s="168" t="s">
        <v>325</v>
      </c>
      <c r="D311" s="168" t="s">
        <v>229</v>
      </c>
      <c r="E311" s="131" t="s">
        <v>307</v>
      </c>
      <c r="F311" s="120"/>
      <c r="G311" s="120"/>
      <c r="H311" s="120"/>
      <c r="I311" s="120"/>
      <c r="J311" s="184">
        <f>J312</f>
        <v>3571.3</v>
      </c>
      <c r="K311" s="184">
        <f>K312</f>
        <v>3571.3</v>
      </c>
    </row>
    <row r="312" spans="1:11" s="86" customFormat="1" ht="33" customHeight="1">
      <c r="A312" s="13" t="s">
        <v>157</v>
      </c>
      <c r="B312" s="148" t="s">
        <v>408</v>
      </c>
      <c r="C312" s="148" t="s">
        <v>325</v>
      </c>
      <c r="D312" s="148" t="s">
        <v>229</v>
      </c>
      <c r="E312" s="148" t="s">
        <v>413</v>
      </c>
      <c r="F312" s="120"/>
      <c r="G312" s="120"/>
      <c r="H312" s="120"/>
      <c r="I312" s="120"/>
      <c r="J312" s="184">
        <f>J313+J314+J315</f>
        <v>3571.3</v>
      </c>
      <c r="K312" s="184">
        <f>K313+K314+K315</f>
        <v>3571.3</v>
      </c>
    </row>
    <row r="313" spans="1:11" s="86" customFormat="1" ht="25.5">
      <c r="A313" s="3" t="s">
        <v>222</v>
      </c>
      <c r="B313" s="99" t="s">
        <v>408</v>
      </c>
      <c r="C313" s="168" t="s">
        <v>325</v>
      </c>
      <c r="D313" s="168" t="s">
        <v>229</v>
      </c>
      <c r="E313" s="131" t="s">
        <v>413</v>
      </c>
      <c r="F313" s="120">
        <v>545</v>
      </c>
      <c r="G313" s="62" t="s">
        <v>240</v>
      </c>
      <c r="H313" s="62" t="s">
        <v>235</v>
      </c>
      <c r="I313" s="120">
        <v>120</v>
      </c>
      <c r="J313" s="184">
        <f>'приложение 6 (2019-2020г)'!K392</f>
        <v>2290.3</v>
      </c>
      <c r="K313" s="184">
        <f>'приложение 6 (2019-2020г)'!L392</f>
        <v>2290.3</v>
      </c>
    </row>
    <row r="314" spans="1:11" s="86" customFormat="1" ht="25.5">
      <c r="A314" s="3" t="s">
        <v>219</v>
      </c>
      <c r="B314" s="148" t="s">
        <v>408</v>
      </c>
      <c r="C314" s="148" t="s">
        <v>325</v>
      </c>
      <c r="D314" s="148" t="s">
        <v>229</v>
      </c>
      <c r="E314" s="148" t="s">
        <v>413</v>
      </c>
      <c r="F314" s="120">
        <v>545</v>
      </c>
      <c r="G314" s="62" t="s">
        <v>240</v>
      </c>
      <c r="H314" s="62" t="s">
        <v>235</v>
      </c>
      <c r="I314" s="120">
        <v>240</v>
      </c>
      <c r="J314" s="184">
        <f>'приложение 6 (2019-2020г)'!K393</f>
        <v>1245</v>
      </c>
      <c r="K314" s="184">
        <f>'приложение 6 (2019-2020г)'!L393</f>
        <v>1245</v>
      </c>
    </row>
    <row r="315" spans="1:11" s="86" customFormat="1" ht="17.25" customHeight="1">
      <c r="A315" s="3" t="s">
        <v>3</v>
      </c>
      <c r="B315" s="99" t="s">
        <v>408</v>
      </c>
      <c r="C315" s="168" t="s">
        <v>325</v>
      </c>
      <c r="D315" s="168" t="s">
        <v>229</v>
      </c>
      <c r="E315" s="131" t="s">
        <v>413</v>
      </c>
      <c r="F315" s="120">
        <v>545</v>
      </c>
      <c r="G315" s="62" t="s">
        <v>240</v>
      </c>
      <c r="H315" s="62" t="s">
        <v>235</v>
      </c>
      <c r="I315" s="120">
        <v>850</v>
      </c>
      <c r="J315" s="184">
        <f>'приложение 6 (2019-2020г)'!K394</f>
        <v>36</v>
      </c>
      <c r="K315" s="184">
        <f>'приложение 6 (2019-2020г)'!L394</f>
        <v>36</v>
      </c>
    </row>
    <row r="316" spans="1:11" s="86" customFormat="1" ht="50.25" customHeight="1">
      <c r="A316" s="3" t="s">
        <v>443</v>
      </c>
      <c r="B316" s="99" t="s">
        <v>408</v>
      </c>
      <c r="C316" s="168" t="s">
        <v>304</v>
      </c>
      <c r="D316" s="168" t="s">
        <v>230</v>
      </c>
      <c r="E316" s="168" t="s">
        <v>475</v>
      </c>
      <c r="F316" s="62" t="s">
        <v>292</v>
      </c>
      <c r="G316" s="62" t="s">
        <v>247</v>
      </c>
      <c r="H316" s="62" t="s">
        <v>238</v>
      </c>
      <c r="I316" s="120"/>
      <c r="J316" s="184">
        <f>J317</f>
        <v>5895.5</v>
      </c>
      <c r="K316" s="184">
        <f>K317</f>
        <v>5895.5</v>
      </c>
    </row>
    <row r="317" spans="1:11" s="86" customFormat="1" ht="30.75" customHeight="1">
      <c r="A317" s="8" t="s">
        <v>220</v>
      </c>
      <c r="B317" s="99" t="s">
        <v>408</v>
      </c>
      <c r="C317" s="168" t="s">
        <v>304</v>
      </c>
      <c r="D317" s="168" t="s">
        <v>230</v>
      </c>
      <c r="E317" s="168" t="s">
        <v>475</v>
      </c>
      <c r="F317" s="62" t="s">
        <v>292</v>
      </c>
      <c r="G317" s="62" t="s">
        <v>247</v>
      </c>
      <c r="H317" s="62" t="s">
        <v>238</v>
      </c>
      <c r="I317" s="120">
        <v>320</v>
      </c>
      <c r="J317" s="184">
        <f>'приложение 6 (2019-2020г)'!K411</f>
        <v>5895.5</v>
      </c>
      <c r="K317" s="184">
        <f>'приложение 6 (2019-2020г)'!L411</f>
        <v>5895.5</v>
      </c>
    </row>
    <row r="318" spans="1:11" ht="51">
      <c r="A318" s="183" t="s">
        <v>46</v>
      </c>
      <c r="B318" s="174" t="s">
        <v>414</v>
      </c>
      <c r="C318" s="174" t="s">
        <v>304</v>
      </c>
      <c r="D318" s="174" t="s">
        <v>230</v>
      </c>
      <c r="E318" s="174" t="s">
        <v>307</v>
      </c>
      <c r="F318" s="103"/>
      <c r="G318" s="103"/>
      <c r="H318" s="84"/>
      <c r="I318" s="170"/>
      <c r="J318" s="208">
        <f>J319+J322</f>
        <v>359.7</v>
      </c>
      <c r="K318" s="208">
        <f>K319+K322</f>
        <v>287</v>
      </c>
    </row>
    <row r="319" spans="1:11" ht="51">
      <c r="A319" s="8" t="s">
        <v>141</v>
      </c>
      <c r="B319" s="133" t="s">
        <v>414</v>
      </c>
      <c r="C319" s="194" t="s">
        <v>304</v>
      </c>
      <c r="D319" s="194" t="s">
        <v>234</v>
      </c>
      <c r="E319" s="161" t="s">
        <v>307</v>
      </c>
      <c r="F319" s="103"/>
      <c r="G319" s="103"/>
      <c r="H319" s="84"/>
      <c r="I319" s="170"/>
      <c r="J319" s="207">
        <f>J320</f>
        <v>287</v>
      </c>
      <c r="K319" s="207">
        <f>K320</f>
        <v>287</v>
      </c>
    </row>
    <row r="320" spans="1:11" ht="38.25">
      <c r="A320" s="8" t="s">
        <v>142</v>
      </c>
      <c r="B320" s="173" t="s">
        <v>414</v>
      </c>
      <c r="C320" s="173" t="s">
        <v>304</v>
      </c>
      <c r="D320" s="173" t="s">
        <v>234</v>
      </c>
      <c r="E320" s="173" t="s">
        <v>415</v>
      </c>
      <c r="F320" s="103"/>
      <c r="G320" s="103"/>
      <c r="H320" s="103"/>
      <c r="I320" s="170"/>
      <c r="J320" s="207">
        <f>J321</f>
        <v>287</v>
      </c>
      <c r="K320" s="207">
        <f>K321</f>
        <v>287</v>
      </c>
    </row>
    <row r="321" spans="1:11" ht="25.5">
      <c r="A321" s="8" t="s">
        <v>219</v>
      </c>
      <c r="B321" s="133" t="s">
        <v>414</v>
      </c>
      <c r="C321" s="194" t="s">
        <v>304</v>
      </c>
      <c r="D321" s="194" t="s">
        <v>234</v>
      </c>
      <c r="E321" s="161" t="s">
        <v>415</v>
      </c>
      <c r="F321" s="103" t="s">
        <v>261</v>
      </c>
      <c r="G321" s="103" t="s">
        <v>229</v>
      </c>
      <c r="H321" s="103" t="s">
        <v>285</v>
      </c>
      <c r="I321" s="170">
        <v>240</v>
      </c>
      <c r="J321" s="207">
        <f>'приложение 6 (2019-2020г)'!K253</f>
        <v>287</v>
      </c>
      <c r="K321" s="207">
        <v>287</v>
      </c>
    </row>
    <row r="322" spans="1:11" ht="38.25">
      <c r="A322" s="8" t="s">
        <v>481</v>
      </c>
      <c r="B322" s="173" t="s">
        <v>414</v>
      </c>
      <c r="C322" s="173" t="s">
        <v>304</v>
      </c>
      <c r="D322" s="173" t="s">
        <v>231</v>
      </c>
      <c r="E322" s="161" t="s">
        <v>307</v>
      </c>
      <c r="F322" s="103"/>
      <c r="G322" s="103"/>
      <c r="H322" s="103"/>
      <c r="I322" s="170"/>
      <c r="J322" s="207">
        <f>J323</f>
        <v>72.7</v>
      </c>
      <c r="K322" s="207">
        <f>K323</f>
        <v>0</v>
      </c>
    </row>
    <row r="323" spans="1:11" ht="38.25">
      <c r="A323" s="8" t="s">
        <v>482</v>
      </c>
      <c r="B323" s="133" t="s">
        <v>414</v>
      </c>
      <c r="C323" s="194" t="s">
        <v>304</v>
      </c>
      <c r="D323" s="194" t="s">
        <v>231</v>
      </c>
      <c r="E323" s="161" t="s">
        <v>485</v>
      </c>
      <c r="F323" s="103"/>
      <c r="G323" s="103"/>
      <c r="H323" s="103"/>
      <c r="I323" s="170"/>
      <c r="J323" s="207">
        <f>J324</f>
        <v>72.7</v>
      </c>
      <c r="K323" s="207">
        <f>K324</f>
        <v>0</v>
      </c>
    </row>
    <row r="324" spans="1:11" ht="25.5">
      <c r="A324" s="8" t="s">
        <v>219</v>
      </c>
      <c r="B324" s="173" t="s">
        <v>414</v>
      </c>
      <c r="C324" s="173" t="s">
        <v>304</v>
      </c>
      <c r="D324" s="173" t="s">
        <v>231</v>
      </c>
      <c r="E324" s="173" t="s">
        <v>485</v>
      </c>
      <c r="F324" s="103" t="s">
        <v>261</v>
      </c>
      <c r="G324" s="103" t="s">
        <v>229</v>
      </c>
      <c r="H324" s="103" t="s">
        <v>285</v>
      </c>
      <c r="I324" s="170">
        <v>240</v>
      </c>
      <c r="J324" s="207">
        <f>'приложение 6 (2019-2020г)'!K256</f>
        <v>72.7</v>
      </c>
      <c r="K324" s="207">
        <f>'приложение 6 (2019-2020г)'!L256</f>
        <v>0</v>
      </c>
    </row>
    <row r="325" spans="1:11" ht="44.25" customHeight="1">
      <c r="A325" s="183" t="s">
        <v>202</v>
      </c>
      <c r="B325" s="256" t="s">
        <v>416</v>
      </c>
      <c r="C325" s="257" t="s">
        <v>304</v>
      </c>
      <c r="D325" s="257" t="s">
        <v>230</v>
      </c>
      <c r="E325" s="258" t="s">
        <v>307</v>
      </c>
      <c r="F325" s="124"/>
      <c r="G325" s="124"/>
      <c r="H325" s="124"/>
      <c r="I325" s="127"/>
      <c r="J325" s="208">
        <f>J326+J329</f>
        <v>130</v>
      </c>
      <c r="K325" s="208">
        <f>K326+K329</f>
        <v>0</v>
      </c>
    </row>
    <row r="326" spans="1:11" ht="37.5" customHeight="1">
      <c r="A326" s="8" t="s">
        <v>203</v>
      </c>
      <c r="B326" s="37" t="s">
        <v>416</v>
      </c>
      <c r="C326" s="169" t="s">
        <v>304</v>
      </c>
      <c r="D326" s="169" t="s">
        <v>229</v>
      </c>
      <c r="E326" s="158" t="s">
        <v>307</v>
      </c>
      <c r="F326" s="103" t="s">
        <v>261</v>
      </c>
      <c r="G326" s="103"/>
      <c r="H326" s="103"/>
      <c r="I326" s="170"/>
      <c r="J326" s="207">
        <f>J327</f>
        <v>65</v>
      </c>
      <c r="K326" s="207">
        <f>K327</f>
        <v>0</v>
      </c>
    </row>
    <row r="327" spans="1:11" ht="63.75">
      <c r="A327" s="8" t="s">
        <v>201</v>
      </c>
      <c r="B327" s="55" t="s">
        <v>416</v>
      </c>
      <c r="C327" s="55" t="s">
        <v>304</v>
      </c>
      <c r="D327" s="55" t="s">
        <v>229</v>
      </c>
      <c r="E327" s="55" t="s">
        <v>417</v>
      </c>
      <c r="F327" s="103"/>
      <c r="G327" s="103"/>
      <c r="H327" s="103"/>
      <c r="I327" s="170"/>
      <c r="J327" s="207">
        <f>J328</f>
        <v>65</v>
      </c>
      <c r="K327" s="207">
        <f>K328</f>
        <v>0</v>
      </c>
    </row>
    <row r="328" spans="1:11" ht="25.5">
      <c r="A328" s="8" t="s">
        <v>219</v>
      </c>
      <c r="B328" s="37" t="s">
        <v>416</v>
      </c>
      <c r="C328" s="169" t="s">
        <v>304</v>
      </c>
      <c r="D328" s="169" t="s">
        <v>229</v>
      </c>
      <c r="E328" s="158" t="s">
        <v>417</v>
      </c>
      <c r="F328" s="103" t="s">
        <v>261</v>
      </c>
      <c r="G328" s="103" t="s">
        <v>232</v>
      </c>
      <c r="H328" s="103" t="s">
        <v>231</v>
      </c>
      <c r="I328" s="170">
        <v>240</v>
      </c>
      <c r="J328" s="207">
        <f>'приложение 6 (2019-2020г)'!K310</f>
        <v>65</v>
      </c>
      <c r="K328" s="207">
        <f>'приложение 6 (2019-2020г)'!L310</f>
        <v>0</v>
      </c>
    </row>
    <row r="329" spans="1:11" ht="25.5">
      <c r="A329" s="8" t="s">
        <v>204</v>
      </c>
      <c r="B329" s="55" t="s">
        <v>416</v>
      </c>
      <c r="C329" s="55" t="s">
        <v>304</v>
      </c>
      <c r="D329" s="55" t="s">
        <v>234</v>
      </c>
      <c r="E329" s="55" t="s">
        <v>307</v>
      </c>
      <c r="F329" s="103"/>
      <c r="G329" s="103"/>
      <c r="H329" s="103"/>
      <c r="I329" s="170"/>
      <c r="J329" s="207">
        <f>J330</f>
        <v>65</v>
      </c>
      <c r="K329" s="207">
        <f>K330</f>
        <v>0</v>
      </c>
    </row>
    <row r="330" spans="1:11" ht="63.75">
      <c r="A330" s="8" t="s">
        <v>201</v>
      </c>
      <c r="B330" s="37" t="s">
        <v>416</v>
      </c>
      <c r="C330" s="169" t="s">
        <v>304</v>
      </c>
      <c r="D330" s="169" t="s">
        <v>234</v>
      </c>
      <c r="E330" s="158" t="s">
        <v>418</v>
      </c>
      <c r="F330" s="103" t="s">
        <v>261</v>
      </c>
      <c r="G330" s="103" t="s">
        <v>232</v>
      </c>
      <c r="H330" s="103" t="s">
        <v>231</v>
      </c>
      <c r="I330" s="170"/>
      <c r="J330" s="207">
        <f>J331</f>
        <v>65</v>
      </c>
      <c r="K330" s="207">
        <f>K331</f>
        <v>0</v>
      </c>
    </row>
    <row r="331" spans="1:11" ht="25.5">
      <c r="A331" s="8" t="s">
        <v>219</v>
      </c>
      <c r="B331" s="55" t="s">
        <v>416</v>
      </c>
      <c r="C331" s="55" t="s">
        <v>304</v>
      </c>
      <c r="D331" s="55" t="s">
        <v>234</v>
      </c>
      <c r="E331" s="55" t="s">
        <v>418</v>
      </c>
      <c r="F331" s="103" t="s">
        <v>261</v>
      </c>
      <c r="G331" s="103" t="s">
        <v>232</v>
      </c>
      <c r="H331" s="103" t="s">
        <v>231</v>
      </c>
      <c r="I331" s="170">
        <v>240</v>
      </c>
      <c r="J331" s="207">
        <f>'приложение 6 (2019-2020г)'!K313</f>
        <v>65</v>
      </c>
      <c r="K331" s="207">
        <f>'приложение 6 (2019-2020г)'!L313</f>
        <v>0</v>
      </c>
    </row>
    <row r="332" spans="1:11" s="86" customFormat="1" ht="40.5" customHeight="1">
      <c r="A332" s="147" t="s">
        <v>111</v>
      </c>
      <c r="B332" s="121" t="s">
        <v>419</v>
      </c>
      <c r="C332" s="185" t="s">
        <v>304</v>
      </c>
      <c r="D332" s="185" t="s">
        <v>230</v>
      </c>
      <c r="E332" s="162" t="s">
        <v>307</v>
      </c>
      <c r="F332" s="88"/>
      <c r="G332" s="62"/>
      <c r="H332" s="62"/>
      <c r="I332" s="120"/>
      <c r="J332" s="205">
        <f>J333+J339+J347</f>
        <v>20307.079999999994</v>
      </c>
      <c r="K332" s="205">
        <f>K333+K339+K347</f>
        <v>18104.799999999996</v>
      </c>
    </row>
    <row r="333" spans="1:11" s="86" customFormat="1" ht="30" customHeight="1">
      <c r="A333" s="3" t="s">
        <v>131</v>
      </c>
      <c r="B333" s="148" t="s">
        <v>419</v>
      </c>
      <c r="C333" s="148" t="s">
        <v>304</v>
      </c>
      <c r="D333" s="148" t="s">
        <v>229</v>
      </c>
      <c r="E333" s="148" t="s">
        <v>307</v>
      </c>
      <c r="F333" s="62"/>
      <c r="G333" s="62"/>
      <c r="H333" s="62"/>
      <c r="I333" s="120"/>
      <c r="J333" s="184">
        <f>J334+J337</f>
        <v>1672.6</v>
      </c>
      <c r="K333" s="184">
        <f>K334+K337</f>
        <v>1672.6</v>
      </c>
    </row>
    <row r="334" spans="1:11" s="86" customFormat="1" ht="30" customHeight="1">
      <c r="A334" s="3" t="s">
        <v>497</v>
      </c>
      <c r="B334" s="99" t="s">
        <v>419</v>
      </c>
      <c r="C334" s="168" t="s">
        <v>304</v>
      </c>
      <c r="D334" s="168" t="s">
        <v>229</v>
      </c>
      <c r="E334" s="131" t="s">
        <v>309</v>
      </c>
      <c r="F334" s="62"/>
      <c r="G334" s="62"/>
      <c r="H334" s="62"/>
      <c r="I334" s="120"/>
      <c r="J334" s="184">
        <f>J335+J336</f>
        <v>1462</v>
      </c>
      <c r="K334" s="184">
        <f>K335+K336</f>
        <v>1462</v>
      </c>
    </row>
    <row r="335" spans="1:11" s="86" customFormat="1" ht="31.5" customHeight="1">
      <c r="A335" s="3" t="s">
        <v>219</v>
      </c>
      <c r="B335" s="99" t="s">
        <v>419</v>
      </c>
      <c r="C335" s="168" t="s">
        <v>304</v>
      </c>
      <c r="D335" s="168" t="s">
        <v>229</v>
      </c>
      <c r="E335" s="131" t="s">
        <v>309</v>
      </c>
      <c r="F335" s="62" t="s">
        <v>261</v>
      </c>
      <c r="G335" s="62" t="s">
        <v>229</v>
      </c>
      <c r="H335" s="62" t="s">
        <v>240</v>
      </c>
      <c r="I335" s="120">
        <v>240</v>
      </c>
      <c r="J335" s="184">
        <f>'приложение 6 (2019-2020г)'!K178</f>
        <v>1372</v>
      </c>
      <c r="K335" s="184">
        <f>'приложение 6 (2019-2020г)'!L178</f>
        <v>1372</v>
      </c>
    </row>
    <row r="336" spans="1:11" s="86" customFormat="1" ht="19.5" customHeight="1">
      <c r="A336" s="3" t="s">
        <v>3</v>
      </c>
      <c r="B336" s="148" t="s">
        <v>419</v>
      </c>
      <c r="C336" s="148" t="s">
        <v>304</v>
      </c>
      <c r="D336" s="148" t="s">
        <v>229</v>
      </c>
      <c r="E336" s="148" t="s">
        <v>309</v>
      </c>
      <c r="F336" s="62" t="s">
        <v>261</v>
      </c>
      <c r="G336" s="62" t="s">
        <v>229</v>
      </c>
      <c r="H336" s="62" t="s">
        <v>240</v>
      </c>
      <c r="I336" s="120">
        <v>850</v>
      </c>
      <c r="J336" s="184">
        <f>'приложение 6 (2019-2020г)'!K179</f>
        <v>90</v>
      </c>
      <c r="K336" s="184">
        <f>'приложение 6 (2019-2020г)'!L179</f>
        <v>90</v>
      </c>
    </row>
    <row r="337" spans="1:11" s="86" customFormat="1" ht="123.75" customHeight="1">
      <c r="A337" s="40" t="s">
        <v>150</v>
      </c>
      <c r="B337" s="36" t="s">
        <v>419</v>
      </c>
      <c r="C337" s="177" t="s">
        <v>304</v>
      </c>
      <c r="D337" s="177" t="s">
        <v>229</v>
      </c>
      <c r="E337" s="160" t="s">
        <v>440</v>
      </c>
      <c r="F337" s="62"/>
      <c r="G337" s="62"/>
      <c r="H337" s="62"/>
      <c r="I337" s="120"/>
      <c r="J337" s="184">
        <f>J338</f>
        <v>210.6</v>
      </c>
      <c r="K337" s="184">
        <f>K338</f>
        <v>210.6</v>
      </c>
    </row>
    <row r="338" spans="1:11" s="86" customFormat="1" ht="36.75" customHeight="1">
      <c r="A338" s="3" t="s">
        <v>219</v>
      </c>
      <c r="B338" s="36" t="s">
        <v>419</v>
      </c>
      <c r="C338" s="177" t="s">
        <v>304</v>
      </c>
      <c r="D338" s="177" t="s">
        <v>229</v>
      </c>
      <c r="E338" s="160" t="s">
        <v>440</v>
      </c>
      <c r="F338" s="62" t="s">
        <v>261</v>
      </c>
      <c r="G338" s="62" t="s">
        <v>247</v>
      </c>
      <c r="H338" s="62" t="s">
        <v>238</v>
      </c>
      <c r="I338" s="120">
        <v>240</v>
      </c>
      <c r="J338" s="184">
        <f>'приложение 6 (2019-2020г)'!K360</f>
        <v>210.6</v>
      </c>
      <c r="K338" s="184">
        <f>'приложение 6 (2019-2020г)'!L360</f>
        <v>210.6</v>
      </c>
    </row>
    <row r="339" spans="1:11" s="86" customFormat="1" ht="36" customHeight="1">
      <c r="A339" s="3" t="s">
        <v>132</v>
      </c>
      <c r="B339" s="99" t="s">
        <v>419</v>
      </c>
      <c r="C339" s="168" t="s">
        <v>304</v>
      </c>
      <c r="D339" s="168" t="s">
        <v>234</v>
      </c>
      <c r="E339" s="131" t="s">
        <v>307</v>
      </c>
      <c r="F339" s="62"/>
      <c r="G339" s="62"/>
      <c r="H339" s="62"/>
      <c r="I339" s="120"/>
      <c r="J339" s="184">
        <f>J340+J341+J343+J345</f>
        <v>16433.199999999997</v>
      </c>
      <c r="K339" s="184">
        <f>K340+K341+K343+K345</f>
        <v>16432.199999999997</v>
      </c>
    </row>
    <row r="340" spans="1:11" s="86" customFormat="1" ht="30.75" customHeight="1">
      <c r="A340" s="3" t="s">
        <v>222</v>
      </c>
      <c r="B340" s="148" t="s">
        <v>419</v>
      </c>
      <c r="C340" s="148" t="s">
        <v>304</v>
      </c>
      <c r="D340" s="148" t="s">
        <v>234</v>
      </c>
      <c r="E340" s="148" t="s">
        <v>420</v>
      </c>
      <c r="F340" s="62" t="s">
        <v>261</v>
      </c>
      <c r="G340" s="62" t="s">
        <v>229</v>
      </c>
      <c r="H340" s="62" t="s">
        <v>240</v>
      </c>
      <c r="I340" s="120">
        <v>120</v>
      </c>
      <c r="J340" s="184">
        <f>'приложение 6 (2019-2020г)'!K183</f>
        <v>15251.8</v>
      </c>
      <c r="K340" s="184">
        <f>'приложение 6 (2019-2020г)'!L183</f>
        <v>15251.8</v>
      </c>
    </row>
    <row r="341" spans="1:11" s="86" customFormat="1" ht="80.25" customHeight="1">
      <c r="A341" s="40" t="s">
        <v>44</v>
      </c>
      <c r="B341" s="36" t="s">
        <v>419</v>
      </c>
      <c r="C341" s="177" t="s">
        <v>304</v>
      </c>
      <c r="D341" s="177" t="s">
        <v>234</v>
      </c>
      <c r="E341" s="160" t="s">
        <v>421</v>
      </c>
      <c r="F341" s="62"/>
      <c r="G341" s="62"/>
      <c r="H341" s="62"/>
      <c r="I341" s="120"/>
      <c r="J341" s="184">
        <f>J342</f>
        <v>270.5</v>
      </c>
      <c r="K341" s="184">
        <f>K342</f>
        <v>269.5</v>
      </c>
    </row>
    <row r="342" spans="1:11" s="86" customFormat="1" ht="29.25" customHeight="1">
      <c r="A342" s="3" t="s">
        <v>222</v>
      </c>
      <c r="B342" s="172" t="s">
        <v>419</v>
      </c>
      <c r="C342" s="172" t="s">
        <v>304</v>
      </c>
      <c r="D342" s="172" t="s">
        <v>234</v>
      </c>
      <c r="E342" s="172" t="s">
        <v>421</v>
      </c>
      <c r="F342" s="62" t="s">
        <v>261</v>
      </c>
      <c r="G342" s="62" t="s">
        <v>229</v>
      </c>
      <c r="H342" s="62" t="s">
        <v>240</v>
      </c>
      <c r="I342" s="120">
        <v>120</v>
      </c>
      <c r="J342" s="184">
        <f>'приложение 6 (2019-2020г)'!K185</f>
        <v>270.5</v>
      </c>
      <c r="K342" s="184">
        <f>'приложение 6 (2019-2020г)'!L185</f>
        <v>269.5</v>
      </c>
    </row>
    <row r="343" spans="1:11" s="86" customFormat="1" ht="83.25" customHeight="1">
      <c r="A343" s="40" t="s">
        <v>134</v>
      </c>
      <c r="B343" s="36" t="s">
        <v>419</v>
      </c>
      <c r="C343" s="177" t="s">
        <v>304</v>
      </c>
      <c r="D343" s="177" t="s">
        <v>234</v>
      </c>
      <c r="E343" s="160" t="s">
        <v>422</v>
      </c>
      <c r="F343" s="62"/>
      <c r="G343" s="62"/>
      <c r="H343" s="62"/>
      <c r="I343" s="120"/>
      <c r="J343" s="184">
        <f>J344</f>
        <v>34.4</v>
      </c>
      <c r="K343" s="184">
        <f>K344</f>
        <v>34.4</v>
      </c>
    </row>
    <row r="344" spans="1:11" s="86" customFormat="1" ht="29.25" customHeight="1">
      <c r="A344" s="3" t="s">
        <v>222</v>
      </c>
      <c r="B344" s="172" t="s">
        <v>419</v>
      </c>
      <c r="C344" s="172" t="s">
        <v>304</v>
      </c>
      <c r="D344" s="172" t="s">
        <v>234</v>
      </c>
      <c r="E344" s="172" t="s">
        <v>422</v>
      </c>
      <c r="F344" s="62" t="s">
        <v>261</v>
      </c>
      <c r="G344" s="62" t="s">
        <v>229</v>
      </c>
      <c r="H344" s="62" t="s">
        <v>240</v>
      </c>
      <c r="I344" s="120">
        <v>120</v>
      </c>
      <c r="J344" s="184">
        <f>'приложение 6 (2019-2020г)'!K187</f>
        <v>34.4</v>
      </c>
      <c r="K344" s="184">
        <f>'приложение 6 (2019-2020г)'!L187</f>
        <v>34.4</v>
      </c>
    </row>
    <row r="345" spans="1:11" s="86" customFormat="1" ht="122.25" customHeight="1">
      <c r="A345" s="40" t="s">
        <v>150</v>
      </c>
      <c r="B345" s="36" t="s">
        <v>419</v>
      </c>
      <c r="C345" s="177" t="s">
        <v>304</v>
      </c>
      <c r="D345" s="177" t="s">
        <v>234</v>
      </c>
      <c r="E345" s="160" t="s">
        <v>440</v>
      </c>
      <c r="F345" s="62"/>
      <c r="G345" s="62"/>
      <c r="H345" s="62"/>
      <c r="I345" s="120"/>
      <c r="J345" s="184">
        <f>J346</f>
        <v>876.5</v>
      </c>
      <c r="K345" s="184">
        <f>K346</f>
        <v>876.5</v>
      </c>
    </row>
    <row r="346" spans="1:11" s="86" customFormat="1" ht="29.25" customHeight="1">
      <c r="A346" s="3" t="s">
        <v>222</v>
      </c>
      <c r="B346" s="36" t="s">
        <v>419</v>
      </c>
      <c r="C346" s="177" t="s">
        <v>304</v>
      </c>
      <c r="D346" s="177" t="s">
        <v>234</v>
      </c>
      <c r="E346" s="160" t="s">
        <v>440</v>
      </c>
      <c r="F346" s="62" t="s">
        <v>261</v>
      </c>
      <c r="G346" s="62" t="s">
        <v>247</v>
      </c>
      <c r="H346" s="62" t="s">
        <v>238</v>
      </c>
      <c r="I346" s="120">
        <v>120</v>
      </c>
      <c r="J346" s="184">
        <f>'приложение 6 (2019-2020г)'!K363</f>
        <v>876.5</v>
      </c>
      <c r="K346" s="184">
        <f>'приложение 6 (2019-2020г)'!L363</f>
        <v>876.5</v>
      </c>
    </row>
    <row r="347" spans="1:11" s="86" customFormat="1" ht="39" customHeight="1">
      <c r="A347" s="3" t="s">
        <v>498</v>
      </c>
      <c r="B347" s="172" t="s">
        <v>419</v>
      </c>
      <c r="C347" s="172" t="s">
        <v>304</v>
      </c>
      <c r="D347" s="172" t="s">
        <v>231</v>
      </c>
      <c r="E347" s="172" t="s">
        <v>307</v>
      </c>
      <c r="F347" s="62"/>
      <c r="G347" s="62"/>
      <c r="H347" s="62"/>
      <c r="I347" s="120"/>
      <c r="J347" s="184">
        <f>J348</f>
        <v>2201.28</v>
      </c>
      <c r="K347" s="184">
        <f>K348</f>
        <v>0</v>
      </c>
    </row>
    <row r="348" spans="1:11" s="86" customFormat="1" ht="29.25" customHeight="1">
      <c r="A348" s="3" t="s">
        <v>495</v>
      </c>
      <c r="B348" s="36" t="s">
        <v>419</v>
      </c>
      <c r="C348" s="177" t="s">
        <v>304</v>
      </c>
      <c r="D348" s="177" t="s">
        <v>231</v>
      </c>
      <c r="E348" s="160" t="s">
        <v>496</v>
      </c>
      <c r="F348" s="62"/>
      <c r="G348" s="62"/>
      <c r="H348" s="62"/>
      <c r="I348" s="120"/>
      <c r="J348" s="184">
        <f>J349</f>
        <v>2201.28</v>
      </c>
      <c r="K348" s="184">
        <f>K349</f>
        <v>0</v>
      </c>
    </row>
    <row r="349" spans="1:11" s="86" customFormat="1" ht="29.25" customHeight="1">
      <c r="A349" s="3" t="s">
        <v>8</v>
      </c>
      <c r="B349" s="36" t="s">
        <v>419</v>
      </c>
      <c r="C349" s="177" t="s">
        <v>304</v>
      </c>
      <c r="D349" s="177" t="s">
        <v>231</v>
      </c>
      <c r="E349" s="160" t="s">
        <v>496</v>
      </c>
      <c r="F349" s="62" t="s">
        <v>261</v>
      </c>
      <c r="G349" s="1" t="s">
        <v>239</v>
      </c>
      <c r="H349" s="62" t="s">
        <v>241</v>
      </c>
      <c r="I349" s="278">
        <v>240</v>
      </c>
      <c r="J349" s="184">
        <f>'приложение 6 (2019-2020г)'!K341</f>
        <v>2201.28</v>
      </c>
      <c r="K349" s="184">
        <f>'приложение 6 (2019-2020г)'!L341</f>
        <v>0</v>
      </c>
    </row>
    <row r="350" spans="1:11" s="86" customFormat="1" ht="46.5" customHeight="1">
      <c r="A350" s="11" t="s">
        <v>306</v>
      </c>
      <c r="B350" s="99">
        <v>37</v>
      </c>
      <c r="C350" s="168">
        <v>0</v>
      </c>
      <c r="D350" s="168" t="s">
        <v>230</v>
      </c>
      <c r="E350" s="168" t="s">
        <v>307</v>
      </c>
      <c r="F350" s="33"/>
      <c r="G350" s="33"/>
      <c r="H350" s="33"/>
      <c r="I350" s="120"/>
      <c r="J350" s="184">
        <f>J351+J354+J356+J359</f>
        <v>363.2</v>
      </c>
      <c r="K350" s="184">
        <f>K351+K354+K356+K359</f>
        <v>363.2</v>
      </c>
    </row>
    <row r="351" spans="1:11" s="86" customFormat="1" ht="46.5" customHeight="1">
      <c r="A351" s="3" t="s">
        <v>140</v>
      </c>
      <c r="B351" s="148" t="s">
        <v>308</v>
      </c>
      <c r="C351" s="148" t="s">
        <v>304</v>
      </c>
      <c r="D351" s="148" t="s">
        <v>229</v>
      </c>
      <c r="E351" s="148" t="s">
        <v>309</v>
      </c>
      <c r="F351" s="33"/>
      <c r="G351" s="33"/>
      <c r="H351" s="33"/>
      <c r="I351" s="120"/>
      <c r="J351" s="184">
        <f>J352</f>
        <v>15</v>
      </c>
      <c r="K351" s="184">
        <f>K352</f>
        <v>15</v>
      </c>
    </row>
    <row r="352" spans="1:11" s="86" customFormat="1" ht="27" customHeight="1">
      <c r="A352" s="13" t="s">
        <v>41</v>
      </c>
      <c r="B352" s="99" t="s">
        <v>308</v>
      </c>
      <c r="C352" s="168" t="s">
        <v>304</v>
      </c>
      <c r="D352" s="168" t="s">
        <v>229</v>
      </c>
      <c r="E352" s="131" t="s">
        <v>309</v>
      </c>
      <c r="F352" s="33"/>
      <c r="G352" s="33"/>
      <c r="H352" s="33"/>
      <c r="I352" s="120"/>
      <c r="J352" s="184">
        <f>J353</f>
        <v>15</v>
      </c>
      <c r="K352" s="184">
        <f>K353</f>
        <v>15</v>
      </c>
    </row>
    <row r="353" spans="1:11" s="86" customFormat="1" ht="27" customHeight="1">
      <c r="A353" s="3" t="s">
        <v>219</v>
      </c>
      <c r="B353" s="148" t="s">
        <v>308</v>
      </c>
      <c r="C353" s="148" t="s">
        <v>304</v>
      </c>
      <c r="D353" s="148" t="s">
        <v>229</v>
      </c>
      <c r="E353" s="148" t="s">
        <v>309</v>
      </c>
      <c r="F353" s="62" t="s">
        <v>261</v>
      </c>
      <c r="G353" s="62" t="s">
        <v>229</v>
      </c>
      <c r="H353" s="62" t="s">
        <v>285</v>
      </c>
      <c r="I353" s="120">
        <v>240</v>
      </c>
      <c r="J353" s="184">
        <f>'приложение 6 (2019-2020г)'!K246</f>
        <v>15</v>
      </c>
      <c r="K353" s="184">
        <v>15</v>
      </c>
    </row>
    <row r="354" spans="1:11" s="86" customFormat="1" ht="93.75" customHeight="1">
      <c r="A354" s="9" t="s">
        <v>310</v>
      </c>
      <c r="B354" s="42">
        <v>37</v>
      </c>
      <c r="C354" s="176">
        <v>0</v>
      </c>
      <c r="D354" s="177" t="s">
        <v>234</v>
      </c>
      <c r="E354" s="177" t="s">
        <v>309</v>
      </c>
      <c r="F354" s="33"/>
      <c r="G354" s="33"/>
      <c r="H354" s="33"/>
      <c r="I354" s="120"/>
      <c r="J354" s="184">
        <f>J355</f>
        <v>15</v>
      </c>
      <c r="K354" s="184">
        <f>K355</f>
        <v>15</v>
      </c>
    </row>
    <row r="355" spans="1:11" s="86" customFormat="1" ht="27" customHeight="1">
      <c r="A355" s="3" t="s">
        <v>219</v>
      </c>
      <c r="B355" s="36" t="s">
        <v>308</v>
      </c>
      <c r="C355" s="177" t="s">
        <v>304</v>
      </c>
      <c r="D355" s="177" t="s">
        <v>234</v>
      </c>
      <c r="E355" s="177" t="s">
        <v>309</v>
      </c>
      <c r="F355" s="62" t="s">
        <v>292</v>
      </c>
      <c r="G355" s="62" t="s">
        <v>229</v>
      </c>
      <c r="H355" s="62" t="s">
        <v>285</v>
      </c>
      <c r="I355" s="120">
        <v>240</v>
      </c>
      <c r="J355" s="184">
        <f>'приложение 6 (2019-2020г)'!K385</f>
        <v>15</v>
      </c>
      <c r="K355" s="184">
        <f>'приложение 6 (2019-2020г)'!L385</f>
        <v>15</v>
      </c>
    </row>
    <row r="356" spans="1:11" s="86" customFormat="1" ht="27" customHeight="1">
      <c r="A356" s="8" t="s">
        <v>311</v>
      </c>
      <c r="B356" s="172" t="s">
        <v>308</v>
      </c>
      <c r="C356" s="172" t="s">
        <v>304</v>
      </c>
      <c r="D356" s="172" t="s">
        <v>232</v>
      </c>
      <c r="E356" s="172" t="s">
        <v>309</v>
      </c>
      <c r="F356" s="33"/>
      <c r="G356" s="33"/>
      <c r="H356" s="33"/>
      <c r="I356" s="120"/>
      <c r="J356" s="184">
        <f>J357</f>
        <v>10</v>
      </c>
      <c r="K356" s="184">
        <f>K357</f>
        <v>10</v>
      </c>
    </row>
    <row r="357" spans="1:11" s="86" customFormat="1" ht="25.5">
      <c r="A357" s="13" t="s">
        <v>41</v>
      </c>
      <c r="B357" s="36" t="s">
        <v>308</v>
      </c>
      <c r="C357" s="177" t="s">
        <v>304</v>
      </c>
      <c r="D357" s="177" t="s">
        <v>232</v>
      </c>
      <c r="E357" s="177" t="s">
        <v>309</v>
      </c>
      <c r="F357" s="62"/>
      <c r="G357" s="62"/>
      <c r="H357" s="62"/>
      <c r="I357" s="120"/>
      <c r="J357" s="184">
        <f>J358</f>
        <v>10</v>
      </c>
      <c r="K357" s="184">
        <f>K358</f>
        <v>10</v>
      </c>
    </row>
    <row r="358" spans="1:11" s="86" customFormat="1" ht="25.5">
      <c r="A358" s="3" t="s">
        <v>219</v>
      </c>
      <c r="B358" s="36" t="s">
        <v>308</v>
      </c>
      <c r="C358" s="177" t="s">
        <v>304</v>
      </c>
      <c r="D358" s="177" t="s">
        <v>232</v>
      </c>
      <c r="E358" s="177" t="s">
        <v>309</v>
      </c>
      <c r="F358" s="62" t="s">
        <v>261</v>
      </c>
      <c r="G358" s="62" t="s">
        <v>229</v>
      </c>
      <c r="H358" s="62" t="s">
        <v>285</v>
      </c>
      <c r="I358" s="120">
        <v>240</v>
      </c>
      <c r="J358" s="184">
        <f>'приложение 6 (2019-2020г)'!K249</f>
        <v>10</v>
      </c>
      <c r="K358" s="184">
        <f>'приложение 6 (2019-2020г)'!L249</f>
        <v>10</v>
      </c>
    </row>
    <row r="359" spans="1:11" ht="45.75" customHeight="1">
      <c r="A359" s="8" t="s">
        <v>312</v>
      </c>
      <c r="B359" s="178" t="s">
        <v>308</v>
      </c>
      <c r="C359" s="178" t="s">
        <v>304</v>
      </c>
      <c r="D359" s="178" t="s">
        <v>238</v>
      </c>
      <c r="E359" s="178" t="s">
        <v>313</v>
      </c>
      <c r="F359" s="170"/>
      <c r="G359" s="170"/>
      <c r="H359" s="170"/>
      <c r="I359" s="170"/>
      <c r="J359" s="207">
        <f>J360</f>
        <v>323.2</v>
      </c>
      <c r="K359" s="207">
        <f>K360</f>
        <v>323.2</v>
      </c>
    </row>
    <row r="360" spans="1:11" ht="38.25">
      <c r="A360" s="8" t="s">
        <v>58</v>
      </c>
      <c r="B360" s="179" t="s">
        <v>308</v>
      </c>
      <c r="C360" s="180" t="s">
        <v>304</v>
      </c>
      <c r="D360" s="180" t="s">
        <v>238</v>
      </c>
      <c r="E360" s="180" t="s">
        <v>313</v>
      </c>
      <c r="F360" s="170">
        <v>116</v>
      </c>
      <c r="G360" s="103" t="s">
        <v>240</v>
      </c>
      <c r="H360" s="170">
        <v>12</v>
      </c>
      <c r="I360" s="170">
        <v>810</v>
      </c>
      <c r="J360" s="207">
        <f>'приложение 6 (2019-2020г)'!K296</f>
        <v>323.2</v>
      </c>
      <c r="K360" s="207">
        <f>'приложение 6 (2019-2020г)'!L296</f>
        <v>323.2</v>
      </c>
    </row>
    <row r="361" spans="10:11" ht="12.75">
      <c r="J361" s="181">
        <f>J350+J332+J325+J318+J298+J288+J268+J242+J229+J212+J201+J191+J171+J71+J19</f>
        <v>412900.27999999997</v>
      </c>
      <c r="K361" s="181">
        <f>K350+K332+K325+K318+K298+K288+K268+K242+K229+K212+K201+K191+K171+K71+K19</f>
        <v>375227</v>
      </c>
    </row>
    <row r="363" spans="10:11" ht="12.75">
      <c r="J363" s="182">
        <f>J361/'приложение 6 (2019-2020г)'!K588*100</f>
        <v>91.52700366196434</v>
      </c>
      <c r="K363" s="182">
        <f>K361/'приложение 6 (2019-2020г)'!L588*100</f>
        <v>88.82262389947292</v>
      </c>
    </row>
  </sheetData>
  <sheetProtection/>
  <autoFilter ref="A9:K361"/>
  <mergeCells count="13">
    <mergeCell ref="B18:E18"/>
    <mergeCell ref="J16:K16"/>
    <mergeCell ref="F16:F17"/>
    <mergeCell ref="G16:G17"/>
    <mergeCell ref="H16:H17"/>
    <mergeCell ref="I16:I17"/>
    <mergeCell ref="N9:Q9"/>
    <mergeCell ref="A13:K14"/>
    <mergeCell ref="F1:I1"/>
    <mergeCell ref="B2:I2"/>
    <mergeCell ref="B3:I3"/>
    <mergeCell ref="A16:A17"/>
    <mergeCell ref="B16:E17"/>
  </mergeCells>
  <printOptions/>
  <pageMargins left="0.984251968503937" right="0.5905511811023623" top="0.5905511811023623" bottom="0.3937007874015748" header="0.5118110236220472" footer="0.5118110236220472"/>
  <pageSetup horizontalDpi="600" verticalDpi="600" orientation="portrait" paperSize="9" scale="59" r:id="rId1"/>
  <rowBreaks count="6" manualBreakCount="6">
    <brk id="46" max="10" man="1"/>
    <brk id="86" max="10" man="1"/>
    <brk id="170" max="10" man="1"/>
    <brk id="228" max="10" man="1"/>
    <brk id="267" max="10" man="1"/>
    <brk id="310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FIN-2</cp:lastModifiedBy>
  <cp:lastPrinted>2018-12-10T07:02:57Z</cp:lastPrinted>
  <dcterms:created xsi:type="dcterms:W3CDTF">1999-09-09T12:43:32Z</dcterms:created>
  <dcterms:modified xsi:type="dcterms:W3CDTF">2019-01-10T12:25:26Z</dcterms:modified>
  <cp:category/>
  <cp:version/>
  <cp:contentType/>
  <cp:contentStatus/>
</cp:coreProperties>
</file>